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hidePivotFieldList="1"/>
  <mc:AlternateContent xmlns:mc="http://schemas.openxmlformats.org/markup-compatibility/2006">
    <mc:Choice Requires="x15">
      <x15ac:absPath xmlns:x15ac="http://schemas.microsoft.com/office/spreadsheetml/2010/11/ac" url="J:\Licitacoes e Compras\Licitação\Modalidades\Concorrência\09 - CONCORRÊNCIA 2024\CONC DRENAGEM SC 926 &amp; 925.2024\Anexo\"/>
    </mc:Choice>
  </mc:AlternateContent>
  <xr:revisionPtr revIDLastSave="0" documentId="13_ncr:1_{9EB33E51-09A7-4159-8C06-3A7E9D7AA749}" xr6:coauthVersionLast="47" xr6:coauthVersionMax="47" xr10:uidLastSave="{00000000-0000-0000-0000-000000000000}"/>
  <bookViews>
    <workbookView xWindow="-120" yWindow="-120" windowWidth="29040" windowHeight="15840" tabRatio="932" xr2:uid="{00000000-000D-0000-FFFF-FFFF00000000}"/>
  </bookViews>
  <sheets>
    <sheet name="Planilha de Proposta" sheetId="124" r:id="rId1"/>
  </sheets>
  <externalReferences>
    <externalReference r:id="rId2"/>
    <externalReference r:id="rId3"/>
    <externalReference r:id="rId4"/>
    <externalReference r:id="rId5"/>
  </externalReferences>
  <definedNames>
    <definedName name="______">#REF!</definedName>
    <definedName name="________xlnm.Print_Area_1">#REF!</definedName>
    <definedName name="________xlnm.Print_Area_4">#REF!</definedName>
    <definedName name="________xlnm.Print_Area_5">#REF!</definedName>
    <definedName name="________xlnm.Print_Area_6">#REF!</definedName>
    <definedName name="________xlnm.Print_Titles_1">#REF!</definedName>
    <definedName name="________xlnm.Print_Titles_2">#REF!</definedName>
    <definedName name="_______xlnm.Print_Area_2">#REF!</definedName>
    <definedName name="______xhm.Print_Area_3">#REF!</definedName>
    <definedName name="______xlnm.Print_Area_1">#REF!</definedName>
    <definedName name="______xlnm.Print_Area_2">#REF!</definedName>
    <definedName name="______xlnm.Print_Area_4">#REF!</definedName>
    <definedName name="______xlnm.Print_Area_5">#REF!</definedName>
    <definedName name="______xlnm.Print_Area_6">#REF!</definedName>
    <definedName name="______xlnm.Print_Titles_1">#REF!</definedName>
    <definedName name="______xlnm.Print_Titles_2">#REF!</definedName>
    <definedName name="_____xlnm.Print_Area_1">#REF!</definedName>
    <definedName name="_____xlnm.Print_Area_2">#REF!</definedName>
    <definedName name="_____xlnm.Print_Area_4">#REF!</definedName>
    <definedName name="_____xlnm.Print_Area_5">#REF!</definedName>
    <definedName name="_____xlnm.Print_Area_6">#REF!</definedName>
    <definedName name="_____xlnm.Print_Titles_1">#REF!</definedName>
    <definedName name="_____xlnm.Print_Titles_2">#REF!</definedName>
    <definedName name="____ANA1">#REF!</definedName>
    <definedName name="____ANA2">#REF!</definedName>
    <definedName name="____SL6">NA()</definedName>
    <definedName name="____xlnm.Print_Area_1">#REF!</definedName>
    <definedName name="____xlnm.Print_Area_2">#REF!</definedName>
    <definedName name="____xlnm.Print_Area_4">#REF!</definedName>
    <definedName name="____xlnm.Print_Area_5">#REF!</definedName>
    <definedName name="____xlnm.Print_Area_6">#REF!</definedName>
    <definedName name="____xlnm.Print_Titles_1">#REF!</definedName>
    <definedName name="____xlnm.Print_Titles_2">#REF!</definedName>
    <definedName name="___ANA1">#REF!</definedName>
    <definedName name="___ANA2">#REF!</definedName>
    <definedName name="___SL6">NA()</definedName>
    <definedName name="___xlnm.Print_Area_1">#REF!</definedName>
    <definedName name="___xlnm.Print_Area_2">#REF!</definedName>
    <definedName name="___xlnm.Print_Area_4">#REF!</definedName>
    <definedName name="___xlnm.Print_Area_5">#REF!</definedName>
    <definedName name="___xlnm.Print_Area_6">#REF!</definedName>
    <definedName name="___xlnm.Print_Titles_1">#REF!</definedName>
    <definedName name="___xlnm.Print_Titles_2">#REF!</definedName>
    <definedName name="__ANA1">#REF!</definedName>
    <definedName name="__ANA2">#REF!</definedName>
    <definedName name="__Anonymous_Sheet_DB__1_1">#REF!</definedName>
    <definedName name="__Anonymous_Sheet_DB__1_2">#REF!</definedName>
    <definedName name="__Anonymous_Sheet_DB__1_2_16">#REF!</definedName>
    <definedName name="__Anonymous_Sheet_DB__2">#REF!</definedName>
    <definedName name="__Anonymous_Sheet_DB__3">#REF!</definedName>
    <definedName name="__MAT1">#REF!</definedName>
    <definedName name="__SL6">NA()</definedName>
    <definedName name="__xlnm.Print_Area_1">#REF!</definedName>
    <definedName name="__xlnm.Print_Area_2">#REF!</definedName>
    <definedName name="__xlnm.Print_Area_4">#REF!</definedName>
    <definedName name="__xlnm.Print_Area_5">#REF!</definedName>
    <definedName name="__xlnm.Print_Area_6">#REF!</definedName>
    <definedName name="__xlnm.Print_Titles_1">#REF!</definedName>
    <definedName name="__xlnm.Print_Titles_2">#REF!</definedName>
    <definedName name="_0">NA()</definedName>
    <definedName name="_1Excel_BuiltIn__FilterDatabase_3_1">"#N/A"</definedName>
    <definedName name="_2Excel_BuiltIn__FilterDatabase_3_1_1">"#N/A"</definedName>
    <definedName name="_3Excel_BuiltIn_Print_Area_5_1_1">NA()</definedName>
    <definedName name="_4Excel_BuiltIn_Print_Area_5_1_1_1">NA()</definedName>
    <definedName name="_ANA1">#REF!</definedName>
    <definedName name="_ANA2">#REF!</definedName>
    <definedName name="_CON1">#REF!</definedName>
    <definedName name="_e">NA()</definedName>
    <definedName name="_iv65565">#REF!</definedName>
    <definedName name="_Key1" hidden="1">#REF!</definedName>
    <definedName name="_Key2" hidden="1">#REF!</definedName>
    <definedName name="_l" hidden="1">#REF!</definedName>
    <definedName name="_Order1" hidden="1">255</definedName>
    <definedName name="_Order2" hidden="1">255</definedName>
    <definedName name="_SL6">NA()</definedName>
    <definedName name="_Sort" hidden="1">#REF!</definedName>
    <definedName name="A">[1]MDO!#REF!</definedName>
    <definedName name="a000">NA()</definedName>
    <definedName name="a0000">NA()</definedName>
    <definedName name="ABRE_COLUNAS">NA()</definedName>
    <definedName name="ACERTA_TITULOS">NA()</definedName>
    <definedName name="ai">#REF!</definedName>
    <definedName name="Área_impressão_IM">#REF!</definedName>
    <definedName name="Artes">#REF!</definedName>
    <definedName name="b">#REF!</definedName>
    <definedName name="BANCO">#REF!</definedName>
    <definedName name="BANCO1">#REF!</definedName>
    <definedName name="BANCO2">#REF!</definedName>
    <definedName name="BANCO3">#REF!</definedName>
    <definedName name="BANCO4">#REF!</definedName>
    <definedName name="BDI">#REF!</definedName>
    <definedName name="bdii">'[2]CPU Serv Preliminares'!#REF!</definedName>
    <definedName name="BDIMAT">#REF!</definedName>
    <definedName name="BDIOS">#REF!</definedName>
    <definedName name="BLOCO_BEEP">NA()</definedName>
    <definedName name="BLOCO_IMPRESSAO">NA()</definedName>
    <definedName name="BLOCO_SI">NA()</definedName>
    <definedName name="Bomba_putzmeister">#REF!</definedName>
    <definedName name="bv">#REF!</definedName>
    <definedName name="cd">#REF!</definedName>
    <definedName name="CEOP">#REF!</definedName>
    <definedName name="cf">#REF!</definedName>
    <definedName name="Código">#REF!</definedName>
    <definedName name="COM">#REF!</definedName>
    <definedName name="CON">#REF!</definedName>
    <definedName name="CONC">"$#REF!.$K$7:$K$57"</definedName>
    <definedName name="CONC_EMI">#REF!</definedName>
    <definedName name="CONC_EMI_19">"$#REF!.$#REF!$#REF!:$#REF!$#REF!"</definedName>
    <definedName name="CONC1">#REF!</definedName>
    <definedName name="CONTADOR">NA()</definedName>
    <definedName name="CRI">#REF!</definedName>
    <definedName name="CronPT">#REF!</definedName>
    <definedName name="cs">#REF!</definedName>
    <definedName name="cv">#REF!</definedName>
    <definedName name="cx">'[2]CPU Serv Preliminares'!#REF!</definedName>
    <definedName name="cz">'[2]CPU Serv Preliminares'!#REF!</definedName>
    <definedName name="d">#REF!</definedName>
    <definedName name="Data">#REF!</definedName>
    <definedName name="DEF_I_U_Q_ATUAL">NA()</definedName>
    <definedName name="DEF_ITEM_ATUAL">NA()</definedName>
    <definedName name="DEFINE_COMECO">NA()</definedName>
    <definedName name="DEFINE_Q_ATUAL">NA()</definedName>
    <definedName name="DEFINE_RANGE">NA()</definedName>
    <definedName name="DEFINE_U_ATUAL">NA()</definedName>
    <definedName name="DEL_LINHA">NA()</definedName>
    <definedName name="DIAM">"$#REF!.$B$7:$B$56"</definedName>
    <definedName name="DIAM_EMI">#REF!</definedName>
    <definedName name="DIAM_EMI_19">"$#REF!.$C$18:$C$42"</definedName>
    <definedName name="Div">#REF!</definedName>
    <definedName name="dr">#REF!</definedName>
    <definedName name="ds">#REF!</definedName>
    <definedName name="DT">#REF!</definedName>
    <definedName name="E_ESQUERDA">NA()</definedName>
    <definedName name="ed">#REF!</definedName>
    <definedName name="Edital">#REF!</definedName>
    <definedName name="EQPTO">#REF!</definedName>
    <definedName name="Equi">#REF!</definedName>
    <definedName name="equipamento">#REF!</definedName>
    <definedName name="ERRO">NA()</definedName>
    <definedName name="Excel_BuiltIn__FilterDatabase_1">#REF!</definedName>
    <definedName name="Excel_BuiltIn__FilterDatabase_12_1">#REF!</definedName>
    <definedName name="Excel_BuiltIn__FilterDatabase_12_1_1">#REF!</definedName>
    <definedName name="Excel_BuiltIn__FilterDatabase_12_1_1_1">#REF!</definedName>
    <definedName name="Excel_BuiltIn__FilterDatabase_12_1_1_1_1">#REF!</definedName>
    <definedName name="Excel_BuiltIn__FilterDatabase_12_1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2_1_1_1_1_1_1">"'file:///P:/cad/casan/104_11/projeto/orc/ORC%2012052015%20-%20REV-E/C%C3%B3pia%20de%20Planilha%20Or%C3%A7ament%C3%A1ria%20-%20ETE%20Ingleses%20-%2019052015%20-%20REV-E%20-%20Leo%20-%20emerson.xls'#$''.$A$9:$Y$1008"</definedName>
    <definedName name="Excel_BuiltIn__FilterDatabase_13">#REF!</definedName>
    <definedName name="Excel_BuiltIn__FilterDatabase_13_3">#REF!</definedName>
    <definedName name="Excel_BuiltIn__FilterDatabase_13_4">#REF!</definedName>
    <definedName name="Excel_BuiltIn__FilterDatabase_13_5">#REF!</definedName>
    <definedName name="Excel_BuiltIn__FilterDatabase_14">#REF!</definedName>
    <definedName name="Excel_BuiltIn__FilterDatabase_14_3">#REF!</definedName>
    <definedName name="Excel_BuiltIn__FilterDatabase_14_4">#REF!</definedName>
    <definedName name="Excel_BuiltIn__FilterDatabase_14_5">#REF!</definedName>
    <definedName name="Excel_BuiltIn__FilterDatabase_15">#REF!</definedName>
    <definedName name="Excel_BuiltIn__FilterDatabase_15_1">#REF!</definedName>
    <definedName name="Excel_BuiltIn__FilterDatabase_15_1_1">#REF!</definedName>
    <definedName name="Excel_BuiltIn__FilterDatabase_15_1_1_1">#REF!</definedName>
    <definedName name="Excel_BuiltIn__FilterDatabase_15_1_1_1_1">#REF!</definedName>
    <definedName name="Excel_BuiltIn__FilterDatabase_15_1_1_1_1_1">"'file:///P:/cad/casan/104_11/projeto/orc/ORC%2012052015%20-%20REV-E/Planilha%20Quantitativos%20Biz%20-%2011.06.2015/Planilha%20Or%C3%A7ament%C3%A1ria%20-%20ETE%20Ingleses%20-%2019052015%20-%20REV-E%20-%20Biz.xls'#$''.$A$10:$AE$11"</definedName>
    <definedName name="Excel_BuiltIn__FilterDatabase_15_1_1_1_1_1_1">"'file:///P:/cad/casan/104_11/projeto/orc/ORC%2012052015%20-%20REV-E/C%C3%B3pia%20de%20Planilha%20Or%C3%A7ament%C3%A1ria%20-%20ETE%20Ingleses%20-%2019052015%20-%20REV-E%20-%20Leo%20-%20emerson.xls'#$''.$A$10:$AE$54"</definedName>
    <definedName name="Excel_BuiltIn__FilterDatabase_15_2">#REF!</definedName>
    <definedName name="Excel_BuiltIn__FilterDatabase_15_2_1">#REF!</definedName>
    <definedName name="Excel_BuiltIn__FilterDatabase_15_2_1_1">#REF!</definedName>
    <definedName name="Excel_BuiltIn__FilterDatabase_15_2_1_1_1">#REF!</definedName>
    <definedName name="Excel_BuiltIn__FilterDatabase_15_2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5_2_1_1_1_1_1">"'file:///P:/cad/casan/104_11/projeto/orc/ORC%2012052015%20-%20REV-E/C%C3%B3pia%20de%20Planilha%20Or%C3%A7ament%C3%A1ria%20-%20ETE%20Ingleses%20-%2019052015%20-%20REV-E%20-%20Leo%20-%20emerson.xls'#$''.$A$9:$Y$54"</definedName>
    <definedName name="Excel_BuiltIn__FilterDatabase_15_3">#REF!</definedName>
    <definedName name="Excel_BuiltIn__FilterDatabase_15_4">#REF!</definedName>
    <definedName name="Excel_BuiltIn__FilterDatabase_15_5">#REF!</definedName>
    <definedName name="Excel_BuiltIn__FilterDatabase_16">#REF!</definedName>
    <definedName name="Excel_BuiltIn__FilterDatabase_16_1">#REF!</definedName>
    <definedName name="Excel_BuiltIn__FilterDatabase_16_1_1">#REF!</definedName>
    <definedName name="Excel_BuiltIn__FilterDatabase_16_1_1_1">#REF!</definedName>
    <definedName name="Excel_BuiltIn__FilterDatabase_16_1_1_1_1">#REF!</definedName>
    <definedName name="Excel_BuiltIn__FilterDatabase_16_1_1_1_1_1">"'file:///P:/cad/casan/104_11/projeto/orc/ORC%2012052015%20-%20REV-E/Planilha%20Quantitativos%20Biz%20-%2011.06.2015/Planilha%20Or%C3%A7ament%C3%A1ria%20-%20ETE%20Ingleses%20-%2019052015%20-%20REV-E%20-%20Biz.xls'#$''.$A$10:$AE$11"</definedName>
    <definedName name="Excel_BuiltIn__FilterDatabase_16_1_1_1_1_1_1">"'file:///P:/cad/casan/104_11/projeto/orc/ORC%2012052015%20-%20REV-E/C%C3%B3pia%20de%20Planilha%20Or%C3%A7ament%C3%A1ria%20-%20ETE%20Ingleses%20-%2019052015%20-%20REV-E%20-%20Leo%20-%20emerson.xls'#$''.$A$10:$AE$16"</definedName>
    <definedName name="Excel_BuiltIn__FilterDatabase_16_2">#REF!</definedName>
    <definedName name="Excel_BuiltIn__FilterDatabase_16_2_1">#REF!</definedName>
    <definedName name="Excel_BuiltIn__FilterDatabase_16_2_1_1">#REF!</definedName>
    <definedName name="Excel_BuiltIn__FilterDatabase_16_2_1_1_1">#REF!</definedName>
    <definedName name="Excel_BuiltIn__FilterDatabase_16_2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6_2_1_1_1_1_1">"'file:///P:/cad/casan/104_11/projeto/orc/ORC%2012052015%20-%20REV-E/C%C3%B3pia%20de%20Planilha%20Or%C3%A7ament%C3%A1ria%20-%20ETE%20Ingleses%20-%2019052015%20-%20REV-E%20-%20Leo%20-%20emerson.xls'#$''.$A$9:$Y$16"</definedName>
    <definedName name="Excel_BuiltIn__FilterDatabase_16_3">#REF!</definedName>
    <definedName name="Excel_BuiltIn__FilterDatabase_16_4">#REF!</definedName>
    <definedName name="Excel_BuiltIn__FilterDatabase_16_5">#REF!</definedName>
    <definedName name="Excel_BuiltIn__FilterDatabase_17">#REF!</definedName>
    <definedName name="Excel_BuiltIn__FilterDatabase_17_3">#REF!</definedName>
    <definedName name="Excel_BuiltIn__FilterDatabase_17_4">#REF!</definedName>
    <definedName name="Excel_BuiltIn__FilterDatabase_17_5">#REF!</definedName>
    <definedName name="Excel_BuiltIn__FilterDatabase_18">#REF!</definedName>
    <definedName name="Excel_BuiltIn__FilterDatabase_18_3">#REF!</definedName>
    <definedName name="Excel_BuiltIn__FilterDatabase_18_4">#REF!</definedName>
    <definedName name="Excel_BuiltIn__FilterDatabase_18_5">#REF!</definedName>
    <definedName name="Excel_BuiltIn__FilterDatabase_2">"#N/A"</definedName>
    <definedName name="Excel_BuiltIn__FilterDatabase_2_1">"#N/A"</definedName>
    <definedName name="Excel_BuiltIn__FilterDatabase_23_1">#REF!</definedName>
    <definedName name="Excel_BuiltIn__FilterDatabase_26">#REF!</definedName>
    <definedName name="Excel_BuiltIn__FilterDatabase_28">#REF!</definedName>
    <definedName name="Excel_BuiltIn__FilterDatabase_3_1">"#N/A"</definedName>
    <definedName name="Excel_BuiltIn__FilterDatabase_3_1_1">#REF!</definedName>
    <definedName name="Excel_BuiltIn__FilterDatabase_3_1_1_1">"#N/A"</definedName>
    <definedName name="Excel_BuiltIn__FilterDatabase_3_1_1_1_1">"#N/A"</definedName>
    <definedName name="Excel_BuiltIn__FilterDatabase_3_1_1_1_1_1">"#N/A"</definedName>
    <definedName name="Excel_BuiltIn__FilterDatabase_3_1_1_1_1_1_1">"#N/A"</definedName>
    <definedName name="Excel_BuiltIn__FilterDatabase_3_1_1_1_1_1_1_1">"#N/A"</definedName>
    <definedName name="Excel_BuiltIn__FilterDatabase_3_1_1_1_1_1_1_1_1">"#N/A"</definedName>
    <definedName name="Excel_BuiltIn__FilterDatabase_3_1_1_1_1_1_1_1_1_1">"#N/A"</definedName>
    <definedName name="Excel_BuiltIn__FilterDatabase_3_1_28">"#N/A"</definedName>
    <definedName name="Excel_BuiltIn__FilterDatabase_4_1">#REF!</definedName>
    <definedName name="Excel_BuiltIn__FilterDatabase_42">#REF!</definedName>
    <definedName name="Excel_BuiltIn__FilterDatabase_43">#REF!</definedName>
    <definedName name="Excel_BuiltIn__FilterDatabase_5_1">#REF!</definedName>
    <definedName name="Excel_BuiltIn_Database">NA()</definedName>
    <definedName name="Excel_BuiltIn_Print_Area">NA()</definedName>
    <definedName name="Excel_BuiltIn_Print_Area_1">#REF!</definedName>
    <definedName name="Excel_BuiltIn_Print_Area_1_1">#REF!</definedName>
    <definedName name="Excel_BuiltIn_Print_Area_10_1">#REF!</definedName>
    <definedName name="Excel_BuiltIn_Print_Area_10_1_1">#REF!</definedName>
    <definedName name="Excel_BuiltIn_Print_Area_10_1_1_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1_1_28">#REF!</definedName>
    <definedName name="Excel_BuiltIn_Print_Area_12_1">#REF!</definedName>
    <definedName name="Excel_BuiltIn_Print_Area_12_1_1">#REF!</definedName>
    <definedName name="Excel_BuiltIn_Print_Area_12_1_1_1">#REF!</definedName>
    <definedName name="Excel_BuiltIn_Print_Area_12_1_1_1_1">#REF!</definedName>
    <definedName name="Excel_BuiltIn_Print_Area_12_1_28">#REF!</definedName>
    <definedName name="Excel_BuiltIn_Print_Area_13_1">#REF!</definedName>
    <definedName name="Excel_BuiltIn_Print_Area_15_1">#REF!</definedName>
    <definedName name="Excel_BuiltIn_Print_Area_15_1_1">#REF!</definedName>
    <definedName name="Excel_BuiltIn_Print_Area_17_1">#REF!</definedName>
    <definedName name="Excel_BuiltIn_Print_Area_18_1">#REF!</definedName>
    <definedName name="Excel_BuiltIn_Print_Area_18_1_1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"'file:///P:/cad/casan/104_11/projeto/orc/ORC%2012052015%20-%20REV-E/Planilha%20Or%C3%A7ament%C3%A1ria%20-%20ETE%20Ingleses%20-%2019052015%20-%20REV-E%20-%20Biz.xls'#$''.$A$1:$B$11"</definedName>
    <definedName name="Excel_BuiltIn_Print_Area_2_1_28">#REF!</definedName>
    <definedName name="Excel_BuiltIn_Print_Area_20_1">#REF!</definedName>
    <definedName name="Excel_BuiltIn_Print_Area_21_1">#REF!</definedName>
    <definedName name="Excel_BuiltIn_Print_Area_21_1_1">#REF!</definedName>
    <definedName name="Excel_BuiltIn_Print_Area_23_1">#REF!</definedName>
    <definedName name="Excel_BuiltIn_Print_Area_23_1_1">#REF!</definedName>
    <definedName name="Excel_BuiltIn_Print_Area_24_1">#REF!</definedName>
    <definedName name="Excel_BuiltIn_Print_Area_25_1">#REF!</definedName>
    <definedName name="Excel_BuiltIn_Print_Area_25_1_1">#REF!</definedName>
    <definedName name="Excel_BuiltIn_Print_Area_25_1_1_1">#REF!</definedName>
    <definedName name="Excel_BuiltIn_Print_Area_26_1">#REF!</definedName>
    <definedName name="Excel_BuiltIn_Print_Area_26_1_1">#REF!</definedName>
    <definedName name="Excel_BuiltIn_Print_Area_26_1_1_1">#REF!</definedName>
    <definedName name="Excel_BuiltIn_Print_Area_27_1">#REF!</definedName>
    <definedName name="Excel_BuiltIn_Print_Area_27_1_1">#REF!</definedName>
    <definedName name="Excel_BuiltIn_Print_Area_28_1">#REF!</definedName>
    <definedName name="Excel_BuiltIn_Print_Area_3_1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1_1_1">#REF!</definedName>
    <definedName name="Excel_BuiltIn_Print_Area_41">#REF!</definedName>
    <definedName name="Excel_BuiltIn_Print_Area_42">#REF!</definedName>
    <definedName name="Excel_BuiltIn_Print_Area_43">#REF!</definedName>
    <definedName name="Excel_BuiltIn_Print_Area_5_1">#REF!</definedName>
    <definedName name="Excel_BuiltIn_Print_Area_5_1_1">#REF!</definedName>
    <definedName name="Excel_BuiltIn_Print_Area_5_1_1_1">NA()</definedName>
    <definedName name="Excel_BuiltIn_Print_Area_5_1_1_1_1">#REF!</definedName>
    <definedName name="Excel_BuiltIn_Print_Area_5_1_1_1_1_1">NA()</definedName>
    <definedName name="Excel_BuiltIn_Print_Area_5_1_1_1_1_1_1">NA()</definedName>
    <definedName name="Excel_BuiltIn_Print_Area_5_1_1_1_1_1_1_1">NA()</definedName>
    <definedName name="Excel_BuiltIn_Print_Area_5_1_1_1_1_1_1_1_1">NA()</definedName>
    <definedName name="Excel_BuiltIn_Print_Area_5_1_1_1_1_1_1_1_1_1">NA()</definedName>
    <definedName name="Excel_BuiltIn_Print_Area_5_1_1_1_1_1_1_1_1_1_1">NA()</definedName>
    <definedName name="Excel_BuiltIn_Print_Area_5_1_1_1_1_1_1_1_1_1_1_1">NA()</definedName>
    <definedName name="Excel_BuiltIn_Print_Area_5_1_1_1_1_1_1_1_1_1_1_1_1">NA()</definedName>
    <definedName name="Excel_BuiltIn_Print_Area_5_1_1_28">NA()</definedName>
    <definedName name="Excel_BuiltIn_Print_Area_5_1_28">NA()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6_1_1_1_1">"'file:///P:/cad/casan/104_11/projeto/orc/ORC%2012052015%20-%20REV-E/Planilha%20Quantitativos%20Biz%20-%2011.06.2015/Planilha%20Or%C3%A7ament%C3%A1ria%20-%20ETE%20Ingleses%20-%20Tanque%20de%20Contato%20.xls'#$''.$A$1:$F$11"</definedName>
    <definedName name="Excel_BuiltIn_Print_Area_6_1_28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_1_1_1">#REF!</definedName>
    <definedName name="Excel_BuiltIn_Print_Area_7_1_1_1_1_1">#REF!</definedName>
    <definedName name="Excel_BuiltIn_Print_Area_7_1_2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8_1_1_1_1">#REF!</definedName>
    <definedName name="Excel_BuiltIn_Print_Area_8_1_28">#REF!</definedName>
    <definedName name="Excel_BuiltIn_Print_Area_9_1">#REF!</definedName>
    <definedName name="Excel_BuiltIn_Print_Area_9_1_1">#REF!</definedName>
    <definedName name="Excel_BuiltIn_Print_Area_9_1_1_1">#REF!</definedName>
    <definedName name="Excel_BuiltIn_Print_Area_9_1_1_1_1">#REF!</definedName>
    <definedName name="Excel_BuiltIn_Print_Titles">#REF!</definedName>
    <definedName name="Excel_BuiltIn_Print_Titles_1_1">#REF!</definedName>
    <definedName name="Excel_BuiltIn_Print_Titles_10">#REF!</definedName>
    <definedName name="Excel_BuiltIn_Print_Titles_11">#REF!</definedName>
    <definedName name="Excel_BuiltIn_Print_Titles_11_28">#REF!</definedName>
    <definedName name="Excel_BuiltIn_Print_Titles_12">#REF!</definedName>
    <definedName name="Excel_BuiltIn_Print_Titles_12_1">#REF!</definedName>
    <definedName name="Excel_BuiltIn_Print_Titles_12_1_1">#REF!</definedName>
    <definedName name="Excel_BuiltIn_Print_Titles_12_1_1_1">"'file:///P:/cad/casan/104_11/projeto/orc/ORC%2012052015%20-%20REV-E/Planilha%20Or%C3%A7ament%C3%A1ria%20-%20ETE%20Ingleses%20-%2019052015%20-%20REV-E%20-%20Roberto.xls'#$''.$A$1:$IR$14"</definedName>
    <definedName name="Excel_BuiltIn_Print_Titles_12_28">#REF!</definedName>
    <definedName name="Excel_BuiltIn_Print_Titles_13">#REF!</definedName>
    <definedName name="Excel_BuiltIn_Print_Titles_15">#REF!</definedName>
    <definedName name="Excel_BuiltIn_Print_Titles_2_1">#REF!</definedName>
    <definedName name="Excel_BuiltIn_Print_Titles_23">#REF!</definedName>
    <definedName name="Excel_BuiltIn_Print_Titles_3_1_1">NA()</definedName>
    <definedName name="Excel_BuiltIn_Print_Titles_4_1">#REF!</definedName>
    <definedName name="Excel_BuiltIn_Print_Titles_42">#REF!</definedName>
    <definedName name="Excel_BuiltIn_Print_Titles_43">#REF!</definedName>
    <definedName name="Excel_BuiltIn_Print_Titles_5_1">#REF!</definedName>
    <definedName name="Excel_BuiltIn_Print_Titles_5_1_28">#REF!</definedName>
    <definedName name="Excel_BuiltIn_Print_Titles_8">#REF!</definedName>
    <definedName name="Excel_BuiltIn_Print_Titles_9_1">#REF!</definedName>
    <definedName name="f">#REF!</definedName>
    <definedName name="FINAL">NA()</definedName>
    <definedName name="FUNCAO">NA()</definedName>
    <definedName name="FUNCAO_1">NA()</definedName>
    <definedName name="FUNCAO_3">NA()</definedName>
    <definedName name="FUNCAO_TITULOS">NA()</definedName>
    <definedName name="g">#REF!</definedName>
    <definedName name="Geral">#REF!</definedName>
    <definedName name="GGG">#REF!</definedName>
    <definedName name="GGGG">#REF!</definedName>
    <definedName name="gy">#REF!</definedName>
    <definedName name="h">#REF!</definedName>
    <definedName name="hh">#REF!</definedName>
    <definedName name="i" hidden="1">#REF!</definedName>
    <definedName name="IA">NA()</definedName>
    <definedName name="ik">#REF!</definedName>
    <definedName name="IN">#REF!</definedName>
    <definedName name="IN_11">#REF!</definedName>
    <definedName name="IN_11_41">#REF!</definedName>
    <definedName name="IN_41">#REF!</definedName>
    <definedName name="INDESCOR">"$#REF!.$D$7:$D$53"</definedName>
    <definedName name="Ins">#REF!</definedName>
    <definedName name="Ins_11_41">#REF!</definedName>
    <definedName name="Ins_41">#REF!</definedName>
    <definedName name="Insumos">#REF!</definedName>
    <definedName name="Insumos_11">#REF!</definedName>
    <definedName name="Insumos_11_41">#REF!</definedName>
    <definedName name="Insumos_41">#REF!</definedName>
    <definedName name="ITEM">#REF!</definedName>
    <definedName name="iu">#REF!</definedName>
    <definedName name="j">#REF!</definedName>
    <definedName name="joa">NA()</definedName>
    <definedName name="JOI">#REF!</definedName>
    <definedName name="JOSE">#REF!</definedName>
    <definedName name="k">#REF!</definedName>
    <definedName name="kk">#REF!</definedName>
    <definedName name="L_">NA()</definedName>
    <definedName name="Licitante">'[3]2.1.1'!$B$3</definedName>
    <definedName name="LS">'[2]CPU Serv Preliminares'!#REF!</definedName>
    <definedName name="Mão_de_Obra">#REF!</definedName>
    <definedName name="MAT">[4]EQUIP!#REF!</definedName>
    <definedName name="materiais">#REF!</definedName>
    <definedName name="MENSAGEM">NA()</definedName>
    <definedName name="MENSSAGEM_ERRO">NA()</definedName>
    <definedName name="MO">[4]EQUIP!#REF!</definedName>
    <definedName name="MRIA">#REF!</definedName>
    <definedName name="n">#REF!</definedName>
    <definedName name="N_FOLHAS">NA()</definedName>
    <definedName name="nb">#REF!</definedName>
    <definedName name="nh">#REF!</definedName>
    <definedName name="nj">#REF!</definedName>
    <definedName name="nk">#REF!</definedName>
    <definedName name="nl">#REF!</definedName>
    <definedName name="NOVO">#REF!</definedName>
    <definedName name="NOVO_11">#REF!</definedName>
    <definedName name="NOVO_11_41">#REF!</definedName>
    <definedName name="NOVO_41">#REF!</definedName>
    <definedName name="nu">#REF!</definedName>
    <definedName name="o" hidden="1">#REF!</definedName>
    <definedName name="Objeto">#REF!</definedName>
    <definedName name="oi">#REF!</definedName>
    <definedName name="ok">#REF!</definedName>
    <definedName name="Páteocoberto">#REF!</definedName>
    <definedName name="PL_ABC">#REF!</definedName>
    <definedName name="planilha">#REF!</definedName>
    <definedName name="po">#REF!</definedName>
    <definedName name="Pr">#REF!</definedName>
    <definedName name="Pre">#REF!</definedName>
    <definedName name="Print_Area_MI">NA()</definedName>
    <definedName name="Print_Titles_MI">NA()</definedName>
    <definedName name="QA">NA()</definedName>
    <definedName name="RCH">#REF!</definedName>
    <definedName name="RCR">#REF!</definedName>
    <definedName name="Reforma">#REF!</definedName>
    <definedName name="RES_CPS">#REF!</definedName>
    <definedName name="RETORNA_CURSOR">NA()</definedName>
    <definedName name="RFL">#REF!</definedName>
    <definedName name="RIJ">#REF!</definedName>
    <definedName name="RJO">#REF!</definedName>
    <definedName name="RLA">#REF!</definedName>
    <definedName name="RRS">#REF!</definedName>
    <definedName name="RSM">#REF!</definedName>
    <definedName name="rt">#REF!</definedName>
    <definedName name="RTB">#REF!</definedName>
    <definedName name="RVI">#REF!</definedName>
    <definedName name="s">#REF!</definedName>
    <definedName name="Salas">#REF!</definedName>
    <definedName name="SAO">#REF!</definedName>
    <definedName name="SAO_11">"$#REF!.$#REF!$#REF!"</definedName>
    <definedName name="SAO_19">"$#REF!.$#REF!$#REF!"</definedName>
    <definedName name="SBL">#REF!</definedName>
    <definedName name="Sint">#REF!</definedName>
    <definedName name="SINTE">#REF!</definedName>
    <definedName name="Sintético">#REF!</definedName>
    <definedName name="SOBE_ATE_I_0">NA()</definedName>
    <definedName name="solver_adj_12">#REF!</definedName>
    <definedName name="solver_adj_15">#REF!</definedName>
    <definedName name="solver_adj_16">#REF!</definedName>
    <definedName name="solver_cvg_12">0.0001</definedName>
    <definedName name="solver_cvg_14">0.0001</definedName>
    <definedName name="solver_cvg_15">0.0001</definedName>
    <definedName name="solver_cvg_16">0.0001</definedName>
    <definedName name="solver_cvg_18">0.0001</definedName>
    <definedName name="solver_cvg_19">0.0001</definedName>
    <definedName name="solver_cvg_20">0.0001</definedName>
    <definedName name="solver_cvg_21">0.0001</definedName>
    <definedName name="solver_cvg_42">0.0001</definedName>
    <definedName name="solver_cvg_43">0.0001</definedName>
    <definedName name="solver_drv_12">1</definedName>
    <definedName name="solver_drv_14">1</definedName>
    <definedName name="solver_drv_15">1</definedName>
    <definedName name="solver_drv_16">1</definedName>
    <definedName name="solver_drv_18">1</definedName>
    <definedName name="solver_drv_19">1</definedName>
    <definedName name="solver_drv_20">1</definedName>
    <definedName name="solver_drv_21">1</definedName>
    <definedName name="solver_drv_42">1</definedName>
    <definedName name="solver_drv_43">1</definedName>
    <definedName name="solver_est_12">1</definedName>
    <definedName name="solver_est_14">1</definedName>
    <definedName name="solver_est_15">1</definedName>
    <definedName name="solver_est_16">1</definedName>
    <definedName name="solver_est_18">1</definedName>
    <definedName name="solver_est_19">1</definedName>
    <definedName name="solver_est_20">1</definedName>
    <definedName name="solver_est_21">1</definedName>
    <definedName name="solver_est_42">1</definedName>
    <definedName name="solver_est_43">1</definedName>
    <definedName name="solver_itr_12">100</definedName>
    <definedName name="solver_itr_14">100</definedName>
    <definedName name="solver_itr_15">100</definedName>
    <definedName name="solver_itr_16">100</definedName>
    <definedName name="solver_itr_18">100</definedName>
    <definedName name="solver_itr_19">100</definedName>
    <definedName name="solver_itr_20">100</definedName>
    <definedName name="solver_itr_21">100</definedName>
    <definedName name="solver_itr_42">100</definedName>
    <definedName name="solver_itr_43">100</definedName>
    <definedName name="solver_lhs1_12">#REF!</definedName>
    <definedName name="solver_lhs1_14">#REF!</definedName>
    <definedName name="solver_lhs1_15">#REF!</definedName>
    <definedName name="solver_lhs1_16">#REF!</definedName>
    <definedName name="solver_lhs1_18">#REF!</definedName>
    <definedName name="solver_lin_12">2</definedName>
    <definedName name="solver_lin_14">2</definedName>
    <definedName name="solver_lin_15">2</definedName>
    <definedName name="solver_lin_16">2</definedName>
    <definedName name="solver_lin_18">2</definedName>
    <definedName name="solver_lin_19">2</definedName>
    <definedName name="solver_lin_20">2</definedName>
    <definedName name="solver_lin_21">2</definedName>
    <definedName name="solver_lin_42">2</definedName>
    <definedName name="solver_lin_43">2</definedName>
    <definedName name="solver_neg_12">2</definedName>
    <definedName name="solver_neg_14">2</definedName>
    <definedName name="solver_neg_15">2</definedName>
    <definedName name="solver_neg_16">2</definedName>
    <definedName name="solver_neg_18">2</definedName>
    <definedName name="solver_neg_19">2</definedName>
    <definedName name="solver_neg_20">2</definedName>
    <definedName name="solver_neg_21">2</definedName>
    <definedName name="solver_neg_42">2</definedName>
    <definedName name="solver_neg_43">2</definedName>
    <definedName name="solver_num_12">1</definedName>
    <definedName name="solver_num_14">1</definedName>
    <definedName name="solver_num_15">1</definedName>
    <definedName name="solver_num_16">1</definedName>
    <definedName name="solver_num_18">1</definedName>
    <definedName name="solver_num_19">1</definedName>
    <definedName name="solver_num_20">1</definedName>
    <definedName name="solver_num_21">1</definedName>
    <definedName name="solver_num_42">1</definedName>
    <definedName name="solver_num_43">1</definedName>
    <definedName name="solver_nwt_12">1</definedName>
    <definedName name="solver_nwt_14">1</definedName>
    <definedName name="solver_nwt_15">1</definedName>
    <definedName name="solver_nwt_16">1</definedName>
    <definedName name="solver_nwt_18">1</definedName>
    <definedName name="solver_nwt_19">1</definedName>
    <definedName name="solver_nwt_20">1</definedName>
    <definedName name="solver_nwt_21">1</definedName>
    <definedName name="solver_nwt_42">1</definedName>
    <definedName name="solver_nwt_43">1</definedName>
    <definedName name="solver_opt_12">#REF!</definedName>
    <definedName name="solver_opt_15">#REF!</definedName>
    <definedName name="solver_opt_16">#REF!</definedName>
    <definedName name="solver_pre_12">0.000001</definedName>
    <definedName name="solver_pre_14">0.000001</definedName>
    <definedName name="solver_pre_15">0.000001</definedName>
    <definedName name="solver_pre_16">0.000001</definedName>
    <definedName name="solver_pre_18">0.000001</definedName>
    <definedName name="solver_pre_19">0.000001</definedName>
    <definedName name="solver_pre_20">0.000001</definedName>
    <definedName name="solver_pre_21">0.000001</definedName>
    <definedName name="solver_pre_42">0.000001</definedName>
    <definedName name="solver_pre_43">0.000001</definedName>
    <definedName name="solver_rel1_12">1</definedName>
    <definedName name="solver_rel1_14">1</definedName>
    <definedName name="solver_rel1_15">1</definedName>
    <definedName name="solver_rel1_16">1</definedName>
    <definedName name="solver_rel1_18">1</definedName>
    <definedName name="solver_rel1_19">1</definedName>
    <definedName name="solver_rel1_20">1</definedName>
    <definedName name="solver_rel1_21">1</definedName>
    <definedName name="solver_rel1_42">1</definedName>
    <definedName name="solver_rel1_43">1</definedName>
    <definedName name="solver_rhs1_12">1.25</definedName>
    <definedName name="solver_rhs1_14">1.25</definedName>
    <definedName name="solver_rhs1_15">1.25</definedName>
    <definedName name="solver_rhs1_16">1.25</definedName>
    <definedName name="solver_rhs1_18">1.25</definedName>
    <definedName name="solver_rhs1_19">1.25</definedName>
    <definedName name="solver_rhs1_20">1.25</definedName>
    <definedName name="solver_rhs1_21">1.25</definedName>
    <definedName name="solver_rhs1_42">1.25</definedName>
    <definedName name="solver_rhs1_43">1.25</definedName>
    <definedName name="solver_scl_12">2</definedName>
    <definedName name="solver_scl_14">2</definedName>
    <definedName name="solver_scl_15">2</definedName>
    <definedName name="solver_scl_16">2</definedName>
    <definedName name="solver_scl_18">2</definedName>
    <definedName name="solver_scl_19">2</definedName>
    <definedName name="solver_scl_20">2</definedName>
    <definedName name="solver_scl_21">2</definedName>
    <definedName name="solver_scl_42">2</definedName>
    <definedName name="solver_scl_43">2</definedName>
    <definedName name="solver_sho_12">2</definedName>
    <definedName name="solver_sho_14">2</definedName>
    <definedName name="solver_sho_15">2</definedName>
    <definedName name="solver_sho_16">2</definedName>
    <definedName name="solver_sho_18">2</definedName>
    <definedName name="solver_sho_19">2</definedName>
    <definedName name="solver_sho_20">2</definedName>
    <definedName name="solver_sho_21">2</definedName>
    <definedName name="solver_sho_42">2</definedName>
    <definedName name="solver_sho_43">2</definedName>
    <definedName name="solver_tim_12">100</definedName>
    <definedName name="solver_tim_14">100</definedName>
    <definedName name="solver_tim_15">100</definedName>
    <definedName name="solver_tim_16">100</definedName>
    <definedName name="solver_tim_18">100</definedName>
    <definedName name="solver_tim_19">100</definedName>
    <definedName name="solver_tim_20">100</definedName>
    <definedName name="solver_tim_21">100</definedName>
    <definedName name="solver_tim_42">100</definedName>
    <definedName name="solver_tim_43">100</definedName>
    <definedName name="solver_tol_12">0.05</definedName>
    <definedName name="solver_tol_14">0.05</definedName>
    <definedName name="solver_tol_15">0.05</definedName>
    <definedName name="solver_tol_16">0.05</definedName>
    <definedName name="solver_tol_18">0.05</definedName>
    <definedName name="solver_tol_19">0.05</definedName>
    <definedName name="solver_tol_20">0.05</definedName>
    <definedName name="solver_tol_21">0.05</definedName>
    <definedName name="solver_tol_42">0.05</definedName>
    <definedName name="solver_tol_43">0.05</definedName>
    <definedName name="solver_typ_12">1</definedName>
    <definedName name="solver_typ_14">1</definedName>
    <definedName name="solver_typ_15">1</definedName>
    <definedName name="solver_typ_16">1</definedName>
    <definedName name="solver_typ_18">1</definedName>
    <definedName name="solver_typ_19">1</definedName>
    <definedName name="solver_typ_20">1</definedName>
    <definedName name="solver_typ_21">1</definedName>
    <definedName name="solver_typ_42">1</definedName>
    <definedName name="solver_typ_43">1</definedName>
    <definedName name="solver_val_12">0</definedName>
    <definedName name="solver_val_14">0</definedName>
    <definedName name="solver_val_15">0</definedName>
    <definedName name="solver_val_16">0</definedName>
    <definedName name="solver_val_18">0</definedName>
    <definedName name="solver_val_19">0</definedName>
    <definedName name="solver_val_20">0</definedName>
    <definedName name="solver_val_21">0</definedName>
    <definedName name="solver_val_42">0</definedName>
    <definedName name="solver_val_43">0</definedName>
    <definedName name="sr">#REF!</definedName>
    <definedName name="STOP">NA()</definedName>
    <definedName name="STOP_3">NA()</definedName>
    <definedName name="SUB_91">NA()</definedName>
    <definedName name="SUB_92">NA()</definedName>
    <definedName name="SUB_93">NA()</definedName>
    <definedName name="SUB_94">NA()</definedName>
    <definedName name="SUB_95">NA()</definedName>
    <definedName name="SUB_96">NA()</definedName>
    <definedName name="SUB_97">NA()</definedName>
    <definedName name="SUB_SI">NA()</definedName>
    <definedName name="t">#REF!</definedName>
    <definedName name="tf">#REF!</definedName>
    <definedName name="total">#REF!</definedName>
    <definedName name="TPESCOR">"$#REF!.$E$7:$E$53"</definedName>
    <definedName name="tr">#REF!</definedName>
    <definedName name="ty">#REF!</definedName>
    <definedName name="u">[1]MDO!#REF!</definedName>
    <definedName name="UA">NA()</definedName>
    <definedName name="UM">#REF!</definedName>
    <definedName name="VALAS">"$#REF!.$L$7:$P$57"</definedName>
    <definedName name="VALAS_EMI">#REF!</definedName>
    <definedName name="VALAS_EMI_19">"$#REF!.$#REF!$#REF!:$#REF!$#REF!"</definedName>
    <definedName name="VALAS1">#REF!</definedName>
    <definedName name="VALAS2">#REF!</definedName>
    <definedName name="VALOR">NA()</definedName>
    <definedName name="VALOR_1">NA()</definedName>
    <definedName name="VALOR_2">NA()</definedName>
    <definedName name="VERIFICA_SI">NA()</definedName>
    <definedName name="vf">#REF!</definedName>
    <definedName name="vg">#REF!</definedName>
    <definedName name="VOLUM_TUBO_EMI">#REF!</definedName>
    <definedName name="VOLUM_TUBO_EMI_19">"$#REF!.$D$18:$D$42"</definedName>
    <definedName name="VOLUMDIAM">"$#REF!.$C$7:$C$56"</definedName>
    <definedName name="vx">#REF!</definedName>
    <definedName name="y">#REF!</definedName>
    <definedName name="yg">#REF!</definedName>
    <definedName name="yu">#REF!</definedName>
    <definedName name="zc">#REF!</definedName>
    <definedName name="zv">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8" i="124" l="1"/>
  <c r="N148" i="124" s="1"/>
  <c r="N147" i="124" s="1"/>
  <c r="N146" i="124" s="1"/>
  <c r="K148" i="124"/>
  <c r="M144" i="124"/>
  <c r="N144" i="124" s="1"/>
  <c r="K144" i="124"/>
  <c r="M143" i="124"/>
  <c r="N143" i="124" s="1"/>
  <c r="K143" i="124"/>
  <c r="M140" i="124"/>
  <c r="N140" i="124" s="1"/>
  <c r="K140" i="124"/>
  <c r="M139" i="124"/>
  <c r="N139" i="124" s="1"/>
  <c r="K139" i="124"/>
  <c r="N138" i="124"/>
  <c r="M138" i="124"/>
  <c r="K138" i="124"/>
  <c r="N137" i="124"/>
  <c r="M137" i="124"/>
  <c r="K137" i="124"/>
  <c r="M133" i="124"/>
  <c r="N133" i="124" s="1"/>
  <c r="N132" i="124" s="1"/>
  <c r="K133" i="124"/>
  <c r="M131" i="124"/>
  <c r="N131" i="124" s="1"/>
  <c r="K131" i="124"/>
  <c r="N130" i="124"/>
  <c r="M130" i="124"/>
  <c r="K130" i="124"/>
  <c r="M126" i="124"/>
  <c r="N126" i="124" s="1"/>
  <c r="K126" i="124"/>
  <c r="M125" i="124"/>
  <c r="N125" i="124" s="1"/>
  <c r="K125" i="124"/>
  <c r="M122" i="124"/>
  <c r="N122" i="124" s="1"/>
  <c r="K122" i="124"/>
  <c r="M121" i="124"/>
  <c r="N121" i="124" s="1"/>
  <c r="K121" i="124"/>
  <c r="M119" i="124"/>
  <c r="N119" i="124" s="1"/>
  <c r="N118" i="124" s="1"/>
  <c r="K119" i="124"/>
  <c r="N115" i="124"/>
  <c r="M115" i="124"/>
  <c r="K115" i="124"/>
  <c r="M114" i="124"/>
  <c r="N114" i="124" s="1"/>
  <c r="K114" i="124"/>
  <c r="M113" i="124"/>
  <c r="N113" i="124" s="1"/>
  <c r="K113" i="124"/>
  <c r="N112" i="124"/>
  <c r="M112" i="124"/>
  <c r="K112" i="124"/>
  <c r="N111" i="124"/>
  <c r="M111" i="124"/>
  <c r="K111" i="124"/>
  <c r="M110" i="124"/>
  <c r="N110" i="124" s="1"/>
  <c r="K110" i="124"/>
  <c r="M109" i="124"/>
  <c r="N109" i="124" s="1"/>
  <c r="K109" i="124"/>
  <c r="N108" i="124"/>
  <c r="M108" i="124"/>
  <c r="K108" i="124"/>
  <c r="N102" i="124"/>
  <c r="M102" i="124"/>
  <c r="K102" i="124"/>
  <c r="M101" i="124"/>
  <c r="N101" i="124" s="1"/>
  <c r="K101" i="124"/>
  <c r="N98" i="124"/>
  <c r="N97" i="124" s="1"/>
  <c r="N96" i="124" s="1"/>
  <c r="M98" i="124"/>
  <c r="K98" i="124"/>
  <c r="M94" i="124"/>
  <c r="N94" i="124" s="1"/>
  <c r="K94" i="124"/>
  <c r="N93" i="124"/>
  <c r="M93" i="124"/>
  <c r="K93" i="124"/>
  <c r="N91" i="124"/>
  <c r="M91" i="124"/>
  <c r="K91" i="124"/>
  <c r="N90" i="124"/>
  <c r="M90" i="124"/>
  <c r="K90" i="124"/>
  <c r="N88" i="124"/>
  <c r="M88" i="124"/>
  <c r="K88" i="124"/>
  <c r="M87" i="124"/>
  <c r="N87" i="124" s="1"/>
  <c r="N86" i="124" s="1"/>
  <c r="K87" i="124"/>
  <c r="M85" i="124"/>
  <c r="N85" i="124" s="1"/>
  <c r="K85" i="124"/>
  <c r="M84" i="124"/>
  <c r="N84" i="124" s="1"/>
  <c r="N83" i="124" s="1"/>
  <c r="K84" i="124"/>
  <c r="M82" i="124"/>
  <c r="N82" i="124" s="1"/>
  <c r="K82" i="124"/>
  <c r="N81" i="124"/>
  <c r="M81" i="124"/>
  <c r="K81" i="124"/>
  <c r="M78" i="124"/>
  <c r="N78" i="124" s="1"/>
  <c r="N76" i="124" s="1"/>
  <c r="K78" i="124"/>
  <c r="N77" i="124"/>
  <c r="M77" i="124"/>
  <c r="K77" i="124"/>
  <c r="N75" i="124"/>
  <c r="M75" i="124"/>
  <c r="K75" i="124"/>
  <c r="N74" i="124"/>
  <c r="M74" i="124"/>
  <c r="K74" i="124"/>
  <c r="M73" i="124"/>
  <c r="N73" i="124" s="1"/>
  <c r="K73" i="124"/>
  <c r="M72" i="124"/>
  <c r="N72" i="124" s="1"/>
  <c r="N70" i="124" s="1"/>
  <c r="K72" i="124"/>
  <c r="N71" i="124"/>
  <c r="M71" i="124"/>
  <c r="K71" i="124"/>
  <c r="N69" i="124"/>
  <c r="M69" i="124"/>
  <c r="K69" i="124"/>
  <c r="N68" i="124"/>
  <c r="M68" i="124"/>
  <c r="K68" i="124"/>
  <c r="M67" i="124"/>
  <c r="N67" i="124" s="1"/>
  <c r="K67" i="124"/>
  <c r="M66" i="124"/>
  <c r="N66" i="124" s="1"/>
  <c r="K66" i="124"/>
  <c r="M63" i="124"/>
  <c r="M62" i="124"/>
  <c r="M61" i="124"/>
  <c r="M60" i="124"/>
  <c r="M59" i="124"/>
  <c r="N57" i="124"/>
  <c r="M57" i="124"/>
  <c r="N56" i="124"/>
  <c r="M56" i="124"/>
  <c r="N55" i="124"/>
  <c r="M55" i="124"/>
  <c r="N54" i="124"/>
  <c r="M54" i="124"/>
  <c r="N53" i="124"/>
  <c r="N52" i="124" s="1"/>
  <c r="M53" i="124"/>
  <c r="M49" i="124"/>
  <c r="N49" i="124" s="1"/>
  <c r="N48" i="124" s="1"/>
  <c r="N47" i="124" s="1"/>
  <c r="K49" i="124"/>
  <c r="M46" i="124"/>
  <c r="N46" i="124"/>
  <c r="N45" i="124" s="1"/>
  <c r="N44" i="124" s="1"/>
  <c r="N42" i="124"/>
  <c r="M42" i="124"/>
  <c r="K42" i="124"/>
  <c r="M41" i="124"/>
  <c r="N40" i="124"/>
  <c r="M40" i="124"/>
  <c r="K40" i="124"/>
  <c r="M38" i="124"/>
  <c r="N38" i="124"/>
  <c r="M37" i="124"/>
  <c r="N37" i="124"/>
  <c r="M36" i="124"/>
  <c r="N36" i="124"/>
  <c r="M33" i="124"/>
  <c r="N33" i="124" s="1"/>
  <c r="K33" i="124"/>
  <c r="M32" i="124"/>
  <c r="N32" i="124" s="1"/>
  <c r="K32" i="124"/>
  <c r="M31" i="124"/>
  <c r="N31" i="124"/>
  <c r="M30" i="124"/>
  <c r="N30" i="124"/>
  <c r="M29" i="124"/>
  <c r="N29" i="124"/>
  <c r="N25" i="124"/>
  <c r="N24" i="124" s="1"/>
  <c r="N23" i="124" s="1"/>
  <c r="M25" i="124"/>
  <c r="K25" i="124"/>
  <c r="N20" i="124"/>
  <c r="N19" i="124"/>
  <c r="N18" i="124"/>
  <c r="N17" i="124"/>
  <c r="N16" i="124"/>
  <c r="N15" i="124"/>
  <c r="N14" i="124"/>
  <c r="N129" i="124" l="1"/>
  <c r="N128" i="124" s="1"/>
  <c r="N127" i="124" s="1"/>
  <c r="N35" i="124"/>
  <c r="N43" i="124"/>
  <c r="N13" i="124"/>
  <c r="N12" i="124" s="1"/>
  <c r="N80" i="124"/>
  <c r="N89" i="124"/>
  <c r="N92" i="124"/>
  <c r="N79" i="124" s="1"/>
  <c r="N100" i="124"/>
  <c r="N99" i="124" s="1"/>
  <c r="N95" i="124" s="1"/>
  <c r="K61" i="124"/>
  <c r="N61" i="124"/>
  <c r="K60" i="124"/>
  <c r="N60" i="124"/>
  <c r="N28" i="124"/>
  <c r="N27" i="124" s="1"/>
  <c r="N26" i="124" s="1"/>
  <c r="K59" i="124"/>
  <c r="N59" i="124"/>
  <c r="K63" i="124"/>
  <c r="N63" i="124"/>
  <c r="N120" i="124"/>
  <c r="N117" i="124" s="1"/>
  <c r="N124" i="124"/>
  <c r="N123" i="124" s="1"/>
  <c r="N136" i="124"/>
  <c r="N135" i="124" s="1"/>
  <c r="K62" i="124"/>
  <c r="N62" i="124"/>
  <c r="N65" i="124"/>
  <c r="N64" i="124" s="1"/>
  <c r="N107" i="124"/>
  <c r="N106" i="124" s="1"/>
  <c r="N105" i="124" s="1"/>
  <c r="N142" i="124"/>
  <c r="N141" i="124" s="1"/>
  <c r="K29" i="124"/>
  <c r="K30" i="124"/>
  <c r="K31" i="124"/>
  <c r="K36" i="124"/>
  <c r="K37" i="124"/>
  <c r="K38" i="124"/>
  <c r="K46" i="124"/>
  <c r="K53" i="124"/>
  <c r="K54" i="124"/>
  <c r="K55" i="124"/>
  <c r="K56" i="124"/>
  <c r="K57" i="124"/>
  <c r="N116" i="124" l="1"/>
  <c r="K41" i="124"/>
  <c r="N41" i="124"/>
  <c r="N39" i="124" s="1"/>
  <c r="N34" i="124" s="1"/>
  <c r="N58" i="124"/>
  <c r="N51" i="124" s="1"/>
  <c r="N50" i="124" s="1"/>
  <c r="N134" i="124"/>
  <c r="N104" i="124" s="1"/>
  <c r="N22" i="124" l="1"/>
  <c r="N149" i="124" s="1"/>
</calcChain>
</file>

<file path=xl/sharedStrings.xml><?xml version="1.0" encoding="utf-8"?>
<sst xmlns="http://schemas.openxmlformats.org/spreadsheetml/2006/main" count="693" uniqueCount="303">
  <si>
    <t>BDI</t>
  </si>
  <si>
    <t>CÓDIGO</t>
  </si>
  <si>
    <t>DESCRIÇÃO</t>
  </si>
  <si>
    <t xml:space="preserve">UN </t>
  </si>
  <si>
    <t>QTDE</t>
  </si>
  <si>
    <t>m²</t>
  </si>
  <si>
    <t>m</t>
  </si>
  <si>
    <t>kg</t>
  </si>
  <si>
    <t>m³</t>
  </si>
  <si>
    <t>SINAPI</t>
  </si>
  <si>
    <t xml:space="preserve">TOTAL ORÇAMENTO: </t>
  </si>
  <si>
    <t>LIGAÇÕES DOMICILIARES DE ÁGUA - INTERLIGAÇÃO DO RAMAL DE ÁGUA À REDE PÚBLICA</t>
  </si>
  <si>
    <t>LOCAÇÃO DE REDE DE ÁGUA OU ESGOTO.</t>
  </si>
  <si>
    <t>RECOMPOSIÇÃO DE PAVIMENTO EM PISO INTERTRAVADO SEXTAVADO, COM REAPROVEITAMENTO DOS BLOCOS SEXTAVADO, PARA O FECHAMENTO DE VALAS - INCLUSO RETIRADA E COLOCAÇÃO DO MATERIAL.</t>
  </si>
  <si>
    <t>ESCAVAÇÃO MECANIZADA DE VALA COM PROF. ATÉ 1,5 M (MÉDIA MONTANTE E JUSANTE/UMA COMPOSIÇÃO POR TRECHO), ESCAVADEIRA (0,8 M3), LARG. DE 1,5 M A 2,5 M, EM SOLO DE 1A CATEGORIA, EM LOCAIS COM ALTO NÍVEL DE INTERFERÊNCIA</t>
  </si>
  <si>
    <t>ESCAVAÇÃO MECANIZADA DE VALA COM PROF. MAIOR QUE 1,5 M ATÉ 3,0 M (MÉDIA MONTANTE E JUSANTE/UMA COMPOSIÇÃO POR TRECHO), ESCAVADEIRA (0,8 M3), LARGURA ATÉ 1,5 M, EM SOLO DE 1A CATEGORIA, EM LOCAIS COM ALTO NÍVEL DE INTERFERÊNCIA.</t>
  </si>
  <si>
    <t>ESCAVAÇÃO MECANIZADA DE VALA COM PROF. DE 3,0 M ATÉ 4,5 M(MÉDIA MONTANTE E JUSANTE/UMA COMPOSIÇÃO POR TRECHO), ESCAVADEIRA (1,2 M3), LARG. DE 1,5 M A 2,5 M, EM SOLO DE 1A CATEGORIA, EM LOCAIS COM ALTO NÍVEL DE INTERFERÊNCIA</t>
  </si>
  <si>
    <t>EXECUÇÃO E COMPACTAÇÃO DE ATERRO COM SOLO PREDOMINANTEMENTE ARGILOSO - EXCLUSIVE SOLO, ESCAVAÇÃO, CARGA E TRANSPORTE.</t>
  </si>
  <si>
    <t>TRANSPORTE COM CAMINHÃO BASCULANTE DE 6 M³, EM VIA URBANA PAVIMENTADA, DMT ATÉ 30 KM (UNIDADE: TXKM)</t>
  </si>
  <si>
    <t>LASTRO COM MATERIAL GRANULAR (PEDRA BRITADA N.3), APLICADO EM PISOS OU LAJES SOBRE SOLO, ESPESSURA DE *10 CM*</t>
  </si>
  <si>
    <t>TUBO DE CONCRETO ARMADO PARA AGUAS PLUVIAIS, CLASSE PA-3, COM ENCAIXE PONTA E BOLSA, DIAMETRO NOMINAL DE 500 MM</t>
  </si>
  <si>
    <t>TUBO DE CONCRETO ARMADO PARA AGUAS PLUVIAIS, CLASSE PA-3, COM ENCAIXE PONTA E BOLSA, DIAMETRO NOMINAL DE 600 MM</t>
  </si>
  <si>
    <t>TUBO DE CONCRETO ARMADO PARA AGUAS PLUVIAIS, CLASSE PA-3, COM ENCAIXE PONTA E BOLSA, DIAMETRO NOMINAL DE 800 MM</t>
  </si>
  <si>
    <t>TUBO DE CONCRETO ARMADO PARA AGUAS PLUVIAIS, CLASSE PA-3, COM ENCAIXE PONTA E BOLSA, DIAMETRO NOMINAL DE 1000 MM</t>
  </si>
  <si>
    <t>ASSENTAMENTO DE TUBO DE CONCRETO PARA REDES COLETORAS DE ÁGUAS PLUVIAIS, DIÂMETRO DE 500 MM, JUNTA RÍGIDA, INSTALADO EM LOCAL COM BAIXO NÍVEL DE INTERFERÊNCIAS (NÃO INCLUI FORNECIMENTO)</t>
  </si>
  <si>
    <t>ASSENTAMENTO DE TUBO DE CONCRETO PARA REDES COLETORAS DE ÁGUAS PLUVIAIS, DIÂMETRO DE 600 MM, JUNTA RÍGIDA, INSTALADO EM LOCAL COM BAIXO NÍVEL DE INTERFERÊNCIAS (NÃO INCLUI FORNECIMENTO)</t>
  </si>
  <si>
    <t>ASSENTAMENTO DE TUBO DE CONCRETO PARA REDES COLETORAS DE ÁGUAS PLUVIAIS, DIÂMETRO DE 800 MM, JUNTA RÍGIDA, INSTALADO EM LOCAL COM BAIXO NÍVEL DE INTERFERÊNCIAS (NÃO INCLUI FORNECIMENTO).</t>
  </si>
  <si>
    <t xml:space="preserve">ASSENTAMENTO DE TUBO DE CONCRETO PARA REDES COLETORAS DE ÁGUAS PLUVIAIS, DIÂMETRO DE 1000 MM, JUNTA RÍGIDA, INSTALADO EM LOCAL COM BAIXO NÍVEL DE INTERFERÊNCIAS (NÃO INCLUI FORNECIMENTO). </t>
  </si>
  <si>
    <t xml:space="preserve">ASSENTAMENTO DE TUBO DE CONCRETO PARA REDES COLETORAS DE ÁGUAS PLUVIAIS, DIÂMETRO DE 1200 MM, JUNTA RÍGIDA, INSTALADO EM LOCAL COM BAIXO NÍVEL DE INTERFERÊNCIAS (NÃO INCLUI FORNECIMENTO). </t>
  </si>
  <si>
    <t>CONCRETO FCK = 40MPA, TRAÇO 1:1,6:1,9 (EM MASSA SECA DE CIMENTO/ AREIA MÉDIA/ BRITA 1) - PREPARO MECÂNICO COM BETONEIRA 600 L.</t>
  </si>
  <si>
    <t>ARMAÇÃO DE ESTRUTURAS DE CONCRETO ARMADO, EXCETO VIGAS, PILARES, LAJES E FUNDAÇÕES, UTILIZANDO AÇO CA-50 DE 8,0 MM - MONTAGEM</t>
  </si>
  <si>
    <t xml:space="preserve">ARMAÇÃO DE ESTRUTURAS DE CONCRETO ARMADO, EXCETO VIGAS, PILARES, LAJES E FUNDAÇÕES, UTILIZANDO AÇO CA-50 DE 10,0 MM </t>
  </si>
  <si>
    <t xml:space="preserve">ARMAÇÃO DE ESTRUTURAS DE CONCRETO ARMADO, EXCETO VIGAS, PILARES, LAJES E FUNDAÇÕES, UTILIZANDO AÇO CA-50 DE 12,5 MM </t>
  </si>
  <si>
    <t>ARMAÇÃO DE ESTRUTURAS DE CONCRETO ARMADO, EXCETO VIGAS, PILARES, LAJES E FUNDAÇÕES, UTILIZANDO AÇO CA-50 DE 6,3 MM</t>
  </si>
  <si>
    <t>ARMAÇÃO DE ESTRUTURAS DE CONCRETO ARMADO, EXCETO VIGAS, PILARES, LAJES E FUNDAÇÕES, UTILIZANDO AÇO CA-50 DE 12,5 MM - MONTAGEM</t>
  </si>
  <si>
    <t>FABRICAÇÃO DE FÔRMA PARA PILARES E ESTRUTURAS SIMILARES, EM CHAPA DE MADEIRA COMPENSADA RESINADA, E = 17 MM</t>
  </si>
  <si>
    <t>CAIXA PARA BOCA DE LOBO DUPLA RETANGULAR, EM ALVENARIA COM BLOCOS DE CONCRETO, DIMENSÕES INTERNAS: 0,6X2,2X1,2 M.</t>
  </si>
  <si>
    <t>un</t>
  </si>
  <si>
    <t>SIURB</t>
  </si>
  <si>
    <t>BOCA DE LOBO TRIPLA</t>
  </si>
  <si>
    <t>BOCA DE LOBO QUÁDRUPLA</t>
  </si>
  <si>
    <t>MURO DE ALA</t>
  </si>
  <si>
    <t>MURO DE CONTENÇÃO E DISSIPAÇÃO</t>
  </si>
  <si>
    <t>ESCAVAÇÃO MECANIZADA DE VALA COM PROF. MAIOR QUE 1,5 M E ATÉ 3,0 M(MÉDIA MONTANTE E JUSANTE/UMA COMPOSIÇÃO POR TRECHO), ESCAVADEIRA (0,8 M3), LARG. MENOR QUE 1,5 M, EM SOLO DE 1A CATEGORIA, LOCAIS COM BAIXO NÍVEL DE INTERFERÊNCIA</t>
  </si>
  <si>
    <t>ARGILA OU BARRO PARA ATERRO/REATERRO (COM TRANSPORTE ATE 10 KM)</t>
  </si>
  <si>
    <t>PROTEÇÃO SUPERFICIAL DE CANAL EM GABIÃO TIPO COLCHÃO, ALTURA DE 30 CENTÍMETROS, ENCHIMENTO COM PEDRA DE MÃO TIPO RACHÃO - FORNECIMENTO E EXECUÇÃO</t>
  </si>
  <si>
    <t>MURO DE GABIÃO, ENCHIMENTO COM PEDRA DE MÃO TIPO RACHÃO, DE GRAVIDADE, COM GAIOLAS DE COMPRIMENTO IGUAL A 2 M, PARA MUROS COM ALTURA MENOR OU IGUAL A 4 M  FORNECIMENTO E EXECUÇÃO</t>
  </si>
  <si>
    <t>RELIGAÇÕES DE ÁGUA E ESGOTO</t>
  </si>
  <si>
    <t>LIGAÇÕES DOMICILIARES DE ÁGUA - ASSENTAMENTO DE TUBULAÇÃO - PE</t>
  </si>
  <si>
    <t>LIGAÇÃO DOMICILIAR DE ESGOTO - NO TERÇO, COMPLETA - DIÂM. 100 MM - PVC</t>
  </si>
  <si>
    <t>MURO</t>
  </si>
  <si>
    <t>TUBO DE CONCRETO ARMADO PARA AGUAS PLUVIAIS, CLASSE PA-3, COM ENCAIXE PONTA E BOLSA, DIAMETRO NOMINAL DE 1200 MM</t>
  </si>
  <si>
    <t>CANTEIRO DE OBRAS</t>
  </si>
  <si>
    <t>SERVIÇOS PRELIMINARES</t>
  </si>
  <si>
    <t>SERVIÇOS DE PREPARAÇÃO</t>
  </si>
  <si>
    <t>TUBULAÇÃO DE ÁGUAS PLUVIAIS</t>
  </si>
  <si>
    <t>GALERIAS RETANGULARES</t>
  </si>
  <si>
    <t>POÇOS DE VISITA</t>
  </si>
  <si>
    <t>PV - 1,20m DUPLO</t>
  </si>
  <si>
    <t>PV 1,00</t>
  </si>
  <si>
    <t>PV CELULAR</t>
  </si>
  <si>
    <t>BOCAS DE LOBO</t>
  </si>
  <si>
    <t>ALVENARIA DE BLOCOS DE CONCRETO ESTRUTURAL 14X19X39 CM, (ESPESSURA 14 CM), FBK = 4,5 MPA, PARA PAREDES COM ÁREA LÍQUIDA MENOR QUE 6M², SEM VÃOS, UTILIZANDO COLHER DE PEDREIRO.</t>
  </si>
  <si>
    <t>COMPOSIÇÃO</t>
  </si>
  <si>
    <t>CANAL RETANGULAR - 1,50 x 0,60 m</t>
  </si>
  <si>
    <t>CANAL RETANGULAR - 1,50 x 0,80 m</t>
  </si>
  <si>
    <t>CANAL RETANGULAR - 1,50 x 1,00 m</t>
  </si>
  <si>
    <t>CANAL RETANGULAR - 1,00 x 0,60 m</t>
  </si>
  <si>
    <t>CANALETA RETANGULAR - 0,60 x 0,60 m</t>
  </si>
  <si>
    <t>CANALETA RETANGULAR - 0,80 x 0,50 m</t>
  </si>
  <si>
    <t>CANALETA RETANGULAR - 0,60 x 0,40 m</t>
  </si>
  <si>
    <t>CANALETA RETANGULAR - 0,60 x 0,30 m</t>
  </si>
  <si>
    <t>CANALETA RETANGULAR - 0,40 x 0,30 m</t>
  </si>
  <si>
    <t>CANALETA COM GRELHA - 0,60 x 0,30 m</t>
  </si>
  <si>
    <t>CANALETA COM GRELHA - 0,40 x 0,30 m</t>
  </si>
  <si>
    <t>PV 1,2 - MEDIDAS FIXAS</t>
  </si>
  <si>
    <t>PV 0,60m</t>
  </si>
  <si>
    <t>PV 0,60 - MEDIDAS FIXAS</t>
  </si>
  <si>
    <t>PV - CHAMINÉ</t>
  </si>
  <si>
    <t>PV 0,80m</t>
  </si>
  <si>
    <t>PV 0,80 - MEDIDAS FIXAS</t>
  </si>
  <si>
    <t>PV 1,00 - MEDIDAS FIXAS</t>
  </si>
  <si>
    <t>PV CELULAR - MEDIDAS FIXAS</t>
  </si>
  <si>
    <t>RECOMPOSIÇÃO DE PAVIMENTO EM PARALELEPÍPEDOS, REJUNTAMENTO COM PÓ DE PEDRA, COM REAPROVEITAMENTO DOS PARALELEPÍPEDOS, PARA O FECHAMENTO DE VALAS - INCLUSO RETIRADA E COLOCAÇÃO DO MATERIAL</t>
  </si>
  <si>
    <t>ITEM</t>
  </si>
  <si>
    <t>BOLETIM REFERÊNCIAL DE CUSTO</t>
  </si>
  <si>
    <t>DATA-BASE</t>
  </si>
  <si>
    <t>ETAPA</t>
  </si>
  <si>
    <t>SUB-ETAPA</t>
  </si>
  <si>
    <t xml:space="preserve">CUSTO TOTAL </t>
  </si>
  <si>
    <t>PREÇO  UNITÁRIO 
COM BDI</t>
  </si>
  <si>
    <t>PREÇO TOTAL
COM BDI</t>
  </si>
  <si>
    <t>PLANILHA DE CUSTO</t>
  </si>
  <si>
    <t>Data:</t>
  </si>
  <si>
    <t>BOLETIM REFERENCIAL  DE CUSTO:</t>
  </si>
  <si>
    <t xml:space="preserve">1-SABESP ( i) - OBRAS E SERVIÇOS DE ENGENHARIA </t>
  </si>
  <si>
    <t>2-SABESP ( ii) - SERVIÇOS, ESTUDO E SERVIÇOS DE APOIO</t>
  </si>
  <si>
    <t>3-SABESP ( iii) INSUMOS</t>
  </si>
  <si>
    <t xml:space="preserve">SINAPI </t>
  </si>
  <si>
    <t>RECOMPOSIÇÃO DE REVESTIMENTO EM CONCRETO ASFÁLTICO (AQUISIÇÃO EM USINA ), PARA O FECHAMENTO DE VALAS - INCLUSO DEMOLIÇÃO DO PAVIMENTO.</t>
  </si>
  <si>
    <t xml:space="preserve">ARGILA OU BARRO PARA ATERRO/REATERRO (COM TRANSPORTE ATE 10 KM) </t>
  </si>
  <si>
    <t>EXECUÇÃO DE ESCRITÓRIO EM CANTEIRO DE OBRA EM CHAPA DE MADEIRA COMPENSADA, NÃO INCLUSO MOBILIÁRIO E EQUIPAMENTOS.</t>
  </si>
  <si>
    <t>EXECUÇÃO DE SANITÁRIO E VESTIÁRIO EM CANTEIRO DE OBRA EM CHAPA DE MADEIRA COMPENSADA, NÃO INCLUSO MOBILIÁRIO</t>
  </si>
  <si>
    <t>FORNECIMENTO E INSTALAÇAO DE PLACAS DE OBRA</t>
  </si>
  <si>
    <t>PORTÃO DE ABRIR</t>
  </si>
  <si>
    <t>EXECUÇÃO DE REFEITÓRIO EM CANTEIRO DE OBRA EM CHAPA DE MADEIRA COMPENSADA, NÃO INCLUSO MOBILIÁRIO E EQUIPAMENTOS.</t>
  </si>
  <si>
    <t xml:space="preserve">EXECUÇÃO DE ALMOXARIFADO EM CANTEIRO DE OBRA EM CHAPA DE MADEIRA COMPENSADA, INCLUSO PRATELEIRAS. </t>
  </si>
  <si>
    <t>TAPUME COM COMPENSADO DE MADEIRA.</t>
  </si>
  <si>
    <t>COMPOISÇÃO</t>
  </si>
  <si>
    <t>EQUIPE ADMINISTRATIVA</t>
  </si>
  <si>
    <t>gb</t>
  </si>
  <si>
    <t>EQUIPE</t>
  </si>
  <si>
    <t>IMPRIMAÇÃO BETUMINOSA LIGANTE</t>
  </si>
  <si>
    <t>CUSTO  UNITÁRIOS</t>
  </si>
  <si>
    <t>1.1</t>
  </si>
  <si>
    <t>1.1.1</t>
  </si>
  <si>
    <t>1.1.2</t>
  </si>
  <si>
    <t>1.1.3</t>
  </si>
  <si>
    <t>1.1.4</t>
  </si>
  <si>
    <t>1.1.5</t>
  </si>
  <si>
    <t>1.1.6</t>
  </si>
  <si>
    <t>1.1.7</t>
  </si>
  <si>
    <t>2.1</t>
  </si>
  <si>
    <t>2.1.1</t>
  </si>
  <si>
    <t>3.1</t>
  </si>
  <si>
    <t>3.1.1</t>
  </si>
  <si>
    <t>m³/Km</t>
  </si>
  <si>
    <t>FUNDACOES E ESTRUTURAS</t>
  </si>
  <si>
    <t>SERVICOS TECNICOS</t>
  </si>
  <si>
    <t>PAVIMENTACAO</t>
  </si>
  <si>
    <t>MOVIMENTO DE TERRA</t>
  </si>
  <si>
    <t>ESCORAMENTO</t>
  </si>
  <si>
    <t>DRENAGEM/OBRAS DE CONTENCAO/POCOS DE VISITA E CAIXAS</t>
  </si>
  <si>
    <t>CANALIZAÇÃO DE TUBOS</t>
  </si>
  <si>
    <t>CONSTRUCAO DO CANTEIRO</t>
  </si>
  <si>
    <t>LOCACAO</t>
  </si>
  <si>
    <t>RECOMPOSICAO DE PAVIMENTACAO</t>
  </si>
  <si>
    <t>ESCAVACAO DE VALAS</t>
  </si>
  <si>
    <t>ATERRO COM OU S/COMPACTACAO</t>
  </si>
  <si>
    <t>LASTROS/FUNDACOES DIVERSAS</t>
  </si>
  <si>
    <t>FORNECIMENTO DE TUBOS</t>
  </si>
  <si>
    <t>FORNEC E/OU ASSENT DE TUBO DE CONCRETO COM JUNTA ARGAMASSADA</t>
  </si>
  <si>
    <t>2.1.1.1</t>
  </si>
  <si>
    <t>2.2</t>
  </si>
  <si>
    <t>2.3</t>
  </si>
  <si>
    <t>2.3.1</t>
  </si>
  <si>
    <t>2.3.1.1</t>
  </si>
  <si>
    <t>2.3.1.2</t>
  </si>
  <si>
    <t>2.3.1.3</t>
  </si>
  <si>
    <t>2.2.1</t>
  </si>
  <si>
    <t>2.2.1.1</t>
  </si>
  <si>
    <t>2.2.1.1.1</t>
  </si>
  <si>
    <t>2.2.1.1.2</t>
  </si>
  <si>
    <t>2.2.1.1.3</t>
  </si>
  <si>
    <t>2.2.1.1.4</t>
  </si>
  <si>
    <t>2.3.2</t>
  </si>
  <si>
    <t>GALERIA DE ÁGUAS PLUVIAIS - JARDIM JACINTO</t>
  </si>
  <si>
    <t>2.3.2.1</t>
  </si>
  <si>
    <t>2.3.2.2</t>
  </si>
  <si>
    <t>2.3.2.3</t>
  </si>
  <si>
    <t>2.4</t>
  </si>
  <si>
    <t>2.4.1</t>
  </si>
  <si>
    <t>2.4.1.1</t>
  </si>
  <si>
    <t>2.4.2</t>
  </si>
  <si>
    <t>2.4.2.1</t>
  </si>
  <si>
    <t>2.4.2.1.1</t>
  </si>
  <si>
    <t>2.5</t>
  </si>
  <si>
    <t>2.5.1</t>
  </si>
  <si>
    <t>2.5.1.1</t>
  </si>
  <si>
    <t>2.5.1.1.1</t>
  </si>
  <si>
    <t>2.5.1.1.2</t>
  </si>
  <si>
    <t>2.5.1.1.3</t>
  </si>
  <si>
    <t>2.5.1.1.4</t>
  </si>
  <si>
    <t>2.5.1.1.5</t>
  </si>
  <si>
    <t>2.5.1.2</t>
  </si>
  <si>
    <t>2.5.1.2.1</t>
  </si>
  <si>
    <t>ASSENTAMENTO DE TUBOS E PECAS</t>
  </si>
  <si>
    <t>2.5.1.2.2</t>
  </si>
  <si>
    <t>2.5.1.2.3</t>
  </si>
  <si>
    <t>2.5.1.2.4</t>
  </si>
  <si>
    <t>2.5.1.2.5</t>
  </si>
  <si>
    <t>2.6</t>
  </si>
  <si>
    <t>2.6.1</t>
  </si>
  <si>
    <t>2.6.1.1</t>
  </si>
  <si>
    <t>2.6.1.2</t>
  </si>
  <si>
    <t>2.6.1.3</t>
  </si>
  <si>
    <t>2.6.1.4</t>
  </si>
  <si>
    <t>2.6.2</t>
  </si>
  <si>
    <t>2.6.2.1</t>
  </si>
  <si>
    <t>2.6.2.2</t>
  </si>
  <si>
    <t>2.6.2.3</t>
  </si>
  <si>
    <t>2.6.2.4</t>
  </si>
  <si>
    <t>2.6.2.5</t>
  </si>
  <si>
    <t>2.6.3</t>
  </si>
  <si>
    <t>2.6.3.1</t>
  </si>
  <si>
    <t>2.6.3.2</t>
  </si>
  <si>
    <t>2.7</t>
  </si>
  <si>
    <t>2.7.1</t>
  </si>
  <si>
    <t>2.7.1.1</t>
  </si>
  <si>
    <t>2.7.1.2</t>
  </si>
  <si>
    <t>2.7.2</t>
  </si>
  <si>
    <t>2.7.2.1</t>
  </si>
  <si>
    <t>2.7.2.2</t>
  </si>
  <si>
    <t>2.7.3</t>
  </si>
  <si>
    <t>2.7.3.1</t>
  </si>
  <si>
    <t>2.7.3.2</t>
  </si>
  <si>
    <t>2.7.4</t>
  </si>
  <si>
    <t>2.7.4.1</t>
  </si>
  <si>
    <t>2.7.4.2</t>
  </si>
  <si>
    <t>2.7.5</t>
  </si>
  <si>
    <t>2.7.5.1</t>
  </si>
  <si>
    <t>2.7.5.2</t>
  </si>
  <si>
    <t>CANAIS RETANGULARES</t>
  </si>
  <si>
    <t>CANALETAS RETANGULARES</t>
  </si>
  <si>
    <t>CANALETA COM GRELHAS DE CONCRETO</t>
  </si>
  <si>
    <t>2.8</t>
  </si>
  <si>
    <t>2.8.1</t>
  </si>
  <si>
    <t>2.8.1.1</t>
  </si>
  <si>
    <t>POCOS DE VISITA/BOCAS DE LOBO/CX. DE PASSAGEM/CX. DIVERSAS</t>
  </si>
  <si>
    <t>3.1.1.1</t>
  </si>
  <si>
    <t>3.1.1.1.1</t>
  </si>
  <si>
    <t>3.1.1.1.2</t>
  </si>
  <si>
    <t>SERVIÇOS COMPLEMENTARES</t>
  </si>
  <si>
    <t>BOCA DE LOBO</t>
  </si>
  <si>
    <t>2.8.1.1.1</t>
  </si>
  <si>
    <t>2.8.2</t>
  </si>
  <si>
    <t>2.8.2.1</t>
  </si>
  <si>
    <t>2.8.2.1.1</t>
  </si>
  <si>
    <t>2.8.2.1.2</t>
  </si>
  <si>
    <t>CONCRETOS</t>
  </si>
  <si>
    <t>3.1.1.1.3</t>
  </si>
  <si>
    <t>3.1.1.1.4</t>
  </si>
  <si>
    <t>3.1.1.1.5</t>
  </si>
  <si>
    <t>3.1.1.1.6</t>
  </si>
  <si>
    <t>3.1.1.1.7</t>
  </si>
  <si>
    <t>3.1.1.1.8</t>
  </si>
  <si>
    <t>POCOS DE VISITA/BOCAS DE LOBO/CXDE PASSAGEM/CXDIVERSAS</t>
  </si>
  <si>
    <t>3.2</t>
  </si>
  <si>
    <t>3.2.1</t>
  </si>
  <si>
    <t>3.2.1.1</t>
  </si>
  <si>
    <t>3.2.1.1.1</t>
  </si>
  <si>
    <t>3.2.1.2</t>
  </si>
  <si>
    <t>GABIOES</t>
  </si>
  <si>
    <t>SABESP (i)</t>
  </si>
  <si>
    <t>3.3</t>
  </si>
  <si>
    <t>LIGAÇÕES PREDIAIS</t>
  </si>
  <si>
    <t>LIGAÇÕES DOMICILIARES DE ÁGUA</t>
  </si>
  <si>
    <t>3.3.1</t>
  </si>
  <si>
    <t>3.3.1.1</t>
  </si>
  <si>
    <t>3.2.1.2.1</t>
  </si>
  <si>
    <t>3.2.1.2.2</t>
  </si>
  <si>
    <t>3.2.2</t>
  </si>
  <si>
    <t>3.2.2.1</t>
  </si>
  <si>
    <t>3.2.2.1.1</t>
  </si>
  <si>
    <t>3.2.2.1.2</t>
  </si>
  <si>
    <t>3.3.1.1.1</t>
  </si>
  <si>
    <t>3.3.1.1.2</t>
  </si>
  <si>
    <t>LIG.DOM.ESGOTO 100MM</t>
  </si>
  <si>
    <t>3.3.1.2</t>
  </si>
  <si>
    <t>3.3.1.2.1</t>
  </si>
  <si>
    <t>3.4</t>
  </si>
  <si>
    <t>3.4.1</t>
  </si>
  <si>
    <t>3.4.1.1</t>
  </si>
  <si>
    <t>ALVENARIA DE ELEMENTOS VAZADOS DE CONCRETO</t>
  </si>
  <si>
    <t>3.4.2</t>
  </si>
  <si>
    <t>3.4.2.1</t>
  </si>
  <si>
    <t>3.4.2.1.1</t>
  </si>
  <si>
    <t>PAREDES/PAINEIS</t>
  </si>
  <si>
    <t>4.1</t>
  </si>
  <si>
    <t>4.1.1</t>
  </si>
  <si>
    <t>Local: Município de Jacareí/SP</t>
  </si>
  <si>
    <t>CONTRATAÇÃO DE EMPRESA DE ENGENHARIA ESPECIALIZADA EM EXECUÇÃO DE OBRAS E SERVIÇOS PARA EXECUÇÃO DO SISTEMA DE DRENAGEM URBANA DO BAIRRO JARDIM JACINTO.</t>
  </si>
  <si>
    <t>CONCRETO MAGRO PARA LASTRO, TRAÇO 1:4,5:4,5 (EM MASSA SECA DE CIMENTO/ AREIA MÉDIA/ BRITA 1) - PREPARO MECÂNICO COM BETONEIRA 600L.</t>
  </si>
  <si>
    <t>3.4.1.1.1</t>
  </si>
  <si>
    <t>3.4.1.1.2</t>
  </si>
  <si>
    <t>3.4.1.1.3</t>
  </si>
  <si>
    <t>3.4.1.1.4</t>
  </si>
  <si>
    <t>Data Base:                    1 SEM DESONERAÇÃO</t>
  </si>
  <si>
    <t xml:space="preserve">EMBASA </t>
  </si>
  <si>
    <t>3.4.2.1.2</t>
  </si>
  <si>
    <t>GRAUTEAMENTO DE CINTA SUPERIOR OU DE VERGA EM ALVENARIA ESTRUTURAL.</t>
  </si>
  <si>
    <t>2.2.1.1.5</t>
  </si>
  <si>
    <t>LASTRO COM MATERIAL GRANULAR (PEDRA BRITADA N.1 E PEDRA BRITADA N.2),APLICADO EM PISOS OU LAJES SOBRE SOLO, ATÉ ESPESSURA DE *10 CM*</t>
  </si>
  <si>
    <t>CONCRETO FCK = 30MPA, TRAÇO 1:2,1:2,5(EM MASSA SECA DE CIMENTO/ AREIA MÉDIA/ BRITA 1) - PREPARO MECÂNICO COM BETONEIRA 600 L.</t>
  </si>
  <si>
    <t>ESCORAMENTO MISTO METÁLICO/ MADEIRA- TIPO HAMBURGUES COM PRANCHADA HORIZONTAL</t>
  </si>
  <si>
    <t>07.02.37</t>
  </si>
  <si>
    <t>ESCORAMENTO MISTO  METALICO / MADEIRA</t>
  </si>
  <si>
    <t>4-EMBASA - SERVIÇOS E INSUMOS</t>
  </si>
  <si>
    <t>5-SINAPI- SERVIÇOS E INSUMOS</t>
  </si>
  <si>
    <t>Eng.ª Responsável</t>
  </si>
  <si>
    <t>PREÇOS  SEM DESONERAÇÃO MARÇO/2024</t>
  </si>
  <si>
    <t>2024/03</t>
  </si>
  <si>
    <t>2024/01</t>
  </si>
  <si>
    <t>05.026.00</t>
  </si>
  <si>
    <t>06-022-05</t>
  </si>
  <si>
    <t>06-022-06</t>
  </si>
  <si>
    <t>2024/02</t>
  </si>
  <si>
    <t>Responsável pela Empresa</t>
  </si>
  <si>
    <t>NOME:</t>
  </si>
  <si>
    <t xml:space="preserve">CREA: </t>
  </si>
  <si>
    <t>CREA/CPF:</t>
  </si>
  <si>
    <t xml:space="preserve">ART.: </t>
  </si>
  <si>
    <t>CNPJ  Empresa: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</si>
</sst>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-* #,##0.00_-;\-* #,##0.00_-;_-* \-??_-;_-@_-"/>
    <numFmt numFmtId="166" formatCode="#,##0.00\ ;&quot; (&quot;#,##0.00\);&quot; -&quot;#\ ;@\ "/>
    <numFmt numFmtId="167" formatCode="#,##0.00\ ;\-#,##0.00\ ;&quot; -&quot;#\ ;@\ "/>
    <numFmt numFmtId="170" formatCode="#,##0.0000"/>
    <numFmt numFmtId="172" formatCode="_(* #,##0.00_);_(* \(#,##0.00\);_(* &quot;-&quot;??_);_(@_)"/>
    <numFmt numFmtId="173" formatCode="_(* #,##0.00_);_(* \(#,##0.00\);_(* \-??_);_(@_)"/>
    <numFmt numFmtId="174" formatCode="_(&quot;R$ &quot;* #,##0.00_);_(&quot;R$ &quot;* \(#,##0.00\);_(&quot;R$ &quot;* &quot;-&quot;??_);_(@_)"/>
    <numFmt numFmtId="177" formatCode="_(&quot;R$&quot;* #,##0.00_);_(&quot;R$&quot;* \(#,##0.00\);_(&quot;R$&quot;* &quot;-&quot;??_);_(@_)"/>
    <numFmt numFmtId="182" formatCode="mm/yyyy"/>
  </numFmts>
  <fonts count="36" x14ac:knownFonts="1">
    <font>
      <sz val="11"/>
      <color indexed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name val="Arial"/>
      <family val="2"/>
    </font>
    <font>
      <sz val="10"/>
      <name val="Arial"/>
      <family val="2"/>
      <charset val="1"/>
    </font>
    <font>
      <sz val="1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4"/>
        <bgColor indexed="33"/>
      </patternFill>
    </fill>
    <fill>
      <patternFill patternType="solid">
        <fgColor indexed="52"/>
        <bgColor indexed="51"/>
      </patternFill>
    </fill>
    <fill>
      <patternFill patternType="solid">
        <fgColor indexed="10"/>
        <bgColor indexed="60"/>
      </patternFill>
    </fill>
    <fill>
      <patternFill patternType="solid">
        <fgColor indexed="40"/>
        <bgColor indexed="46"/>
      </patternFill>
    </fill>
    <fill>
      <patternFill patternType="solid">
        <fgColor rgb="FF00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E2EBCD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8">
    <xf numFmtId="0" fontId="0" fillId="0" borderId="0"/>
    <xf numFmtId="0" fontId="5" fillId="2" borderId="0" applyNumberFormat="0" applyBorder="0" applyAlignment="0" applyProtection="0"/>
    <xf numFmtId="0" fontId="5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7" fillId="6" borderId="0" applyNumberFormat="0" applyBorder="0" applyAlignment="0" applyProtection="0"/>
    <xf numFmtId="0" fontId="8" fillId="9" borderId="1" applyNumberFormat="0" applyAlignment="0" applyProtection="0"/>
    <xf numFmtId="0" fontId="9" fillId="19" borderId="2" applyNumberFormat="0" applyAlignment="0" applyProtection="0"/>
    <xf numFmtId="0" fontId="10" fillId="0" borderId="3" applyNumberFormat="0" applyFill="0" applyAlignment="0" applyProtection="0"/>
    <xf numFmtId="172" fontId="1" fillId="0" borderId="0" applyFill="0" applyBorder="0" applyAlignment="0" applyProtection="0"/>
    <xf numFmtId="43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3" borderId="0" applyNumberFormat="0" applyBorder="0" applyAlignment="0" applyProtection="0"/>
    <xf numFmtId="0" fontId="11" fillId="3" borderId="1" applyNumberFormat="0" applyAlignment="0" applyProtection="0"/>
    <xf numFmtId="0" fontId="5" fillId="0" borderId="0"/>
    <xf numFmtId="0" fontId="1" fillId="0" borderId="0"/>
    <xf numFmtId="0" fontId="12" fillId="4" borderId="0" applyNumberFormat="0" applyBorder="0" applyAlignment="0" applyProtection="0"/>
    <xf numFmtId="44" fontId="5" fillId="0" borderId="0" applyFont="0" applyFill="0" applyBorder="0" applyAlignment="0" applyProtection="0"/>
    <xf numFmtId="174" fontId="23" fillId="0" borderId="0" applyFont="0" applyFill="0" applyBorder="0" applyAlignment="0" applyProtection="0"/>
    <xf numFmtId="0" fontId="13" fillId="1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5" fillId="0" borderId="0"/>
    <xf numFmtId="0" fontId="1" fillId="0" borderId="0"/>
    <xf numFmtId="0" fontId="1" fillId="0" borderId="0"/>
    <xf numFmtId="0" fontId="21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5" borderId="4" applyNumberFormat="0" applyFont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1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0" fontId="14" fillId="9" borderId="5" applyNumberFormat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165" fontId="1" fillId="0" borderId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1" fillId="0" borderId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9" applyNumberFormat="0" applyFill="0" applyAlignment="0" applyProtection="0"/>
    <xf numFmtId="166" fontId="1" fillId="0" borderId="0" applyFill="0" applyBorder="0" applyAlignment="0" applyProtection="0"/>
    <xf numFmtId="167" fontId="5" fillId="0" borderId="0" applyFill="0" applyBorder="0" applyAlignment="0" applyProtection="0"/>
    <xf numFmtId="0" fontId="1" fillId="0" borderId="0"/>
    <xf numFmtId="173" fontId="26" fillId="0" borderId="0"/>
    <xf numFmtId="43" fontId="5" fillId="0" borderId="0" applyFont="0" applyFill="0" applyBorder="0" applyAlignment="0" applyProtection="0"/>
  </cellStyleXfs>
  <cellXfs count="168">
    <xf numFmtId="0" fontId="0" fillId="0" borderId="0" xfId="0"/>
    <xf numFmtId="0" fontId="1" fillId="32" borderId="21" xfId="0" applyFont="1" applyFill="1" applyBorder="1" applyAlignment="1">
      <alignment horizontal="center" vertical="center"/>
    </xf>
    <xf numFmtId="0" fontId="1" fillId="32" borderId="21" xfId="0" applyFont="1" applyFill="1" applyBorder="1" applyAlignment="1">
      <alignment horizontal="center"/>
    </xf>
    <xf numFmtId="0" fontId="1" fillId="32" borderId="21" xfId="0" applyFont="1" applyFill="1" applyBorder="1"/>
    <xf numFmtId="0" fontId="1" fillId="32" borderId="22" xfId="0" applyFont="1" applyFill="1" applyBorder="1"/>
    <xf numFmtId="0" fontId="1" fillId="32" borderId="0" xfId="0" applyFont="1" applyFill="1" applyAlignment="1">
      <alignment horizontal="center" vertical="center"/>
    </xf>
    <xf numFmtId="0" fontId="1" fillId="32" borderId="0" xfId="0" applyFont="1" applyFill="1" applyAlignment="1">
      <alignment horizontal="center"/>
    </xf>
    <xf numFmtId="0" fontId="1" fillId="32" borderId="0" xfId="0" applyFont="1" applyFill="1"/>
    <xf numFmtId="0" fontId="1" fillId="32" borderId="23" xfId="0" applyFont="1" applyFill="1" applyBorder="1"/>
    <xf numFmtId="0" fontId="25" fillId="32" borderId="0" xfId="0" quotePrefix="1" applyFont="1" applyFill="1" applyAlignment="1" applyProtection="1">
      <alignment horizontal="center" vertical="center"/>
      <protection hidden="1"/>
    </xf>
    <xf numFmtId="0" fontId="25" fillId="32" borderId="0" xfId="0" quotePrefix="1" applyFont="1" applyFill="1" applyAlignment="1" applyProtection="1">
      <alignment vertical="center"/>
      <protection hidden="1"/>
    </xf>
    <xf numFmtId="0" fontId="25" fillId="32" borderId="0" xfId="0" applyFont="1" applyFill="1" applyAlignment="1" applyProtection="1">
      <alignment vertical="center"/>
      <protection hidden="1"/>
    </xf>
    <xf numFmtId="0" fontId="25" fillId="32" borderId="13" xfId="0" applyFont="1" applyFill="1" applyBorder="1" applyAlignment="1" applyProtection="1">
      <alignment horizontal="center" vertical="center"/>
      <protection hidden="1"/>
    </xf>
    <xf numFmtId="0" fontId="25" fillId="32" borderId="0" xfId="0" applyFont="1" applyFill="1" applyAlignment="1" applyProtection="1">
      <alignment horizontal="center" vertical="center"/>
      <protection hidden="1"/>
    </xf>
    <xf numFmtId="0" fontId="1" fillId="0" borderId="0" xfId="0" applyFont="1" applyAlignment="1">
      <alignment vertical="center" wrapText="1"/>
    </xf>
    <xf numFmtId="49" fontId="1" fillId="0" borderId="18" xfId="62" applyNumberFormat="1" applyFont="1" applyBorder="1" applyAlignment="1">
      <alignment horizontal="center"/>
    </xf>
    <xf numFmtId="0" fontId="30" fillId="0" borderId="18" xfId="62" applyFont="1" applyBorder="1" applyAlignment="1">
      <alignment horizontal="justify" vertical="top" wrapText="1"/>
    </xf>
    <xf numFmtId="0" fontId="30" fillId="0" borderId="18" xfId="62" applyFont="1" applyBorder="1" applyAlignment="1">
      <alignment horizontal="center"/>
    </xf>
    <xf numFmtId="4" fontId="30" fillId="0" borderId="18" xfId="62" applyNumberFormat="1" applyFont="1" applyBorder="1"/>
    <xf numFmtId="0" fontId="1" fillId="0" borderId="19" xfId="0" applyFont="1" applyBorder="1"/>
    <xf numFmtId="0" fontId="1" fillId="0" borderId="0" xfId="62" applyFont="1" applyAlignment="1">
      <alignment horizontal="center"/>
    </xf>
    <xf numFmtId="0" fontId="1" fillId="0" borderId="0" xfId="62" applyFont="1" applyAlignment="1">
      <alignment horizontal="justify" vertical="top" wrapText="1"/>
    </xf>
    <xf numFmtId="43" fontId="27" fillId="32" borderId="21" xfId="117" applyFont="1" applyFill="1" applyBorder="1" applyAlignment="1">
      <alignment horizontal="center"/>
    </xf>
    <xf numFmtId="43" fontId="27" fillId="32" borderId="0" xfId="117" applyFont="1" applyFill="1" applyBorder="1" applyAlignment="1">
      <alignment horizontal="center"/>
    </xf>
    <xf numFmtId="43" fontId="25" fillId="32" borderId="0" xfId="117" quotePrefix="1" applyFont="1" applyFill="1" applyBorder="1" applyAlignment="1" applyProtection="1">
      <alignment horizontal="center" vertical="center"/>
      <protection hidden="1"/>
    </xf>
    <xf numFmtId="43" fontId="25" fillId="32" borderId="0" xfId="117" applyFont="1" applyFill="1" applyBorder="1" applyAlignment="1" applyProtection="1">
      <alignment horizontal="center" vertical="center"/>
      <protection hidden="1"/>
    </xf>
    <xf numFmtId="43" fontId="30" fillId="0" borderId="18" xfId="117" applyFont="1" applyBorder="1" applyAlignment="1">
      <alignment horizontal="right"/>
    </xf>
    <xf numFmtId="43" fontId="27" fillId="0" borderId="0" xfId="117" applyFont="1" applyBorder="1" applyAlignment="1">
      <alignment horizontal="center" vertical="center" wrapText="1"/>
    </xf>
    <xf numFmtId="43" fontId="1" fillId="32" borderId="21" xfId="117" applyFont="1" applyFill="1" applyBorder="1" applyAlignment="1">
      <alignment horizontal="center"/>
    </xf>
    <xf numFmtId="43" fontId="1" fillId="32" borderId="0" xfId="117" applyFont="1" applyFill="1" applyAlignment="1">
      <alignment horizontal="center"/>
    </xf>
    <xf numFmtId="43" fontId="25" fillId="32" borderId="0" xfId="117" quotePrefix="1" applyFont="1" applyFill="1" applyAlignment="1" applyProtection="1">
      <alignment horizontal="center" vertical="center"/>
      <protection hidden="1"/>
    </xf>
    <xf numFmtId="43" fontId="25" fillId="32" borderId="0" xfId="117" applyFont="1" applyFill="1" applyAlignment="1" applyProtection="1">
      <alignment horizontal="center" vertical="center"/>
      <protection hidden="1"/>
    </xf>
    <xf numFmtId="0" fontId="31" fillId="32" borderId="20" xfId="0" applyFont="1" applyFill="1" applyBorder="1" applyAlignment="1">
      <alignment horizontal="center"/>
    </xf>
    <xf numFmtId="0" fontId="31" fillId="32" borderId="13" xfId="0" applyFont="1" applyFill="1" applyBorder="1" applyAlignment="1">
      <alignment horizontal="center"/>
    </xf>
    <xf numFmtId="0" fontId="31" fillId="0" borderId="12" xfId="0" applyFont="1" applyBorder="1" applyAlignment="1">
      <alignment horizontal="center" vertical="center"/>
    </xf>
    <xf numFmtId="14" fontId="31" fillId="0" borderId="23" xfId="0" applyNumberFormat="1" applyFont="1" applyBorder="1" applyAlignment="1" applyProtection="1">
      <alignment horizontal="left" vertical="center"/>
      <protection hidden="1"/>
    </xf>
    <xf numFmtId="182" fontId="31" fillId="0" borderId="23" xfId="0" applyNumberFormat="1" applyFont="1" applyBorder="1" applyAlignment="1" applyProtection="1">
      <alignment horizontal="left" vertical="center" wrapText="1"/>
      <protection hidden="1"/>
    </xf>
    <xf numFmtId="4" fontId="31" fillId="0" borderId="18" xfId="62" applyNumberFormat="1" applyFont="1" applyBorder="1"/>
    <xf numFmtId="0" fontId="25" fillId="32" borderId="13" xfId="0" quotePrefix="1" applyFont="1" applyFill="1" applyBorder="1" applyAlignment="1" applyProtection="1">
      <alignment horizontal="left" vertical="center"/>
      <protection hidden="1"/>
    </xf>
    <xf numFmtId="0" fontId="24" fillId="0" borderId="18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3" fontId="1" fillId="0" borderId="0" xfId="117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2" fillId="0" borderId="0" xfId="0" applyFont="1" applyAlignment="1">
      <alignment vertical="top" wrapText="1"/>
    </xf>
    <xf numFmtId="173" fontId="33" fillId="27" borderId="14" xfId="33" applyNumberFormat="1" applyFont="1" applyFill="1" applyBorder="1" applyAlignment="1" applyProtection="1">
      <alignment horizontal="center" vertical="center" wrapText="1"/>
      <protection locked="0"/>
    </xf>
    <xf numFmtId="173" fontId="33" fillId="27" borderId="15" xfId="33" applyNumberFormat="1" applyFont="1" applyFill="1" applyBorder="1" applyAlignment="1" applyProtection="1">
      <alignment horizontal="center" vertical="center" wrapText="1"/>
      <protection locked="0"/>
    </xf>
    <xf numFmtId="43" fontId="33" fillId="27" borderId="15" xfId="117" applyFont="1" applyFill="1" applyBorder="1" applyAlignment="1" applyProtection="1">
      <alignment horizontal="center" vertical="center" wrapText="1"/>
      <protection locked="0"/>
    </xf>
    <xf numFmtId="173" fontId="33" fillId="27" borderId="16" xfId="33" applyNumberFormat="1" applyFont="1" applyFill="1" applyBorder="1" applyAlignment="1" applyProtection="1">
      <alignment horizontal="center" vertical="center" wrapText="1"/>
      <protection locked="0"/>
    </xf>
    <xf numFmtId="0" fontId="33" fillId="29" borderId="10" xfId="64" applyFont="1" applyFill="1" applyBorder="1" applyAlignment="1">
      <alignment horizontal="left" vertical="center" wrapText="1"/>
    </xf>
    <xf numFmtId="4" fontId="33" fillId="29" borderId="10" xfId="64" applyNumberFormat="1" applyFont="1" applyFill="1" applyBorder="1" applyAlignment="1">
      <alignment horizontal="center" vertical="center" wrapText="1"/>
    </xf>
    <xf numFmtId="4" fontId="33" fillId="29" borderId="10" xfId="64" applyNumberFormat="1" applyFont="1" applyFill="1" applyBorder="1" applyAlignment="1">
      <alignment horizontal="right" vertical="center"/>
    </xf>
    <xf numFmtId="43" fontId="33" fillId="29" borderId="10" xfId="117" applyFont="1" applyFill="1" applyBorder="1" applyAlignment="1">
      <alignment horizontal="right" vertical="center"/>
    </xf>
    <xf numFmtId="170" fontId="33" fillId="29" borderId="10" xfId="64" applyNumberFormat="1" applyFont="1" applyFill="1" applyBorder="1" applyAlignment="1">
      <alignment horizontal="center" vertical="center"/>
    </xf>
    <xf numFmtId="177" fontId="34" fillId="0" borderId="10" xfId="46" applyNumberFormat="1" applyFont="1" applyBorder="1" applyAlignment="1">
      <alignment horizontal="center" vertical="center" wrapText="1"/>
    </xf>
    <xf numFmtId="0" fontId="34" fillId="0" borderId="10" xfId="46" applyFont="1" applyBorder="1" applyAlignment="1">
      <alignment horizontal="left" vertical="center" wrapText="1"/>
    </xf>
    <xf numFmtId="172" fontId="34" fillId="0" borderId="11" xfId="0" applyNumberFormat="1" applyFont="1" applyBorder="1" applyAlignment="1" applyProtection="1">
      <alignment horizontal="center" vertical="center"/>
      <protection locked="0"/>
    </xf>
    <xf numFmtId="4" fontId="34" fillId="0" borderId="11" xfId="0" applyNumberFormat="1" applyFont="1" applyBorder="1" applyAlignment="1" applyProtection="1">
      <alignment horizontal="center" vertical="center"/>
      <protection locked="0"/>
    </xf>
    <xf numFmtId="43" fontId="34" fillId="0" borderId="10" xfId="117" applyFont="1" applyFill="1" applyBorder="1" applyAlignment="1">
      <alignment horizontal="center" vertical="center"/>
    </xf>
    <xf numFmtId="43" fontId="34" fillId="0" borderId="11" xfId="117" applyFont="1" applyFill="1" applyBorder="1" applyAlignment="1">
      <alignment horizontal="center" vertical="center"/>
    </xf>
    <xf numFmtId="44" fontId="34" fillId="0" borderId="10" xfId="36" applyFont="1" applyFill="1" applyBorder="1" applyAlignment="1">
      <alignment horizontal="right" vertical="center" wrapText="1"/>
    </xf>
    <xf numFmtId="172" fontId="34" fillId="0" borderId="12" xfId="0" applyNumberFormat="1" applyFont="1" applyBorder="1" applyAlignment="1" applyProtection="1">
      <alignment horizontal="center" vertical="center"/>
      <protection locked="0"/>
    </xf>
    <xf numFmtId="4" fontId="34" fillId="0" borderId="12" xfId="0" applyNumberFormat="1" applyFont="1" applyBorder="1" applyAlignment="1" applyProtection="1">
      <alignment horizontal="center" vertical="center"/>
      <protection locked="0"/>
    </xf>
    <xf numFmtId="0" fontId="34" fillId="30" borderId="10" xfId="62" applyFont="1" applyFill="1" applyBorder="1" applyAlignment="1">
      <alignment vertical="center" wrapText="1"/>
    </xf>
    <xf numFmtId="44" fontId="33" fillId="30" borderId="10" xfId="36" applyFont="1" applyFill="1" applyBorder="1" applyAlignment="1">
      <alignment horizontal="center" vertical="center" wrapText="1"/>
    </xf>
    <xf numFmtId="0" fontId="33" fillId="34" borderId="10" xfId="64" applyFont="1" applyFill="1" applyBorder="1" applyAlignment="1">
      <alignment horizontal="left" vertical="center" wrapText="1"/>
    </xf>
    <xf numFmtId="4" fontId="33" fillId="34" borderId="10" xfId="64" applyNumberFormat="1" applyFont="1" applyFill="1" applyBorder="1" applyAlignment="1">
      <alignment horizontal="right" vertical="center"/>
    </xf>
    <xf numFmtId="177" fontId="34" fillId="0" borderId="10" xfId="46" applyNumberFormat="1" applyFont="1" applyBorder="1" applyAlignment="1">
      <alignment horizontal="left" vertical="center" wrapText="1"/>
    </xf>
    <xf numFmtId="43" fontId="34" fillId="0" borderId="12" xfId="117" applyFont="1" applyFill="1" applyBorder="1" applyAlignment="1" applyProtection="1">
      <alignment horizontal="center" vertical="center"/>
      <protection locked="0"/>
    </xf>
    <xf numFmtId="0" fontId="33" fillId="35" borderId="10" xfId="64" applyFont="1" applyFill="1" applyBorder="1" applyAlignment="1">
      <alignment horizontal="left" vertical="center" wrapText="1"/>
    </xf>
    <xf numFmtId="4" fontId="33" fillId="35" borderId="10" xfId="64" applyNumberFormat="1" applyFont="1" applyFill="1" applyBorder="1" applyAlignment="1">
      <alignment horizontal="right" vertical="center"/>
    </xf>
    <xf numFmtId="0" fontId="34" fillId="0" borderId="10" xfId="46" applyFont="1" applyBorder="1" applyAlignment="1">
      <alignment horizontal="center" vertical="center" wrapText="1"/>
    </xf>
    <xf numFmtId="4" fontId="34" fillId="0" borderId="10" xfId="46" applyNumberFormat="1" applyFont="1" applyBorder="1" applyAlignment="1">
      <alignment horizontal="center" vertical="center" wrapText="1"/>
    </xf>
    <xf numFmtId="43" fontId="34" fillId="0" borderId="10" xfId="117" applyFont="1" applyFill="1" applyBorder="1" applyAlignment="1">
      <alignment horizontal="center" vertical="center" wrapText="1"/>
    </xf>
    <xf numFmtId="0" fontId="33" fillId="31" borderId="10" xfId="62" applyFont="1" applyFill="1" applyBorder="1" applyAlignment="1">
      <alignment vertical="center" wrapText="1"/>
    </xf>
    <xf numFmtId="4" fontId="33" fillId="31" borderId="10" xfId="63" applyNumberFormat="1" applyFont="1" applyFill="1" applyBorder="1" applyAlignment="1">
      <alignment horizontal="right" vertical="center" wrapText="1"/>
    </xf>
    <xf numFmtId="44" fontId="33" fillId="35" borderId="10" xfId="64" applyNumberFormat="1" applyFont="1" applyFill="1" applyBorder="1" applyAlignment="1">
      <alignment horizontal="right" vertical="center"/>
    </xf>
    <xf numFmtId="43" fontId="34" fillId="0" borderId="11" xfId="117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vertical="center" wrapText="1"/>
    </xf>
    <xf numFmtId="0" fontId="34" fillId="0" borderId="17" xfId="0" applyFont="1" applyBorder="1" applyAlignment="1">
      <alignment horizontal="center" vertical="center" wrapText="1"/>
    </xf>
    <xf numFmtId="43" fontId="34" fillId="0" borderId="17" xfId="117" applyFont="1" applyBorder="1" applyAlignment="1">
      <alignment horizontal="center" vertical="center" wrapText="1"/>
    </xf>
    <xf numFmtId="43" fontId="34" fillId="0" borderId="17" xfId="117" applyFont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43" fontId="34" fillId="0" borderId="0" xfId="117" applyFont="1" applyBorder="1" applyAlignment="1">
      <alignment horizontal="center" vertical="center" wrapText="1"/>
    </xf>
    <xf numFmtId="0" fontId="33" fillId="28" borderId="11" xfId="0" applyFont="1" applyFill="1" applyBorder="1" applyAlignment="1">
      <alignment horizontal="center" vertical="center" wrapText="1"/>
    </xf>
    <xf numFmtId="0" fontId="34" fillId="28" borderId="11" xfId="63" applyFont="1" applyFill="1" applyBorder="1" applyAlignment="1">
      <alignment horizontal="center" vertical="center" wrapText="1"/>
    </xf>
    <xf numFmtId="0" fontId="33" fillId="28" borderId="11" xfId="63" applyFont="1" applyFill="1" applyBorder="1" applyAlignment="1">
      <alignment horizontal="left" vertical="center" wrapText="1"/>
    </xf>
    <xf numFmtId="0" fontId="33" fillId="28" borderId="11" xfId="63" applyFont="1" applyFill="1" applyBorder="1" applyAlignment="1">
      <alignment horizontal="center" vertical="center" wrapText="1"/>
    </xf>
    <xf numFmtId="4" fontId="33" fillId="28" borderId="11" xfId="63" applyNumberFormat="1" applyFont="1" applyFill="1" applyBorder="1" applyAlignment="1">
      <alignment horizontal="right" vertical="center" wrapText="1"/>
    </xf>
    <xf numFmtId="43" fontId="33" fillId="28" borderId="11" xfId="117" applyFont="1" applyFill="1" applyBorder="1" applyAlignment="1">
      <alignment horizontal="right" vertical="center"/>
    </xf>
    <xf numFmtId="170" fontId="33" fillId="28" borderId="11" xfId="64" applyNumberFormat="1" applyFont="1" applyFill="1" applyBorder="1" applyAlignment="1">
      <alignment horizontal="center" vertical="center"/>
    </xf>
    <xf numFmtId="4" fontId="33" fillId="28" borderId="11" xfId="64" applyNumberFormat="1" applyFont="1" applyFill="1" applyBorder="1" applyAlignment="1">
      <alignment horizontal="right" vertical="center"/>
    </xf>
    <xf numFmtId="0" fontId="33" fillId="29" borderId="10" xfId="0" applyFont="1" applyFill="1" applyBorder="1" applyAlignment="1">
      <alignment horizontal="center" vertical="center"/>
    </xf>
    <xf numFmtId="0" fontId="34" fillId="29" borderId="10" xfId="65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49" fontId="34" fillId="0" borderId="10" xfId="33" applyNumberFormat="1" applyFont="1" applyBorder="1" applyAlignment="1">
      <alignment horizontal="center" vertical="center" wrapText="1"/>
    </xf>
    <xf numFmtId="1" fontId="34" fillId="0" borderId="10" xfId="0" applyNumberFormat="1" applyFont="1" applyBorder="1" applyAlignment="1">
      <alignment horizontal="center" vertical="center"/>
    </xf>
    <xf numFmtId="0" fontId="33" fillId="30" borderId="10" xfId="0" applyFont="1" applyFill="1" applyBorder="1" applyAlignment="1">
      <alignment horizontal="center" vertical="center" wrapText="1"/>
    </xf>
    <xf numFmtId="0" fontId="34" fillId="30" borderId="10" xfId="0" applyFont="1" applyFill="1" applyBorder="1" applyAlignment="1">
      <alignment horizontal="center" vertical="center"/>
    </xf>
    <xf numFmtId="4" fontId="34" fillId="30" borderId="10" xfId="62" applyNumberFormat="1" applyFont="1" applyFill="1" applyBorder="1" applyAlignment="1">
      <alignment horizontal="center" vertical="center"/>
    </xf>
    <xf numFmtId="4" fontId="34" fillId="30" borderId="10" xfId="63" applyNumberFormat="1" applyFont="1" applyFill="1" applyBorder="1" applyAlignment="1">
      <alignment horizontal="right" vertical="center" wrapText="1"/>
    </xf>
    <xf numFmtId="43" fontId="33" fillId="30" borderId="10" xfId="117" applyFont="1" applyFill="1" applyBorder="1" applyAlignment="1">
      <alignment horizontal="right" vertical="center"/>
    </xf>
    <xf numFmtId="4" fontId="33" fillId="30" borderId="10" xfId="63" applyNumberFormat="1" applyFont="1" applyFill="1" applyBorder="1" applyAlignment="1">
      <alignment horizontal="right" vertical="center"/>
    </xf>
    <xf numFmtId="0" fontId="33" fillId="28" borderId="10" xfId="0" applyFont="1" applyFill="1" applyBorder="1" applyAlignment="1">
      <alignment horizontal="center" vertical="center" wrapText="1"/>
    </xf>
    <xf numFmtId="0" fontId="34" fillId="28" borderId="10" xfId="63" applyFont="1" applyFill="1" applyBorder="1" applyAlignment="1">
      <alignment horizontal="center" vertical="center" wrapText="1"/>
    </xf>
    <xf numFmtId="4" fontId="34" fillId="28" borderId="10" xfId="63" applyNumberFormat="1" applyFont="1" applyFill="1" applyBorder="1" applyAlignment="1">
      <alignment horizontal="right" vertical="center" wrapText="1"/>
    </xf>
    <xf numFmtId="43" fontId="34" fillId="28" borderId="10" xfId="117" applyFont="1" applyFill="1" applyBorder="1" applyAlignment="1">
      <alignment horizontal="right" vertical="center"/>
    </xf>
    <xf numFmtId="170" fontId="34" fillId="28" borderId="10" xfId="64" applyNumberFormat="1" applyFont="1" applyFill="1" applyBorder="1" applyAlignment="1">
      <alignment horizontal="center" vertical="center"/>
    </xf>
    <xf numFmtId="4" fontId="34" fillId="28" borderId="10" xfId="64" applyNumberFormat="1" applyFont="1" applyFill="1" applyBorder="1" applyAlignment="1">
      <alignment horizontal="right" vertical="center"/>
    </xf>
    <xf numFmtId="4" fontId="34" fillId="29" borderId="10" xfId="64" applyNumberFormat="1" applyFont="1" applyFill="1" applyBorder="1" applyAlignment="1">
      <alignment horizontal="center" vertical="center" wrapText="1"/>
    </xf>
    <xf numFmtId="4" fontId="34" fillId="29" borderId="10" xfId="64" applyNumberFormat="1" applyFont="1" applyFill="1" applyBorder="1" applyAlignment="1">
      <alignment horizontal="right" vertical="center"/>
    </xf>
    <xf numFmtId="43" fontId="34" fillId="29" borderId="10" xfId="117" applyFont="1" applyFill="1" applyBorder="1" applyAlignment="1">
      <alignment horizontal="right" vertical="center"/>
    </xf>
    <xf numFmtId="170" fontId="34" fillId="29" borderId="10" xfId="64" applyNumberFormat="1" applyFont="1" applyFill="1" applyBorder="1" applyAlignment="1">
      <alignment horizontal="center" vertical="center"/>
    </xf>
    <xf numFmtId="0" fontId="33" fillId="34" borderId="10" xfId="0" applyFont="1" applyFill="1" applyBorder="1" applyAlignment="1">
      <alignment horizontal="center" vertical="center"/>
    </xf>
    <xf numFmtId="0" fontId="34" fillId="34" borderId="10" xfId="65" applyFont="1" applyFill="1" applyBorder="1" applyAlignment="1">
      <alignment horizontal="center" vertical="center" wrapText="1"/>
    </xf>
    <xf numFmtId="4" fontId="34" fillId="34" borderId="10" xfId="64" applyNumberFormat="1" applyFont="1" applyFill="1" applyBorder="1" applyAlignment="1">
      <alignment horizontal="center" vertical="center" wrapText="1"/>
    </xf>
    <xf numFmtId="4" fontId="34" fillId="34" borderId="10" xfId="64" applyNumberFormat="1" applyFont="1" applyFill="1" applyBorder="1" applyAlignment="1">
      <alignment horizontal="right" vertical="center"/>
    </xf>
    <xf numFmtId="43" fontId="34" fillId="34" borderId="10" xfId="117" applyFont="1" applyFill="1" applyBorder="1" applyAlignment="1">
      <alignment horizontal="right" vertical="center"/>
    </xf>
    <xf numFmtId="170" fontId="34" fillId="34" borderId="10" xfId="64" applyNumberFormat="1" applyFont="1" applyFill="1" applyBorder="1" applyAlignment="1">
      <alignment horizontal="center" vertical="center"/>
    </xf>
    <xf numFmtId="0" fontId="33" fillId="35" borderId="10" xfId="0" applyFont="1" applyFill="1" applyBorder="1" applyAlignment="1">
      <alignment horizontal="center" vertical="center"/>
    </xf>
    <xf numFmtId="0" fontId="34" fillId="35" borderId="10" xfId="65" applyFont="1" applyFill="1" applyBorder="1" applyAlignment="1">
      <alignment horizontal="center" vertical="center" wrapText="1"/>
    </xf>
    <xf numFmtId="4" fontId="34" fillId="35" borderId="10" xfId="64" applyNumberFormat="1" applyFont="1" applyFill="1" applyBorder="1" applyAlignment="1">
      <alignment horizontal="center" vertical="center" wrapText="1"/>
    </xf>
    <xf numFmtId="4" fontId="34" fillId="35" borderId="10" xfId="64" applyNumberFormat="1" applyFont="1" applyFill="1" applyBorder="1" applyAlignment="1">
      <alignment horizontal="right" vertical="center"/>
    </xf>
    <xf numFmtId="43" fontId="34" fillId="35" borderId="10" xfId="117" applyFont="1" applyFill="1" applyBorder="1" applyAlignment="1">
      <alignment horizontal="right" vertical="center"/>
    </xf>
    <xf numFmtId="170" fontId="34" fillId="35" borderId="10" xfId="64" applyNumberFormat="1" applyFont="1" applyFill="1" applyBorder="1" applyAlignment="1">
      <alignment horizontal="center" vertical="center"/>
    </xf>
    <xf numFmtId="0" fontId="33" fillId="35" borderId="10" xfId="0" quotePrefix="1" applyFont="1" applyFill="1" applyBorder="1" applyAlignment="1">
      <alignment horizontal="center" vertical="center"/>
    </xf>
    <xf numFmtId="0" fontId="34" fillId="0" borderId="10" xfId="0" quotePrefix="1" applyFont="1" applyBorder="1" applyAlignment="1">
      <alignment horizontal="center" vertical="center" wrapText="1"/>
    </xf>
    <xf numFmtId="0" fontId="33" fillId="31" borderId="10" xfId="0" applyFont="1" applyFill="1" applyBorder="1" applyAlignment="1">
      <alignment horizontal="center" vertical="center" wrapText="1"/>
    </xf>
    <xf numFmtId="0" fontId="34" fillId="31" borderId="10" xfId="0" applyFont="1" applyFill="1" applyBorder="1" applyAlignment="1">
      <alignment horizontal="center" vertical="center"/>
    </xf>
    <xf numFmtId="4" fontId="34" fillId="31" borderId="10" xfId="62" applyNumberFormat="1" applyFont="1" applyFill="1" applyBorder="1" applyAlignment="1">
      <alignment horizontal="center" vertical="center"/>
    </xf>
    <xf numFmtId="4" fontId="34" fillId="31" borderId="10" xfId="63" applyNumberFormat="1" applyFont="1" applyFill="1" applyBorder="1" applyAlignment="1">
      <alignment horizontal="right" vertical="center" wrapText="1"/>
    </xf>
    <xf numFmtId="43" fontId="34" fillId="31" borderId="10" xfId="117" applyFont="1" applyFill="1" applyBorder="1" applyAlignment="1">
      <alignment horizontal="right" vertical="center"/>
    </xf>
    <xf numFmtId="170" fontId="34" fillId="31" borderId="10" xfId="63" applyNumberFormat="1" applyFont="1" applyFill="1" applyBorder="1" applyAlignment="1">
      <alignment horizontal="center" vertical="center" wrapText="1"/>
    </xf>
    <xf numFmtId="0" fontId="33" fillId="28" borderId="10" xfId="63" applyFont="1" applyFill="1" applyBorder="1" applyAlignment="1">
      <alignment horizontal="left" vertical="center" wrapText="1"/>
    </xf>
    <xf numFmtId="0" fontId="35" fillId="0" borderId="10" xfId="0" applyFont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/>
    </xf>
    <xf numFmtId="0" fontId="34" fillId="33" borderId="10" xfId="65" applyFont="1" applyFill="1" applyBorder="1" applyAlignment="1">
      <alignment horizontal="center" vertical="center" wrapText="1"/>
    </xf>
    <xf numFmtId="0" fontId="33" fillId="33" borderId="10" xfId="64" applyFont="1" applyFill="1" applyBorder="1" applyAlignment="1">
      <alignment horizontal="left" vertical="center" wrapText="1"/>
    </xf>
    <xf numFmtId="4" fontId="34" fillId="33" borderId="10" xfId="64" applyNumberFormat="1" applyFont="1" applyFill="1" applyBorder="1" applyAlignment="1">
      <alignment horizontal="center" vertical="center" wrapText="1"/>
    </xf>
    <xf numFmtId="4" fontId="34" fillId="33" borderId="10" xfId="64" applyNumberFormat="1" applyFont="1" applyFill="1" applyBorder="1" applyAlignment="1">
      <alignment horizontal="right" vertical="center"/>
    </xf>
    <xf numFmtId="43" fontId="34" fillId="33" borderId="10" xfId="117" applyFont="1" applyFill="1" applyBorder="1" applyAlignment="1">
      <alignment horizontal="right" vertical="center"/>
    </xf>
    <xf numFmtId="170" fontId="34" fillId="33" borderId="10" xfId="64" applyNumberFormat="1" applyFont="1" applyFill="1" applyBorder="1" applyAlignment="1">
      <alignment horizontal="center" vertical="center"/>
    </xf>
    <xf numFmtId="4" fontId="33" fillId="33" borderId="10" xfId="64" applyNumberFormat="1" applyFont="1" applyFill="1" applyBorder="1" applyAlignment="1">
      <alignment horizontal="right" vertical="center"/>
    </xf>
    <xf numFmtId="0" fontId="34" fillId="0" borderId="22" xfId="0" applyFont="1" applyBorder="1" applyAlignment="1">
      <alignment horizontal="left" vertical="center" wrapText="1"/>
    </xf>
    <xf numFmtId="0" fontId="34" fillId="0" borderId="23" xfId="0" applyFont="1" applyBorder="1" applyAlignment="1">
      <alignment horizontal="left" vertical="center" wrapText="1"/>
    </xf>
    <xf numFmtId="0" fontId="34" fillId="0" borderId="26" xfId="0" applyFont="1" applyBorder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43" fontId="27" fillId="0" borderId="18" xfId="117" applyFont="1" applyBorder="1" applyAlignment="1">
      <alignment horizontal="center" vertical="center" wrapText="1"/>
    </xf>
    <xf numFmtId="0" fontId="28" fillId="32" borderId="13" xfId="0" applyFont="1" applyFill="1" applyBorder="1" applyAlignment="1">
      <alignment horizontal="center"/>
    </xf>
    <xf numFmtId="0" fontId="28" fillId="32" borderId="23" xfId="0" applyFont="1" applyFill="1" applyBorder="1" applyAlignment="1">
      <alignment horizontal="center"/>
    </xf>
    <xf numFmtId="0" fontId="29" fillId="32" borderId="13" xfId="0" applyFont="1" applyFill="1" applyBorder="1" applyAlignment="1">
      <alignment horizontal="center"/>
    </xf>
    <xf numFmtId="0" fontId="29" fillId="32" borderId="23" xfId="0" applyFont="1" applyFill="1" applyBorder="1" applyAlignment="1">
      <alignment horizontal="center"/>
    </xf>
    <xf numFmtId="0" fontId="25" fillId="32" borderId="13" xfId="0" applyFont="1" applyFill="1" applyBorder="1" applyAlignment="1" applyProtection="1">
      <alignment horizontal="left" vertical="center" wrapText="1"/>
      <protection hidden="1"/>
    </xf>
    <xf numFmtId="0" fontId="25" fillId="32" borderId="23" xfId="0" applyFont="1" applyFill="1" applyBorder="1" applyAlignment="1" applyProtection="1">
      <alignment horizontal="left" vertical="center" wrapText="1"/>
      <protection hidden="1"/>
    </xf>
    <xf numFmtId="0" fontId="33" fillId="0" borderId="20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5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left" vertical="top" wrapText="1"/>
    </xf>
    <xf numFmtId="0" fontId="33" fillId="0" borderId="0" xfId="0" applyFont="1" applyBorder="1" applyAlignment="1">
      <alignment horizontal="center" vertical="center" wrapText="1"/>
    </xf>
    <xf numFmtId="0" fontId="25" fillId="32" borderId="0" xfId="0" applyFont="1" applyFill="1" applyBorder="1" applyAlignment="1" applyProtection="1">
      <alignment horizontal="left" vertical="center" wrapText="1"/>
      <protection hidden="1"/>
    </xf>
    <xf numFmtId="0" fontId="29" fillId="32" borderId="0" xfId="0" applyFont="1" applyFill="1" applyBorder="1" applyAlignment="1">
      <alignment horizontal="center"/>
    </xf>
    <xf numFmtId="0" fontId="28" fillId="32" borderId="0" xfId="0" applyFont="1" applyFill="1" applyBorder="1" applyAlignment="1">
      <alignment horizontal="center"/>
    </xf>
  </cellXfs>
  <cellStyles count="118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Comma 2" xfId="23" xr:uid="{00000000-0005-0000-0000-000016000000}"/>
    <cellStyle name="Comma 2 2" xfId="24" xr:uid="{00000000-0005-0000-0000-000017000000}"/>
    <cellStyle name="Currency 2" xfId="25" xr:uid="{00000000-0005-0000-0000-000018000000}"/>
    <cellStyle name="Ênfase1 2" xfId="26" xr:uid="{00000000-0005-0000-0000-000019000000}"/>
    <cellStyle name="Ênfase2 2" xfId="27" xr:uid="{00000000-0005-0000-0000-00001A000000}"/>
    <cellStyle name="Ênfase3 2" xfId="28" xr:uid="{00000000-0005-0000-0000-00001B000000}"/>
    <cellStyle name="Ênfase4 2" xfId="29" xr:uid="{00000000-0005-0000-0000-00001C000000}"/>
    <cellStyle name="Ênfase5 2" xfId="30" xr:uid="{00000000-0005-0000-0000-00001D000000}"/>
    <cellStyle name="Ênfase6 2" xfId="31" xr:uid="{00000000-0005-0000-0000-00001E000000}"/>
    <cellStyle name="Entrada 2" xfId="32" xr:uid="{00000000-0005-0000-0000-00001F000000}"/>
    <cellStyle name="Excel Built-in Normal" xfId="33" xr:uid="{00000000-0005-0000-0000-000020000000}"/>
    <cellStyle name="Excel Built-in Normal 2" xfId="34" xr:uid="{00000000-0005-0000-0000-000021000000}"/>
    <cellStyle name="Incorreto 2" xfId="35" xr:uid="{00000000-0005-0000-0000-000022000000}"/>
    <cellStyle name="Moeda" xfId="36" builtinId="4"/>
    <cellStyle name="Moeda 2" xfId="37" xr:uid="{00000000-0005-0000-0000-000024000000}"/>
    <cellStyle name="Neutra 2" xfId="38" xr:uid="{00000000-0005-0000-0000-000025000000}"/>
    <cellStyle name="Normal" xfId="0" builtinId="0"/>
    <cellStyle name="Normal 10" xfId="39" xr:uid="{00000000-0005-0000-0000-000027000000}"/>
    <cellStyle name="Normal 10 2" xfId="40" xr:uid="{00000000-0005-0000-0000-000028000000}"/>
    <cellStyle name="Normal 10 3 2" xfId="41" xr:uid="{00000000-0005-0000-0000-000029000000}"/>
    <cellStyle name="Normal 13" xfId="42" xr:uid="{00000000-0005-0000-0000-00002A000000}"/>
    <cellStyle name="Normal 14" xfId="43" xr:uid="{00000000-0005-0000-0000-00002B000000}"/>
    <cellStyle name="Normal 15" xfId="44" xr:uid="{00000000-0005-0000-0000-00002C000000}"/>
    <cellStyle name="Normal 15 5" xfId="45" xr:uid="{00000000-0005-0000-0000-00002D000000}"/>
    <cellStyle name="Normal 2" xfId="46" xr:uid="{00000000-0005-0000-0000-00002E000000}"/>
    <cellStyle name="Normal 2 2" xfId="47" xr:uid="{00000000-0005-0000-0000-00002F000000}"/>
    <cellStyle name="Normal 2 2 2 2 2" xfId="48" xr:uid="{00000000-0005-0000-0000-000030000000}"/>
    <cellStyle name="Normal 2 3" xfId="49" xr:uid="{00000000-0005-0000-0000-000031000000}"/>
    <cellStyle name="Normal 2 4" xfId="50" xr:uid="{00000000-0005-0000-0000-000032000000}"/>
    <cellStyle name="Normal 2 5" xfId="51" xr:uid="{00000000-0005-0000-0000-000033000000}"/>
    <cellStyle name="Normal 2 6" xfId="52" xr:uid="{00000000-0005-0000-0000-000034000000}"/>
    <cellStyle name="Normal 2 7" xfId="53" xr:uid="{00000000-0005-0000-0000-000035000000}"/>
    <cellStyle name="Normal 2 8" xfId="54" xr:uid="{00000000-0005-0000-0000-000036000000}"/>
    <cellStyle name="Normal 2_ORÇAMENTO GLOBAL - Sem Bacia 01" xfId="55" xr:uid="{00000000-0005-0000-0000-000037000000}"/>
    <cellStyle name="Normal 3" xfId="56" xr:uid="{00000000-0005-0000-0000-000038000000}"/>
    <cellStyle name="Normal 4" xfId="57" xr:uid="{00000000-0005-0000-0000-000039000000}"/>
    <cellStyle name="Normal 5" xfId="58" xr:uid="{00000000-0005-0000-0000-00003A000000}"/>
    <cellStyle name="Normal 5 2" xfId="59" xr:uid="{00000000-0005-0000-0000-00003B000000}"/>
    <cellStyle name="Normal 6" xfId="60" xr:uid="{00000000-0005-0000-0000-00003C000000}"/>
    <cellStyle name="Normal 7" xfId="61" xr:uid="{00000000-0005-0000-0000-00003D000000}"/>
    <cellStyle name="Normal_Bombinhas_SES_ABR_04" xfId="62" xr:uid="{00000000-0005-0000-0000-00003E000000}"/>
    <cellStyle name="Normal_Bombinhas_SES_ABR_04 2" xfId="63" xr:uid="{00000000-0005-0000-0000-00003F000000}"/>
    <cellStyle name="Normal_Obras civis" xfId="64" xr:uid="{00000000-0005-0000-0000-000040000000}"/>
    <cellStyle name="Normal_Tabela2002BDI" xfId="65" xr:uid="{00000000-0005-0000-0000-000041000000}"/>
    <cellStyle name="Nota 2" xfId="66" xr:uid="{00000000-0005-0000-0000-000042000000}"/>
    <cellStyle name="Percent 2" xfId="67" xr:uid="{00000000-0005-0000-0000-000043000000}"/>
    <cellStyle name="Porcentagem 10" xfId="68" xr:uid="{00000000-0005-0000-0000-000045000000}"/>
    <cellStyle name="Porcentagem 12" xfId="69" xr:uid="{00000000-0005-0000-0000-000046000000}"/>
    <cellStyle name="Porcentagem 16" xfId="70" xr:uid="{00000000-0005-0000-0000-000047000000}"/>
    <cellStyle name="Porcentagem 2" xfId="71" xr:uid="{00000000-0005-0000-0000-000048000000}"/>
    <cellStyle name="Porcentagem 2 10" xfId="72" xr:uid="{00000000-0005-0000-0000-000049000000}"/>
    <cellStyle name="Porcentagem 2 2" xfId="73" xr:uid="{00000000-0005-0000-0000-00004A000000}"/>
    <cellStyle name="Porcentagem 2 3" xfId="74" xr:uid="{00000000-0005-0000-0000-00004B000000}"/>
    <cellStyle name="Porcentagem 2 4" xfId="75" xr:uid="{00000000-0005-0000-0000-00004C000000}"/>
    <cellStyle name="Porcentagem 2 5" xfId="76" xr:uid="{00000000-0005-0000-0000-00004D000000}"/>
    <cellStyle name="Porcentagem 2 6" xfId="77" xr:uid="{00000000-0005-0000-0000-00004E000000}"/>
    <cellStyle name="Porcentagem 2 7" xfId="78" xr:uid="{00000000-0005-0000-0000-00004F000000}"/>
    <cellStyle name="Porcentagem 2 8" xfId="79" xr:uid="{00000000-0005-0000-0000-000050000000}"/>
    <cellStyle name="Porcentagem 3" xfId="80" xr:uid="{00000000-0005-0000-0000-000051000000}"/>
    <cellStyle name="Porcentagem 3 2 3" xfId="81" xr:uid="{00000000-0005-0000-0000-000052000000}"/>
    <cellStyle name="Porcentagem 4" xfId="82" xr:uid="{00000000-0005-0000-0000-000053000000}"/>
    <cellStyle name="Porcentagem 4 2 2" xfId="83" xr:uid="{00000000-0005-0000-0000-000054000000}"/>
    <cellStyle name="Porcentagem 7" xfId="84" xr:uid="{00000000-0005-0000-0000-000055000000}"/>
    <cellStyle name="Saída 2" xfId="85" xr:uid="{00000000-0005-0000-0000-000056000000}"/>
    <cellStyle name="Sem título1" xfId="86" xr:uid="{00000000-0005-0000-0000-000057000000}"/>
    <cellStyle name="Sem título2" xfId="87" xr:uid="{00000000-0005-0000-0000-000058000000}"/>
    <cellStyle name="Sem título3" xfId="88" xr:uid="{00000000-0005-0000-0000-000059000000}"/>
    <cellStyle name="Sem título4" xfId="89" xr:uid="{00000000-0005-0000-0000-00005A000000}"/>
    <cellStyle name="Sem título5" xfId="90" xr:uid="{00000000-0005-0000-0000-00005B000000}"/>
    <cellStyle name="Separador de milhares 11" xfId="91" xr:uid="{00000000-0005-0000-0000-00005C000000}"/>
    <cellStyle name="Separador de milhares 16" xfId="92" xr:uid="{00000000-0005-0000-0000-00005D000000}"/>
    <cellStyle name="Separador de milhares 2" xfId="93" xr:uid="{00000000-0005-0000-0000-00005E000000}"/>
    <cellStyle name="Separador de milhares 2 2" xfId="94" xr:uid="{00000000-0005-0000-0000-00005F000000}"/>
    <cellStyle name="Separador de milhares 2 3" xfId="95" xr:uid="{00000000-0005-0000-0000-000060000000}"/>
    <cellStyle name="Separador de milhares 2 4" xfId="96" xr:uid="{00000000-0005-0000-0000-000061000000}"/>
    <cellStyle name="Separador de milhares 2 5" xfId="97" xr:uid="{00000000-0005-0000-0000-000062000000}"/>
    <cellStyle name="Separador de milhares 2 6" xfId="98" xr:uid="{00000000-0005-0000-0000-000063000000}"/>
    <cellStyle name="Separador de milhares 2 7" xfId="99" xr:uid="{00000000-0005-0000-0000-000064000000}"/>
    <cellStyle name="Separador de milhares 2 8" xfId="100" xr:uid="{00000000-0005-0000-0000-000065000000}"/>
    <cellStyle name="Separador de milhares 20" xfId="101" xr:uid="{00000000-0005-0000-0000-000066000000}"/>
    <cellStyle name="Separador de milhares 20 13" xfId="102" xr:uid="{00000000-0005-0000-0000-000067000000}"/>
    <cellStyle name="Separador de milhares 3" xfId="103" xr:uid="{00000000-0005-0000-0000-000068000000}"/>
    <cellStyle name="TableStyleLight1" xfId="116" xr:uid="{9EFD6B3B-6C3B-412E-9437-97AB646C9D2E}"/>
    <cellStyle name="Texto de Aviso 2" xfId="104" xr:uid="{00000000-0005-0000-0000-000069000000}"/>
    <cellStyle name="Texto Explicativo 2" xfId="105" xr:uid="{00000000-0005-0000-0000-00006A000000}"/>
    <cellStyle name="Título 1 2" xfId="106" xr:uid="{00000000-0005-0000-0000-00006B000000}"/>
    <cellStyle name="Título 2 2" xfId="107" xr:uid="{00000000-0005-0000-0000-00006C000000}"/>
    <cellStyle name="Título 3 2" xfId="108" xr:uid="{00000000-0005-0000-0000-00006D000000}"/>
    <cellStyle name="Título 4 2" xfId="109" xr:uid="{00000000-0005-0000-0000-00006E000000}"/>
    <cellStyle name="Título 5" xfId="110" xr:uid="{00000000-0005-0000-0000-00006F000000}"/>
    <cellStyle name="Título 6" xfId="111" xr:uid="{00000000-0005-0000-0000-000070000000}"/>
    <cellStyle name="Total 2" xfId="112" xr:uid="{00000000-0005-0000-0000-000071000000}"/>
    <cellStyle name="Vírgula" xfId="117" builtinId="3"/>
    <cellStyle name="Vírgula 2" xfId="113" xr:uid="{00000000-0005-0000-0000-000072000000}"/>
    <cellStyle name="Vírgula 4" xfId="114" xr:uid="{00000000-0005-0000-0000-000073000000}"/>
    <cellStyle name="Vírgula 7" xfId="115" xr:uid="{00000000-0005-0000-0000-00007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FBFB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B3B3B3"/>
      <rgbColor rgb="00FF99CC"/>
      <rgbColor rgb="00CC99FF"/>
      <rgbColor rgb="00FFCC99"/>
      <rgbColor rgb="003366FF"/>
      <rgbColor rgb="0023FF23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CCFFCC"/>
      <color rgb="FFCDFFE4"/>
      <color rgb="FF0000FF"/>
      <color rgb="FFE2EBCD"/>
      <color rgb="FFD3E1B5"/>
      <color rgb="FFCC00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ultr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_Cust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P028itens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DNER431re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MAT"/>
      <sheetName val="EQUIP"/>
      <sheetName val="OUTROS"/>
      <sheetName val="BDI"/>
      <sheetName val="LEISSOCIAIS"/>
      <sheetName val="CPU-L1"/>
      <sheetName val="RESUMO"/>
      <sheetName val="PLANILHA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CPU Serv Preliminares"/>
      <sheetName val="CPU Mov. de Terra"/>
      <sheetName val="CPU (3)"/>
      <sheetName val="CPU (4)"/>
      <sheetName val="Insumos"/>
      <sheetName val="Mão de Obra"/>
      <sheetName val="CPU_Serv_Preliminares"/>
      <sheetName val="CPU_Mov__de_Terra"/>
      <sheetName val="CPU_(3)"/>
      <sheetName val="CPU_(4)"/>
      <sheetName val="Mão_de_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.1.1"/>
      <sheetName val="2.1.2"/>
      <sheetName val="2.1.3"/>
      <sheetName val="2.1.4"/>
      <sheetName val="2.2.1"/>
      <sheetName val="2.2.2"/>
      <sheetName val="2.2.3"/>
      <sheetName val="2.2.4"/>
      <sheetName val="2.3.1"/>
      <sheetName val="2.3.2"/>
      <sheetName val="2.3.3"/>
      <sheetName val="2.3.4"/>
      <sheetName val="2.4.1.1"/>
      <sheetName val="2.4.1.2"/>
      <sheetName val="2.4.1.3"/>
      <sheetName val="2.4.1.4"/>
      <sheetName val="2.5.1.1"/>
      <sheetName val="2.5.1.2"/>
      <sheetName val="2.5.1.3"/>
      <sheetName val="2.5.1.4"/>
      <sheetName val="2_1_1"/>
    </sheetNames>
    <sheetDataSet>
      <sheetData sheetId="0"/>
      <sheetData sheetId="1">
        <row r="3">
          <cell r="B3" t="str">
            <v>CONENGE-SC CONSTRUÇÕES E ENGENHARIA LTDA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"/>
      <sheetName val="COTACOES"/>
      <sheetName val="PLAN"/>
      <sheetName val="RESUMO"/>
      <sheetName val="LEIS SOCIAIS"/>
      <sheetName val="BDI (2)"/>
      <sheetName val="COMP-I"/>
      <sheetName val="COMP-II"/>
      <sheetName val="EQUIP"/>
      <sheetName val="SALARIO"/>
      <sheetName val="MATERIAL"/>
      <sheetName val="TRANSPORTE"/>
      <sheetName val="BDI"/>
      <sheetName val="LEIS_SOCIAIS"/>
      <sheetName val="BDI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92A2B-C81A-453C-BA41-45B9185AFADD}">
  <sheetPr>
    <pageSetUpPr fitToPage="1"/>
  </sheetPr>
  <dimension ref="A1:N164"/>
  <sheetViews>
    <sheetView tabSelected="1" topLeftCell="A138" workbookViewId="0">
      <selection activeCell="G167" sqref="G167"/>
    </sheetView>
  </sheetViews>
  <sheetFormatPr defaultRowHeight="15" x14ac:dyDescent="0.25"/>
  <cols>
    <col min="1" max="1" width="8.42578125" customWidth="1"/>
    <col min="2" max="2" width="13.7109375" customWidth="1"/>
    <col min="3" max="3" width="8.28515625" customWidth="1"/>
    <col min="4" max="5" width="21.7109375" customWidth="1"/>
    <col min="6" max="6" width="14.42578125" customWidth="1"/>
    <col min="7" max="7" width="70.7109375" customWidth="1"/>
    <col min="8" max="8" width="6" customWidth="1"/>
    <col min="9" max="9" width="9.5703125" customWidth="1"/>
    <col min="10" max="10" width="14.42578125" bestFit="1" customWidth="1"/>
    <col min="11" max="11" width="12.7109375" customWidth="1"/>
    <col min="12" max="12" width="7.28515625" customWidth="1"/>
    <col min="13" max="13" width="15" customWidth="1"/>
    <col min="14" max="14" width="21.140625" customWidth="1"/>
  </cols>
  <sheetData>
    <row r="1" spans="1:14" ht="15.75" x14ac:dyDescent="0.25">
      <c r="A1" s="32"/>
      <c r="B1" s="1"/>
      <c r="C1" s="2"/>
      <c r="D1" s="2"/>
      <c r="E1" s="2"/>
      <c r="F1" s="2"/>
      <c r="G1" s="3"/>
      <c r="H1" s="2"/>
      <c r="I1" s="2"/>
      <c r="J1" s="22"/>
      <c r="K1" s="28"/>
      <c r="L1" s="3"/>
      <c r="M1" s="3"/>
      <c r="N1" s="4"/>
    </row>
    <row r="2" spans="1:14" ht="23.25" x14ac:dyDescent="0.35">
      <c r="A2" s="152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53"/>
    </row>
    <row r="3" spans="1:14" ht="18" x14ac:dyDescent="0.25">
      <c r="A3" s="154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55"/>
    </row>
    <row r="4" spans="1:14" ht="15.75" x14ac:dyDescent="0.25">
      <c r="A4" s="33"/>
      <c r="B4" s="5"/>
      <c r="C4" s="6"/>
      <c r="D4" s="6"/>
      <c r="E4" s="6"/>
      <c r="F4" s="6"/>
      <c r="G4" s="7"/>
      <c r="H4" s="6"/>
      <c r="I4" s="6"/>
      <c r="J4" s="23"/>
      <c r="K4" s="29"/>
      <c r="L4" s="7"/>
      <c r="M4" s="7"/>
      <c r="N4" s="8"/>
    </row>
    <row r="5" spans="1:14" ht="18" x14ac:dyDescent="0.25">
      <c r="A5" s="154" t="s">
        <v>92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55"/>
    </row>
    <row r="6" spans="1:14" ht="15.75" x14ac:dyDescent="0.25">
      <c r="A6" s="33"/>
      <c r="B6" s="5"/>
      <c r="C6" s="6"/>
      <c r="D6" s="6"/>
      <c r="E6" s="6"/>
      <c r="F6" s="6"/>
      <c r="G6" s="7"/>
      <c r="H6" s="6"/>
      <c r="I6" s="6"/>
      <c r="J6" s="23"/>
      <c r="K6" s="29"/>
      <c r="L6" s="7"/>
      <c r="M6" s="7"/>
      <c r="N6" s="8"/>
    </row>
    <row r="7" spans="1:14" ht="15.75" x14ac:dyDescent="0.25">
      <c r="A7" s="156" t="s">
        <v>271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57"/>
    </row>
    <row r="8" spans="1:14" ht="15.75" x14ac:dyDescent="0.25">
      <c r="A8" s="38" t="s">
        <v>270</v>
      </c>
      <c r="B8" s="9"/>
      <c r="C8" s="9"/>
      <c r="D8" s="9"/>
      <c r="E8" s="9"/>
      <c r="F8" s="9"/>
      <c r="G8" s="10"/>
      <c r="H8" s="9"/>
      <c r="I8" s="9"/>
      <c r="J8" s="24"/>
      <c r="K8" s="30"/>
      <c r="L8" s="10"/>
      <c r="M8" s="11" t="s">
        <v>93</v>
      </c>
      <c r="N8" s="35">
        <v>45428</v>
      </c>
    </row>
    <row r="9" spans="1:14" ht="38.25" x14ac:dyDescent="0.25">
      <c r="A9" s="12"/>
      <c r="B9" s="13"/>
      <c r="C9" s="13"/>
      <c r="D9" s="13"/>
      <c r="E9" s="13"/>
      <c r="F9" s="13"/>
      <c r="G9" s="11"/>
      <c r="H9" s="13"/>
      <c r="I9" s="13"/>
      <c r="J9" s="25"/>
      <c r="K9" s="31"/>
      <c r="L9" s="11"/>
      <c r="M9" s="11" t="s">
        <v>277</v>
      </c>
      <c r="N9" s="36" t="s">
        <v>290</v>
      </c>
    </row>
    <row r="10" spans="1:14" x14ac:dyDescent="0.25">
      <c r="A10" s="34"/>
      <c r="B10" s="15"/>
      <c r="C10" s="15"/>
      <c r="D10" s="15"/>
      <c r="E10" s="15"/>
      <c r="F10" s="15"/>
      <c r="G10" s="16"/>
      <c r="H10" s="16"/>
      <c r="I10" s="17"/>
      <c r="J10" s="26"/>
      <c r="K10" s="26"/>
      <c r="L10" s="18"/>
      <c r="M10" s="37"/>
      <c r="N10" s="19"/>
    </row>
    <row r="11" spans="1:14" ht="39" thickBot="1" x14ac:dyDescent="0.3">
      <c r="A11" s="46" t="s">
        <v>84</v>
      </c>
      <c r="B11" s="47" t="s">
        <v>85</v>
      </c>
      <c r="C11" s="47" t="s">
        <v>86</v>
      </c>
      <c r="D11" s="47" t="s">
        <v>87</v>
      </c>
      <c r="E11" s="47" t="s">
        <v>88</v>
      </c>
      <c r="F11" s="47" t="s">
        <v>1</v>
      </c>
      <c r="G11" s="47" t="s">
        <v>2</v>
      </c>
      <c r="H11" s="47" t="s">
        <v>3</v>
      </c>
      <c r="I11" s="47" t="s">
        <v>4</v>
      </c>
      <c r="J11" s="48" t="s">
        <v>113</v>
      </c>
      <c r="K11" s="48" t="s">
        <v>89</v>
      </c>
      <c r="L11" s="47" t="s">
        <v>0</v>
      </c>
      <c r="M11" s="47" t="s">
        <v>90</v>
      </c>
      <c r="N11" s="49" t="s">
        <v>91</v>
      </c>
    </row>
    <row r="12" spans="1:14" x14ac:dyDescent="0.25">
      <c r="A12" s="87">
        <v>1</v>
      </c>
      <c r="B12" s="88"/>
      <c r="C12" s="88"/>
      <c r="D12" s="88"/>
      <c r="E12" s="88"/>
      <c r="F12" s="88"/>
      <c r="G12" s="89" t="s">
        <v>52</v>
      </c>
      <c r="H12" s="90"/>
      <c r="I12" s="91"/>
      <c r="J12" s="92"/>
      <c r="K12" s="92"/>
      <c r="L12" s="93"/>
      <c r="M12" s="94"/>
      <c r="N12" s="94">
        <f>SUM(N13)</f>
        <v>0</v>
      </c>
    </row>
    <row r="13" spans="1:14" x14ac:dyDescent="0.25">
      <c r="A13" s="95" t="s">
        <v>114</v>
      </c>
      <c r="B13" s="96"/>
      <c r="C13" s="96"/>
      <c r="D13" s="96"/>
      <c r="E13" s="96"/>
      <c r="F13" s="96"/>
      <c r="G13" s="50" t="s">
        <v>134</v>
      </c>
      <c r="H13" s="51"/>
      <c r="I13" s="52"/>
      <c r="J13" s="53"/>
      <c r="K13" s="53"/>
      <c r="L13" s="54"/>
      <c r="M13" s="52"/>
      <c r="N13" s="52">
        <f>SUM(N14:N20)</f>
        <v>0</v>
      </c>
    </row>
    <row r="14" spans="1:14" ht="25.5" x14ac:dyDescent="0.25">
      <c r="A14" s="97" t="s">
        <v>115</v>
      </c>
      <c r="B14" s="55" t="s">
        <v>9</v>
      </c>
      <c r="C14" s="72" t="s">
        <v>296</v>
      </c>
      <c r="D14" s="98" t="s">
        <v>52</v>
      </c>
      <c r="E14" s="98" t="s">
        <v>134</v>
      </c>
      <c r="F14" s="99">
        <v>104894</v>
      </c>
      <c r="G14" s="56" t="s">
        <v>101</v>
      </c>
      <c r="H14" s="57" t="s">
        <v>5</v>
      </c>
      <c r="I14" s="58">
        <v>30</v>
      </c>
      <c r="J14" s="59"/>
      <c r="K14" s="60"/>
      <c r="L14" s="58">
        <v>23.73</v>
      </c>
      <c r="M14" s="61"/>
      <c r="N14" s="61">
        <f>I14*M14</f>
        <v>0</v>
      </c>
    </row>
    <row r="15" spans="1:14" ht="25.5" x14ac:dyDescent="0.25">
      <c r="A15" s="97" t="s">
        <v>116</v>
      </c>
      <c r="B15" s="55" t="s">
        <v>9</v>
      </c>
      <c r="C15" s="72" t="s">
        <v>296</v>
      </c>
      <c r="D15" s="98" t="s">
        <v>52</v>
      </c>
      <c r="E15" s="98" t="s">
        <v>134</v>
      </c>
      <c r="F15" s="99">
        <v>104897</v>
      </c>
      <c r="G15" s="56" t="s">
        <v>102</v>
      </c>
      <c r="H15" s="62" t="s">
        <v>5</v>
      </c>
      <c r="I15" s="63">
        <v>36</v>
      </c>
      <c r="J15" s="59"/>
      <c r="K15" s="60"/>
      <c r="L15" s="58">
        <v>23.73</v>
      </c>
      <c r="M15" s="61"/>
      <c r="N15" s="61">
        <f>I15*M15</f>
        <v>0</v>
      </c>
    </row>
    <row r="16" spans="1:14" ht="25.5" x14ac:dyDescent="0.25">
      <c r="A16" s="97" t="s">
        <v>117</v>
      </c>
      <c r="B16" s="55" t="s">
        <v>9</v>
      </c>
      <c r="C16" s="72" t="s">
        <v>296</v>
      </c>
      <c r="D16" s="98" t="s">
        <v>52</v>
      </c>
      <c r="E16" s="98" t="s">
        <v>134</v>
      </c>
      <c r="F16" s="99">
        <v>104896</v>
      </c>
      <c r="G16" s="56" t="s">
        <v>105</v>
      </c>
      <c r="H16" s="62" t="s">
        <v>5</v>
      </c>
      <c r="I16" s="63">
        <v>22.5</v>
      </c>
      <c r="J16" s="59"/>
      <c r="K16" s="60"/>
      <c r="L16" s="58">
        <v>23.73</v>
      </c>
      <c r="M16" s="61"/>
      <c r="N16" s="61">
        <f>I16*M16</f>
        <v>0</v>
      </c>
    </row>
    <row r="17" spans="1:14" ht="25.5" x14ac:dyDescent="0.25">
      <c r="A17" s="97" t="s">
        <v>118</v>
      </c>
      <c r="B17" s="55" t="s">
        <v>9</v>
      </c>
      <c r="C17" s="72" t="s">
        <v>291</v>
      </c>
      <c r="D17" s="98" t="s">
        <v>52</v>
      </c>
      <c r="E17" s="98" t="s">
        <v>134</v>
      </c>
      <c r="F17" s="99">
        <v>103689</v>
      </c>
      <c r="G17" s="56" t="s">
        <v>103</v>
      </c>
      <c r="H17" s="62" t="s">
        <v>5</v>
      </c>
      <c r="I17" s="63">
        <v>12</v>
      </c>
      <c r="J17" s="59"/>
      <c r="K17" s="60"/>
      <c r="L17" s="58">
        <v>23.73</v>
      </c>
      <c r="M17" s="61"/>
      <c r="N17" s="61">
        <f t="shared" ref="N17" si="0">I17*M17</f>
        <v>0</v>
      </c>
    </row>
    <row r="18" spans="1:14" ht="25.5" x14ac:dyDescent="0.25">
      <c r="A18" s="97" t="s">
        <v>119</v>
      </c>
      <c r="B18" s="55" t="s">
        <v>9</v>
      </c>
      <c r="C18" s="72" t="s">
        <v>296</v>
      </c>
      <c r="D18" s="98" t="s">
        <v>52</v>
      </c>
      <c r="E18" s="98" t="s">
        <v>134</v>
      </c>
      <c r="F18" s="99">
        <v>104895</v>
      </c>
      <c r="G18" s="56" t="s">
        <v>106</v>
      </c>
      <c r="H18" s="62" t="s">
        <v>5</v>
      </c>
      <c r="I18" s="63">
        <v>100</v>
      </c>
      <c r="J18" s="59"/>
      <c r="K18" s="60"/>
      <c r="L18" s="58">
        <v>23.73</v>
      </c>
      <c r="M18" s="61"/>
      <c r="N18" s="61">
        <f>I18*M18</f>
        <v>0</v>
      </c>
    </row>
    <row r="19" spans="1:14" ht="25.5" x14ac:dyDescent="0.25">
      <c r="A19" s="97" t="s">
        <v>120</v>
      </c>
      <c r="B19" s="55" t="s">
        <v>9</v>
      </c>
      <c r="C19" s="72" t="s">
        <v>291</v>
      </c>
      <c r="D19" s="98" t="s">
        <v>52</v>
      </c>
      <c r="E19" s="98" t="s">
        <v>134</v>
      </c>
      <c r="F19" s="99">
        <v>98458</v>
      </c>
      <c r="G19" s="56" t="s">
        <v>107</v>
      </c>
      <c r="H19" s="62" t="s">
        <v>5</v>
      </c>
      <c r="I19" s="63">
        <v>202.5</v>
      </c>
      <c r="J19" s="59"/>
      <c r="K19" s="60"/>
      <c r="L19" s="58">
        <v>23.73</v>
      </c>
      <c r="M19" s="61"/>
      <c r="N19" s="61">
        <f>I19*M19</f>
        <v>0</v>
      </c>
    </row>
    <row r="20" spans="1:14" ht="25.5" x14ac:dyDescent="0.25">
      <c r="A20" s="97" t="s">
        <v>121</v>
      </c>
      <c r="B20" s="55" t="s">
        <v>63</v>
      </c>
      <c r="C20" s="72" t="s">
        <v>291</v>
      </c>
      <c r="D20" s="98" t="s">
        <v>52</v>
      </c>
      <c r="E20" s="98" t="s">
        <v>134</v>
      </c>
      <c r="F20" s="99">
        <v>19</v>
      </c>
      <c r="G20" s="56" t="s">
        <v>104</v>
      </c>
      <c r="H20" s="62" t="s">
        <v>37</v>
      </c>
      <c r="I20" s="63">
        <v>1</v>
      </c>
      <c r="J20" s="59"/>
      <c r="K20" s="60"/>
      <c r="L20" s="58">
        <v>23.73</v>
      </c>
      <c r="M20" s="61"/>
      <c r="N20" s="61">
        <f t="shared" ref="N20" si="1">I20*M20</f>
        <v>0</v>
      </c>
    </row>
    <row r="21" spans="1:14" x14ac:dyDescent="0.25">
      <c r="A21" s="100"/>
      <c r="B21" s="101"/>
      <c r="C21" s="101"/>
      <c r="D21" s="101"/>
      <c r="E21" s="101"/>
      <c r="F21" s="101"/>
      <c r="G21" s="64"/>
      <c r="H21" s="102"/>
      <c r="I21" s="103"/>
      <c r="J21" s="104"/>
      <c r="K21" s="104"/>
      <c r="L21" s="105"/>
      <c r="M21" s="105"/>
      <c r="N21" s="65"/>
    </row>
    <row r="22" spans="1:14" x14ac:dyDescent="0.25">
      <c r="A22" s="106">
        <v>2</v>
      </c>
      <c r="B22" s="107"/>
      <c r="C22" s="107"/>
      <c r="D22" s="107"/>
      <c r="E22" s="107"/>
      <c r="F22" s="107"/>
      <c r="G22" s="89" t="s">
        <v>156</v>
      </c>
      <c r="H22" s="107"/>
      <c r="I22" s="108"/>
      <c r="J22" s="109"/>
      <c r="K22" s="109"/>
      <c r="L22" s="110"/>
      <c r="M22" s="111"/>
      <c r="N22" s="94">
        <f>N23+N26+N34+N43+N50+N64+N79+N95</f>
        <v>0</v>
      </c>
    </row>
    <row r="23" spans="1:14" x14ac:dyDescent="0.25">
      <c r="A23" s="95" t="s">
        <v>122</v>
      </c>
      <c r="B23" s="96"/>
      <c r="C23" s="96"/>
      <c r="D23" s="96"/>
      <c r="E23" s="96"/>
      <c r="F23" s="96"/>
      <c r="G23" s="50" t="s">
        <v>128</v>
      </c>
      <c r="H23" s="112"/>
      <c r="I23" s="113"/>
      <c r="J23" s="114"/>
      <c r="K23" s="114"/>
      <c r="L23" s="115"/>
      <c r="M23" s="113"/>
      <c r="N23" s="52">
        <f>N24</f>
        <v>0</v>
      </c>
    </row>
    <row r="24" spans="1:14" x14ac:dyDescent="0.25">
      <c r="A24" s="116" t="s">
        <v>123</v>
      </c>
      <c r="B24" s="117"/>
      <c r="C24" s="117"/>
      <c r="D24" s="117"/>
      <c r="E24" s="117"/>
      <c r="F24" s="117"/>
      <c r="G24" s="66" t="s">
        <v>135</v>
      </c>
      <c r="H24" s="118"/>
      <c r="I24" s="119"/>
      <c r="J24" s="120"/>
      <c r="K24" s="120"/>
      <c r="L24" s="121"/>
      <c r="M24" s="119"/>
      <c r="N24" s="67">
        <f>N25</f>
        <v>0</v>
      </c>
    </row>
    <row r="25" spans="1:14" x14ac:dyDescent="0.25">
      <c r="A25" s="97" t="s">
        <v>142</v>
      </c>
      <c r="B25" s="55" t="s">
        <v>9</v>
      </c>
      <c r="C25" s="72" t="s">
        <v>291</v>
      </c>
      <c r="D25" s="55" t="s">
        <v>128</v>
      </c>
      <c r="E25" s="55" t="s">
        <v>135</v>
      </c>
      <c r="F25" s="72">
        <v>99063</v>
      </c>
      <c r="G25" s="68" t="s">
        <v>12</v>
      </c>
      <c r="H25" s="55" t="s">
        <v>6</v>
      </c>
      <c r="I25" s="63">
        <v>1769.19</v>
      </c>
      <c r="J25" s="69"/>
      <c r="K25" s="60">
        <f>ROUND(I25*J25,2)</f>
        <v>0</v>
      </c>
      <c r="L25" s="58">
        <v>23.73</v>
      </c>
      <c r="M25" s="61">
        <f>ROUND(((1+L25/100)*J25),2)</f>
        <v>0</v>
      </c>
      <c r="N25" s="61">
        <f>I25*M25</f>
        <v>0</v>
      </c>
    </row>
    <row r="26" spans="1:14" x14ac:dyDescent="0.25">
      <c r="A26" s="95" t="s">
        <v>143</v>
      </c>
      <c r="B26" s="96"/>
      <c r="C26" s="96"/>
      <c r="D26" s="96"/>
      <c r="E26" s="96"/>
      <c r="F26" s="96"/>
      <c r="G26" s="50" t="s">
        <v>53</v>
      </c>
      <c r="H26" s="112"/>
      <c r="I26" s="113"/>
      <c r="J26" s="114"/>
      <c r="K26" s="114"/>
      <c r="L26" s="115"/>
      <c r="M26" s="113"/>
      <c r="N26" s="52">
        <f>N27</f>
        <v>0</v>
      </c>
    </row>
    <row r="27" spans="1:14" x14ac:dyDescent="0.25">
      <c r="A27" s="116" t="s">
        <v>149</v>
      </c>
      <c r="B27" s="117"/>
      <c r="C27" s="117"/>
      <c r="D27" s="117"/>
      <c r="E27" s="117"/>
      <c r="F27" s="117"/>
      <c r="G27" s="66" t="s">
        <v>129</v>
      </c>
      <c r="H27" s="118"/>
      <c r="I27" s="119"/>
      <c r="J27" s="120"/>
      <c r="K27" s="120"/>
      <c r="L27" s="121"/>
      <c r="M27" s="119"/>
      <c r="N27" s="67">
        <f>$N$28</f>
        <v>0</v>
      </c>
    </row>
    <row r="28" spans="1:14" x14ac:dyDescent="0.25">
      <c r="A28" s="122" t="s">
        <v>150</v>
      </c>
      <c r="B28" s="123"/>
      <c r="C28" s="123"/>
      <c r="D28" s="123"/>
      <c r="E28" s="123"/>
      <c r="F28" s="123"/>
      <c r="G28" s="70" t="s">
        <v>136</v>
      </c>
      <c r="H28" s="124"/>
      <c r="I28" s="125"/>
      <c r="J28" s="126"/>
      <c r="K28" s="126"/>
      <c r="L28" s="127"/>
      <c r="M28" s="125"/>
      <c r="N28" s="71">
        <f>SUM(N29:N33)</f>
        <v>0</v>
      </c>
    </row>
    <row r="29" spans="1:14" ht="38.25" x14ac:dyDescent="0.25">
      <c r="A29" s="97" t="s">
        <v>151</v>
      </c>
      <c r="B29" s="72" t="s">
        <v>9</v>
      </c>
      <c r="C29" s="72" t="s">
        <v>291</v>
      </c>
      <c r="D29" s="55" t="s">
        <v>129</v>
      </c>
      <c r="E29" s="72" t="s">
        <v>136</v>
      </c>
      <c r="F29" s="72">
        <v>101820</v>
      </c>
      <c r="G29" s="56" t="s">
        <v>13</v>
      </c>
      <c r="H29" s="72" t="s">
        <v>5</v>
      </c>
      <c r="I29" s="73">
        <v>606.79999999999995</v>
      </c>
      <c r="J29" s="74"/>
      <c r="K29" s="60">
        <f t="shared" ref="K29:K33" si="2">ROUND(I29*J29,2)</f>
        <v>0</v>
      </c>
      <c r="L29" s="58">
        <v>23.73</v>
      </c>
      <c r="M29" s="61">
        <f t="shared" ref="M29:M33" si="3">ROUND(((1+L29/100)*J29),2)</f>
        <v>0</v>
      </c>
      <c r="N29" s="61">
        <f>I29*M29</f>
        <v>0</v>
      </c>
    </row>
    <row r="30" spans="1:14" ht="38.25" x14ac:dyDescent="0.25">
      <c r="A30" s="97" t="s">
        <v>152</v>
      </c>
      <c r="B30" s="72" t="s">
        <v>9</v>
      </c>
      <c r="C30" s="72" t="s">
        <v>291</v>
      </c>
      <c r="D30" s="55" t="s">
        <v>129</v>
      </c>
      <c r="E30" s="72" t="s">
        <v>136</v>
      </c>
      <c r="F30" s="72">
        <v>101817</v>
      </c>
      <c r="G30" s="56" t="s">
        <v>83</v>
      </c>
      <c r="H30" s="72" t="s">
        <v>5</v>
      </c>
      <c r="I30" s="73">
        <v>1638.98</v>
      </c>
      <c r="J30" s="74"/>
      <c r="K30" s="60">
        <f t="shared" si="2"/>
        <v>0</v>
      </c>
      <c r="L30" s="58">
        <v>23.73</v>
      </c>
      <c r="M30" s="61">
        <f t="shared" si="3"/>
        <v>0</v>
      </c>
      <c r="N30" s="61">
        <f t="shared" ref="N30:N33" si="4">I30*M30</f>
        <v>0</v>
      </c>
    </row>
    <row r="31" spans="1:14" ht="25.5" x14ac:dyDescent="0.25">
      <c r="A31" s="97" t="s">
        <v>153</v>
      </c>
      <c r="B31" s="72" t="s">
        <v>9</v>
      </c>
      <c r="C31" s="72" t="s">
        <v>291</v>
      </c>
      <c r="D31" s="55" t="s">
        <v>129</v>
      </c>
      <c r="E31" s="72" t="s">
        <v>136</v>
      </c>
      <c r="F31" s="72">
        <v>102098</v>
      </c>
      <c r="G31" s="56" t="s">
        <v>99</v>
      </c>
      <c r="H31" s="72" t="s">
        <v>8</v>
      </c>
      <c r="I31" s="73">
        <v>47.18</v>
      </c>
      <c r="J31" s="74"/>
      <c r="K31" s="60">
        <f t="shared" si="2"/>
        <v>0</v>
      </c>
      <c r="L31" s="58">
        <v>23.73</v>
      </c>
      <c r="M31" s="61">
        <f t="shared" si="3"/>
        <v>0</v>
      </c>
      <c r="N31" s="61">
        <f t="shared" si="4"/>
        <v>0</v>
      </c>
    </row>
    <row r="32" spans="1:14" ht="25.5" x14ac:dyDescent="0.25">
      <c r="A32" s="97" t="s">
        <v>154</v>
      </c>
      <c r="B32" s="72" t="s">
        <v>9</v>
      </c>
      <c r="C32" s="72" t="s">
        <v>291</v>
      </c>
      <c r="D32" s="55" t="s">
        <v>129</v>
      </c>
      <c r="E32" s="72" t="s">
        <v>136</v>
      </c>
      <c r="F32" s="72">
        <v>100324</v>
      </c>
      <c r="G32" s="56" t="s">
        <v>282</v>
      </c>
      <c r="H32" s="72" t="s">
        <v>8</v>
      </c>
      <c r="I32" s="73">
        <v>47.18</v>
      </c>
      <c r="J32" s="74"/>
      <c r="K32" s="60">
        <f t="shared" si="2"/>
        <v>0</v>
      </c>
      <c r="L32" s="58">
        <v>23.73</v>
      </c>
      <c r="M32" s="61">
        <f t="shared" si="3"/>
        <v>0</v>
      </c>
      <c r="N32" s="61">
        <f t="shared" si="4"/>
        <v>0</v>
      </c>
    </row>
    <row r="33" spans="1:14" ht="25.5" x14ac:dyDescent="0.25">
      <c r="A33" s="97" t="s">
        <v>281</v>
      </c>
      <c r="B33" s="72" t="s">
        <v>38</v>
      </c>
      <c r="C33" s="72" t="s">
        <v>292</v>
      </c>
      <c r="D33" s="55" t="s">
        <v>129</v>
      </c>
      <c r="E33" s="72" t="s">
        <v>136</v>
      </c>
      <c r="F33" s="72" t="s">
        <v>293</v>
      </c>
      <c r="G33" s="56" t="s">
        <v>112</v>
      </c>
      <c r="H33" s="72" t="s">
        <v>5</v>
      </c>
      <c r="I33" s="73">
        <v>589.78</v>
      </c>
      <c r="J33" s="74"/>
      <c r="K33" s="60">
        <f t="shared" si="2"/>
        <v>0</v>
      </c>
      <c r="L33" s="58">
        <v>23.73</v>
      </c>
      <c r="M33" s="61">
        <f t="shared" si="3"/>
        <v>0</v>
      </c>
      <c r="N33" s="61">
        <f t="shared" si="4"/>
        <v>0</v>
      </c>
    </row>
    <row r="34" spans="1:14" x14ac:dyDescent="0.25">
      <c r="A34" s="95" t="s">
        <v>144</v>
      </c>
      <c r="B34" s="96"/>
      <c r="C34" s="96"/>
      <c r="D34" s="96"/>
      <c r="E34" s="96"/>
      <c r="F34" s="96"/>
      <c r="G34" s="50" t="s">
        <v>130</v>
      </c>
      <c r="H34" s="112"/>
      <c r="I34" s="113"/>
      <c r="J34" s="114"/>
      <c r="K34" s="114"/>
      <c r="L34" s="115"/>
      <c r="M34" s="113"/>
      <c r="N34" s="52">
        <f>N35+N39</f>
        <v>0</v>
      </c>
    </row>
    <row r="35" spans="1:14" x14ac:dyDescent="0.25">
      <c r="A35" s="116" t="s">
        <v>145</v>
      </c>
      <c r="B35" s="117"/>
      <c r="C35" s="117"/>
      <c r="D35" s="117"/>
      <c r="E35" s="117"/>
      <c r="F35" s="117"/>
      <c r="G35" s="66" t="s">
        <v>137</v>
      </c>
      <c r="H35" s="118"/>
      <c r="I35" s="119"/>
      <c r="J35" s="120"/>
      <c r="K35" s="120"/>
      <c r="L35" s="121"/>
      <c r="M35" s="119"/>
      <c r="N35" s="67">
        <f>SUM(N36:N38)</f>
        <v>0</v>
      </c>
    </row>
    <row r="36" spans="1:14" ht="38.25" x14ac:dyDescent="0.25">
      <c r="A36" s="97" t="s">
        <v>146</v>
      </c>
      <c r="B36" s="72" t="s">
        <v>9</v>
      </c>
      <c r="C36" s="72" t="s">
        <v>291</v>
      </c>
      <c r="D36" s="55" t="s">
        <v>130</v>
      </c>
      <c r="E36" s="72" t="s">
        <v>137</v>
      </c>
      <c r="F36" s="72">
        <v>90082</v>
      </c>
      <c r="G36" s="56" t="s">
        <v>14</v>
      </c>
      <c r="H36" s="72" t="s">
        <v>8</v>
      </c>
      <c r="I36" s="73">
        <v>2027.23</v>
      </c>
      <c r="J36" s="74"/>
      <c r="K36" s="60">
        <f t="shared" ref="K36:K38" si="5">ROUND(I36*J36,2)</f>
        <v>0</v>
      </c>
      <c r="L36" s="58">
        <v>23.73</v>
      </c>
      <c r="M36" s="61">
        <f t="shared" ref="M36:M38" si="6">ROUND(((1+L36/100)*J36),2)</f>
        <v>0</v>
      </c>
      <c r="N36" s="61">
        <f>I36*M36</f>
        <v>0</v>
      </c>
    </row>
    <row r="37" spans="1:14" ht="51" x14ac:dyDescent="0.25">
      <c r="A37" s="97" t="s">
        <v>147</v>
      </c>
      <c r="B37" s="72" t="s">
        <v>9</v>
      </c>
      <c r="C37" s="72" t="s">
        <v>291</v>
      </c>
      <c r="D37" s="55" t="s">
        <v>130</v>
      </c>
      <c r="E37" s="72" t="s">
        <v>137</v>
      </c>
      <c r="F37" s="72">
        <v>90084</v>
      </c>
      <c r="G37" s="56" t="s">
        <v>15</v>
      </c>
      <c r="H37" s="72" t="s">
        <v>8</v>
      </c>
      <c r="I37" s="73">
        <v>2167.89</v>
      </c>
      <c r="J37" s="74"/>
      <c r="K37" s="60">
        <f t="shared" si="5"/>
        <v>0</v>
      </c>
      <c r="L37" s="58">
        <v>23.73</v>
      </c>
      <c r="M37" s="61">
        <f t="shared" si="6"/>
        <v>0</v>
      </c>
      <c r="N37" s="61">
        <f>I37*M37</f>
        <v>0</v>
      </c>
    </row>
    <row r="38" spans="1:14" ht="38.25" x14ac:dyDescent="0.25">
      <c r="A38" s="97" t="s">
        <v>148</v>
      </c>
      <c r="B38" s="72" t="s">
        <v>9</v>
      </c>
      <c r="C38" s="72" t="s">
        <v>291</v>
      </c>
      <c r="D38" s="55" t="s">
        <v>130</v>
      </c>
      <c r="E38" s="72" t="s">
        <v>137</v>
      </c>
      <c r="F38" s="72">
        <v>90087</v>
      </c>
      <c r="G38" s="56" t="s">
        <v>16</v>
      </c>
      <c r="H38" s="72" t="s">
        <v>8</v>
      </c>
      <c r="I38" s="73">
        <v>634.87</v>
      </c>
      <c r="J38" s="74"/>
      <c r="K38" s="60">
        <f t="shared" si="5"/>
        <v>0</v>
      </c>
      <c r="L38" s="58">
        <v>23.73</v>
      </c>
      <c r="M38" s="61">
        <f t="shared" si="6"/>
        <v>0</v>
      </c>
      <c r="N38" s="61">
        <f>I38*M38</f>
        <v>0</v>
      </c>
    </row>
    <row r="39" spans="1:14" x14ac:dyDescent="0.25">
      <c r="A39" s="116" t="s">
        <v>155</v>
      </c>
      <c r="B39" s="117"/>
      <c r="C39" s="117"/>
      <c r="D39" s="117"/>
      <c r="E39" s="117"/>
      <c r="F39" s="117"/>
      <c r="G39" s="66" t="s">
        <v>138</v>
      </c>
      <c r="H39" s="118"/>
      <c r="I39" s="119"/>
      <c r="J39" s="120"/>
      <c r="K39" s="120"/>
      <c r="L39" s="121"/>
      <c r="M39" s="119"/>
      <c r="N39" s="67">
        <f>SUM(N40:N42)</f>
        <v>0</v>
      </c>
    </row>
    <row r="40" spans="1:14" ht="25.5" x14ac:dyDescent="0.25">
      <c r="A40" s="97" t="s">
        <v>157</v>
      </c>
      <c r="B40" s="72" t="s">
        <v>9</v>
      </c>
      <c r="C40" s="72" t="s">
        <v>291</v>
      </c>
      <c r="D40" s="55" t="s">
        <v>130</v>
      </c>
      <c r="E40" s="72" t="s">
        <v>138</v>
      </c>
      <c r="F40" s="72">
        <v>96385</v>
      </c>
      <c r="G40" s="56" t="s">
        <v>17</v>
      </c>
      <c r="H40" s="72" t="s">
        <v>8</v>
      </c>
      <c r="I40" s="73">
        <v>2791.14</v>
      </c>
      <c r="J40" s="74"/>
      <c r="K40" s="60">
        <f t="shared" ref="K40:K42" si="7">ROUND(I40*J40,2)</f>
        <v>0</v>
      </c>
      <c r="L40" s="58">
        <v>23.73</v>
      </c>
      <c r="M40" s="61">
        <f t="shared" ref="M40:M42" si="8">ROUND(((1+L40/100)*J40),2)</f>
        <v>0</v>
      </c>
      <c r="N40" s="61">
        <f>I40*M40</f>
        <v>0</v>
      </c>
    </row>
    <row r="41" spans="1:14" ht="25.5" x14ac:dyDescent="0.25">
      <c r="A41" s="97" t="s">
        <v>158</v>
      </c>
      <c r="B41" s="72" t="s">
        <v>9</v>
      </c>
      <c r="C41" s="72" t="s">
        <v>291</v>
      </c>
      <c r="D41" s="55" t="s">
        <v>130</v>
      </c>
      <c r="E41" s="72" t="s">
        <v>138</v>
      </c>
      <c r="F41" s="72">
        <v>97918</v>
      </c>
      <c r="G41" s="56" t="s">
        <v>18</v>
      </c>
      <c r="H41" s="72" t="s">
        <v>126</v>
      </c>
      <c r="I41" s="72">
        <v>27911.4</v>
      </c>
      <c r="J41" s="74"/>
      <c r="K41" s="60">
        <f t="shared" si="7"/>
        <v>0</v>
      </c>
      <c r="L41" s="58">
        <v>23.73</v>
      </c>
      <c r="M41" s="61">
        <f t="shared" si="8"/>
        <v>0</v>
      </c>
      <c r="N41" s="61">
        <f>I41*M41</f>
        <v>0</v>
      </c>
    </row>
    <row r="42" spans="1:14" ht="25.5" x14ac:dyDescent="0.25">
      <c r="A42" s="97" t="s">
        <v>159</v>
      </c>
      <c r="B42" s="72" t="s">
        <v>98</v>
      </c>
      <c r="C42" s="72" t="s">
        <v>291</v>
      </c>
      <c r="D42" s="55" t="s">
        <v>130</v>
      </c>
      <c r="E42" s="72" t="s">
        <v>138</v>
      </c>
      <c r="F42" s="72">
        <v>6077</v>
      </c>
      <c r="G42" s="56" t="s">
        <v>100</v>
      </c>
      <c r="H42" s="72" t="s">
        <v>8</v>
      </c>
      <c r="I42" s="73">
        <v>2791.14</v>
      </c>
      <c r="J42" s="74"/>
      <c r="K42" s="60">
        <f t="shared" si="7"/>
        <v>0</v>
      </c>
      <c r="L42" s="72">
        <v>16.8</v>
      </c>
      <c r="M42" s="61">
        <f t="shared" si="8"/>
        <v>0</v>
      </c>
      <c r="N42" s="61">
        <f>I42*M42</f>
        <v>0</v>
      </c>
    </row>
    <row r="43" spans="1:14" x14ac:dyDescent="0.25">
      <c r="A43" s="95" t="s">
        <v>160</v>
      </c>
      <c r="B43" s="96"/>
      <c r="C43" s="96"/>
      <c r="D43" s="96"/>
      <c r="E43" s="96"/>
      <c r="F43" s="96"/>
      <c r="G43" s="50" t="s">
        <v>54</v>
      </c>
      <c r="H43" s="112"/>
      <c r="I43" s="113"/>
      <c r="J43" s="114"/>
      <c r="K43" s="114"/>
      <c r="L43" s="115"/>
      <c r="M43" s="113"/>
      <c r="N43" s="52">
        <f>N44+N47</f>
        <v>0</v>
      </c>
    </row>
    <row r="44" spans="1:14" x14ac:dyDescent="0.25">
      <c r="A44" s="116" t="s">
        <v>161</v>
      </c>
      <c r="B44" s="117"/>
      <c r="C44" s="117"/>
      <c r="D44" s="117"/>
      <c r="E44" s="117"/>
      <c r="F44" s="117"/>
      <c r="G44" s="66" t="s">
        <v>127</v>
      </c>
      <c r="H44" s="118"/>
      <c r="I44" s="119"/>
      <c r="J44" s="120"/>
      <c r="K44" s="120"/>
      <c r="L44" s="121"/>
      <c r="M44" s="119"/>
      <c r="N44" s="67">
        <f>N45</f>
        <v>0</v>
      </c>
    </row>
    <row r="45" spans="1:14" x14ac:dyDescent="0.25">
      <c r="A45" s="128" t="s">
        <v>162</v>
      </c>
      <c r="B45" s="123"/>
      <c r="C45" s="123"/>
      <c r="D45" s="123"/>
      <c r="E45" s="123"/>
      <c r="F45" s="123"/>
      <c r="G45" s="70" t="s">
        <v>139</v>
      </c>
      <c r="H45" s="124"/>
      <c r="I45" s="125"/>
      <c r="J45" s="126"/>
      <c r="K45" s="126"/>
      <c r="L45" s="127"/>
      <c r="M45" s="125"/>
      <c r="N45" s="71">
        <f>N46</f>
        <v>0</v>
      </c>
    </row>
    <row r="46" spans="1:14" ht="25.5" x14ac:dyDescent="0.25">
      <c r="A46" s="129" t="s">
        <v>162</v>
      </c>
      <c r="B46" s="72" t="s">
        <v>9</v>
      </c>
      <c r="C46" s="72" t="s">
        <v>291</v>
      </c>
      <c r="D46" s="55" t="s">
        <v>127</v>
      </c>
      <c r="E46" s="72" t="s">
        <v>139</v>
      </c>
      <c r="F46" s="72">
        <v>100322</v>
      </c>
      <c r="G46" s="56" t="s">
        <v>19</v>
      </c>
      <c r="H46" s="72" t="s">
        <v>8</v>
      </c>
      <c r="I46" s="73">
        <v>786.85</v>
      </c>
      <c r="J46" s="74"/>
      <c r="K46" s="60">
        <f>ROUND(I46*J46,2)</f>
        <v>0</v>
      </c>
      <c r="L46" s="58">
        <v>23.73</v>
      </c>
      <c r="M46" s="61">
        <f>ROUND(((1+L46/100)*J46),2)</f>
        <v>0</v>
      </c>
      <c r="N46" s="61">
        <f>I46*M46</f>
        <v>0</v>
      </c>
    </row>
    <row r="47" spans="1:14" x14ac:dyDescent="0.25">
      <c r="A47" s="116" t="s">
        <v>163</v>
      </c>
      <c r="B47" s="117"/>
      <c r="C47" s="117"/>
      <c r="D47" s="117"/>
      <c r="E47" s="117"/>
      <c r="F47" s="117"/>
      <c r="G47" s="66" t="s">
        <v>131</v>
      </c>
      <c r="H47" s="118"/>
      <c r="I47" s="119"/>
      <c r="J47" s="120"/>
      <c r="K47" s="120"/>
      <c r="L47" s="121"/>
      <c r="M47" s="119"/>
      <c r="N47" s="67">
        <f>N48</f>
        <v>0</v>
      </c>
    </row>
    <row r="48" spans="1:14" x14ac:dyDescent="0.25">
      <c r="A48" s="128" t="s">
        <v>164</v>
      </c>
      <c r="B48" s="123"/>
      <c r="C48" s="123"/>
      <c r="D48" s="123"/>
      <c r="E48" s="123"/>
      <c r="F48" s="123"/>
      <c r="G48" s="70" t="s">
        <v>286</v>
      </c>
      <c r="H48" s="124"/>
      <c r="I48" s="125"/>
      <c r="J48" s="126"/>
      <c r="K48" s="126"/>
      <c r="L48" s="127"/>
      <c r="M48" s="125"/>
      <c r="N48" s="71">
        <f>N49</f>
        <v>0</v>
      </c>
    </row>
    <row r="49" spans="1:14" ht="25.5" x14ac:dyDescent="0.25">
      <c r="A49" s="97" t="s">
        <v>165</v>
      </c>
      <c r="B49" s="72" t="s">
        <v>278</v>
      </c>
      <c r="C49" s="72" t="s">
        <v>292</v>
      </c>
      <c r="D49" s="55" t="s">
        <v>131</v>
      </c>
      <c r="E49" s="72" t="s">
        <v>286</v>
      </c>
      <c r="F49" s="98" t="s">
        <v>285</v>
      </c>
      <c r="G49" s="56" t="s">
        <v>284</v>
      </c>
      <c r="H49" s="72" t="s">
        <v>5</v>
      </c>
      <c r="I49" s="72">
        <v>3741.74</v>
      </c>
      <c r="J49" s="74"/>
      <c r="K49" s="60">
        <f>ROUND(I49*J49,2)</f>
        <v>0</v>
      </c>
      <c r="L49" s="58">
        <v>23.73</v>
      </c>
      <c r="M49" s="61">
        <f>ROUND(((1+L49/100)*J49),2)</f>
        <v>0</v>
      </c>
      <c r="N49" s="61">
        <f>I49*M49</f>
        <v>0</v>
      </c>
    </row>
    <row r="50" spans="1:14" x14ac:dyDescent="0.25">
      <c r="A50" s="95" t="s">
        <v>166</v>
      </c>
      <c r="B50" s="96"/>
      <c r="C50" s="96"/>
      <c r="D50" s="96"/>
      <c r="E50" s="96"/>
      <c r="F50" s="96"/>
      <c r="G50" s="50" t="s">
        <v>55</v>
      </c>
      <c r="H50" s="112"/>
      <c r="I50" s="113"/>
      <c r="J50" s="114"/>
      <c r="K50" s="114"/>
      <c r="L50" s="115"/>
      <c r="M50" s="113"/>
      <c r="N50" s="52">
        <f>N51</f>
        <v>0</v>
      </c>
    </row>
    <row r="51" spans="1:14" x14ac:dyDescent="0.25">
      <c r="A51" s="116" t="s">
        <v>167</v>
      </c>
      <c r="B51" s="117"/>
      <c r="C51" s="117"/>
      <c r="D51" s="117"/>
      <c r="E51" s="117"/>
      <c r="F51" s="117"/>
      <c r="G51" s="66" t="s">
        <v>176</v>
      </c>
      <c r="H51" s="118"/>
      <c r="I51" s="119"/>
      <c r="J51" s="120"/>
      <c r="K51" s="120"/>
      <c r="L51" s="121"/>
      <c r="M51" s="119"/>
      <c r="N51" s="67">
        <f>N52+N58</f>
        <v>0</v>
      </c>
    </row>
    <row r="52" spans="1:14" x14ac:dyDescent="0.25">
      <c r="A52" s="128" t="s">
        <v>168</v>
      </c>
      <c r="B52" s="123"/>
      <c r="C52" s="123"/>
      <c r="D52" s="123"/>
      <c r="E52" s="123"/>
      <c r="F52" s="123"/>
      <c r="G52" s="70" t="s">
        <v>140</v>
      </c>
      <c r="H52" s="124"/>
      <c r="I52" s="125"/>
      <c r="J52" s="126"/>
      <c r="K52" s="126"/>
      <c r="L52" s="127"/>
      <c r="M52" s="125"/>
      <c r="N52" s="71">
        <f>SUM(N53:N57)</f>
        <v>0</v>
      </c>
    </row>
    <row r="53" spans="1:14" ht="25.5" x14ac:dyDescent="0.25">
      <c r="A53" s="97" t="s">
        <v>169</v>
      </c>
      <c r="B53" s="72" t="s">
        <v>98</v>
      </c>
      <c r="C53" s="72" t="s">
        <v>291</v>
      </c>
      <c r="D53" s="55" t="s">
        <v>55</v>
      </c>
      <c r="E53" s="72" t="s">
        <v>140</v>
      </c>
      <c r="F53" s="72">
        <v>12577</v>
      </c>
      <c r="G53" s="56" t="s">
        <v>20</v>
      </c>
      <c r="H53" s="72" t="s">
        <v>6</v>
      </c>
      <c r="I53" s="72">
        <v>133.30000000000001</v>
      </c>
      <c r="J53" s="74"/>
      <c r="K53" s="60">
        <f t="shared" ref="K53:K57" si="9">ROUND(I53*J53,2)</f>
        <v>0</v>
      </c>
      <c r="L53" s="72">
        <v>16.8</v>
      </c>
      <c r="M53" s="61">
        <f t="shared" ref="M53:M57" si="10">ROUND(((1+L53/100)*J53),2)</f>
        <v>0</v>
      </c>
      <c r="N53" s="61">
        <f>I53*M53</f>
        <v>0</v>
      </c>
    </row>
    <row r="54" spans="1:14" ht="25.5" x14ac:dyDescent="0.25">
      <c r="A54" s="97" t="s">
        <v>170</v>
      </c>
      <c r="B54" s="72" t="s">
        <v>98</v>
      </c>
      <c r="C54" s="72" t="s">
        <v>291</v>
      </c>
      <c r="D54" s="55" t="s">
        <v>55</v>
      </c>
      <c r="E54" s="72" t="s">
        <v>140</v>
      </c>
      <c r="F54" s="72">
        <v>12578</v>
      </c>
      <c r="G54" s="56" t="s">
        <v>21</v>
      </c>
      <c r="H54" s="72" t="s">
        <v>6</v>
      </c>
      <c r="I54" s="72">
        <v>298.16000000000003</v>
      </c>
      <c r="J54" s="74"/>
      <c r="K54" s="60">
        <f t="shared" si="9"/>
        <v>0</v>
      </c>
      <c r="L54" s="72">
        <v>16.8</v>
      </c>
      <c r="M54" s="61">
        <f t="shared" si="10"/>
        <v>0</v>
      </c>
      <c r="N54" s="61">
        <f t="shared" ref="N54:N63" si="11">I54*M54</f>
        <v>0</v>
      </c>
    </row>
    <row r="55" spans="1:14" ht="25.5" x14ac:dyDescent="0.25">
      <c r="A55" s="97" t="s">
        <v>171</v>
      </c>
      <c r="B55" s="72" t="s">
        <v>98</v>
      </c>
      <c r="C55" s="72" t="s">
        <v>291</v>
      </c>
      <c r="D55" s="55" t="s">
        <v>55</v>
      </c>
      <c r="E55" s="72" t="s">
        <v>140</v>
      </c>
      <c r="F55" s="72">
        <v>12580</v>
      </c>
      <c r="G55" s="56" t="s">
        <v>22</v>
      </c>
      <c r="H55" s="72" t="s">
        <v>6</v>
      </c>
      <c r="I55" s="72">
        <v>53.65</v>
      </c>
      <c r="J55" s="74"/>
      <c r="K55" s="60">
        <f t="shared" si="9"/>
        <v>0</v>
      </c>
      <c r="L55" s="72">
        <v>16.8</v>
      </c>
      <c r="M55" s="61">
        <f t="shared" si="10"/>
        <v>0</v>
      </c>
      <c r="N55" s="61">
        <f t="shared" si="11"/>
        <v>0</v>
      </c>
    </row>
    <row r="56" spans="1:14" ht="25.5" x14ac:dyDescent="0.25">
      <c r="A56" s="97" t="s">
        <v>172</v>
      </c>
      <c r="B56" s="72" t="s">
        <v>98</v>
      </c>
      <c r="C56" s="72" t="s">
        <v>291</v>
      </c>
      <c r="D56" s="55" t="s">
        <v>55</v>
      </c>
      <c r="E56" s="72" t="s">
        <v>140</v>
      </c>
      <c r="F56" s="72">
        <v>12572</v>
      </c>
      <c r="G56" s="56" t="s">
        <v>23</v>
      </c>
      <c r="H56" s="72" t="s">
        <v>6</v>
      </c>
      <c r="I56" s="72">
        <v>136.9</v>
      </c>
      <c r="J56" s="74"/>
      <c r="K56" s="60">
        <f t="shared" si="9"/>
        <v>0</v>
      </c>
      <c r="L56" s="72">
        <v>16.8</v>
      </c>
      <c r="M56" s="61">
        <f t="shared" si="10"/>
        <v>0</v>
      </c>
      <c r="N56" s="61">
        <f t="shared" si="11"/>
        <v>0</v>
      </c>
    </row>
    <row r="57" spans="1:14" ht="25.5" x14ac:dyDescent="0.25">
      <c r="A57" s="97" t="s">
        <v>173</v>
      </c>
      <c r="B57" s="72" t="s">
        <v>98</v>
      </c>
      <c r="C57" s="72" t="s">
        <v>291</v>
      </c>
      <c r="D57" s="55" t="s">
        <v>55</v>
      </c>
      <c r="E57" s="72" t="s">
        <v>140</v>
      </c>
      <c r="F57" s="72">
        <v>12574</v>
      </c>
      <c r="G57" s="56" t="s">
        <v>51</v>
      </c>
      <c r="H57" s="72" t="s">
        <v>6</v>
      </c>
      <c r="I57" s="72">
        <v>228.89</v>
      </c>
      <c r="J57" s="74"/>
      <c r="K57" s="60">
        <f t="shared" si="9"/>
        <v>0</v>
      </c>
      <c r="L57" s="72">
        <v>16.8</v>
      </c>
      <c r="M57" s="61">
        <f t="shared" si="10"/>
        <v>0</v>
      </c>
      <c r="N57" s="61">
        <f t="shared" si="11"/>
        <v>0</v>
      </c>
    </row>
    <row r="58" spans="1:14" x14ac:dyDescent="0.25">
      <c r="A58" s="128" t="s">
        <v>174</v>
      </c>
      <c r="B58" s="123"/>
      <c r="C58" s="123"/>
      <c r="D58" s="123"/>
      <c r="E58" s="123"/>
      <c r="F58" s="123"/>
      <c r="G58" s="70" t="s">
        <v>141</v>
      </c>
      <c r="H58" s="124"/>
      <c r="I58" s="125"/>
      <c r="J58" s="126"/>
      <c r="K58" s="126"/>
      <c r="L58" s="127"/>
      <c r="M58" s="125"/>
      <c r="N58" s="71">
        <f>SUM(N59:N63)</f>
        <v>0</v>
      </c>
    </row>
    <row r="59" spans="1:14" ht="38.25" x14ac:dyDescent="0.25">
      <c r="A59" s="97" t="s">
        <v>175</v>
      </c>
      <c r="B59" s="72" t="s">
        <v>9</v>
      </c>
      <c r="C59" s="72" t="s">
        <v>291</v>
      </c>
      <c r="D59" s="55" t="s">
        <v>55</v>
      </c>
      <c r="E59" s="55" t="s">
        <v>141</v>
      </c>
      <c r="F59" s="72">
        <v>92810</v>
      </c>
      <c r="G59" s="56" t="s">
        <v>24</v>
      </c>
      <c r="H59" s="72" t="s">
        <v>6</v>
      </c>
      <c r="I59" s="72">
        <v>133.30000000000001</v>
      </c>
      <c r="J59" s="74"/>
      <c r="K59" s="60">
        <f t="shared" ref="K59:K63" si="12">ROUND(I59*J59,2)</f>
        <v>0</v>
      </c>
      <c r="L59" s="58">
        <v>23.73</v>
      </c>
      <c r="M59" s="61">
        <f t="shared" ref="M59:M63" si="13">ROUND(((1+L59/100)*J59),2)</f>
        <v>0</v>
      </c>
      <c r="N59" s="61">
        <f t="shared" si="11"/>
        <v>0</v>
      </c>
    </row>
    <row r="60" spans="1:14" ht="38.25" x14ac:dyDescent="0.25">
      <c r="A60" s="97" t="s">
        <v>177</v>
      </c>
      <c r="B60" s="72" t="s">
        <v>9</v>
      </c>
      <c r="C60" s="72" t="s">
        <v>291</v>
      </c>
      <c r="D60" s="55" t="s">
        <v>55</v>
      </c>
      <c r="E60" s="55" t="s">
        <v>141</v>
      </c>
      <c r="F60" s="72">
        <v>92811</v>
      </c>
      <c r="G60" s="56" t="s">
        <v>25</v>
      </c>
      <c r="H60" s="72" t="s">
        <v>6</v>
      </c>
      <c r="I60" s="72">
        <v>298.16000000000003</v>
      </c>
      <c r="J60" s="74"/>
      <c r="K60" s="60">
        <f t="shared" si="12"/>
        <v>0</v>
      </c>
      <c r="L60" s="58">
        <v>23.73</v>
      </c>
      <c r="M60" s="61">
        <f t="shared" si="13"/>
        <v>0</v>
      </c>
      <c r="N60" s="61">
        <f t="shared" si="11"/>
        <v>0</v>
      </c>
    </row>
    <row r="61" spans="1:14" ht="38.25" x14ac:dyDescent="0.25">
      <c r="A61" s="97" t="s">
        <v>178</v>
      </c>
      <c r="B61" s="72" t="s">
        <v>9</v>
      </c>
      <c r="C61" s="72" t="s">
        <v>291</v>
      </c>
      <c r="D61" s="55" t="s">
        <v>55</v>
      </c>
      <c r="E61" s="55" t="s">
        <v>141</v>
      </c>
      <c r="F61" s="72">
        <v>92813</v>
      </c>
      <c r="G61" s="56" t="s">
        <v>26</v>
      </c>
      <c r="H61" s="72" t="s">
        <v>6</v>
      </c>
      <c r="I61" s="72">
        <v>53.65</v>
      </c>
      <c r="J61" s="74"/>
      <c r="K61" s="60">
        <f t="shared" si="12"/>
        <v>0</v>
      </c>
      <c r="L61" s="58">
        <v>23.73</v>
      </c>
      <c r="M61" s="61">
        <f t="shared" si="13"/>
        <v>0</v>
      </c>
      <c r="N61" s="61">
        <f t="shared" si="11"/>
        <v>0</v>
      </c>
    </row>
    <row r="62" spans="1:14" ht="38.25" x14ac:dyDescent="0.25">
      <c r="A62" s="97" t="s">
        <v>179</v>
      </c>
      <c r="B62" s="72" t="s">
        <v>9</v>
      </c>
      <c r="C62" s="72" t="s">
        <v>291</v>
      </c>
      <c r="D62" s="55" t="s">
        <v>55</v>
      </c>
      <c r="E62" s="55" t="s">
        <v>141</v>
      </c>
      <c r="F62" s="72">
        <v>92815</v>
      </c>
      <c r="G62" s="56" t="s">
        <v>27</v>
      </c>
      <c r="H62" s="72" t="s">
        <v>6</v>
      </c>
      <c r="I62" s="72">
        <v>136.9</v>
      </c>
      <c r="J62" s="74"/>
      <c r="K62" s="60">
        <f t="shared" si="12"/>
        <v>0</v>
      </c>
      <c r="L62" s="58">
        <v>23.73</v>
      </c>
      <c r="M62" s="61">
        <f t="shared" si="13"/>
        <v>0</v>
      </c>
      <c r="N62" s="61">
        <f t="shared" si="11"/>
        <v>0</v>
      </c>
    </row>
    <row r="63" spans="1:14" ht="38.25" x14ac:dyDescent="0.25">
      <c r="A63" s="97" t="s">
        <v>180</v>
      </c>
      <c r="B63" s="72" t="s">
        <v>9</v>
      </c>
      <c r="C63" s="72" t="s">
        <v>291</v>
      </c>
      <c r="D63" s="55" t="s">
        <v>55</v>
      </c>
      <c r="E63" s="55" t="s">
        <v>141</v>
      </c>
      <c r="F63" s="72">
        <v>92817</v>
      </c>
      <c r="G63" s="56" t="s">
        <v>28</v>
      </c>
      <c r="H63" s="72" t="s">
        <v>6</v>
      </c>
      <c r="I63" s="72">
        <v>228.89</v>
      </c>
      <c r="J63" s="74"/>
      <c r="K63" s="60">
        <f t="shared" si="12"/>
        <v>0</v>
      </c>
      <c r="L63" s="58">
        <v>23.73</v>
      </c>
      <c r="M63" s="61">
        <f t="shared" si="13"/>
        <v>0</v>
      </c>
      <c r="N63" s="61">
        <f t="shared" si="11"/>
        <v>0</v>
      </c>
    </row>
    <row r="64" spans="1:14" x14ac:dyDescent="0.25">
      <c r="A64" s="95" t="s">
        <v>181</v>
      </c>
      <c r="B64" s="96"/>
      <c r="C64" s="96"/>
      <c r="D64" s="96"/>
      <c r="E64" s="96"/>
      <c r="F64" s="96"/>
      <c r="G64" s="50" t="s">
        <v>56</v>
      </c>
      <c r="H64" s="112"/>
      <c r="I64" s="113"/>
      <c r="J64" s="114"/>
      <c r="K64" s="114"/>
      <c r="L64" s="115"/>
      <c r="M64" s="113"/>
      <c r="N64" s="52">
        <f>N65+N76+N70</f>
        <v>0</v>
      </c>
    </row>
    <row r="65" spans="1:14" x14ac:dyDescent="0.25">
      <c r="A65" s="130" t="s">
        <v>182</v>
      </c>
      <c r="B65" s="131"/>
      <c r="C65" s="131"/>
      <c r="D65" s="131"/>
      <c r="E65" s="131"/>
      <c r="F65" s="131"/>
      <c r="G65" s="75" t="s">
        <v>212</v>
      </c>
      <c r="H65" s="132"/>
      <c r="I65" s="133"/>
      <c r="J65" s="134"/>
      <c r="K65" s="134"/>
      <c r="L65" s="135"/>
      <c r="M65" s="133"/>
      <c r="N65" s="76">
        <f>SUM(N66:N69)</f>
        <v>0</v>
      </c>
    </row>
    <row r="66" spans="1:14" ht="38.25" x14ac:dyDescent="0.25">
      <c r="A66" s="97" t="s">
        <v>183</v>
      </c>
      <c r="B66" s="72" t="s">
        <v>63</v>
      </c>
      <c r="C66" s="72" t="s">
        <v>291</v>
      </c>
      <c r="D66" s="55" t="s">
        <v>132</v>
      </c>
      <c r="E66" s="72" t="s">
        <v>56</v>
      </c>
      <c r="F66" s="72">
        <v>1</v>
      </c>
      <c r="G66" s="56" t="s">
        <v>64</v>
      </c>
      <c r="H66" s="72" t="s">
        <v>6</v>
      </c>
      <c r="I66" s="72">
        <v>52.63</v>
      </c>
      <c r="J66" s="74"/>
      <c r="K66" s="60">
        <f t="shared" ref="K66:K69" si="14">ROUND(I66*J66,2)</f>
        <v>0</v>
      </c>
      <c r="L66" s="58">
        <v>23.73</v>
      </c>
      <c r="M66" s="61">
        <f t="shared" ref="M66:M69" si="15">ROUND(((1+L66/100)*J66),2)</f>
        <v>0</v>
      </c>
      <c r="N66" s="61">
        <f>I66*M66</f>
        <v>0</v>
      </c>
    </row>
    <row r="67" spans="1:14" ht="38.25" x14ac:dyDescent="0.25">
      <c r="A67" s="97" t="s">
        <v>184</v>
      </c>
      <c r="B67" s="72" t="s">
        <v>63</v>
      </c>
      <c r="C67" s="72" t="s">
        <v>291</v>
      </c>
      <c r="D67" s="55" t="s">
        <v>132</v>
      </c>
      <c r="E67" s="72" t="s">
        <v>56</v>
      </c>
      <c r="F67" s="72">
        <v>2</v>
      </c>
      <c r="G67" s="56" t="s">
        <v>65</v>
      </c>
      <c r="H67" s="72" t="s">
        <v>6</v>
      </c>
      <c r="I67" s="72">
        <v>75.48</v>
      </c>
      <c r="J67" s="74"/>
      <c r="K67" s="60">
        <f t="shared" si="14"/>
        <v>0</v>
      </c>
      <c r="L67" s="58">
        <v>23.73</v>
      </c>
      <c r="M67" s="61">
        <f t="shared" si="15"/>
        <v>0</v>
      </c>
      <c r="N67" s="61">
        <f t="shared" ref="N67:N69" si="16">I67*M67</f>
        <v>0</v>
      </c>
    </row>
    <row r="68" spans="1:14" ht="38.25" x14ac:dyDescent="0.25">
      <c r="A68" s="97" t="s">
        <v>185</v>
      </c>
      <c r="B68" s="72" t="s">
        <v>63</v>
      </c>
      <c r="C68" s="72" t="s">
        <v>291</v>
      </c>
      <c r="D68" s="55" t="s">
        <v>132</v>
      </c>
      <c r="E68" s="72" t="s">
        <v>56</v>
      </c>
      <c r="F68" s="72">
        <v>3</v>
      </c>
      <c r="G68" s="56" t="s">
        <v>66</v>
      </c>
      <c r="H68" s="72" t="s">
        <v>6</v>
      </c>
      <c r="I68" s="72">
        <v>130.54</v>
      </c>
      <c r="J68" s="74"/>
      <c r="K68" s="60">
        <f t="shared" si="14"/>
        <v>0</v>
      </c>
      <c r="L68" s="58">
        <v>23.73</v>
      </c>
      <c r="M68" s="61">
        <f t="shared" si="15"/>
        <v>0</v>
      </c>
      <c r="N68" s="61">
        <f t="shared" si="16"/>
        <v>0</v>
      </c>
    </row>
    <row r="69" spans="1:14" ht="38.25" x14ac:dyDescent="0.25">
      <c r="A69" s="97" t="s">
        <v>186</v>
      </c>
      <c r="B69" s="72" t="s">
        <v>63</v>
      </c>
      <c r="C69" s="72" t="s">
        <v>291</v>
      </c>
      <c r="D69" s="55" t="s">
        <v>132</v>
      </c>
      <c r="E69" s="72" t="s">
        <v>56</v>
      </c>
      <c r="F69" s="72">
        <v>4</v>
      </c>
      <c r="G69" s="56" t="s">
        <v>67</v>
      </c>
      <c r="H69" s="72" t="s">
        <v>6</v>
      </c>
      <c r="I69" s="72">
        <v>60.64</v>
      </c>
      <c r="J69" s="74"/>
      <c r="K69" s="60">
        <f t="shared" si="14"/>
        <v>0</v>
      </c>
      <c r="L69" s="58">
        <v>23.73</v>
      </c>
      <c r="M69" s="61">
        <f t="shared" si="15"/>
        <v>0</v>
      </c>
      <c r="N69" s="61">
        <f t="shared" si="16"/>
        <v>0</v>
      </c>
    </row>
    <row r="70" spans="1:14" x14ac:dyDescent="0.25">
      <c r="A70" s="130" t="s">
        <v>187</v>
      </c>
      <c r="B70" s="131"/>
      <c r="C70" s="131"/>
      <c r="D70" s="131"/>
      <c r="E70" s="131"/>
      <c r="F70" s="131"/>
      <c r="G70" s="75" t="s">
        <v>213</v>
      </c>
      <c r="H70" s="132"/>
      <c r="I70" s="133"/>
      <c r="J70" s="134"/>
      <c r="K70" s="134"/>
      <c r="L70" s="135"/>
      <c r="M70" s="133"/>
      <c r="N70" s="76">
        <f>SUM(N71:N75)</f>
        <v>0</v>
      </c>
    </row>
    <row r="71" spans="1:14" ht="38.25" x14ac:dyDescent="0.25">
      <c r="A71" s="97" t="s">
        <v>188</v>
      </c>
      <c r="B71" s="72" t="s">
        <v>63</v>
      </c>
      <c r="C71" s="72" t="s">
        <v>291</v>
      </c>
      <c r="D71" s="55" t="s">
        <v>132</v>
      </c>
      <c r="E71" s="72" t="s">
        <v>56</v>
      </c>
      <c r="F71" s="72">
        <v>5</v>
      </c>
      <c r="G71" s="56" t="s">
        <v>68</v>
      </c>
      <c r="H71" s="72" t="s">
        <v>6</v>
      </c>
      <c r="I71" s="72">
        <v>55.53</v>
      </c>
      <c r="J71" s="74"/>
      <c r="K71" s="60">
        <f t="shared" ref="K71:K75" si="17">ROUND(I71*J71,2)</f>
        <v>0</v>
      </c>
      <c r="L71" s="58">
        <v>23.73</v>
      </c>
      <c r="M71" s="61">
        <f t="shared" ref="M71:M75" si="18">ROUND(((1+L71/100)*J71),2)</f>
        <v>0</v>
      </c>
      <c r="N71" s="61">
        <f t="shared" ref="N71:N75" si="19">I71*M71</f>
        <v>0</v>
      </c>
    </row>
    <row r="72" spans="1:14" ht="38.25" x14ac:dyDescent="0.25">
      <c r="A72" s="97" t="s">
        <v>189</v>
      </c>
      <c r="B72" s="72" t="s">
        <v>63</v>
      </c>
      <c r="C72" s="72" t="s">
        <v>291</v>
      </c>
      <c r="D72" s="55" t="s">
        <v>132</v>
      </c>
      <c r="E72" s="72" t="s">
        <v>56</v>
      </c>
      <c r="F72" s="72">
        <v>6</v>
      </c>
      <c r="G72" s="56" t="s">
        <v>69</v>
      </c>
      <c r="H72" s="72" t="s">
        <v>6</v>
      </c>
      <c r="I72" s="72">
        <v>138.4</v>
      </c>
      <c r="J72" s="74"/>
      <c r="K72" s="60">
        <f t="shared" si="17"/>
        <v>0</v>
      </c>
      <c r="L72" s="58">
        <v>23.73</v>
      </c>
      <c r="M72" s="61">
        <f t="shared" si="18"/>
        <v>0</v>
      </c>
      <c r="N72" s="61">
        <f t="shared" si="19"/>
        <v>0</v>
      </c>
    </row>
    <row r="73" spans="1:14" ht="38.25" x14ac:dyDescent="0.25">
      <c r="A73" s="97" t="s">
        <v>190</v>
      </c>
      <c r="B73" s="72" t="s">
        <v>63</v>
      </c>
      <c r="C73" s="72" t="s">
        <v>291</v>
      </c>
      <c r="D73" s="55" t="s">
        <v>132</v>
      </c>
      <c r="E73" s="72" t="s">
        <v>56</v>
      </c>
      <c r="F73" s="72">
        <v>7</v>
      </c>
      <c r="G73" s="56" t="s">
        <v>70</v>
      </c>
      <c r="H73" s="72" t="s">
        <v>6</v>
      </c>
      <c r="I73" s="72">
        <v>71.349999999999994</v>
      </c>
      <c r="J73" s="74"/>
      <c r="K73" s="60">
        <f t="shared" si="17"/>
        <v>0</v>
      </c>
      <c r="L73" s="58">
        <v>23.73</v>
      </c>
      <c r="M73" s="61">
        <f t="shared" si="18"/>
        <v>0</v>
      </c>
      <c r="N73" s="61">
        <f t="shared" si="19"/>
        <v>0</v>
      </c>
    </row>
    <row r="74" spans="1:14" ht="38.25" x14ac:dyDescent="0.25">
      <c r="A74" s="97" t="s">
        <v>191</v>
      </c>
      <c r="B74" s="72" t="s">
        <v>63</v>
      </c>
      <c r="C74" s="72" t="s">
        <v>291</v>
      </c>
      <c r="D74" s="55" t="s">
        <v>132</v>
      </c>
      <c r="E74" s="72" t="s">
        <v>56</v>
      </c>
      <c r="F74" s="72">
        <v>8</v>
      </c>
      <c r="G74" s="56" t="s">
        <v>71</v>
      </c>
      <c r="H74" s="72" t="s">
        <v>6</v>
      </c>
      <c r="I74" s="72">
        <v>123</v>
      </c>
      <c r="J74" s="74"/>
      <c r="K74" s="60">
        <f t="shared" si="17"/>
        <v>0</v>
      </c>
      <c r="L74" s="58">
        <v>23.73</v>
      </c>
      <c r="M74" s="61">
        <f t="shared" si="18"/>
        <v>0</v>
      </c>
      <c r="N74" s="61">
        <f t="shared" si="19"/>
        <v>0</v>
      </c>
    </row>
    <row r="75" spans="1:14" ht="38.25" x14ac:dyDescent="0.25">
      <c r="A75" s="97" t="s">
        <v>192</v>
      </c>
      <c r="B75" s="72" t="s">
        <v>63</v>
      </c>
      <c r="C75" s="72" t="s">
        <v>291</v>
      </c>
      <c r="D75" s="55" t="s">
        <v>132</v>
      </c>
      <c r="E75" s="72" t="s">
        <v>56</v>
      </c>
      <c r="F75" s="72">
        <v>9</v>
      </c>
      <c r="G75" s="56" t="s">
        <v>72</v>
      </c>
      <c r="H75" s="72" t="s">
        <v>6</v>
      </c>
      <c r="I75" s="72">
        <v>54.55</v>
      </c>
      <c r="J75" s="74"/>
      <c r="K75" s="60">
        <f t="shared" si="17"/>
        <v>0</v>
      </c>
      <c r="L75" s="58">
        <v>23.73</v>
      </c>
      <c r="M75" s="61">
        <f t="shared" si="18"/>
        <v>0</v>
      </c>
      <c r="N75" s="61">
        <f t="shared" si="19"/>
        <v>0</v>
      </c>
    </row>
    <row r="76" spans="1:14" x14ac:dyDescent="0.25">
      <c r="A76" s="130" t="s">
        <v>193</v>
      </c>
      <c r="B76" s="131"/>
      <c r="C76" s="131"/>
      <c r="D76" s="131"/>
      <c r="E76" s="131"/>
      <c r="F76" s="131"/>
      <c r="G76" s="75" t="s">
        <v>214</v>
      </c>
      <c r="H76" s="132"/>
      <c r="I76" s="133"/>
      <c r="J76" s="134"/>
      <c r="K76" s="134"/>
      <c r="L76" s="135"/>
      <c r="M76" s="133"/>
      <c r="N76" s="76">
        <f>SUM(N77:N78)</f>
        <v>0</v>
      </c>
    </row>
    <row r="77" spans="1:14" ht="38.25" x14ac:dyDescent="0.25">
      <c r="A77" s="97" t="s">
        <v>194</v>
      </c>
      <c r="B77" s="72" t="s">
        <v>63</v>
      </c>
      <c r="C77" s="72" t="s">
        <v>291</v>
      </c>
      <c r="D77" s="55" t="s">
        <v>132</v>
      </c>
      <c r="E77" s="72" t="s">
        <v>56</v>
      </c>
      <c r="F77" s="72">
        <v>10</v>
      </c>
      <c r="G77" s="56" t="s">
        <v>73</v>
      </c>
      <c r="H77" s="72" t="s">
        <v>6</v>
      </c>
      <c r="I77" s="72">
        <v>45</v>
      </c>
      <c r="J77" s="74"/>
      <c r="K77" s="60">
        <f t="shared" ref="K77:K78" si="20">ROUND(I77*J77,2)</f>
        <v>0</v>
      </c>
      <c r="L77" s="58">
        <v>23.73</v>
      </c>
      <c r="M77" s="61">
        <f t="shared" ref="M77:M78" si="21">ROUND(((1+L77/100)*J77),2)</f>
        <v>0</v>
      </c>
      <c r="N77" s="61">
        <f t="shared" ref="N77:N78" si="22">I77*M77</f>
        <v>0</v>
      </c>
    </row>
    <row r="78" spans="1:14" ht="38.25" x14ac:dyDescent="0.25">
      <c r="A78" s="97" t="s">
        <v>195</v>
      </c>
      <c r="B78" s="72" t="s">
        <v>63</v>
      </c>
      <c r="C78" s="72" t="s">
        <v>291</v>
      </c>
      <c r="D78" s="55" t="s">
        <v>132</v>
      </c>
      <c r="E78" s="72" t="s">
        <v>56</v>
      </c>
      <c r="F78" s="72">
        <v>11</v>
      </c>
      <c r="G78" s="56" t="s">
        <v>74</v>
      </c>
      <c r="H78" s="72" t="s">
        <v>6</v>
      </c>
      <c r="I78" s="72">
        <v>24</v>
      </c>
      <c r="J78" s="74"/>
      <c r="K78" s="60">
        <f t="shared" si="20"/>
        <v>0</v>
      </c>
      <c r="L78" s="58">
        <v>23.73</v>
      </c>
      <c r="M78" s="61">
        <f t="shared" si="21"/>
        <v>0</v>
      </c>
      <c r="N78" s="61">
        <f t="shared" si="22"/>
        <v>0</v>
      </c>
    </row>
    <row r="79" spans="1:14" x14ac:dyDescent="0.25">
      <c r="A79" s="95" t="s">
        <v>196</v>
      </c>
      <c r="B79" s="96"/>
      <c r="C79" s="96"/>
      <c r="D79" s="96"/>
      <c r="E79" s="96"/>
      <c r="F79" s="96"/>
      <c r="G79" s="50" t="s">
        <v>57</v>
      </c>
      <c r="H79" s="112"/>
      <c r="I79" s="113"/>
      <c r="J79" s="114"/>
      <c r="K79" s="114"/>
      <c r="L79" s="115"/>
      <c r="M79" s="113"/>
      <c r="N79" s="52">
        <f>N80+N83+N89+N92+N86</f>
        <v>0</v>
      </c>
    </row>
    <row r="80" spans="1:14" x14ac:dyDescent="0.25">
      <c r="A80" s="130" t="s">
        <v>197</v>
      </c>
      <c r="B80" s="131"/>
      <c r="C80" s="131"/>
      <c r="D80" s="131"/>
      <c r="E80" s="131"/>
      <c r="F80" s="131"/>
      <c r="G80" s="75" t="s">
        <v>58</v>
      </c>
      <c r="H80" s="132"/>
      <c r="I80" s="133"/>
      <c r="J80" s="134"/>
      <c r="K80" s="134"/>
      <c r="L80" s="135"/>
      <c r="M80" s="133"/>
      <c r="N80" s="76">
        <f>SUM(N81:N82)</f>
        <v>0</v>
      </c>
    </row>
    <row r="81" spans="1:14" ht="38.25" x14ac:dyDescent="0.25">
      <c r="A81" s="97" t="s">
        <v>198</v>
      </c>
      <c r="B81" s="72" t="s">
        <v>63</v>
      </c>
      <c r="C81" s="72" t="s">
        <v>291</v>
      </c>
      <c r="D81" s="55" t="s">
        <v>132</v>
      </c>
      <c r="E81" s="72" t="s">
        <v>57</v>
      </c>
      <c r="F81" s="72">
        <v>12</v>
      </c>
      <c r="G81" s="56" t="s">
        <v>75</v>
      </c>
      <c r="H81" s="72" t="s">
        <v>37</v>
      </c>
      <c r="I81" s="72">
        <v>9</v>
      </c>
      <c r="J81" s="74"/>
      <c r="K81" s="60">
        <f t="shared" ref="K81:K82" si="23">ROUND(I81*J81,2)</f>
        <v>0</v>
      </c>
      <c r="L81" s="58">
        <v>23.73</v>
      </c>
      <c r="M81" s="61">
        <f t="shared" ref="M81:M82" si="24">ROUND(((1+L81/100)*J81),2)</f>
        <v>0</v>
      </c>
      <c r="N81" s="61">
        <f t="shared" ref="N81:N82" si="25">I81*M81</f>
        <v>0</v>
      </c>
    </row>
    <row r="82" spans="1:14" ht="38.25" x14ac:dyDescent="0.25">
      <c r="A82" s="97" t="s">
        <v>199</v>
      </c>
      <c r="B82" s="72" t="s">
        <v>63</v>
      </c>
      <c r="C82" s="72" t="s">
        <v>291</v>
      </c>
      <c r="D82" s="55" t="s">
        <v>132</v>
      </c>
      <c r="E82" s="72" t="s">
        <v>57</v>
      </c>
      <c r="F82" s="72">
        <v>13</v>
      </c>
      <c r="G82" s="56" t="s">
        <v>78</v>
      </c>
      <c r="H82" s="72" t="s">
        <v>6</v>
      </c>
      <c r="I82" s="72">
        <v>9.18</v>
      </c>
      <c r="J82" s="74"/>
      <c r="K82" s="60">
        <f t="shared" si="23"/>
        <v>0</v>
      </c>
      <c r="L82" s="58">
        <v>23.73</v>
      </c>
      <c r="M82" s="61">
        <f t="shared" si="24"/>
        <v>0</v>
      </c>
      <c r="N82" s="61">
        <f t="shared" si="25"/>
        <v>0</v>
      </c>
    </row>
    <row r="83" spans="1:14" x14ac:dyDescent="0.25">
      <c r="A83" s="130" t="s">
        <v>200</v>
      </c>
      <c r="B83" s="131"/>
      <c r="C83" s="131"/>
      <c r="D83" s="131"/>
      <c r="E83" s="131"/>
      <c r="F83" s="131"/>
      <c r="G83" s="75" t="s">
        <v>76</v>
      </c>
      <c r="H83" s="132"/>
      <c r="I83" s="133"/>
      <c r="J83" s="134"/>
      <c r="K83" s="134"/>
      <c r="L83" s="135"/>
      <c r="M83" s="133"/>
      <c r="N83" s="76">
        <f>SUM(N84:N85)</f>
        <v>0</v>
      </c>
    </row>
    <row r="84" spans="1:14" ht="38.25" x14ac:dyDescent="0.25">
      <c r="A84" s="97" t="s">
        <v>201</v>
      </c>
      <c r="B84" s="72" t="s">
        <v>63</v>
      </c>
      <c r="C84" s="72" t="s">
        <v>291</v>
      </c>
      <c r="D84" s="55" t="s">
        <v>132</v>
      </c>
      <c r="E84" s="72" t="s">
        <v>57</v>
      </c>
      <c r="F84" s="72">
        <v>14</v>
      </c>
      <c r="G84" s="56" t="s">
        <v>77</v>
      </c>
      <c r="H84" s="72" t="s">
        <v>37</v>
      </c>
      <c r="I84" s="72">
        <v>6</v>
      </c>
      <c r="J84" s="74"/>
      <c r="K84" s="60">
        <f t="shared" ref="K84:K85" si="26">ROUND(I84*J84,2)</f>
        <v>0</v>
      </c>
      <c r="L84" s="58">
        <v>23.73</v>
      </c>
      <c r="M84" s="61">
        <f t="shared" ref="M84:M85" si="27">ROUND(((1+L84/100)*J84),2)</f>
        <v>0</v>
      </c>
      <c r="N84" s="61">
        <f t="shared" ref="N84:N85" si="28">I84*M84</f>
        <v>0</v>
      </c>
    </row>
    <row r="85" spans="1:14" ht="38.25" x14ac:dyDescent="0.25">
      <c r="A85" s="97" t="s">
        <v>202</v>
      </c>
      <c r="B85" s="72" t="s">
        <v>63</v>
      </c>
      <c r="C85" s="72" t="s">
        <v>291</v>
      </c>
      <c r="D85" s="55" t="s">
        <v>132</v>
      </c>
      <c r="E85" s="72" t="s">
        <v>57</v>
      </c>
      <c r="F85" s="72">
        <v>13</v>
      </c>
      <c r="G85" s="56" t="s">
        <v>78</v>
      </c>
      <c r="H85" s="72" t="s">
        <v>6</v>
      </c>
      <c r="I85" s="72">
        <v>0.68</v>
      </c>
      <c r="J85" s="74"/>
      <c r="K85" s="60">
        <f t="shared" si="26"/>
        <v>0</v>
      </c>
      <c r="L85" s="58">
        <v>23.73</v>
      </c>
      <c r="M85" s="61">
        <f t="shared" si="27"/>
        <v>0</v>
      </c>
      <c r="N85" s="61">
        <f t="shared" si="28"/>
        <v>0</v>
      </c>
    </row>
    <row r="86" spans="1:14" x14ac:dyDescent="0.25">
      <c r="A86" s="130" t="s">
        <v>203</v>
      </c>
      <c r="B86" s="131"/>
      <c r="C86" s="131"/>
      <c r="D86" s="131"/>
      <c r="E86" s="131"/>
      <c r="F86" s="131"/>
      <c r="G86" s="75" t="s">
        <v>79</v>
      </c>
      <c r="H86" s="132"/>
      <c r="I86" s="133"/>
      <c r="J86" s="134"/>
      <c r="K86" s="134"/>
      <c r="L86" s="135"/>
      <c r="M86" s="133"/>
      <c r="N86" s="76">
        <f>SUM(N87:N88)</f>
        <v>0</v>
      </c>
    </row>
    <row r="87" spans="1:14" ht="38.25" x14ac:dyDescent="0.25">
      <c r="A87" s="97" t="s">
        <v>204</v>
      </c>
      <c r="B87" s="72" t="s">
        <v>63</v>
      </c>
      <c r="C87" s="72" t="s">
        <v>291</v>
      </c>
      <c r="D87" s="55" t="s">
        <v>132</v>
      </c>
      <c r="E87" s="72" t="s">
        <v>57</v>
      </c>
      <c r="F87" s="72">
        <v>15</v>
      </c>
      <c r="G87" s="56" t="s">
        <v>80</v>
      </c>
      <c r="H87" s="72" t="s">
        <v>37</v>
      </c>
      <c r="I87" s="72">
        <v>1</v>
      </c>
      <c r="J87" s="74"/>
      <c r="K87" s="60">
        <f t="shared" ref="K87:K88" si="29">ROUND(I87*J87,2)</f>
        <v>0</v>
      </c>
      <c r="L87" s="58">
        <v>23.73</v>
      </c>
      <c r="M87" s="61">
        <f t="shared" ref="M87:M88" si="30">ROUND(((1+L87/100)*J87),2)</f>
        <v>0</v>
      </c>
      <c r="N87" s="61">
        <f t="shared" ref="N87:N88" si="31">I87*M87</f>
        <v>0</v>
      </c>
    </row>
    <row r="88" spans="1:14" ht="38.25" x14ac:dyDescent="0.25">
      <c r="A88" s="97" t="s">
        <v>205</v>
      </c>
      <c r="B88" s="72" t="s">
        <v>63</v>
      </c>
      <c r="C88" s="72" t="s">
        <v>291</v>
      </c>
      <c r="D88" s="55" t="s">
        <v>132</v>
      </c>
      <c r="E88" s="72" t="s">
        <v>57</v>
      </c>
      <c r="F88" s="72">
        <v>13</v>
      </c>
      <c r="G88" s="56" t="s">
        <v>78</v>
      </c>
      <c r="H88" s="72" t="s">
        <v>6</v>
      </c>
      <c r="I88" s="72">
        <v>0.23</v>
      </c>
      <c r="J88" s="74"/>
      <c r="K88" s="60">
        <f t="shared" si="29"/>
        <v>0</v>
      </c>
      <c r="L88" s="58">
        <v>23.73</v>
      </c>
      <c r="M88" s="61">
        <f t="shared" si="30"/>
        <v>0</v>
      </c>
      <c r="N88" s="61">
        <f t="shared" si="31"/>
        <v>0</v>
      </c>
    </row>
    <row r="89" spans="1:14" x14ac:dyDescent="0.25">
      <c r="A89" s="130" t="s">
        <v>206</v>
      </c>
      <c r="B89" s="131"/>
      <c r="C89" s="131"/>
      <c r="D89" s="131"/>
      <c r="E89" s="131"/>
      <c r="F89" s="131"/>
      <c r="G89" s="75" t="s">
        <v>59</v>
      </c>
      <c r="H89" s="132"/>
      <c r="I89" s="133"/>
      <c r="J89" s="134"/>
      <c r="K89" s="134"/>
      <c r="L89" s="135"/>
      <c r="M89" s="133"/>
      <c r="N89" s="76">
        <f>SUM(N90:N91)</f>
        <v>0</v>
      </c>
    </row>
    <row r="90" spans="1:14" ht="38.25" x14ac:dyDescent="0.25">
      <c r="A90" s="97" t="s">
        <v>207</v>
      </c>
      <c r="B90" s="72" t="s">
        <v>63</v>
      </c>
      <c r="C90" s="72" t="s">
        <v>291</v>
      </c>
      <c r="D90" s="55" t="s">
        <v>132</v>
      </c>
      <c r="E90" s="72" t="s">
        <v>57</v>
      </c>
      <c r="F90" s="72">
        <v>16</v>
      </c>
      <c r="G90" s="56" t="s">
        <v>81</v>
      </c>
      <c r="H90" s="72" t="s">
        <v>37</v>
      </c>
      <c r="I90" s="72">
        <v>2</v>
      </c>
      <c r="J90" s="74"/>
      <c r="K90" s="60">
        <f t="shared" ref="K90:K91" si="32">ROUND(I90*J90,2)</f>
        <v>0</v>
      </c>
      <c r="L90" s="58">
        <v>23.73</v>
      </c>
      <c r="M90" s="61">
        <f t="shared" ref="M90:M91" si="33">ROUND(((1+L90/100)*J90),2)</f>
        <v>0</v>
      </c>
      <c r="N90" s="61">
        <f t="shared" ref="N90:N91" si="34">I90*M90</f>
        <v>0</v>
      </c>
    </row>
    <row r="91" spans="1:14" ht="38.25" x14ac:dyDescent="0.25">
      <c r="A91" s="97" t="s">
        <v>208</v>
      </c>
      <c r="B91" s="72" t="s">
        <v>63</v>
      </c>
      <c r="C91" s="72" t="s">
        <v>291</v>
      </c>
      <c r="D91" s="55" t="s">
        <v>132</v>
      </c>
      <c r="E91" s="72" t="s">
        <v>57</v>
      </c>
      <c r="F91" s="72">
        <v>13</v>
      </c>
      <c r="G91" s="56" t="s">
        <v>78</v>
      </c>
      <c r="H91" s="72" t="s">
        <v>6</v>
      </c>
      <c r="I91" s="72">
        <v>0.08</v>
      </c>
      <c r="J91" s="74"/>
      <c r="K91" s="60">
        <f t="shared" si="32"/>
        <v>0</v>
      </c>
      <c r="L91" s="58">
        <v>23.73</v>
      </c>
      <c r="M91" s="61">
        <f t="shared" si="33"/>
        <v>0</v>
      </c>
      <c r="N91" s="61">
        <f t="shared" si="34"/>
        <v>0</v>
      </c>
    </row>
    <row r="92" spans="1:14" x14ac:dyDescent="0.25">
      <c r="A92" s="130" t="s">
        <v>209</v>
      </c>
      <c r="B92" s="131"/>
      <c r="C92" s="131"/>
      <c r="D92" s="131"/>
      <c r="E92" s="131"/>
      <c r="F92" s="131"/>
      <c r="G92" s="75" t="s">
        <v>60</v>
      </c>
      <c r="H92" s="132"/>
      <c r="I92" s="133"/>
      <c r="J92" s="134"/>
      <c r="K92" s="134"/>
      <c r="L92" s="135"/>
      <c r="M92" s="133"/>
      <c r="N92" s="76">
        <f>SUM(N93:N94)</f>
        <v>0</v>
      </c>
    </row>
    <row r="93" spans="1:14" ht="38.25" x14ac:dyDescent="0.25">
      <c r="A93" s="97" t="s">
        <v>210</v>
      </c>
      <c r="B93" s="72" t="s">
        <v>63</v>
      </c>
      <c r="C93" s="72" t="s">
        <v>291</v>
      </c>
      <c r="D93" s="55" t="s">
        <v>132</v>
      </c>
      <c r="E93" s="72" t="s">
        <v>57</v>
      </c>
      <c r="F93" s="72">
        <v>17</v>
      </c>
      <c r="G93" s="56" t="s">
        <v>82</v>
      </c>
      <c r="H93" s="72" t="s">
        <v>37</v>
      </c>
      <c r="I93" s="72">
        <v>2</v>
      </c>
      <c r="J93" s="74"/>
      <c r="K93" s="60">
        <f>ROUND(I93*J93,2)</f>
        <v>0</v>
      </c>
      <c r="L93" s="58">
        <v>23.73</v>
      </c>
      <c r="M93" s="61">
        <f>ROUND(((1+L93/100)*J93),2)</f>
        <v>0</v>
      </c>
      <c r="N93" s="61">
        <f t="shared" ref="N93:N94" si="35">I93*M93</f>
        <v>0</v>
      </c>
    </row>
    <row r="94" spans="1:14" ht="38.25" x14ac:dyDescent="0.25">
      <c r="A94" s="97" t="s">
        <v>211</v>
      </c>
      <c r="B94" s="72" t="s">
        <v>63</v>
      </c>
      <c r="C94" s="72" t="s">
        <v>291</v>
      </c>
      <c r="D94" s="55" t="s">
        <v>132</v>
      </c>
      <c r="E94" s="72" t="s">
        <v>57</v>
      </c>
      <c r="F94" s="72">
        <v>13</v>
      </c>
      <c r="G94" s="56" t="s">
        <v>78</v>
      </c>
      <c r="H94" s="72" t="s">
        <v>6</v>
      </c>
      <c r="I94" s="72">
        <v>1.55</v>
      </c>
      <c r="J94" s="74"/>
      <c r="K94" s="60">
        <f t="shared" ref="K94" si="36">ROUND(I94*J94,2)</f>
        <v>0</v>
      </c>
      <c r="L94" s="58">
        <v>23.73</v>
      </c>
      <c r="M94" s="61">
        <f t="shared" ref="M94" si="37">ROUND(((1+L94/100)*J94),2)</f>
        <v>0</v>
      </c>
      <c r="N94" s="61">
        <f t="shared" si="35"/>
        <v>0</v>
      </c>
    </row>
    <row r="95" spans="1:14" x14ac:dyDescent="0.25">
      <c r="A95" s="95" t="s">
        <v>215</v>
      </c>
      <c r="B95" s="96"/>
      <c r="C95" s="96"/>
      <c r="D95" s="96"/>
      <c r="E95" s="96"/>
      <c r="F95" s="96"/>
      <c r="G95" s="50" t="s">
        <v>61</v>
      </c>
      <c r="H95" s="112"/>
      <c r="I95" s="113"/>
      <c r="J95" s="114"/>
      <c r="K95" s="114"/>
      <c r="L95" s="115"/>
      <c r="M95" s="113"/>
      <c r="N95" s="52">
        <f>N96+N99</f>
        <v>0</v>
      </c>
    </row>
    <row r="96" spans="1:14" x14ac:dyDescent="0.25">
      <c r="A96" s="130" t="s">
        <v>216</v>
      </c>
      <c r="B96" s="131"/>
      <c r="C96" s="131"/>
      <c r="D96" s="131"/>
      <c r="E96" s="131"/>
      <c r="F96" s="131"/>
      <c r="G96" s="75" t="s">
        <v>132</v>
      </c>
      <c r="H96" s="132"/>
      <c r="I96" s="133"/>
      <c r="J96" s="134"/>
      <c r="K96" s="134"/>
      <c r="L96" s="135"/>
      <c r="M96" s="133"/>
      <c r="N96" s="76">
        <f>N97</f>
        <v>0</v>
      </c>
    </row>
    <row r="97" spans="1:14" x14ac:dyDescent="0.25">
      <c r="A97" s="128" t="s">
        <v>217</v>
      </c>
      <c r="B97" s="123"/>
      <c r="C97" s="123"/>
      <c r="D97" s="123"/>
      <c r="E97" s="123"/>
      <c r="F97" s="123"/>
      <c r="G97" s="70" t="s">
        <v>218</v>
      </c>
      <c r="H97" s="124"/>
      <c r="I97" s="125"/>
      <c r="J97" s="126"/>
      <c r="K97" s="126"/>
      <c r="L97" s="127"/>
      <c r="M97" s="125"/>
      <c r="N97" s="71">
        <f>N98</f>
        <v>0</v>
      </c>
    </row>
    <row r="98" spans="1:14" ht="38.25" x14ac:dyDescent="0.25">
      <c r="A98" s="97" t="s">
        <v>224</v>
      </c>
      <c r="B98" s="72" t="s">
        <v>9</v>
      </c>
      <c r="C98" s="72" t="s">
        <v>291</v>
      </c>
      <c r="D98" s="55" t="s">
        <v>132</v>
      </c>
      <c r="E98" s="72" t="s">
        <v>236</v>
      </c>
      <c r="F98" s="72">
        <v>97957</v>
      </c>
      <c r="G98" s="56" t="s">
        <v>36</v>
      </c>
      <c r="H98" s="72" t="s">
        <v>37</v>
      </c>
      <c r="I98" s="72">
        <v>9</v>
      </c>
      <c r="J98" s="74"/>
      <c r="K98" s="60">
        <f>ROUND(I98*J98,2)</f>
        <v>0</v>
      </c>
      <c r="L98" s="58">
        <v>23.73</v>
      </c>
      <c r="M98" s="61">
        <f>ROUND(((1+L98/100)*J98),2)</f>
        <v>0</v>
      </c>
      <c r="N98" s="61">
        <f>I98*M98</f>
        <v>0</v>
      </c>
    </row>
    <row r="99" spans="1:14" x14ac:dyDescent="0.25">
      <c r="A99" s="130" t="s">
        <v>225</v>
      </c>
      <c r="B99" s="131"/>
      <c r="C99" s="131"/>
      <c r="D99" s="131"/>
      <c r="E99" s="131"/>
      <c r="F99" s="131"/>
      <c r="G99" s="75" t="s">
        <v>133</v>
      </c>
      <c r="H99" s="132"/>
      <c r="I99" s="133"/>
      <c r="J99" s="134"/>
      <c r="K99" s="134"/>
      <c r="L99" s="135"/>
      <c r="M99" s="133"/>
      <c r="N99" s="76">
        <f>N100</f>
        <v>0</v>
      </c>
    </row>
    <row r="100" spans="1:14" x14ac:dyDescent="0.25">
      <c r="A100" s="128" t="s">
        <v>226</v>
      </c>
      <c r="B100" s="123"/>
      <c r="C100" s="123"/>
      <c r="D100" s="123"/>
      <c r="E100" s="123"/>
      <c r="F100" s="123"/>
      <c r="G100" s="70" t="s">
        <v>223</v>
      </c>
      <c r="H100" s="124"/>
      <c r="I100" s="125"/>
      <c r="J100" s="126"/>
      <c r="K100" s="126"/>
      <c r="L100" s="127"/>
      <c r="M100" s="125"/>
      <c r="N100" s="71">
        <f>SUM(N101:N102)</f>
        <v>0</v>
      </c>
    </row>
    <row r="101" spans="1:14" x14ac:dyDescent="0.25">
      <c r="A101" s="97" t="s">
        <v>227</v>
      </c>
      <c r="B101" s="72" t="s">
        <v>38</v>
      </c>
      <c r="C101" s="72" t="s">
        <v>292</v>
      </c>
      <c r="D101" s="55" t="s">
        <v>133</v>
      </c>
      <c r="E101" s="72" t="s">
        <v>223</v>
      </c>
      <c r="F101" s="72" t="s">
        <v>294</v>
      </c>
      <c r="G101" s="56" t="s">
        <v>39</v>
      </c>
      <c r="H101" s="72" t="s">
        <v>37</v>
      </c>
      <c r="I101" s="72">
        <v>12</v>
      </c>
      <c r="J101" s="74"/>
      <c r="K101" s="60">
        <f>ROUND(I101*J101,2)</f>
        <v>0</v>
      </c>
      <c r="L101" s="58">
        <v>23.73</v>
      </c>
      <c r="M101" s="61">
        <f>ROUND(((1+L101/100)*J101),2)</f>
        <v>0</v>
      </c>
      <c r="N101" s="61">
        <f>I101*M101</f>
        <v>0</v>
      </c>
    </row>
    <row r="102" spans="1:14" x14ac:dyDescent="0.25">
      <c r="A102" s="97" t="s">
        <v>228</v>
      </c>
      <c r="B102" s="72" t="s">
        <v>38</v>
      </c>
      <c r="C102" s="72" t="s">
        <v>292</v>
      </c>
      <c r="D102" s="55" t="s">
        <v>133</v>
      </c>
      <c r="E102" s="72" t="s">
        <v>223</v>
      </c>
      <c r="F102" s="72" t="s">
        <v>295</v>
      </c>
      <c r="G102" s="56" t="s">
        <v>40</v>
      </c>
      <c r="H102" s="72" t="s">
        <v>37</v>
      </c>
      <c r="I102" s="72">
        <v>3</v>
      </c>
      <c r="J102" s="74"/>
      <c r="K102" s="60">
        <f>ROUND(I102*J102,2)</f>
        <v>0</v>
      </c>
      <c r="L102" s="58">
        <v>23.73</v>
      </c>
      <c r="M102" s="61">
        <f>ROUND(((1+L102/100)*J102),2)</f>
        <v>0</v>
      </c>
      <c r="N102" s="61">
        <f>I102*M102</f>
        <v>0</v>
      </c>
    </row>
    <row r="103" spans="1:14" x14ac:dyDescent="0.25">
      <c r="A103" s="100"/>
      <c r="B103" s="101"/>
      <c r="C103" s="101"/>
      <c r="D103" s="101"/>
      <c r="E103" s="101"/>
      <c r="F103" s="101"/>
      <c r="G103" s="64"/>
      <c r="H103" s="102"/>
      <c r="I103" s="103"/>
      <c r="J103" s="104"/>
      <c r="K103" s="104"/>
      <c r="L103" s="105"/>
      <c r="M103" s="105"/>
      <c r="N103" s="65"/>
    </row>
    <row r="104" spans="1:14" x14ac:dyDescent="0.25">
      <c r="A104" s="106">
        <v>3</v>
      </c>
      <c r="B104" s="107"/>
      <c r="C104" s="107"/>
      <c r="D104" s="107"/>
      <c r="E104" s="107"/>
      <c r="F104" s="107"/>
      <c r="G104" s="136" t="s">
        <v>222</v>
      </c>
      <c r="H104" s="107"/>
      <c r="I104" s="108"/>
      <c r="J104" s="109"/>
      <c r="K104" s="109"/>
      <c r="L104" s="110"/>
      <c r="M104" s="111"/>
      <c r="N104" s="94">
        <f>N105+N116+N127+N134</f>
        <v>0</v>
      </c>
    </row>
    <row r="105" spans="1:14" x14ac:dyDescent="0.25">
      <c r="A105" s="95" t="s">
        <v>124</v>
      </c>
      <c r="B105" s="96"/>
      <c r="C105" s="96"/>
      <c r="D105" s="96"/>
      <c r="E105" s="96"/>
      <c r="F105" s="96"/>
      <c r="G105" s="50" t="s">
        <v>41</v>
      </c>
      <c r="H105" s="112"/>
      <c r="I105" s="113"/>
      <c r="J105" s="114"/>
      <c r="K105" s="114"/>
      <c r="L105" s="115"/>
      <c r="M105" s="113"/>
      <c r="N105" s="52">
        <f>N106</f>
        <v>0</v>
      </c>
    </row>
    <row r="106" spans="1:14" x14ac:dyDescent="0.25">
      <c r="A106" s="130" t="s">
        <v>125</v>
      </c>
      <c r="B106" s="131"/>
      <c r="C106" s="131"/>
      <c r="D106" s="131"/>
      <c r="E106" s="131"/>
      <c r="F106" s="131"/>
      <c r="G106" s="75" t="s">
        <v>127</v>
      </c>
      <c r="H106" s="132"/>
      <c r="I106" s="133"/>
      <c r="J106" s="134"/>
      <c r="K106" s="134"/>
      <c r="L106" s="135"/>
      <c r="M106" s="133"/>
      <c r="N106" s="76">
        <f>N107</f>
        <v>0</v>
      </c>
    </row>
    <row r="107" spans="1:14" x14ac:dyDescent="0.25">
      <c r="A107" s="128" t="s">
        <v>219</v>
      </c>
      <c r="B107" s="123"/>
      <c r="C107" s="123"/>
      <c r="D107" s="123"/>
      <c r="E107" s="123"/>
      <c r="F107" s="123"/>
      <c r="G107" s="70" t="s">
        <v>229</v>
      </c>
      <c r="H107" s="124"/>
      <c r="I107" s="125"/>
      <c r="J107" s="126"/>
      <c r="K107" s="126"/>
      <c r="L107" s="127"/>
      <c r="M107" s="125"/>
      <c r="N107" s="71">
        <f>SUM(N108:N115)</f>
        <v>0</v>
      </c>
    </row>
    <row r="108" spans="1:14" ht="25.5" x14ac:dyDescent="0.25">
      <c r="A108" s="97" t="s">
        <v>220</v>
      </c>
      <c r="B108" s="72" t="s">
        <v>9</v>
      </c>
      <c r="C108" s="72" t="s">
        <v>291</v>
      </c>
      <c r="D108" s="72" t="s">
        <v>127</v>
      </c>
      <c r="E108" s="72" t="s">
        <v>229</v>
      </c>
      <c r="F108" s="72">
        <v>94973</v>
      </c>
      <c r="G108" s="56" t="s">
        <v>29</v>
      </c>
      <c r="H108" s="72" t="s">
        <v>8</v>
      </c>
      <c r="I108" s="72">
        <v>5.64</v>
      </c>
      <c r="J108" s="74"/>
      <c r="K108" s="60">
        <f t="shared" ref="K108:K115" si="38">ROUND(I108*J108,2)</f>
        <v>0</v>
      </c>
      <c r="L108" s="58">
        <v>23.73</v>
      </c>
      <c r="M108" s="61">
        <f t="shared" ref="M108:M115" si="39">ROUND(((1+L108/100)*J108),2)</f>
        <v>0</v>
      </c>
      <c r="N108" s="61">
        <f t="shared" ref="N108:N115" si="40">I108*M108</f>
        <v>0</v>
      </c>
    </row>
    <row r="109" spans="1:14" ht="25.5" x14ac:dyDescent="0.25">
      <c r="A109" s="97" t="s">
        <v>221</v>
      </c>
      <c r="B109" s="72" t="s">
        <v>9</v>
      </c>
      <c r="C109" s="72" t="s">
        <v>291</v>
      </c>
      <c r="D109" s="72" t="s">
        <v>127</v>
      </c>
      <c r="E109" s="72" t="s">
        <v>229</v>
      </c>
      <c r="F109" s="72">
        <v>94968</v>
      </c>
      <c r="G109" s="56" t="s">
        <v>272</v>
      </c>
      <c r="H109" s="72" t="s">
        <v>8</v>
      </c>
      <c r="I109" s="72">
        <v>1.62</v>
      </c>
      <c r="J109" s="74"/>
      <c r="K109" s="60">
        <f t="shared" si="38"/>
        <v>0</v>
      </c>
      <c r="L109" s="58">
        <v>23.73</v>
      </c>
      <c r="M109" s="61">
        <f t="shared" si="39"/>
        <v>0</v>
      </c>
      <c r="N109" s="61">
        <f t="shared" si="40"/>
        <v>0</v>
      </c>
    </row>
    <row r="110" spans="1:14" ht="25.5" x14ac:dyDescent="0.25">
      <c r="A110" s="97" t="s">
        <v>230</v>
      </c>
      <c r="B110" s="72" t="s">
        <v>9</v>
      </c>
      <c r="C110" s="72" t="s">
        <v>291</v>
      </c>
      <c r="D110" s="72" t="s">
        <v>127</v>
      </c>
      <c r="E110" s="72" t="s">
        <v>229</v>
      </c>
      <c r="F110" s="72">
        <v>92263</v>
      </c>
      <c r="G110" s="56" t="s">
        <v>35</v>
      </c>
      <c r="H110" s="72" t="s">
        <v>5</v>
      </c>
      <c r="I110" s="72">
        <v>32.65</v>
      </c>
      <c r="J110" s="74"/>
      <c r="K110" s="60">
        <f t="shared" si="38"/>
        <v>0</v>
      </c>
      <c r="L110" s="58">
        <v>23.73</v>
      </c>
      <c r="M110" s="61">
        <f t="shared" si="39"/>
        <v>0</v>
      </c>
      <c r="N110" s="61">
        <f t="shared" si="40"/>
        <v>0</v>
      </c>
    </row>
    <row r="111" spans="1:14" ht="25.5" x14ac:dyDescent="0.25">
      <c r="A111" s="97" t="s">
        <v>231</v>
      </c>
      <c r="B111" s="72" t="s">
        <v>9</v>
      </c>
      <c r="C111" s="72" t="s">
        <v>291</v>
      </c>
      <c r="D111" s="72" t="s">
        <v>127</v>
      </c>
      <c r="E111" s="72" t="s">
        <v>229</v>
      </c>
      <c r="F111" s="72">
        <v>100322</v>
      </c>
      <c r="G111" s="56" t="s">
        <v>19</v>
      </c>
      <c r="H111" s="72" t="s">
        <v>8</v>
      </c>
      <c r="I111" s="72">
        <v>6.48</v>
      </c>
      <c r="J111" s="74"/>
      <c r="K111" s="60">
        <f t="shared" si="38"/>
        <v>0</v>
      </c>
      <c r="L111" s="58">
        <v>23.73</v>
      </c>
      <c r="M111" s="61">
        <f t="shared" si="39"/>
        <v>0</v>
      </c>
      <c r="N111" s="61">
        <f t="shared" si="40"/>
        <v>0</v>
      </c>
    </row>
    <row r="112" spans="1:14" ht="25.5" x14ac:dyDescent="0.25">
      <c r="A112" s="97" t="s">
        <v>232</v>
      </c>
      <c r="B112" s="72" t="s">
        <v>9</v>
      </c>
      <c r="C112" s="72" t="s">
        <v>291</v>
      </c>
      <c r="D112" s="72" t="s">
        <v>127</v>
      </c>
      <c r="E112" s="72" t="s">
        <v>229</v>
      </c>
      <c r="F112" s="72">
        <v>92916</v>
      </c>
      <c r="G112" s="56" t="s">
        <v>33</v>
      </c>
      <c r="H112" s="72" t="s">
        <v>7</v>
      </c>
      <c r="I112" s="72">
        <v>56</v>
      </c>
      <c r="J112" s="74"/>
      <c r="K112" s="60">
        <f t="shared" si="38"/>
        <v>0</v>
      </c>
      <c r="L112" s="58">
        <v>23.73</v>
      </c>
      <c r="M112" s="61">
        <f t="shared" si="39"/>
        <v>0</v>
      </c>
      <c r="N112" s="61">
        <f t="shared" si="40"/>
        <v>0</v>
      </c>
    </row>
    <row r="113" spans="1:14" ht="25.5" x14ac:dyDescent="0.25">
      <c r="A113" s="97" t="s">
        <v>233</v>
      </c>
      <c r="B113" s="72" t="s">
        <v>9</v>
      </c>
      <c r="C113" s="72" t="s">
        <v>291</v>
      </c>
      <c r="D113" s="72" t="s">
        <v>127</v>
      </c>
      <c r="E113" s="72" t="s">
        <v>229</v>
      </c>
      <c r="F113" s="72">
        <v>92917</v>
      </c>
      <c r="G113" s="56" t="s">
        <v>30</v>
      </c>
      <c r="H113" s="72" t="s">
        <v>7</v>
      </c>
      <c r="I113" s="72">
        <v>308</v>
      </c>
      <c r="J113" s="74"/>
      <c r="K113" s="60">
        <f t="shared" si="38"/>
        <v>0</v>
      </c>
      <c r="L113" s="58">
        <v>23.73</v>
      </c>
      <c r="M113" s="61">
        <f t="shared" si="39"/>
        <v>0</v>
      </c>
      <c r="N113" s="61">
        <f t="shared" si="40"/>
        <v>0</v>
      </c>
    </row>
    <row r="114" spans="1:14" ht="25.5" x14ac:dyDescent="0.25">
      <c r="A114" s="97" t="s">
        <v>234</v>
      </c>
      <c r="B114" s="72" t="s">
        <v>9</v>
      </c>
      <c r="C114" s="72" t="s">
        <v>291</v>
      </c>
      <c r="D114" s="72" t="s">
        <v>127</v>
      </c>
      <c r="E114" s="72" t="s">
        <v>229</v>
      </c>
      <c r="F114" s="72">
        <v>92919</v>
      </c>
      <c r="G114" s="56" t="s">
        <v>31</v>
      </c>
      <c r="H114" s="72" t="s">
        <v>7</v>
      </c>
      <c r="I114" s="72">
        <v>18</v>
      </c>
      <c r="J114" s="74"/>
      <c r="K114" s="60">
        <f t="shared" si="38"/>
        <v>0</v>
      </c>
      <c r="L114" s="58">
        <v>23.73</v>
      </c>
      <c r="M114" s="61">
        <f t="shared" si="39"/>
        <v>0</v>
      </c>
      <c r="N114" s="61">
        <f t="shared" si="40"/>
        <v>0</v>
      </c>
    </row>
    <row r="115" spans="1:14" ht="25.5" x14ac:dyDescent="0.25">
      <c r="A115" s="97" t="s">
        <v>235</v>
      </c>
      <c r="B115" s="72" t="s">
        <v>9</v>
      </c>
      <c r="C115" s="72" t="s">
        <v>291</v>
      </c>
      <c r="D115" s="72" t="s">
        <v>127</v>
      </c>
      <c r="E115" s="72" t="s">
        <v>229</v>
      </c>
      <c r="F115" s="72">
        <v>92921</v>
      </c>
      <c r="G115" s="56" t="s">
        <v>34</v>
      </c>
      <c r="H115" s="72" t="s">
        <v>7</v>
      </c>
      <c r="I115" s="72">
        <v>68</v>
      </c>
      <c r="J115" s="74"/>
      <c r="K115" s="60">
        <f t="shared" si="38"/>
        <v>0</v>
      </c>
      <c r="L115" s="58">
        <v>23.73</v>
      </c>
      <c r="M115" s="61">
        <f t="shared" si="39"/>
        <v>0</v>
      </c>
      <c r="N115" s="61">
        <f t="shared" si="40"/>
        <v>0</v>
      </c>
    </row>
    <row r="116" spans="1:14" x14ac:dyDescent="0.25">
      <c r="A116" s="95" t="s">
        <v>237</v>
      </c>
      <c r="B116" s="96"/>
      <c r="C116" s="96"/>
      <c r="D116" s="96"/>
      <c r="E116" s="96"/>
      <c r="F116" s="96"/>
      <c r="G116" s="50" t="s">
        <v>42</v>
      </c>
      <c r="H116" s="112"/>
      <c r="I116" s="113"/>
      <c r="J116" s="114"/>
      <c r="K116" s="114"/>
      <c r="L116" s="115"/>
      <c r="M116" s="113"/>
      <c r="N116" s="52">
        <f>N117+N123</f>
        <v>0</v>
      </c>
    </row>
    <row r="117" spans="1:14" x14ac:dyDescent="0.25">
      <c r="A117" s="130" t="s">
        <v>238</v>
      </c>
      <c r="B117" s="131"/>
      <c r="C117" s="131"/>
      <c r="D117" s="131"/>
      <c r="E117" s="131"/>
      <c r="F117" s="131"/>
      <c r="G117" s="75" t="s">
        <v>130</v>
      </c>
      <c r="H117" s="132"/>
      <c r="I117" s="133"/>
      <c r="J117" s="134"/>
      <c r="K117" s="134"/>
      <c r="L117" s="135"/>
      <c r="M117" s="133"/>
      <c r="N117" s="76">
        <f>N118+N120</f>
        <v>0</v>
      </c>
    </row>
    <row r="118" spans="1:14" x14ac:dyDescent="0.25">
      <c r="A118" s="128" t="s">
        <v>239</v>
      </c>
      <c r="B118" s="123"/>
      <c r="C118" s="123"/>
      <c r="D118" s="123"/>
      <c r="E118" s="123"/>
      <c r="F118" s="123"/>
      <c r="G118" s="70" t="s">
        <v>137</v>
      </c>
      <c r="H118" s="124"/>
      <c r="I118" s="125"/>
      <c r="J118" s="126"/>
      <c r="K118" s="126"/>
      <c r="L118" s="127"/>
      <c r="M118" s="125"/>
      <c r="N118" s="71">
        <f>N119</f>
        <v>0</v>
      </c>
    </row>
    <row r="119" spans="1:14" ht="51" x14ac:dyDescent="0.25">
      <c r="A119" s="97" t="s">
        <v>240</v>
      </c>
      <c r="B119" s="72" t="s">
        <v>9</v>
      </c>
      <c r="C119" s="72" t="s">
        <v>291</v>
      </c>
      <c r="D119" s="72" t="s">
        <v>130</v>
      </c>
      <c r="E119" s="72" t="s">
        <v>137</v>
      </c>
      <c r="F119" s="72">
        <v>90092</v>
      </c>
      <c r="G119" s="56" t="s">
        <v>43</v>
      </c>
      <c r="H119" s="72" t="s">
        <v>8</v>
      </c>
      <c r="I119" s="72">
        <v>78.930000000000007</v>
      </c>
      <c r="J119" s="74"/>
      <c r="K119" s="60">
        <f t="shared" ref="K119:K126" si="41">ROUND(I119*J119,2)</f>
        <v>0</v>
      </c>
      <c r="L119" s="58">
        <v>23.73</v>
      </c>
      <c r="M119" s="61">
        <f t="shared" ref="M119:M126" si="42">ROUND(((1+L119/100)*J119),2)</f>
        <v>0</v>
      </c>
      <c r="N119" s="61">
        <f>I119*M119</f>
        <v>0</v>
      </c>
    </row>
    <row r="120" spans="1:14" x14ac:dyDescent="0.25">
      <c r="A120" s="128" t="s">
        <v>241</v>
      </c>
      <c r="B120" s="123"/>
      <c r="C120" s="123"/>
      <c r="D120" s="123"/>
      <c r="E120" s="123"/>
      <c r="F120" s="123"/>
      <c r="G120" s="70" t="s">
        <v>138</v>
      </c>
      <c r="H120" s="124"/>
      <c r="I120" s="125"/>
      <c r="J120" s="126"/>
      <c r="K120" s="126"/>
      <c r="L120" s="127"/>
      <c r="M120" s="125"/>
      <c r="N120" s="71">
        <f>SUM(N121:N122)</f>
        <v>0</v>
      </c>
    </row>
    <row r="121" spans="1:14" ht="25.5" x14ac:dyDescent="0.25">
      <c r="A121" s="97" t="s">
        <v>249</v>
      </c>
      <c r="B121" s="72" t="s">
        <v>9</v>
      </c>
      <c r="C121" s="72" t="s">
        <v>291</v>
      </c>
      <c r="D121" s="55" t="s">
        <v>130</v>
      </c>
      <c r="E121" s="72" t="s">
        <v>138</v>
      </c>
      <c r="F121" s="72">
        <v>96385</v>
      </c>
      <c r="G121" s="56" t="s">
        <v>17</v>
      </c>
      <c r="H121" s="72" t="s">
        <v>8</v>
      </c>
      <c r="I121" s="72">
        <v>123.5</v>
      </c>
      <c r="J121" s="74"/>
      <c r="K121" s="60">
        <f t="shared" si="41"/>
        <v>0</v>
      </c>
      <c r="L121" s="58">
        <v>23.73</v>
      </c>
      <c r="M121" s="61">
        <f t="shared" si="42"/>
        <v>0</v>
      </c>
      <c r="N121" s="61">
        <f>I121*M121</f>
        <v>0</v>
      </c>
    </row>
    <row r="122" spans="1:14" ht="25.5" x14ac:dyDescent="0.25">
      <c r="A122" s="97" t="s">
        <v>250</v>
      </c>
      <c r="B122" s="72" t="s">
        <v>98</v>
      </c>
      <c r="C122" s="72" t="s">
        <v>291</v>
      </c>
      <c r="D122" s="55" t="s">
        <v>130</v>
      </c>
      <c r="E122" s="72" t="s">
        <v>138</v>
      </c>
      <c r="F122" s="72">
        <v>6081</v>
      </c>
      <c r="G122" s="56" t="s">
        <v>44</v>
      </c>
      <c r="H122" s="72" t="s">
        <v>8</v>
      </c>
      <c r="I122" s="72">
        <v>55.71</v>
      </c>
      <c r="J122" s="74"/>
      <c r="K122" s="60">
        <f t="shared" si="41"/>
        <v>0</v>
      </c>
      <c r="L122" s="72">
        <v>16.8</v>
      </c>
      <c r="M122" s="61">
        <f t="shared" si="42"/>
        <v>0</v>
      </c>
      <c r="N122" s="61">
        <f>I122*M122</f>
        <v>0</v>
      </c>
    </row>
    <row r="123" spans="1:14" x14ac:dyDescent="0.25">
      <c r="A123" s="130" t="s">
        <v>251</v>
      </c>
      <c r="B123" s="131"/>
      <c r="C123" s="131"/>
      <c r="D123" s="131"/>
      <c r="E123" s="131"/>
      <c r="F123" s="131"/>
      <c r="G123" s="75" t="s">
        <v>132</v>
      </c>
      <c r="H123" s="132"/>
      <c r="I123" s="133"/>
      <c r="J123" s="134"/>
      <c r="K123" s="134"/>
      <c r="L123" s="135"/>
      <c r="M123" s="133"/>
      <c r="N123" s="76">
        <f>N124</f>
        <v>0</v>
      </c>
    </row>
    <row r="124" spans="1:14" x14ac:dyDescent="0.25">
      <c r="A124" s="128" t="s">
        <v>252</v>
      </c>
      <c r="B124" s="123"/>
      <c r="C124" s="123"/>
      <c r="D124" s="123"/>
      <c r="E124" s="123"/>
      <c r="F124" s="123"/>
      <c r="G124" s="70" t="s">
        <v>242</v>
      </c>
      <c r="H124" s="124"/>
      <c r="I124" s="125"/>
      <c r="J124" s="126"/>
      <c r="K124" s="126"/>
      <c r="L124" s="127"/>
      <c r="M124" s="125"/>
      <c r="N124" s="71">
        <f>SUM(N125:N126)</f>
        <v>0</v>
      </c>
    </row>
    <row r="125" spans="1:14" ht="38.25" x14ac:dyDescent="0.25">
      <c r="A125" s="97" t="s">
        <v>253</v>
      </c>
      <c r="B125" s="72" t="s">
        <v>9</v>
      </c>
      <c r="C125" s="72" t="s">
        <v>291</v>
      </c>
      <c r="D125" s="72" t="s">
        <v>132</v>
      </c>
      <c r="E125" s="72" t="s">
        <v>242</v>
      </c>
      <c r="F125" s="72">
        <v>92757</v>
      </c>
      <c r="G125" s="56" t="s">
        <v>45</v>
      </c>
      <c r="H125" s="72" t="s">
        <v>5</v>
      </c>
      <c r="I125" s="72">
        <v>51</v>
      </c>
      <c r="J125" s="74"/>
      <c r="K125" s="60">
        <f t="shared" si="41"/>
        <v>0</v>
      </c>
      <c r="L125" s="58">
        <v>23.73</v>
      </c>
      <c r="M125" s="61">
        <f t="shared" si="42"/>
        <v>0</v>
      </c>
      <c r="N125" s="61">
        <f>I125*M125</f>
        <v>0</v>
      </c>
    </row>
    <row r="126" spans="1:14" ht="38.25" x14ac:dyDescent="0.25">
      <c r="A126" s="97" t="s">
        <v>254</v>
      </c>
      <c r="B126" s="72" t="s">
        <v>9</v>
      </c>
      <c r="C126" s="72" t="s">
        <v>291</v>
      </c>
      <c r="D126" s="72" t="s">
        <v>132</v>
      </c>
      <c r="E126" s="72" t="s">
        <v>242</v>
      </c>
      <c r="F126" s="72">
        <v>92743</v>
      </c>
      <c r="G126" s="56" t="s">
        <v>46</v>
      </c>
      <c r="H126" s="72" t="s">
        <v>8</v>
      </c>
      <c r="I126" s="72">
        <v>60</v>
      </c>
      <c r="J126" s="74"/>
      <c r="K126" s="60">
        <f t="shared" si="41"/>
        <v>0</v>
      </c>
      <c r="L126" s="58">
        <v>23.73</v>
      </c>
      <c r="M126" s="61">
        <f t="shared" si="42"/>
        <v>0</v>
      </c>
      <c r="N126" s="61">
        <f>I126*M126</f>
        <v>0</v>
      </c>
    </row>
    <row r="127" spans="1:14" x14ac:dyDescent="0.25">
      <c r="A127" s="95" t="s">
        <v>244</v>
      </c>
      <c r="B127" s="96"/>
      <c r="C127" s="96"/>
      <c r="D127" s="96"/>
      <c r="E127" s="96"/>
      <c r="F127" s="96"/>
      <c r="G127" s="50" t="s">
        <v>47</v>
      </c>
      <c r="H127" s="112"/>
      <c r="I127" s="113"/>
      <c r="J127" s="114"/>
      <c r="K127" s="114"/>
      <c r="L127" s="115"/>
      <c r="M127" s="113"/>
      <c r="N127" s="52">
        <f>N128</f>
        <v>0</v>
      </c>
    </row>
    <row r="128" spans="1:14" x14ac:dyDescent="0.25">
      <c r="A128" s="130" t="s">
        <v>247</v>
      </c>
      <c r="B128" s="131"/>
      <c r="C128" s="131"/>
      <c r="D128" s="131"/>
      <c r="E128" s="131"/>
      <c r="F128" s="131"/>
      <c r="G128" s="75" t="s">
        <v>245</v>
      </c>
      <c r="H128" s="132"/>
      <c r="I128" s="133"/>
      <c r="J128" s="134"/>
      <c r="K128" s="134"/>
      <c r="L128" s="135"/>
      <c r="M128" s="133"/>
      <c r="N128" s="76">
        <f>N129+N132</f>
        <v>0</v>
      </c>
    </row>
    <row r="129" spans="1:14" x14ac:dyDescent="0.25">
      <c r="A129" s="128" t="s">
        <v>248</v>
      </c>
      <c r="B129" s="123"/>
      <c r="C129" s="123"/>
      <c r="D129" s="123"/>
      <c r="E129" s="123"/>
      <c r="F129" s="123"/>
      <c r="G129" s="70" t="s">
        <v>246</v>
      </c>
      <c r="H129" s="124"/>
      <c r="I129" s="125"/>
      <c r="J129" s="126"/>
      <c r="K129" s="126"/>
      <c r="L129" s="127"/>
      <c r="M129" s="125"/>
      <c r="N129" s="71">
        <f>SUM(N130:N131)</f>
        <v>0</v>
      </c>
    </row>
    <row r="130" spans="1:14" ht="25.5" x14ac:dyDescent="0.25">
      <c r="A130" s="97" t="s">
        <v>255</v>
      </c>
      <c r="B130" s="72" t="s">
        <v>243</v>
      </c>
      <c r="C130" s="72" t="s">
        <v>291</v>
      </c>
      <c r="D130" s="72" t="s">
        <v>245</v>
      </c>
      <c r="E130" s="72" t="s">
        <v>246</v>
      </c>
      <c r="F130" s="72">
        <v>70100001</v>
      </c>
      <c r="G130" s="56" t="s">
        <v>11</v>
      </c>
      <c r="H130" s="72" t="s">
        <v>37</v>
      </c>
      <c r="I130" s="72">
        <v>92</v>
      </c>
      <c r="J130" s="74"/>
      <c r="K130" s="60">
        <f t="shared" ref="K130:K133" si="43">ROUND(I130*J130,2)</f>
        <v>0</v>
      </c>
      <c r="L130" s="58">
        <v>23.73</v>
      </c>
      <c r="M130" s="61">
        <f t="shared" ref="M130:M133" si="44">ROUND(((1+L130/100)*J130),2)</f>
        <v>0</v>
      </c>
      <c r="N130" s="61">
        <f>I130*M130</f>
        <v>0</v>
      </c>
    </row>
    <row r="131" spans="1:14" ht="25.5" x14ac:dyDescent="0.25">
      <c r="A131" s="97" t="s">
        <v>256</v>
      </c>
      <c r="B131" s="72" t="s">
        <v>243</v>
      </c>
      <c r="C131" s="72" t="s">
        <v>291</v>
      </c>
      <c r="D131" s="72" t="s">
        <v>245</v>
      </c>
      <c r="E131" s="72" t="s">
        <v>246</v>
      </c>
      <c r="F131" s="72">
        <v>70100002</v>
      </c>
      <c r="G131" s="56" t="s">
        <v>48</v>
      </c>
      <c r="H131" s="72" t="s">
        <v>6</v>
      </c>
      <c r="I131" s="72">
        <v>184</v>
      </c>
      <c r="J131" s="74"/>
      <c r="K131" s="60">
        <f t="shared" si="43"/>
        <v>0</v>
      </c>
      <c r="L131" s="58">
        <v>23.73</v>
      </c>
      <c r="M131" s="61">
        <f t="shared" si="44"/>
        <v>0</v>
      </c>
      <c r="N131" s="61">
        <f>I131*M131</f>
        <v>0</v>
      </c>
    </row>
    <row r="132" spans="1:14" x14ac:dyDescent="0.25">
      <c r="A132" s="128" t="s">
        <v>258</v>
      </c>
      <c r="B132" s="123"/>
      <c r="C132" s="123"/>
      <c r="D132" s="123"/>
      <c r="E132" s="123"/>
      <c r="F132" s="123"/>
      <c r="G132" s="70" t="s">
        <v>257</v>
      </c>
      <c r="H132" s="124"/>
      <c r="I132" s="125"/>
      <c r="J132" s="126"/>
      <c r="K132" s="126"/>
      <c r="L132" s="127"/>
      <c r="M132" s="125"/>
      <c r="N132" s="71">
        <f>N133</f>
        <v>0</v>
      </c>
    </row>
    <row r="133" spans="1:14" x14ac:dyDescent="0.25">
      <c r="A133" s="97" t="s">
        <v>259</v>
      </c>
      <c r="B133" s="72" t="s">
        <v>243</v>
      </c>
      <c r="C133" s="72" t="s">
        <v>291</v>
      </c>
      <c r="D133" s="72" t="s">
        <v>245</v>
      </c>
      <c r="E133" s="72" t="s">
        <v>257</v>
      </c>
      <c r="F133" s="72">
        <v>70100004</v>
      </c>
      <c r="G133" s="56" t="s">
        <v>49</v>
      </c>
      <c r="H133" s="72" t="s">
        <v>37</v>
      </c>
      <c r="I133" s="72">
        <v>92</v>
      </c>
      <c r="J133" s="74"/>
      <c r="K133" s="60">
        <f t="shared" si="43"/>
        <v>0</v>
      </c>
      <c r="L133" s="58">
        <v>23.73</v>
      </c>
      <c r="M133" s="61">
        <f t="shared" si="44"/>
        <v>0</v>
      </c>
      <c r="N133" s="61">
        <f>I133*M133</f>
        <v>0</v>
      </c>
    </row>
    <row r="134" spans="1:14" x14ac:dyDescent="0.25">
      <c r="A134" s="95" t="s">
        <v>260</v>
      </c>
      <c r="B134" s="96"/>
      <c r="C134" s="96"/>
      <c r="D134" s="96"/>
      <c r="E134" s="96"/>
      <c r="F134" s="96"/>
      <c r="G134" s="50" t="s">
        <v>50</v>
      </c>
      <c r="H134" s="112"/>
      <c r="I134" s="113"/>
      <c r="J134" s="114"/>
      <c r="K134" s="114"/>
      <c r="L134" s="115"/>
      <c r="M134" s="113"/>
      <c r="N134" s="52">
        <f>N135+N141</f>
        <v>0</v>
      </c>
    </row>
    <row r="135" spans="1:14" x14ac:dyDescent="0.25">
      <c r="A135" s="130" t="s">
        <v>261</v>
      </c>
      <c r="B135" s="131"/>
      <c r="C135" s="131"/>
      <c r="D135" s="131"/>
      <c r="E135" s="131"/>
      <c r="F135" s="131"/>
      <c r="G135" s="75" t="s">
        <v>127</v>
      </c>
      <c r="H135" s="132"/>
      <c r="I135" s="133"/>
      <c r="J135" s="134"/>
      <c r="K135" s="134"/>
      <c r="L135" s="135"/>
      <c r="M135" s="133"/>
      <c r="N135" s="76">
        <f>N136</f>
        <v>0</v>
      </c>
    </row>
    <row r="136" spans="1:14" x14ac:dyDescent="0.25">
      <c r="A136" s="128" t="s">
        <v>262</v>
      </c>
      <c r="B136" s="123"/>
      <c r="C136" s="123"/>
      <c r="D136" s="123"/>
      <c r="E136" s="123"/>
      <c r="F136" s="123"/>
      <c r="G136" s="70" t="s">
        <v>229</v>
      </c>
      <c r="H136" s="124"/>
      <c r="I136" s="125"/>
      <c r="J136" s="126"/>
      <c r="K136" s="126"/>
      <c r="L136" s="127"/>
      <c r="M136" s="125"/>
      <c r="N136" s="71">
        <f>SUM(N137:N140)</f>
        <v>0</v>
      </c>
    </row>
    <row r="137" spans="1:14" ht="25.5" x14ac:dyDescent="0.25">
      <c r="A137" s="97" t="s">
        <v>273</v>
      </c>
      <c r="B137" s="72" t="s">
        <v>9</v>
      </c>
      <c r="C137" s="72" t="s">
        <v>291</v>
      </c>
      <c r="D137" s="72" t="s">
        <v>127</v>
      </c>
      <c r="E137" s="72" t="s">
        <v>229</v>
      </c>
      <c r="F137" s="72">
        <v>94972</v>
      </c>
      <c r="G137" s="56" t="s">
        <v>283</v>
      </c>
      <c r="H137" s="72" t="s">
        <v>8</v>
      </c>
      <c r="I137" s="72">
        <v>5.5</v>
      </c>
      <c r="J137" s="74"/>
      <c r="K137" s="60">
        <f t="shared" ref="K137:K140" si="45">ROUND(I137*J137,2)</f>
        <v>0</v>
      </c>
      <c r="L137" s="58">
        <v>23.73</v>
      </c>
      <c r="M137" s="61">
        <f t="shared" ref="M137:M144" si="46">ROUND(((1+L137/100)*J137),2)</f>
        <v>0</v>
      </c>
      <c r="N137" s="61">
        <f>I137*M137</f>
        <v>0</v>
      </c>
    </row>
    <row r="138" spans="1:14" ht="25.5" x14ac:dyDescent="0.25">
      <c r="A138" s="97" t="s">
        <v>274</v>
      </c>
      <c r="B138" s="72" t="s">
        <v>9</v>
      </c>
      <c r="C138" s="72" t="s">
        <v>291</v>
      </c>
      <c r="D138" s="72" t="s">
        <v>127</v>
      </c>
      <c r="E138" s="72" t="s">
        <v>229</v>
      </c>
      <c r="F138" s="72">
        <v>92916</v>
      </c>
      <c r="G138" s="56" t="s">
        <v>33</v>
      </c>
      <c r="H138" s="72" t="s">
        <v>7</v>
      </c>
      <c r="I138" s="72">
        <v>50</v>
      </c>
      <c r="J138" s="74"/>
      <c r="K138" s="60">
        <f t="shared" si="45"/>
        <v>0</v>
      </c>
      <c r="L138" s="58">
        <v>23.73</v>
      </c>
      <c r="M138" s="61">
        <f t="shared" si="46"/>
        <v>0</v>
      </c>
      <c r="N138" s="61">
        <f>I138*M138</f>
        <v>0</v>
      </c>
    </row>
    <row r="139" spans="1:14" ht="25.5" x14ac:dyDescent="0.25">
      <c r="A139" s="97" t="s">
        <v>275</v>
      </c>
      <c r="B139" s="72" t="s">
        <v>9</v>
      </c>
      <c r="C139" s="72" t="s">
        <v>291</v>
      </c>
      <c r="D139" s="72" t="s">
        <v>127</v>
      </c>
      <c r="E139" s="72" t="s">
        <v>229</v>
      </c>
      <c r="F139" s="72">
        <v>92919</v>
      </c>
      <c r="G139" s="56" t="s">
        <v>31</v>
      </c>
      <c r="H139" s="72" t="s">
        <v>7</v>
      </c>
      <c r="I139" s="72">
        <v>35</v>
      </c>
      <c r="J139" s="74"/>
      <c r="K139" s="60">
        <f t="shared" si="45"/>
        <v>0</v>
      </c>
      <c r="L139" s="58">
        <v>23.73</v>
      </c>
      <c r="M139" s="61">
        <f t="shared" si="46"/>
        <v>0</v>
      </c>
      <c r="N139" s="61">
        <f>I139*M139</f>
        <v>0</v>
      </c>
    </row>
    <row r="140" spans="1:14" ht="25.5" x14ac:dyDescent="0.25">
      <c r="A140" s="97" t="s">
        <v>276</v>
      </c>
      <c r="B140" s="72" t="s">
        <v>9</v>
      </c>
      <c r="C140" s="72" t="s">
        <v>291</v>
      </c>
      <c r="D140" s="72" t="s">
        <v>127</v>
      </c>
      <c r="E140" s="72" t="s">
        <v>229</v>
      </c>
      <c r="F140" s="72">
        <v>92921</v>
      </c>
      <c r="G140" s="56" t="s">
        <v>32</v>
      </c>
      <c r="H140" s="72" t="s">
        <v>7</v>
      </c>
      <c r="I140" s="72">
        <v>370</v>
      </c>
      <c r="J140" s="74"/>
      <c r="K140" s="60">
        <f t="shared" si="45"/>
        <v>0</v>
      </c>
      <c r="L140" s="58">
        <v>23.73</v>
      </c>
      <c r="M140" s="61">
        <f t="shared" si="46"/>
        <v>0</v>
      </c>
      <c r="N140" s="61">
        <f>I140*M140</f>
        <v>0</v>
      </c>
    </row>
    <row r="141" spans="1:14" x14ac:dyDescent="0.25">
      <c r="A141" s="130" t="s">
        <v>264</v>
      </c>
      <c r="B141" s="131"/>
      <c r="C141" s="131"/>
      <c r="D141" s="131"/>
      <c r="E141" s="131"/>
      <c r="F141" s="131"/>
      <c r="G141" s="75" t="s">
        <v>267</v>
      </c>
      <c r="H141" s="132"/>
      <c r="I141" s="133"/>
      <c r="J141" s="134"/>
      <c r="K141" s="134"/>
      <c r="L141" s="135"/>
      <c r="M141" s="133"/>
      <c r="N141" s="76">
        <f>N142</f>
        <v>0</v>
      </c>
    </row>
    <row r="142" spans="1:14" x14ac:dyDescent="0.25">
      <c r="A142" s="128" t="s">
        <v>265</v>
      </c>
      <c r="B142" s="123"/>
      <c r="C142" s="123"/>
      <c r="D142" s="123"/>
      <c r="E142" s="123"/>
      <c r="F142" s="123"/>
      <c r="G142" s="70" t="s">
        <v>263</v>
      </c>
      <c r="H142" s="124"/>
      <c r="I142" s="125"/>
      <c r="J142" s="126"/>
      <c r="K142" s="126"/>
      <c r="L142" s="127"/>
      <c r="M142" s="125"/>
      <c r="N142" s="77">
        <f>SUM(N143:N144)</f>
        <v>0</v>
      </c>
    </row>
    <row r="143" spans="1:14" ht="38.25" x14ac:dyDescent="0.25">
      <c r="A143" s="97" t="s">
        <v>266</v>
      </c>
      <c r="B143" s="72" t="s">
        <v>9</v>
      </c>
      <c r="C143" s="72" t="s">
        <v>291</v>
      </c>
      <c r="D143" s="72" t="s">
        <v>267</v>
      </c>
      <c r="E143" s="72" t="s">
        <v>263</v>
      </c>
      <c r="F143" s="72">
        <v>89470</v>
      </c>
      <c r="G143" s="56" t="s">
        <v>62</v>
      </c>
      <c r="H143" s="72" t="s">
        <v>5</v>
      </c>
      <c r="I143" s="72">
        <v>21</v>
      </c>
      <c r="J143" s="74"/>
      <c r="K143" s="60">
        <f t="shared" ref="K143" si="47">ROUND(I143*J143,2)</f>
        <v>0</v>
      </c>
      <c r="L143" s="58">
        <v>23.73</v>
      </c>
      <c r="M143" s="61">
        <f t="shared" ref="M143" si="48">ROUND(((1+L143/100)*J143),2)</f>
        <v>0</v>
      </c>
      <c r="N143" s="61">
        <f>I143*M143</f>
        <v>0</v>
      </c>
    </row>
    <row r="144" spans="1:14" ht="38.25" x14ac:dyDescent="0.25">
      <c r="A144" s="137" t="s">
        <v>279</v>
      </c>
      <c r="B144" s="72" t="s">
        <v>9</v>
      </c>
      <c r="C144" s="72" t="s">
        <v>291</v>
      </c>
      <c r="D144" s="72" t="s">
        <v>267</v>
      </c>
      <c r="E144" s="72" t="s">
        <v>263</v>
      </c>
      <c r="F144" s="72">
        <v>89995</v>
      </c>
      <c r="G144" s="56" t="s">
        <v>280</v>
      </c>
      <c r="H144" s="72" t="s">
        <v>8</v>
      </c>
      <c r="I144" s="72">
        <v>0.75</v>
      </c>
      <c r="J144" s="74"/>
      <c r="K144" s="60">
        <f>ROUND(I144*J144,2)</f>
        <v>0</v>
      </c>
      <c r="L144" s="58">
        <v>23.73</v>
      </c>
      <c r="M144" s="61">
        <f t="shared" si="46"/>
        <v>0</v>
      </c>
      <c r="N144" s="61">
        <f>I144*M144</f>
        <v>0</v>
      </c>
    </row>
    <row r="145" spans="1:14" x14ac:dyDescent="0.25">
      <c r="A145" s="100"/>
      <c r="B145" s="101"/>
      <c r="C145" s="101"/>
      <c r="D145" s="101"/>
      <c r="E145" s="101"/>
      <c r="F145" s="101"/>
      <c r="G145" s="64"/>
      <c r="H145" s="102"/>
      <c r="I145" s="103"/>
      <c r="J145" s="104"/>
      <c r="K145" s="104"/>
      <c r="L145" s="105"/>
      <c r="M145" s="105"/>
      <c r="N145" s="65"/>
    </row>
    <row r="146" spans="1:14" x14ac:dyDescent="0.25">
      <c r="A146" s="138">
        <v>4</v>
      </c>
      <c r="B146" s="139"/>
      <c r="C146" s="139"/>
      <c r="D146" s="139"/>
      <c r="E146" s="139"/>
      <c r="F146" s="139"/>
      <c r="G146" s="140" t="s">
        <v>109</v>
      </c>
      <c r="H146" s="141"/>
      <c r="I146" s="142"/>
      <c r="J146" s="143"/>
      <c r="K146" s="143"/>
      <c r="L146" s="144"/>
      <c r="M146" s="142"/>
      <c r="N146" s="145">
        <f>SUM(N147)</f>
        <v>0</v>
      </c>
    </row>
    <row r="147" spans="1:14" x14ac:dyDescent="0.25">
      <c r="A147" s="95" t="s">
        <v>268</v>
      </c>
      <c r="B147" s="96"/>
      <c r="C147" s="96"/>
      <c r="D147" s="96"/>
      <c r="E147" s="96"/>
      <c r="F147" s="96"/>
      <c r="G147" s="50" t="s">
        <v>109</v>
      </c>
      <c r="H147" s="112"/>
      <c r="I147" s="113"/>
      <c r="J147" s="114"/>
      <c r="K147" s="114"/>
      <c r="L147" s="115"/>
      <c r="M147" s="113"/>
      <c r="N147" s="52">
        <f>N148</f>
        <v>0</v>
      </c>
    </row>
    <row r="148" spans="1:14" ht="25.5" x14ac:dyDescent="0.25">
      <c r="A148" s="97" t="s">
        <v>269</v>
      </c>
      <c r="B148" s="72" t="s">
        <v>108</v>
      </c>
      <c r="C148" s="72" t="s">
        <v>291</v>
      </c>
      <c r="D148" s="72" t="s">
        <v>222</v>
      </c>
      <c r="E148" s="72" t="s">
        <v>111</v>
      </c>
      <c r="F148" s="72">
        <v>20</v>
      </c>
      <c r="G148" s="56" t="s">
        <v>109</v>
      </c>
      <c r="H148" s="72" t="s">
        <v>110</v>
      </c>
      <c r="I148" s="72">
        <v>1</v>
      </c>
      <c r="J148" s="74"/>
      <c r="K148" s="78">
        <f t="shared" ref="K148" si="49">ROUND(I148*J148,2)</f>
        <v>0</v>
      </c>
      <c r="L148" s="58">
        <v>23.73</v>
      </c>
      <c r="M148" s="61">
        <f t="shared" ref="M148" si="50">ROUND(((1+L148/100)*J148),2)</f>
        <v>0</v>
      </c>
      <c r="N148" s="61">
        <f>I148*M148</f>
        <v>0</v>
      </c>
    </row>
    <row r="149" spans="1:14" x14ac:dyDescent="0.25">
      <c r="A149" s="100"/>
      <c r="B149" s="101"/>
      <c r="C149" s="101"/>
      <c r="D149" s="101"/>
      <c r="E149" s="101"/>
      <c r="F149" s="101"/>
      <c r="G149" s="64"/>
      <c r="H149" s="102"/>
      <c r="I149" s="103"/>
      <c r="J149" s="104"/>
      <c r="K149" s="104"/>
      <c r="L149" s="105"/>
      <c r="M149" s="105" t="s">
        <v>10</v>
      </c>
      <c r="N149" s="65">
        <f>N146+N104+N22+N12</f>
        <v>0</v>
      </c>
    </row>
    <row r="150" spans="1:14" x14ac:dyDescent="0.25">
      <c r="A150" s="79"/>
      <c r="B150" s="81"/>
      <c r="C150" s="81"/>
      <c r="D150" s="81"/>
      <c r="E150" s="81"/>
      <c r="F150" s="81"/>
      <c r="G150" s="80"/>
      <c r="H150" s="81"/>
      <c r="I150" s="81"/>
      <c r="J150" s="82"/>
      <c r="K150" s="82"/>
      <c r="L150" s="80"/>
      <c r="M150" s="80"/>
      <c r="N150" s="83"/>
    </row>
    <row r="151" spans="1:14" ht="15.75" thickBot="1" x14ac:dyDescent="0.3">
      <c r="A151" s="149"/>
      <c r="B151" s="84"/>
      <c r="C151" s="84"/>
      <c r="D151" s="84"/>
      <c r="E151" s="85"/>
      <c r="F151" s="85"/>
      <c r="G151" s="85"/>
      <c r="H151" s="85"/>
      <c r="I151" s="85"/>
      <c r="J151" s="86"/>
      <c r="K151" s="86"/>
      <c r="L151" s="84"/>
      <c r="M151" s="84"/>
      <c r="N151" s="84"/>
    </row>
    <row r="152" spans="1:14" x14ac:dyDescent="0.25">
      <c r="A152" s="149"/>
      <c r="B152" s="84"/>
      <c r="C152" s="84"/>
      <c r="D152" s="84"/>
      <c r="E152" s="158" t="s">
        <v>94</v>
      </c>
      <c r="F152" s="159"/>
      <c r="G152" s="146" t="s">
        <v>95</v>
      </c>
      <c r="H152" s="85"/>
      <c r="I152" s="85"/>
      <c r="J152" s="86"/>
      <c r="K152" s="86"/>
      <c r="L152" s="84"/>
      <c r="M152" s="84"/>
      <c r="N152" s="84"/>
    </row>
    <row r="153" spans="1:14" x14ac:dyDescent="0.25">
      <c r="A153" s="149"/>
      <c r="B153" s="84"/>
      <c r="C153" s="84"/>
      <c r="D153" s="84"/>
      <c r="E153" s="160"/>
      <c r="F153" s="164"/>
      <c r="G153" s="147" t="s">
        <v>96</v>
      </c>
      <c r="H153" s="85"/>
      <c r="I153" s="85"/>
      <c r="J153" s="86"/>
      <c r="K153" s="86"/>
      <c r="L153" s="84"/>
      <c r="M153" s="84"/>
      <c r="N153" s="84"/>
    </row>
    <row r="154" spans="1:14" x14ac:dyDescent="0.25">
      <c r="A154" s="149"/>
      <c r="B154" s="84"/>
      <c r="C154" s="84"/>
      <c r="D154" s="84"/>
      <c r="E154" s="160"/>
      <c r="F154" s="164"/>
      <c r="G154" s="147" t="s">
        <v>97</v>
      </c>
      <c r="H154" s="85"/>
      <c r="I154" s="85"/>
      <c r="J154" s="86"/>
      <c r="K154" s="86"/>
      <c r="L154" s="84"/>
      <c r="M154" s="84"/>
      <c r="N154" s="84"/>
    </row>
    <row r="155" spans="1:14" x14ac:dyDescent="0.25">
      <c r="A155" s="149"/>
      <c r="B155" s="84"/>
      <c r="C155" s="84"/>
      <c r="D155" s="84"/>
      <c r="E155" s="160"/>
      <c r="F155" s="164"/>
      <c r="G155" s="147" t="s">
        <v>287</v>
      </c>
      <c r="H155" s="85"/>
      <c r="I155" s="85"/>
      <c r="J155" s="86"/>
      <c r="K155" s="86"/>
      <c r="L155" s="84"/>
      <c r="M155" s="84"/>
      <c r="N155" s="84"/>
    </row>
    <row r="156" spans="1:14" ht="15.75" thickBot="1" x14ac:dyDescent="0.3">
      <c r="A156" s="149"/>
      <c r="B156" s="84"/>
      <c r="C156" s="84"/>
      <c r="D156" s="84"/>
      <c r="E156" s="161"/>
      <c r="F156" s="162"/>
      <c r="G156" s="148" t="s">
        <v>288</v>
      </c>
      <c r="H156" s="85"/>
      <c r="I156" s="85"/>
      <c r="J156" s="86"/>
      <c r="K156" s="86"/>
      <c r="L156" s="84"/>
      <c r="M156" s="84"/>
      <c r="N156" s="84"/>
    </row>
    <row r="157" spans="1:14" x14ac:dyDescent="0.25">
      <c r="A157" s="40"/>
      <c r="B157" s="43"/>
      <c r="C157" s="43"/>
      <c r="D157" s="43"/>
      <c r="E157" s="43"/>
      <c r="F157" s="43"/>
      <c r="G157" s="14"/>
      <c r="H157" s="41"/>
      <c r="I157" s="41"/>
      <c r="J157" s="27"/>
      <c r="K157" s="42"/>
      <c r="L157" s="14"/>
      <c r="M157" s="14"/>
      <c r="N157" s="14"/>
    </row>
    <row r="158" spans="1:14" x14ac:dyDescent="0.25">
      <c r="A158" s="44"/>
      <c r="B158" s="39"/>
      <c r="C158" s="39"/>
      <c r="D158" s="39"/>
      <c r="E158" s="43"/>
      <c r="F158" s="43"/>
      <c r="G158" s="14"/>
      <c r="H158" s="41"/>
      <c r="I158" s="41"/>
      <c r="J158" s="151"/>
      <c r="K158" s="151"/>
      <c r="L158" s="151"/>
      <c r="M158" s="151"/>
      <c r="N158" s="14"/>
    </row>
    <row r="159" spans="1:14" x14ac:dyDescent="0.25">
      <c r="A159" s="163" t="s">
        <v>289</v>
      </c>
      <c r="B159" s="163"/>
      <c r="C159" s="163"/>
      <c r="D159" s="163"/>
      <c r="E159" s="45"/>
      <c r="F159" s="45"/>
      <c r="G159" s="45"/>
      <c r="H159" s="41"/>
      <c r="I159" s="41"/>
      <c r="J159" s="163" t="s">
        <v>297</v>
      </c>
      <c r="K159" s="163"/>
      <c r="L159" s="163"/>
      <c r="M159" s="163"/>
      <c r="N159" s="14"/>
    </row>
    <row r="160" spans="1:14" x14ac:dyDescent="0.25">
      <c r="A160" s="150" t="s">
        <v>298</v>
      </c>
      <c r="B160" s="150"/>
      <c r="C160" s="150"/>
      <c r="D160" s="150"/>
      <c r="E160" s="45"/>
      <c r="F160" s="45"/>
      <c r="G160" s="45"/>
      <c r="H160" s="41"/>
      <c r="I160" s="41"/>
      <c r="J160" s="150" t="s">
        <v>298</v>
      </c>
      <c r="K160" s="150"/>
      <c r="L160" s="150"/>
      <c r="M160" s="150"/>
      <c r="N160" s="14"/>
    </row>
    <row r="161" spans="1:14" x14ac:dyDescent="0.25">
      <c r="A161" s="150" t="s">
        <v>299</v>
      </c>
      <c r="B161" s="150"/>
      <c r="C161" s="150"/>
      <c r="D161" s="150"/>
      <c r="E161" s="45"/>
      <c r="F161" s="45"/>
      <c r="G161" s="45"/>
      <c r="H161" s="41"/>
      <c r="I161" s="41"/>
      <c r="J161" s="150" t="s">
        <v>300</v>
      </c>
      <c r="K161" s="150"/>
      <c r="L161" s="150"/>
      <c r="M161" s="150"/>
      <c r="N161" s="14"/>
    </row>
    <row r="162" spans="1:14" x14ac:dyDescent="0.25">
      <c r="A162" s="150" t="s">
        <v>301</v>
      </c>
      <c r="B162" s="150"/>
      <c r="C162" s="150"/>
      <c r="D162" s="150"/>
      <c r="E162" s="45"/>
      <c r="F162" s="45"/>
      <c r="G162" s="45"/>
      <c r="H162" s="21"/>
      <c r="I162" s="20"/>
      <c r="J162" s="150" t="s">
        <v>302</v>
      </c>
      <c r="K162" s="150"/>
      <c r="L162" s="150"/>
      <c r="M162" s="150"/>
      <c r="N162" s="14"/>
    </row>
    <row r="163" spans="1:14" x14ac:dyDescent="0.25">
      <c r="A163" s="44"/>
      <c r="B163" s="39"/>
      <c r="C163" s="39"/>
      <c r="D163" s="39"/>
      <c r="E163" s="43"/>
      <c r="F163" s="43"/>
      <c r="G163" s="14"/>
      <c r="H163" s="41"/>
      <c r="I163" s="41"/>
      <c r="J163" s="27"/>
      <c r="K163" s="42"/>
      <c r="L163" s="14"/>
      <c r="M163" s="14"/>
      <c r="N163" s="14"/>
    </row>
    <row r="164" spans="1:14" x14ac:dyDescent="0.25">
      <c r="A164" s="163"/>
      <c r="B164" s="163"/>
      <c r="C164" s="163"/>
      <c r="D164" s="163"/>
      <c r="E164" s="45"/>
      <c r="F164" s="45"/>
      <c r="G164" s="45"/>
      <c r="H164" s="41"/>
      <c r="I164" s="41"/>
      <c r="J164" s="27"/>
      <c r="K164" s="42"/>
      <c r="L164" s="14"/>
      <c r="M164" s="14"/>
      <c r="N164" s="14"/>
    </row>
  </sheetData>
  <mergeCells count="15">
    <mergeCell ref="A162:D162"/>
    <mergeCell ref="J162:M162"/>
    <mergeCell ref="A164:D164"/>
    <mergeCell ref="A159:D159"/>
    <mergeCell ref="J159:M159"/>
    <mergeCell ref="A160:D160"/>
    <mergeCell ref="J160:M160"/>
    <mergeCell ref="A161:D161"/>
    <mergeCell ref="J161:M161"/>
    <mergeCell ref="A2:N2"/>
    <mergeCell ref="A3:N3"/>
    <mergeCell ref="A5:N5"/>
    <mergeCell ref="A7:N7"/>
    <mergeCell ref="E152:F156"/>
    <mergeCell ref="J158:M158"/>
  </mergeCells>
  <pageMargins left="0.511811024" right="0.511811024" top="0.78740157499999996" bottom="0.78740157499999996" header="0.31496062000000002" footer="0.31496062000000002"/>
  <pageSetup paperSize="9" scale="52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</dc:creator>
  <cp:lastModifiedBy>Roger Pistila</cp:lastModifiedBy>
  <cp:lastPrinted>2024-06-03T13:57:21Z</cp:lastPrinted>
  <dcterms:created xsi:type="dcterms:W3CDTF">2016-07-04T14:18:51Z</dcterms:created>
  <dcterms:modified xsi:type="dcterms:W3CDTF">2024-06-03T14:04:39Z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2022-09-22T11:08:29Z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00980f7a-24f6-40db-af4d-e4fb43443de6</vt:lpwstr>
  </property>
  <property fmtid="{D5CDD505-2E9C-101B-9397-08002B2CF9AE}" pid="8" name="MSIP_Label_fde7aacd-7cc4-4c31-9e6f-7ef306428f09_ContentBits">
    <vt:lpwstr>1</vt:lpwstr>
  </property>
</Properties>
</file>