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mbeddings/oleObject1.bin" ContentType="application/vnd.openxmlformats-officedocument.oleObject"/>
  <Override PartName="/xl/drawings/drawing2.xml" ContentType="application/vnd.openxmlformats-officedocument.drawing+xml"/>
  <Override PartName="/xl/embeddings/oleObject2.bin" ContentType="application/vnd.openxmlformats-officedocument.oleObject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2760" yWindow="32760" windowWidth="23040" windowHeight="9630" tabRatio="785" activeTab="1"/>
  </bookViews>
  <sheets>
    <sheet name="Planilha orçamentária" sheetId="22" r:id="rId1"/>
    <sheet name="Cronograma" sheetId="20" r:id="rId2"/>
  </sheets>
  <definedNames>
    <definedName name="_xlnm.Print_Area" localSheetId="1">Cronograma!$A$1:$V$52</definedName>
    <definedName name="_xlnm.Print_Area" localSheetId="0">'Planilha orçamentária'!$A$1:$H$106</definedName>
    <definedName name="Cronograma1" localSheetId="1">#REF!</definedName>
    <definedName name="Cronograma1" localSheetId="0">#REF!</definedName>
    <definedName name="Cronograma1">#REF!</definedName>
    <definedName name="Fl_01" localSheetId="1">#REF!</definedName>
    <definedName name="Fl_01" localSheetId="0">#REF!</definedName>
    <definedName name="Fl_01">#REF!</definedName>
    <definedName name="pla" localSheetId="0">#REF!</definedName>
    <definedName name="pla">#REF!</definedName>
    <definedName name="planilha" localSheetId="0">#REF!</definedName>
    <definedName name="planilha">#REF!</definedName>
    <definedName name="_xlnm.Print_Titles" localSheetId="1">Cronograma!$8:$14</definedName>
    <definedName name="_xlnm.Print_Titles" localSheetId="0">'Planilha orçamentária'!$1:$13</definedName>
  </definedNames>
  <calcPr calcId="125725" calcMode="manual"/>
</workbook>
</file>

<file path=xl/calcChain.xml><?xml version="1.0" encoding="utf-8"?>
<calcChain xmlns="http://schemas.openxmlformats.org/spreadsheetml/2006/main">
  <c r="J28" i="20"/>
  <c r="J26"/>
  <c r="J24"/>
  <c r="J22"/>
  <c r="J20"/>
  <c r="F20" i="22"/>
  <c r="H20" s="1"/>
  <c r="F23"/>
  <c r="F24"/>
  <c r="H24" s="1"/>
  <c r="F29"/>
  <c r="F27" s="1"/>
  <c r="F37"/>
  <c r="F39" s="1"/>
  <c r="H39" s="1"/>
  <c r="F41"/>
  <c r="H41" s="1"/>
  <c r="F42"/>
  <c r="H42"/>
  <c r="H23"/>
  <c r="F26" i="20"/>
  <c r="H26" s="1"/>
  <c r="F24"/>
  <c r="H24" s="1"/>
  <c r="F22"/>
  <c r="H22" s="1"/>
  <c r="A28"/>
  <c r="A26"/>
  <c r="A24"/>
  <c r="H33" i="22"/>
  <c r="H34"/>
  <c r="H35"/>
  <c r="H32"/>
  <c r="H30"/>
  <c r="H21"/>
  <c r="H22"/>
  <c r="H19"/>
  <c r="H16"/>
  <c r="H17"/>
  <c r="H15"/>
  <c r="B28" i="20"/>
  <c r="B26"/>
  <c r="B24"/>
  <c r="F28"/>
  <c r="H28" s="1"/>
  <c r="B22"/>
  <c r="A22"/>
  <c r="B20"/>
  <c r="A20"/>
  <c r="A5"/>
  <c r="A6"/>
  <c r="A7"/>
  <c r="A18"/>
  <c r="B18"/>
  <c r="F18"/>
  <c r="H18" s="1"/>
  <c r="H96" s="1"/>
  <c r="F20"/>
  <c r="H20" s="1"/>
  <c r="H29" i="22"/>
  <c r="H28" s="1"/>
  <c r="C22" i="20" s="1"/>
  <c r="F25" i="22" l="1"/>
  <c r="H25" s="1"/>
  <c r="H27"/>
  <c r="H14"/>
  <c r="H40"/>
  <c r="C28" i="20" s="1"/>
  <c r="F26" i="22"/>
  <c r="J18" i="20"/>
  <c r="H31" i="22"/>
  <c r="C24" i="20" s="1"/>
  <c r="C18"/>
  <c r="F38" i="22"/>
  <c r="H37"/>
  <c r="H38" l="1"/>
  <c r="H36" s="1"/>
  <c r="C26" i="20" s="1"/>
  <c r="H26" i="22"/>
  <c r="H18" s="1"/>
  <c r="C20" i="20" l="1"/>
  <c r="C33" s="1"/>
  <c r="C34" s="1"/>
  <c r="H96" i="22"/>
  <c r="D28" i="20" l="1"/>
  <c r="D24"/>
  <c r="D22"/>
  <c r="D18"/>
  <c r="G34" s="1"/>
  <c r="G35" s="1"/>
  <c r="D26"/>
  <c r="D20"/>
  <c r="I34" l="1"/>
  <c r="I35" s="1"/>
  <c r="M34"/>
  <c r="Q34"/>
  <c r="Q35" s="1"/>
  <c r="D34"/>
  <c r="O34"/>
  <c r="O35" s="1"/>
  <c r="E34"/>
  <c r="U34"/>
  <c r="U35" s="1"/>
  <c r="S34"/>
  <c r="S35" s="1"/>
  <c r="E35" l="1"/>
  <c r="F34"/>
  <c r="H34" s="1"/>
  <c r="J34" s="1"/>
  <c r="L34" s="1"/>
  <c r="N34" s="1"/>
  <c r="P34" s="1"/>
  <c r="R34" s="1"/>
  <c r="T34" s="1"/>
  <c r="V34" s="1"/>
  <c r="M35"/>
</calcChain>
</file>

<file path=xl/sharedStrings.xml><?xml version="1.0" encoding="utf-8"?>
<sst xmlns="http://schemas.openxmlformats.org/spreadsheetml/2006/main" count="140" uniqueCount="98">
  <si>
    <t>Estado de São Paulo</t>
  </si>
  <si>
    <t xml:space="preserve">PLANILHA ORÇAMENTÁRIA </t>
  </si>
  <si>
    <t>Item</t>
  </si>
  <si>
    <t>Código do Serviço</t>
  </si>
  <si>
    <t>Descrição de Serviços</t>
  </si>
  <si>
    <t>UN</t>
  </si>
  <si>
    <t>Quant.</t>
  </si>
  <si>
    <t>Preço Unit.</t>
  </si>
  <si>
    <t>Preço Serviço</t>
  </si>
  <si>
    <t>CRONOGRAMA FÍSICO FINANCEIRO</t>
  </si>
  <si>
    <t>DESCRIÇÃO DOS SERVIÇOS</t>
  </si>
  <si>
    <t>SIMPL.%</t>
  </si>
  <si>
    <t>ACUM. %</t>
  </si>
  <si>
    <t>Total da Obra</t>
  </si>
  <si>
    <t>VALOR TOTAL SERVIÇOS (R$)</t>
  </si>
  <si>
    <t>ENG. CIVIL</t>
  </si>
  <si>
    <t>Totais de cada mês</t>
  </si>
  <si>
    <t>TOTAL GERAL</t>
  </si>
  <si>
    <t>1.1</t>
  </si>
  <si>
    <t>Departamento Autônomo de Água e Esgoto do Município de Penápolis</t>
  </si>
  <si>
    <t>Local :  MUNICÍPIO DE PENÁPOLIS/SP</t>
  </si>
  <si>
    <t>DANIEL SOUTO</t>
  </si>
  <si>
    <t>CREA 5069857379</t>
  </si>
  <si>
    <t xml:space="preserve">PENÁPOLIS, </t>
  </si>
  <si>
    <t>1.2</t>
  </si>
  <si>
    <t>Referência</t>
  </si>
  <si>
    <t>1º MÊS</t>
  </si>
  <si>
    <t>2º MÊS</t>
  </si>
  <si>
    <t>3º MÊS</t>
  </si>
  <si>
    <t>4º MÊS</t>
  </si>
  <si>
    <t>5º MÊS</t>
  </si>
  <si>
    <t>6º MÊS</t>
  </si>
  <si>
    <t>7º MÊS</t>
  </si>
  <si>
    <t>8º MÊS</t>
  </si>
  <si>
    <t>9º MÊS</t>
  </si>
  <si>
    <t>2.1</t>
  </si>
  <si>
    <t>2.2</t>
  </si>
  <si>
    <t>3.1</t>
  </si>
  <si>
    <t>21 DE AGOSTO DE 2019</t>
  </si>
  <si>
    <t xml:space="preserve"> m² </t>
  </si>
  <si>
    <t>Nota:</t>
  </si>
  <si>
    <t xml:space="preserve"> m </t>
  </si>
  <si>
    <t xml:space="preserve"> m³ </t>
  </si>
  <si>
    <t>2.3</t>
  </si>
  <si>
    <t>2.4</t>
  </si>
  <si>
    <t>2.5</t>
  </si>
  <si>
    <t>2.6</t>
  </si>
  <si>
    <t>2.7</t>
  </si>
  <si>
    <t>MOVIMENTAÇÃO DE SOLO</t>
  </si>
  <si>
    <t>1.3</t>
  </si>
  <si>
    <t>4.1</t>
  </si>
  <si>
    <t>4.2</t>
  </si>
  <si>
    <t>4.3</t>
  </si>
  <si>
    <t>4.4</t>
  </si>
  <si>
    <t>5.1</t>
  </si>
  <si>
    <t>5.2</t>
  </si>
  <si>
    <t>5.3</t>
  </si>
  <si>
    <t>6.1</t>
  </si>
  <si>
    <t>6.2</t>
  </si>
  <si>
    <t xml:space="preserve"> tx </t>
  </si>
  <si>
    <t xml:space="preserve"> TUBULAÇÕES </t>
  </si>
  <si>
    <t xml:space="preserve"> POÇOS DE VISITA </t>
  </si>
  <si>
    <t xml:space="preserve"> un </t>
  </si>
  <si>
    <t xml:space="preserve"> RECAPEAMENTO </t>
  </si>
  <si>
    <t xml:space="preserve"> SERVIÇOS FINAIS </t>
  </si>
  <si>
    <t>m</t>
  </si>
  <si>
    <t>Transporte de entulho, para distâncias superiores ao 3° km até o 5° km - Referência 05.08.060</t>
  </si>
  <si>
    <t>Proprietário: DAEP - AUTARQUIA MUNICIPAL DE SANEAMENTO AMBIENTAL</t>
  </si>
  <si>
    <t>Obra : SUBSTITUIÇÃO PARCIAL DA TUBULAÇÃO DO EMISSÁRIO SANTA TEREZINHA</t>
  </si>
  <si>
    <t>Autarquia Municipal de Saneamento Ambiental de Penápolis</t>
  </si>
  <si>
    <t>2.8</t>
  </si>
  <si>
    <t>2.9</t>
  </si>
  <si>
    <t>Transporte de solo por caminhão para distâncias superiores ao 3° km até o 5° km - Referência 05.10.022</t>
  </si>
  <si>
    <t>3.2</t>
  </si>
  <si>
    <t>m³</t>
  </si>
  <si>
    <t>Lastro de areia - Referência 11.18.020</t>
  </si>
  <si>
    <t>Tubo PVC rígido, tipo Coletor Esgoto, junta elástica, DN= 400 mm, inclusive conexões - Referência 46.05.090</t>
  </si>
  <si>
    <t xml:space="preserve">Escavação e carga mecanizada para exploração de solo em jazida - Referência 07.01.010 </t>
  </si>
  <si>
    <t xml:space="preserve">Reaterro compactado mecanizado de vala ou cava com compactador - Referência 07.11.020 </t>
  </si>
  <si>
    <t xml:space="preserve">Escoramento de solo pontaletado - Referência 08.01.060 </t>
  </si>
  <si>
    <t xml:space="preserve">Escavação mecanizada de valas ou cavas com profundidade de até 3,00 m - Referência 07.02.040 </t>
  </si>
  <si>
    <t xml:space="preserve">Escavação mecanizada de valas ou cavas com profundidade de até 2,00 m - Referência 07.02.020 </t>
  </si>
  <si>
    <t xml:space="preserve">Demarcação de área com disco de corte diamantado - Referência 01.23.070 </t>
  </si>
  <si>
    <t xml:space="preserve">Tapume móvel para fechamento de áreas - Referência 02.03.110 </t>
  </si>
  <si>
    <t xml:space="preserve">Placa da obra - Referência 02.08.040 </t>
  </si>
  <si>
    <t xml:space="preserve">Taxa de mobilização e desmobilização de equipamentos para execução de levantamento topográfico - Referência 01.20.010 </t>
  </si>
  <si>
    <t xml:space="preserve">Locação de rede de canalização - Referência 02.10.040 </t>
  </si>
  <si>
    <t xml:space="preserve">Poço de visita de 1,60 x 1,60 x 1,60 m - tipo PMSP - Referência 49.12.110 </t>
  </si>
  <si>
    <t xml:space="preserve">Chaminé para poço de visita tipo PMSP em alvenaria, diâmetro interno 70 cm - pescoço - Referência 49.12.120 </t>
  </si>
  <si>
    <t xml:space="preserve">Poço de visita em alvenaria tipo PMSP - balão - Referência 49.12.140 </t>
  </si>
  <si>
    <t xml:space="preserve">Tampão em ferro fundido, diâmetro de 600 mm, classe D 400 (ruptura&gt; 400 kN) - Referência 49.06.420 </t>
  </si>
  <si>
    <t xml:space="preserve">Imprimação betuminosa ligante - Referência 54.03.230 </t>
  </si>
  <si>
    <t xml:space="preserve">Imprimação betuminosa impermeabilizante - Referência 54.03.240 </t>
  </si>
  <si>
    <t xml:space="preserve">Camada de rolamento em concreto betuminoso usinado quente - CBUQ - Referência 54.03.210 </t>
  </si>
  <si>
    <t xml:space="preserve">Cadastro de rede de canalização - Referência 02.10.040 </t>
  </si>
  <si>
    <t>Todos os valores unitários foram adotados do BOLETIM REFERENCIAL DE CUSTOS - TABELA DE SERVIÇOS DA CPOS VERSÃO 196. BDI utilizado de 25,00%.</t>
  </si>
  <si>
    <t>PENÁPOLIS, 6 DE FEVEREIRO DE 2025</t>
  </si>
  <si>
    <t>6 DE FEVEREIRO DE 2025</t>
  </si>
</sst>
</file>

<file path=xl/styles.xml><?xml version="1.0" encoding="utf-8"?>
<styleSheet xmlns="http://schemas.openxmlformats.org/spreadsheetml/2006/main">
  <numFmts count="7">
    <numFmt numFmtId="41" formatCode="_-* #,##0_-;\-* #,##0_-;_-* &quot;-&quot;_-;_-@_-"/>
    <numFmt numFmtId="164" formatCode="_(* #,##0.00_);_(* \(#,##0.00\);_(* &quot;-&quot;??_);_(@_)"/>
    <numFmt numFmtId="165" formatCode="_(&quot;R$ &quot;* #,##0.00_);_(&quot;R$ &quot;* \(#,##0.00\);_(&quot;R$ &quot;* &quot;-&quot;??_);_(@_)"/>
    <numFmt numFmtId="166" formatCode="0.0"/>
    <numFmt numFmtId="167" formatCode="_(&quot;R$&quot;* #,##0.00_);_(&quot;R$&quot;* \(#,##0.00\);_(&quot;R$&quot;* &quot;-&quot;??_);_(@_)"/>
    <numFmt numFmtId="168" formatCode="&quot;R$&quot;#,##0_);[Red]\(&quot;R$&quot;#,##0\)"/>
    <numFmt numFmtId="169" formatCode="_(&quot;Cr$&quot;* #,##0.00_);_(&quot;Cr$&quot;* \(#,##0.00\);_(&quot;Cr$&quot;* &quot;-&quot;??_);_(@_)"/>
  </numFmts>
  <fonts count="23">
    <font>
      <sz val="10"/>
      <name val="Arial"/>
    </font>
    <font>
      <sz val="11"/>
      <color indexed="8"/>
      <name val="Calibri"/>
      <family val="2"/>
    </font>
    <font>
      <sz val="10"/>
      <name val="Arial Narrow"/>
      <family val="2"/>
    </font>
    <font>
      <b/>
      <sz val="10"/>
      <name val="Arial Narrow"/>
      <family val="2"/>
    </font>
    <font>
      <sz val="10"/>
      <name val="Arial"/>
      <family val="2"/>
    </font>
    <font>
      <sz val="10"/>
      <color indexed="8"/>
      <name val="Arial Narrow"/>
      <family val="2"/>
    </font>
    <font>
      <b/>
      <sz val="12"/>
      <name val="Arial Narrow"/>
      <family val="2"/>
    </font>
    <font>
      <b/>
      <sz val="10"/>
      <color indexed="8"/>
      <name val="Arial Narrow"/>
      <family val="2"/>
    </font>
    <font>
      <sz val="10"/>
      <color indexed="8"/>
      <name val="Arial"/>
      <family val="2"/>
    </font>
    <font>
      <sz val="10"/>
      <name val="MS Sans Serif"/>
      <family val="2"/>
    </font>
    <font>
      <sz val="9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sz val="11"/>
      <name val="Arial Narrow"/>
      <family val="2"/>
    </font>
    <font>
      <b/>
      <sz val="11"/>
      <name val="Arial Narrow"/>
      <family val="2"/>
    </font>
    <font>
      <b/>
      <sz val="11"/>
      <name val="Arial"/>
      <family val="2"/>
    </font>
    <font>
      <sz val="11"/>
      <color indexed="9"/>
      <name val="Arial Narrow"/>
      <family val="2"/>
    </font>
    <font>
      <b/>
      <sz val="16"/>
      <name val="Century Gothic"/>
      <family val="2"/>
    </font>
    <font>
      <b/>
      <sz val="12"/>
      <name val="Century Gothic"/>
      <family val="2"/>
    </font>
    <font>
      <sz val="11"/>
      <color indexed="8"/>
      <name val="Calibri"/>
      <family val="2"/>
    </font>
    <font>
      <b/>
      <sz val="9"/>
      <color indexed="8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theme="0"/>
      </left>
      <right/>
      <top/>
      <bottom/>
      <diagonal/>
    </border>
  </borders>
  <cellStyleXfs count="28">
    <xf numFmtId="0" fontId="0" fillId="0" borderId="0"/>
    <xf numFmtId="167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4" fillId="0" borderId="0"/>
    <xf numFmtId="0" fontId="8" fillId="0" borderId="0"/>
    <xf numFmtId="0" fontId="8" fillId="0" borderId="0" applyProtection="0"/>
    <xf numFmtId="0" fontId="4" fillId="0" borderId="0"/>
    <xf numFmtId="0" fontId="9" fillId="0" borderId="0"/>
    <xf numFmtId="0" fontId="10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</cellStyleXfs>
  <cellXfs count="188">
    <xf numFmtId="0" fontId="0" fillId="0" borderId="0" xfId="0"/>
    <xf numFmtId="0" fontId="2" fillId="2" borderId="0" xfId="0" applyNumberFormat="1" applyFont="1" applyFill="1" applyAlignment="1">
      <alignment horizontal="center"/>
    </xf>
    <xf numFmtId="166" fontId="2" fillId="2" borderId="0" xfId="0" applyNumberFormat="1" applyFont="1" applyFill="1" applyAlignment="1">
      <alignment horizontal="center"/>
    </xf>
    <xf numFmtId="0" fontId="2" fillId="2" borderId="0" xfId="0" applyFont="1" applyFill="1" applyAlignment="1"/>
    <xf numFmtId="0" fontId="3" fillId="2" borderId="0" xfId="0" applyFont="1" applyFill="1" applyBorder="1" applyAlignment="1">
      <alignment horizontal="left"/>
    </xf>
    <xf numFmtId="0" fontId="3" fillId="2" borderId="0" xfId="0" applyNumberFormat="1" applyFont="1" applyFill="1" applyBorder="1" applyAlignment="1">
      <alignment horizontal="center"/>
    </xf>
    <xf numFmtId="49" fontId="2" fillId="2" borderId="0" xfId="0" applyNumberFormat="1" applyFont="1" applyFill="1" applyBorder="1" applyAlignment="1">
      <alignment wrapText="1"/>
    </xf>
    <xf numFmtId="164" fontId="2" fillId="2" borderId="0" xfId="24" applyFont="1" applyFill="1" applyBorder="1" applyAlignment="1"/>
    <xf numFmtId="49" fontId="3" fillId="2" borderId="0" xfId="0" applyNumberFormat="1" applyFont="1" applyFill="1" applyBorder="1" applyAlignment="1">
      <alignment wrapText="1"/>
    </xf>
    <xf numFmtId="164" fontId="5" fillId="2" borderId="0" xfId="24" applyFont="1" applyFill="1" applyBorder="1" applyAlignment="1"/>
    <xf numFmtId="0" fontId="2" fillId="2" borderId="0" xfId="0" applyNumberFormat="1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3" fillId="2" borderId="0" xfId="24" applyNumberFormat="1" applyFont="1" applyFill="1" applyBorder="1" applyAlignment="1">
      <alignment horizontal="center"/>
    </xf>
    <xf numFmtId="164" fontId="3" fillId="2" borderId="0" xfId="24" applyFont="1" applyFill="1" applyBorder="1" applyAlignment="1">
      <alignment horizontal="center"/>
    </xf>
    <xf numFmtId="164" fontId="3" fillId="2" borderId="0" xfId="24" applyFont="1" applyFill="1" applyBorder="1" applyAlignment="1">
      <alignment horizontal="center" wrapText="1"/>
    </xf>
    <xf numFmtId="0" fontId="3" fillId="2" borderId="0" xfId="0" applyFont="1" applyFill="1" applyAlignment="1">
      <alignment horizontal="center"/>
    </xf>
    <xf numFmtId="0" fontId="3" fillId="2" borderId="0" xfId="0" applyFont="1" applyFill="1" applyAlignment="1"/>
    <xf numFmtId="0" fontId="7" fillId="3" borderId="1" xfId="0" applyFont="1" applyFill="1" applyBorder="1" applyAlignment="1">
      <alignment horizontal="right" wrapText="1"/>
    </xf>
    <xf numFmtId="0" fontId="2" fillId="3" borderId="1" xfId="0" applyNumberFormat="1" applyFont="1" applyFill="1" applyBorder="1" applyAlignment="1">
      <alignment horizontal="center"/>
    </xf>
    <xf numFmtId="164" fontId="7" fillId="3" borderId="1" xfId="18" applyNumberFormat="1" applyFont="1" applyFill="1" applyBorder="1" applyAlignment="1"/>
    <xf numFmtId="49" fontId="5" fillId="2" borderId="0" xfId="0" applyNumberFormat="1" applyFont="1" applyFill="1" applyBorder="1" applyAlignment="1">
      <alignment horizontal="center"/>
    </xf>
    <xf numFmtId="0" fontId="7" fillId="2" borderId="0" xfId="0" applyFont="1" applyFill="1" applyBorder="1" applyAlignment="1">
      <alignment horizontal="right" wrapText="1"/>
    </xf>
    <xf numFmtId="164" fontId="7" fillId="2" borderId="0" xfId="18" applyNumberFormat="1" applyFont="1" applyFill="1" applyBorder="1" applyAlignment="1"/>
    <xf numFmtId="164" fontId="2" fillId="2" borderId="0" xfId="24" applyFont="1" applyFill="1" applyAlignment="1"/>
    <xf numFmtId="49" fontId="2" fillId="2" borderId="0" xfId="0" applyNumberFormat="1" applyFont="1" applyFill="1" applyAlignment="1">
      <alignment horizontal="center"/>
    </xf>
    <xf numFmtId="4" fontId="2" fillId="2" borderId="0" xfId="18" applyNumberFormat="1" applyFont="1" applyFill="1" applyAlignment="1">
      <alignment horizontal="center"/>
    </xf>
    <xf numFmtId="164" fontId="5" fillId="2" borderId="0" xfId="24" applyFont="1" applyFill="1" applyAlignment="1"/>
    <xf numFmtId="0" fontId="2" fillId="2" borderId="0" xfId="0" applyFont="1" applyFill="1" applyAlignment="1">
      <alignment wrapText="1"/>
    </xf>
    <xf numFmtId="0" fontId="11" fillId="2" borderId="0" xfId="0" applyFont="1" applyFill="1" applyBorder="1" applyAlignment="1" applyProtection="1">
      <alignment horizontal="left"/>
    </xf>
    <xf numFmtId="164" fontId="4" fillId="2" borderId="0" xfId="25" applyFont="1" applyFill="1" applyBorder="1" applyProtection="1"/>
    <xf numFmtId="0" fontId="13" fillId="2" borderId="0" xfId="0" applyFont="1" applyFill="1" applyProtection="1"/>
    <xf numFmtId="0" fontId="4" fillId="2" borderId="0" xfId="0" applyFont="1" applyFill="1" applyAlignment="1" applyProtection="1"/>
    <xf numFmtId="0" fontId="4" fillId="2" borderId="0" xfId="0" applyFont="1" applyFill="1" applyProtection="1"/>
    <xf numFmtId="164" fontId="11" fillId="2" borderId="0" xfId="25" applyFont="1" applyFill="1" applyBorder="1" applyAlignment="1" applyProtection="1">
      <alignment horizontal="center"/>
    </xf>
    <xf numFmtId="2" fontId="15" fillId="4" borderId="2" xfId="11" applyNumberFormat="1" applyFont="1" applyFill="1" applyBorder="1" applyProtection="1"/>
    <xf numFmtId="2" fontId="15" fillId="4" borderId="3" xfId="11" applyNumberFormat="1" applyFont="1" applyFill="1" applyBorder="1" applyProtection="1"/>
    <xf numFmtId="0" fontId="17" fillId="2" borderId="0" xfId="0" applyFont="1" applyFill="1" applyAlignment="1" applyProtection="1">
      <alignment horizontal="center"/>
    </xf>
    <xf numFmtId="2" fontId="16" fillId="4" borderId="4" xfId="11" applyNumberFormat="1" applyFont="1" applyFill="1" applyBorder="1" applyAlignment="1" applyProtection="1">
      <alignment horizontal="centerContinuous"/>
    </xf>
    <xf numFmtId="2" fontId="16" fillId="4" borderId="5" xfId="11" applyNumberFormat="1" applyFont="1" applyFill="1" applyBorder="1" applyAlignment="1" applyProtection="1">
      <alignment horizontal="centerContinuous"/>
    </xf>
    <xf numFmtId="0" fontId="3" fillId="2" borderId="6" xfId="0" applyFont="1" applyFill="1" applyBorder="1" applyAlignment="1" applyProtection="1">
      <alignment horizontal="right" vertical="top"/>
    </xf>
    <xf numFmtId="2" fontId="15" fillId="2" borderId="6" xfId="11" applyNumberFormat="1" applyFont="1" applyFill="1" applyBorder="1" applyAlignment="1" applyProtection="1">
      <alignment wrapText="1"/>
    </xf>
    <xf numFmtId="165" fontId="18" fillId="2" borderId="6" xfId="11" applyNumberFormat="1" applyFont="1" applyFill="1" applyBorder="1" applyAlignment="1" applyProtection="1">
      <alignment horizontal="right"/>
    </xf>
    <xf numFmtId="2" fontId="15" fillId="2" borderId="6" xfId="11" applyNumberFormat="1" applyFont="1" applyFill="1" applyBorder="1" applyProtection="1"/>
    <xf numFmtId="2" fontId="2" fillId="4" borderId="7" xfId="11" applyNumberFormat="1" applyFont="1" applyFill="1" applyBorder="1" applyAlignment="1" applyProtection="1">
      <alignment horizontal="right"/>
    </xf>
    <xf numFmtId="2" fontId="3" fillId="4" borderId="8" xfId="11" applyNumberFormat="1" applyFont="1" applyFill="1" applyBorder="1" applyAlignment="1" applyProtection="1">
      <alignment horizontal="right"/>
    </xf>
    <xf numFmtId="165" fontId="3" fillId="4" borderId="6" xfId="11" applyNumberFormat="1" applyFont="1" applyFill="1" applyBorder="1" applyProtection="1"/>
    <xf numFmtId="9" fontId="3" fillId="4" borderId="9" xfId="12" applyFont="1" applyFill="1" applyBorder="1" applyAlignment="1" applyProtection="1">
      <alignment horizontal="center"/>
    </xf>
    <xf numFmtId="10" fontId="2" fillId="4" borderId="10" xfId="12" applyNumberFormat="1" applyFont="1" applyFill="1" applyBorder="1" applyAlignment="1" applyProtection="1">
      <alignment horizontal="centerContinuous"/>
    </xf>
    <xf numFmtId="10" fontId="3" fillId="4" borderId="6" xfId="12" applyNumberFormat="1" applyFont="1" applyFill="1" applyBorder="1" applyProtection="1"/>
    <xf numFmtId="2" fontId="2" fillId="4" borderId="11" xfId="11" applyNumberFormat="1" applyFont="1" applyFill="1" applyBorder="1" applyAlignment="1" applyProtection="1">
      <alignment horizontal="right"/>
    </xf>
    <xf numFmtId="2" fontId="3" fillId="4" borderId="12" xfId="11" applyNumberFormat="1" applyFont="1" applyFill="1" applyBorder="1" applyAlignment="1" applyProtection="1">
      <alignment horizontal="right"/>
    </xf>
    <xf numFmtId="167" fontId="2" fillId="4" borderId="7" xfId="1" applyFont="1" applyFill="1" applyBorder="1" applyProtection="1"/>
    <xf numFmtId="167" fontId="2" fillId="4" borderId="6" xfId="1" applyFont="1" applyFill="1" applyBorder="1" applyAlignment="1" applyProtection="1">
      <alignment horizontal="center"/>
    </xf>
    <xf numFmtId="0" fontId="4" fillId="2" borderId="0" xfId="0" applyFont="1" applyFill="1" applyAlignment="1" applyProtection="1">
      <alignment horizontal="center"/>
    </xf>
    <xf numFmtId="164" fontId="4" fillId="2" borderId="0" xfId="25" applyFont="1" applyFill="1" applyProtection="1"/>
    <xf numFmtId="166" fontId="4" fillId="2" borderId="0" xfId="0" applyNumberFormat="1" applyFont="1" applyFill="1" applyProtection="1"/>
    <xf numFmtId="10" fontId="3" fillId="4" borderId="10" xfId="12" applyNumberFormat="1" applyFont="1" applyFill="1" applyBorder="1" applyProtection="1"/>
    <xf numFmtId="2" fontId="15" fillId="2" borderId="6" xfId="11" applyNumberFormat="1" applyFont="1" applyFill="1" applyBorder="1" applyAlignment="1" applyProtection="1">
      <alignment horizontal="center"/>
    </xf>
    <xf numFmtId="0" fontId="2" fillId="2" borderId="0" xfId="0" applyFont="1" applyFill="1" applyAlignment="1">
      <alignment horizontal="center"/>
    </xf>
    <xf numFmtId="4" fontId="2" fillId="2" borderId="0" xfId="18" applyNumberFormat="1" applyFont="1" applyFill="1" applyBorder="1" applyAlignment="1"/>
    <xf numFmtId="0" fontId="3" fillId="2" borderId="0" xfId="0" applyFont="1" applyFill="1" applyAlignment="1">
      <alignment wrapText="1"/>
    </xf>
    <xf numFmtId="164" fontId="5" fillId="2" borderId="0" xfId="18" applyNumberFormat="1" applyFont="1" applyFill="1" applyBorder="1" applyAlignment="1"/>
    <xf numFmtId="164" fontId="7" fillId="2" borderId="0" xfId="24" applyFont="1" applyFill="1" applyBorder="1" applyAlignment="1"/>
    <xf numFmtId="164" fontId="5" fillId="3" borderId="1" xfId="18" applyNumberFormat="1" applyFont="1" applyFill="1" applyBorder="1" applyAlignment="1"/>
    <xf numFmtId="0" fontId="2" fillId="2" borderId="0" xfId="0" applyNumberFormat="1" applyFont="1" applyFill="1" applyBorder="1" applyAlignment="1">
      <alignment horizontal="left" vertical="center" wrapText="1"/>
    </xf>
    <xf numFmtId="166" fontId="2" fillId="0" borderId="0" xfId="0" applyNumberFormat="1" applyFont="1" applyFill="1" applyAlignment="1">
      <alignment horizontal="center"/>
    </xf>
    <xf numFmtId="0" fontId="3" fillId="0" borderId="0" xfId="24" applyNumberFormat="1" applyFont="1" applyFill="1" applyBorder="1" applyAlignment="1">
      <alignment horizontal="center"/>
    </xf>
    <xf numFmtId="0" fontId="2" fillId="0" borderId="0" xfId="0" applyNumberFormat="1" applyFont="1" applyFill="1" applyAlignment="1">
      <alignment horizontal="center"/>
    </xf>
    <xf numFmtId="0" fontId="2" fillId="0" borderId="0" xfId="0" applyFont="1" applyFill="1" applyAlignment="1"/>
    <xf numFmtId="0" fontId="5" fillId="3" borderId="1" xfId="0" applyNumberFormat="1" applyFont="1" applyFill="1" applyBorder="1" applyAlignment="1">
      <alignment horizontal="center"/>
    </xf>
    <xf numFmtId="49" fontId="5" fillId="3" borderId="1" xfId="0" applyNumberFormat="1" applyFont="1" applyFill="1" applyBorder="1" applyAlignment="1">
      <alignment horizontal="center"/>
    </xf>
    <xf numFmtId="0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164" fontId="7" fillId="3" borderId="1" xfId="24" applyFont="1" applyFill="1" applyBorder="1" applyAlignment="1">
      <alignment vertical="center" wrapText="1"/>
    </xf>
    <xf numFmtId="164" fontId="3" fillId="3" borderId="1" xfId="24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/>
    </xf>
    <xf numFmtId="166" fontId="3" fillId="3" borderId="1" xfId="0" applyNumberFormat="1" applyFont="1" applyFill="1" applyBorder="1" applyAlignment="1">
      <alignment horizontal="center" vertical="center" wrapText="1"/>
    </xf>
    <xf numFmtId="0" fontId="5" fillId="2" borderId="0" xfId="0" applyNumberFormat="1" applyFont="1" applyFill="1" applyBorder="1" applyAlignment="1">
      <alignment horizontal="center"/>
    </xf>
    <xf numFmtId="0" fontId="3" fillId="2" borderId="0" xfId="0" applyNumberFormat="1" applyFont="1" applyFill="1" applyAlignment="1">
      <alignment horizontal="left"/>
    </xf>
    <xf numFmtId="2" fontId="2" fillId="2" borderId="0" xfId="18" applyNumberFormat="1" applyFont="1" applyFill="1" applyAlignment="1">
      <alignment horizontal="center"/>
    </xf>
    <xf numFmtId="2" fontId="3" fillId="2" borderId="0" xfId="18" applyNumberFormat="1" applyFont="1" applyFill="1" applyBorder="1" applyAlignment="1"/>
    <xf numFmtId="2" fontId="3" fillId="2" borderId="0" xfId="18" applyNumberFormat="1" applyFont="1" applyFill="1" applyBorder="1" applyAlignment="1">
      <alignment horizontal="center"/>
    </xf>
    <xf numFmtId="2" fontId="3" fillId="3" borderId="1" xfId="18" applyNumberFormat="1" applyFont="1" applyFill="1" applyBorder="1" applyAlignment="1">
      <alignment horizontal="center" vertical="center" wrapText="1"/>
    </xf>
    <xf numFmtId="2" fontId="5" fillId="3" borderId="1" xfId="18" applyNumberFormat="1" applyFont="1" applyFill="1" applyBorder="1" applyAlignment="1">
      <alignment horizontal="right"/>
    </xf>
    <xf numFmtId="2" fontId="5" fillId="2" borderId="0" xfId="18" applyNumberFormat="1" applyFont="1" applyFill="1" applyBorder="1" applyAlignment="1"/>
    <xf numFmtId="0" fontId="2" fillId="0" borderId="0" xfId="0" applyNumberFormat="1" applyFont="1" applyFill="1" applyBorder="1" applyAlignment="1">
      <alignment horizontal="center"/>
    </xf>
    <xf numFmtId="0" fontId="19" fillId="2" borderId="0" xfId="0" applyFont="1" applyFill="1" applyAlignment="1"/>
    <xf numFmtId="0" fontId="20" fillId="2" borderId="0" xfId="0" applyFont="1" applyFill="1" applyAlignment="1">
      <alignment vertical="top"/>
    </xf>
    <xf numFmtId="2" fontId="2" fillId="0" borderId="28" xfId="18" applyNumberFormat="1" applyFont="1" applyFill="1" applyBorder="1" applyAlignment="1">
      <alignment horizontal="center"/>
    </xf>
    <xf numFmtId="164" fontId="14" fillId="2" borderId="0" xfId="25" applyFont="1" applyFill="1" applyBorder="1" applyAlignment="1" applyProtection="1">
      <alignment horizontal="center"/>
    </xf>
    <xf numFmtId="2" fontId="16" fillId="4" borderId="13" xfId="11" applyNumberFormat="1" applyFont="1" applyFill="1" applyBorder="1" applyAlignment="1" applyProtection="1">
      <alignment horizontal="centerContinuous"/>
    </xf>
    <xf numFmtId="2" fontId="16" fillId="4" borderId="14" xfId="11" applyNumberFormat="1" applyFont="1" applyFill="1" applyBorder="1" applyAlignment="1" applyProtection="1">
      <alignment horizontal="centerContinuous"/>
    </xf>
    <xf numFmtId="2" fontId="16" fillId="4" borderId="15" xfId="11" applyNumberFormat="1" applyFont="1" applyFill="1" applyBorder="1" applyAlignment="1" applyProtection="1">
      <alignment horizontal="centerContinuous" vertical="center"/>
    </xf>
    <xf numFmtId="0" fontId="4" fillId="2" borderId="0" xfId="0" applyFont="1" applyFill="1" applyBorder="1" applyProtection="1"/>
    <xf numFmtId="0" fontId="13" fillId="2" borderId="0" xfId="0" applyFont="1" applyFill="1" applyBorder="1" applyProtection="1"/>
    <xf numFmtId="164" fontId="5" fillId="0" borderId="1" xfId="18" applyNumberFormat="1" applyFont="1" applyFill="1" applyBorder="1" applyAlignment="1">
      <alignment horizontal="right"/>
    </xf>
    <xf numFmtId="0" fontId="2" fillId="0" borderId="1" xfId="0" applyFont="1" applyFill="1" applyBorder="1" applyAlignment="1">
      <alignment horizontal="left" wrapText="1"/>
    </xf>
    <xf numFmtId="0" fontId="2" fillId="0" borderId="1" xfId="0" applyFont="1" applyFill="1" applyBorder="1" applyAlignment="1">
      <alignment horizontal="center" wrapText="1"/>
    </xf>
    <xf numFmtId="0" fontId="5" fillId="0" borderId="1" xfId="0" applyNumberFormat="1" applyFont="1" applyFill="1" applyBorder="1" applyAlignment="1">
      <alignment horizontal="center" wrapText="1"/>
    </xf>
    <xf numFmtId="2" fontId="5" fillId="0" borderId="1" xfId="0" applyNumberFormat="1" applyFont="1" applyFill="1" applyBorder="1" applyAlignment="1">
      <alignment wrapText="1"/>
    </xf>
    <xf numFmtId="0" fontId="5" fillId="0" borderId="1" xfId="0" applyNumberFormat="1" applyFont="1" applyFill="1" applyBorder="1" applyAlignment="1">
      <alignment horizontal="center"/>
    </xf>
    <xf numFmtId="0" fontId="5" fillId="0" borderId="1" xfId="0" applyNumberFormat="1" applyFont="1" applyFill="1" applyBorder="1" applyAlignment="1">
      <alignment wrapText="1"/>
    </xf>
    <xf numFmtId="164" fontId="5" fillId="0" borderId="1" xfId="18" applyNumberFormat="1" applyFont="1" applyFill="1" applyBorder="1" applyAlignment="1"/>
    <xf numFmtId="0" fontId="2" fillId="0" borderId="1" xfId="0" applyFont="1" applyFill="1" applyBorder="1"/>
    <xf numFmtId="0" fontId="2" fillId="0" borderId="1" xfId="0" applyFont="1" applyFill="1" applyBorder="1" applyAlignment="1">
      <alignment wrapText="1"/>
    </xf>
    <xf numFmtId="0" fontId="7" fillId="5" borderId="1" xfId="0" applyNumberFormat="1" applyFont="1" applyFill="1" applyBorder="1" applyAlignment="1">
      <alignment horizontal="center"/>
    </xf>
    <xf numFmtId="0" fontId="7" fillId="5" borderId="1" xfId="0" applyNumberFormat="1" applyFont="1" applyFill="1" applyBorder="1" applyAlignment="1">
      <alignment wrapText="1"/>
    </xf>
    <xf numFmtId="0" fontId="7" fillId="5" borderId="1" xfId="0" applyNumberFormat="1" applyFont="1" applyFill="1" applyBorder="1" applyAlignment="1">
      <alignment horizontal="center" wrapText="1"/>
    </xf>
    <xf numFmtId="2" fontId="7" fillId="5" borderId="1" xfId="0" applyNumberFormat="1" applyFont="1" applyFill="1" applyBorder="1" applyAlignment="1">
      <alignment wrapText="1"/>
    </xf>
    <xf numFmtId="164" fontId="7" fillId="5" borderId="1" xfId="18" applyNumberFormat="1" applyFont="1" applyFill="1" applyBorder="1" applyAlignment="1">
      <alignment horizontal="right"/>
    </xf>
    <xf numFmtId="164" fontId="7" fillId="5" borderId="1" xfId="18" applyNumberFormat="1" applyFont="1" applyFill="1" applyBorder="1" applyAlignment="1"/>
    <xf numFmtId="1" fontId="2" fillId="0" borderId="16" xfId="0" applyNumberFormat="1" applyFont="1" applyFill="1" applyBorder="1" applyAlignment="1" applyProtection="1">
      <alignment horizontal="left" vertical="top" wrapText="1"/>
    </xf>
    <xf numFmtId="165" fontId="15" fillId="0" borderId="16" xfId="11" applyNumberFormat="1" applyFont="1" applyFill="1" applyBorder="1" applyAlignment="1" applyProtection="1">
      <alignment horizontal="center" vertical="center"/>
    </xf>
    <xf numFmtId="10" fontId="4" fillId="0" borderId="17" xfId="16" applyNumberFormat="1" applyFont="1" applyFill="1" applyBorder="1" applyAlignment="1" applyProtection="1">
      <alignment horizontal="center" vertical="center"/>
    </xf>
    <xf numFmtId="2" fontId="16" fillId="0" borderId="18" xfId="11" applyNumberFormat="1" applyFont="1" applyFill="1" applyBorder="1" applyAlignment="1" applyProtection="1">
      <alignment horizontal="center" vertical="center"/>
    </xf>
    <xf numFmtId="2" fontId="15" fillId="0" borderId="19" xfId="11" applyNumberFormat="1" applyFont="1" applyFill="1" applyBorder="1" applyAlignment="1" applyProtection="1">
      <alignment horizontal="center" vertical="center"/>
    </xf>
    <xf numFmtId="1" fontId="2" fillId="0" borderId="1" xfId="0" applyNumberFormat="1" applyFont="1" applyFill="1" applyBorder="1" applyAlignment="1" applyProtection="1">
      <alignment horizontal="left" vertical="top" wrapText="1"/>
    </xf>
    <xf numFmtId="165" fontId="15" fillId="0" borderId="1" xfId="11" applyNumberFormat="1" applyFont="1" applyFill="1" applyBorder="1" applyAlignment="1" applyProtection="1">
      <alignment horizontal="center" vertical="center"/>
    </xf>
    <xf numFmtId="0" fontId="4" fillId="0" borderId="20" xfId="0" applyFont="1" applyFill="1" applyBorder="1" applyAlignment="1" applyProtection="1">
      <alignment horizontal="center" vertical="center"/>
    </xf>
    <xf numFmtId="2" fontId="15" fillId="0" borderId="21" xfId="11" applyNumberFormat="1" applyFont="1" applyFill="1" applyBorder="1" applyAlignment="1" applyProtection="1">
      <alignment horizontal="center" vertical="center"/>
    </xf>
    <xf numFmtId="2" fontId="15" fillId="0" borderId="22" xfId="11" applyNumberFormat="1" applyFont="1" applyFill="1" applyBorder="1" applyAlignment="1" applyProtection="1">
      <alignment horizontal="center" vertical="center"/>
    </xf>
    <xf numFmtId="10" fontId="4" fillId="0" borderId="20" xfId="16" applyNumberFormat="1" applyFont="1" applyFill="1" applyBorder="1" applyAlignment="1" applyProtection="1">
      <alignment horizontal="center" vertical="center"/>
    </xf>
    <xf numFmtId="2" fontId="15" fillId="0" borderId="23" xfId="11" applyNumberFormat="1" applyFont="1" applyFill="1" applyBorder="1" applyAlignment="1" applyProtection="1">
      <alignment horizontal="center" vertical="center"/>
    </xf>
    <xf numFmtId="2" fontId="15" fillId="0" borderId="24" xfId="11" applyNumberFormat="1" applyFont="1" applyFill="1" applyBorder="1" applyAlignment="1" applyProtection="1">
      <alignment horizontal="center" vertical="center"/>
    </xf>
    <xf numFmtId="2" fontId="15" fillId="0" borderId="25" xfId="11" applyNumberFormat="1" applyFont="1" applyFill="1" applyBorder="1" applyAlignment="1" applyProtection="1">
      <alignment horizontal="center" vertical="center"/>
    </xf>
    <xf numFmtId="2" fontId="16" fillId="0" borderId="25" xfId="11" applyNumberFormat="1" applyFont="1" applyFill="1" applyBorder="1" applyAlignment="1" applyProtection="1">
      <alignment horizontal="center" vertical="center"/>
    </xf>
    <xf numFmtId="2" fontId="16" fillId="0" borderId="23" xfId="11" applyNumberFormat="1" applyFont="1" applyFill="1" applyBorder="1" applyAlignment="1" applyProtection="1">
      <alignment horizontal="center" vertical="center"/>
    </xf>
    <xf numFmtId="1" fontId="2" fillId="0" borderId="26" xfId="0" applyNumberFormat="1" applyFont="1" applyFill="1" applyBorder="1" applyAlignment="1" applyProtection="1">
      <alignment horizontal="center" vertical="top" wrapText="1"/>
    </xf>
    <xf numFmtId="1" fontId="2" fillId="0" borderId="23" xfId="0" applyNumberFormat="1" applyFont="1" applyFill="1" applyBorder="1" applyAlignment="1" applyProtection="1">
      <alignment horizontal="center" vertical="top" wrapText="1"/>
    </xf>
    <xf numFmtId="0" fontId="5" fillId="0" borderId="1" xfId="0" applyNumberFormat="1" applyFont="1" applyFill="1" applyBorder="1" applyAlignment="1"/>
    <xf numFmtId="0" fontId="5" fillId="6" borderId="1" xfId="0" applyNumberFormat="1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 wrapText="1"/>
    </xf>
    <xf numFmtId="0" fontId="2" fillId="6" borderId="1" xfId="0" applyFont="1" applyFill="1" applyBorder="1" applyAlignment="1">
      <alignment wrapText="1"/>
    </xf>
    <xf numFmtId="2" fontId="5" fillId="6" borderId="1" xfId="0" applyNumberFormat="1" applyFont="1" applyFill="1" applyBorder="1" applyAlignment="1">
      <alignment wrapText="1"/>
    </xf>
    <xf numFmtId="164" fontId="5" fillId="6" borderId="1" xfId="18" applyNumberFormat="1" applyFont="1" applyFill="1" applyBorder="1" applyAlignment="1">
      <alignment horizontal="right"/>
    </xf>
    <xf numFmtId="164" fontId="5" fillId="6" borderId="1" xfId="18" applyNumberFormat="1" applyFont="1" applyFill="1" applyBorder="1" applyAlignment="1"/>
    <xf numFmtId="0" fontId="5" fillId="6" borderId="1" xfId="0" applyNumberFormat="1" applyFont="1" applyFill="1" applyBorder="1" applyAlignment="1">
      <alignment horizontal="center" wrapText="1"/>
    </xf>
    <xf numFmtId="0" fontId="3" fillId="6" borderId="0" xfId="6" applyNumberFormat="1" applyFont="1" applyFill="1" applyBorder="1" applyAlignment="1">
      <alignment horizontal="center"/>
    </xf>
    <xf numFmtId="49" fontId="2" fillId="6" borderId="0" xfId="6" applyNumberFormat="1" applyFont="1" applyFill="1" applyBorder="1" applyAlignment="1">
      <alignment horizontal="left" wrapText="1"/>
    </xf>
    <xf numFmtId="17" fontId="2" fillId="6" borderId="0" xfId="6" applyNumberFormat="1" applyFont="1" applyFill="1" applyBorder="1" applyAlignment="1" applyProtection="1">
      <alignment horizontal="center" wrapText="1"/>
    </xf>
    <xf numFmtId="0" fontId="2" fillId="6" borderId="0" xfId="0" applyFont="1" applyFill="1"/>
    <xf numFmtId="0" fontId="5" fillId="6" borderId="1" xfId="0" applyNumberFormat="1" applyFont="1" applyFill="1" applyBorder="1" applyAlignment="1">
      <alignment wrapText="1"/>
    </xf>
    <xf numFmtId="0" fontId="2" fillId="6" borderId="1" xfId="0" applyFont="1" applyFill="1" applyBorder="1"/>
    <xf numFmtId="0" fontId="2" fillId="6" borderId="0" xfId="0" applyFont="1" applyFill="1" applyAlignment="1">
      <alignment wrapText="1"/>
    </xf>
    <xf numFmtId="0" fontId="3" fillId="6" borderId="0" xfId="0" applyFont="1" applyFill="1" applyAlignment="1">
      <alignment wrapText="1"/>
    </xf>
    <xf numFmtId="0" fontId="3" fillId="6" borderId="0" xfId="0" applyFont="1" applyFill="1" applyAlignment="1"/>
    <xf numFmtId="0" fontId="2" fillId="6" borderId="0" xfId="0" applyFont="1" applyFill="1" applyAlignment="1"/>
    <xf numFmtId="0" fontId="2" fillId="6" borderId="0" xfId="0" applyNumberFormat="1" applyFont="1" applyFill="1" applyAlignment="1">
      <alignment horizontal="center"/>
    </xf>
    <xf numFmtId="2" fontId="16" fillId="2" borderId="6" xfId="11" applyNumberFormat="1" applyFont="1" applyFill="1" applyBorder="1" applyProtection="1"/>
    <xf numFmtId="0" fontId="4" fillId="6" borderId="0" xfId="6" applyFont="1" applyFill="1" applyBorder="1" applyAlignment="1">
      <alignment horizontal="center"/>
    </xf>
    <xf numFmtId="0" fontId="2" fillId="6" borderId="0" xfId="0" applyNumberFormat="1" applyFont="1" applyFill="1" applyBorder="1" applyAlignment="1"/>
    <xf numFmtId="10" fontId="2" fillId="6" borderId="0" xfId="13" applyNumberFormat="1" applyFont="1" applyFill="1" applyBorder="1" applyAlignment="1">
      <alignment horizontal="center" wrapText="1"/>
    </xf>
    <xf numFmtId="0" fontId="7" fillId="2" borderId="0" xfId="0" applyFont="1" applyFill="1" applyBorder="1" applyAlignment="1">
      <alignment horizontal="left" wrapText="1"/>
    </xf>
    <xf numFmtId="0" fontId="2" fillId="2" borderId="0" xfId="0" applyNumberFormat="1" applyFont="1" applyFill="1" applyBorder="1" applyAlignment="1">
      <alignment horizontal="left"/>
    </xf>
    <xf numFmtId="2" fontId="5" fillId="2" borderId="0" xfId="18" applyNumberFormat="1" applyFont="1" applyFill="1" applyBorder="1" applyAlignment="1">
      <alignment horizontal="left"/>
    </xf>
    <xf numFmtId="164" fontId="5" fillId="2" borderId="0" xfId="18" applyNumberFormat="1" applyFont="1" applyFill="1" applyBorder="1" applyAlignment="1">
      <alignment horizontal="left"/>
    </xf>
    <xf numFmtId="164" fontId="7" fillId="2" borderId="0" xfId="18" applyNumberFormat="1" applyFont="1" applyFill="1" applyBorder="1" applyAlignment="1">
      <alignment horizontal="left"/>
    </xf>
    <xf numFmtId="0" fontId="7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2" fontId="15" fillId="0" borderId="18" xfId="11" applyNumberFormat="1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>
      <alignment horizontal="left"/>
    </xf>
    <xf numFmtId="0" fontId="7" fillId="0" borderId="0" xfId="0" applyFont="1" applyFill="1" applyBorder="1" applyAlignment="1">
      <alignment horizontal="left" wrapText="1"/>
    </xf>
    <xf numFmtId="0" fontId="20" fillId="2" borderId="0" xfId="0" applyFont="1" applyFill="1" applyAlignment="1">
      <alignment horizontal="center" vertical="top"/>
    </xf>
    <xf numFmtId="2" fontId="2" fillId="0" borderId="0" xfId="18" applyNumberFormat="1" applyFont="1" applyFill="1" applyBorder="1" applyAlignment="1">
      <alignment horizontal="center"/>
    </xf>
    <xf numFmtId="167" fontId="3" fillId="4" borderId="7" xfId="1" applyFont="1" applyFill="1" applyBorder="1" applyAlignment="1" applyProtection="1">
      <alignment horizontal="center"/>
    </xf>
    <xf numFmtId="2" fontId="16" fillId="4" borderId="11" xfId="11" applyNumberFormat="1" applyFont="1" applyFill="1" applyBorder="1" applyAlignment="1" applyProtection="1">
      <alignment horizontal="center" vertical="center"/>
    </xf>
    <xf numFmtId="2" fontId="16" fillId="6" borderId="6" xfId="11" applyNumberFormat="1" applyFont="1" applyFill="1" applyBorder="1" applyAlignment="1" applyProtection="1">
      <alignment horizontal="center"/>
    </xf>
    <xf numFmtId="2" fontId="16" fillId="6" borderId="6" xfId="11" applyNumberFormat="1" applyFont="1" applyFill="1" applyBorder="1" applyAlignment="1" applyProtection="1">
      <alignment horizontal="center"/>
    </xf>
    <xf numFmtId="2" fontId="13" fillId="2" borderId="0" xfId="0" applyNumberFormat="1" applyFont="1" applyFill="1" applyProtection="1"/>
    <xf numFmtId="164" fontId="22" fillId="2" borderId="0" xfId="25" applyFont="1" applyFill="1" applyProtection="1"/>
    <xf numFmtId="0" fontId="20" fillId="2" borderId="0" xfId="0" applyFont="1" applyFill="1" applyAlignment="1">
      <alignment horizontal="center" vertical="top"/>
    </xf>
    <xf numFmtId="2" fontId="2" fillId="2" borderId="0" xfId="18" applyNumberFormat="1" applyFont="1" applyFill="1" applyBorder="1" applyAlignment="1">
      <alignment horizontal="center"/>
    </xf>
    <xf numFmtId="164" fontId="7" fillId="2" borderId="0" xfId="18" applyNumberFormat="1" applyFont="1" applyFill="1" applyBorder="1" applyAlignment="1">
      <alignment horizontal="center" vertical="center"/>
    </xf>
    <xf numFmtId="164" fontId="6" fillId="2" borderId="0" xfId="24" applyFont="1" applyFill="1" applyBorder="1" applyAlignment="1">
      <alignment horizontal="center"/>
    </xf>
    <xf numFmtId="4" fontId="7" fillId="2" borderId="0" xfId="18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22" fillId="2" borderId="0" xfId="0" applyFont="1" applyFill="1" applyBorder="1" applyAlignment="1">
      <alignment horizontal="left" wrapText="1"/>
    </xf>
    <xf numFmtId="167" fontId="3" fillId="4" borderId="7" xfId="1" applyFont="1" applyFill="1" applyBorder="1" applyAlignment="1" applyProtection="1">
      <alignment horizontal="center"/>
    </xf>
    <xf numFmtId="167" fontId="3" fillId="4" borderId="8" xfId="1" applyFont="1" applyFill="1" applyBorder="1" applyAlignment="1" applyProtection="1">
      <alignment horizontal="center"/>
    </xf>
    <xf numFmtId="0" fontId="19" fillId="2" borderId="0" xfId="0" applyFont="1" applyFill="1" applyAlignment="1">
      <alignment horizontal="center"/>
    </xf>
    <xf numFmtId="2" fontId="16" fillId="4" borderId="2" xfId="11" applyNumberFormat="1" applyFont="1" applyFill="1" applyBorder="1" applyAlignment="1" applyProtection="1">
      <alignment horizontal="center" vertical="center"/>
    </xf>
    <xf numFmtId="2" fontId="16" fillId="4" borderId="3" xfId="11" applyNumberFormat="1" applyFont="1" applyFill="1" applyBorder="1" applyAlignment="1" applyProtection="1">
      <alignment horizontal="center" vertical="center"/>
    </xf>
    <xf numFmtId="2" fontId="16" fillId="4" borderId="11" xfId="11" applyNumberFormat="1" applyFont="1" applyFill="1" applyBorder="1" applyAlignment="1" applyProtection="1">
      <alignment horizontal="center" vertical="center"/>
    </xf>
    <xf numFmtId="2" fontId="16" fillId="4" borderId="12" xfId="11" applyNumberFormat="1" applyFont="1" applyFill="1" applyBorder="1" applyAlignment="1" applyProtection="1">
      <alignment horizontal="center" vertical="center"/>
    </xf>
    <xf numFmtId="164" fontId="14" fillId="2" borderId="0" xfId="25" applyFont="1" applyFill="1" applyBorder="1" applyAlignment="1" applyProtection="1">
      <alignment horizontal="center"/>
    </xf>
    <xf numFmtId="2" fontId="16" fillId="4" borderId="15" xfId="11" applyNumberFormat="1" applyFont="1" applyFill="1" applyBorder="1" applyAlignment="1" applyProtection="1">
      <alignment horizontal="center" vertical="center" wrapText="1"/>
    </xf>
    <xf numFmtId="2" fontId="16" fillId="4" borderId="27" xfId="11" applyNumberFormat="1" applyFont="1" applyFill="1" applyBorder="1" applyAlignment="1" applyProtection="1">
      <alignment horizontal="center" vertical="center" wrapText="1"/>
    </xf>
    <xf numFmtId="2" fontId="7" fillId="4" borderId="15" xfId="11" applyNumberFormat="1" applyFont="1" applyFill="1" applyBorder="1" applyAlignment="1" applyProtection="1">
      <alignment horizontal="center" vertical="center" wrapText="1"/>
    </xf>
  </cellXfs>
  <cellStyles count="28">
    <cellStyle name="Moeda 2" xfId="1"/>
    <cellStyle name="Moeda 2 2" xfId="2"/>
    <cellStyle name="Moeda 2 3" xfId="3"/>
    <cellStyle name="Moeda 2 4" xfId="4"/>
    <cellStyle name="Moeda 3" xfId="5"/>
    <cellStyle name="Normal" xfId="0" builtinId="0"/>
    <cellStyle name="Normal 2" xfId="6"/>
    <cellStyle name="Normal 3" xfId="7"/>
    <cellStyle name="Normal 3 2" xfId="8"/>
    <cellStyle name="Normal 3 3" xfId="9"/>
    <cellStyle name="Normal 4" xfId="10"/>
    <cellStyle name="Normal_Plan1" xfId="11"/>
    <cellStyle name="Porcentagem 2" xfId="12"/>
    <cellStyle name="Porcentagem 2 2" xfId="13"/>
    <cellStyle name="Porcentagem 3" xfId="14"/>
    <cellStyle name="Porcentagem 3 2" xfId="15"/>
    <cellStyle name="Porcentagem 4" xfId="16"/>
    <cellStyle name="Porcentagem 4 2" xfId="17"/>
    <cellStyle name="Separador de milhares" xfId="18" builtinId="3"/>
    <cellStyle name="Separador de milhares 2" xfId="19"/>
    <cellStyle name="Separador de milhares 2 2" xfId="20"/>
    <cellStyle name="Separador de milhares 3" xfId="21"/>
    <cellStyle name="Separador de milhares 4" xfId="22"/>
    <cellStyle name="Separador de milhares 4 2" xfId="23"/>
    <cellStyle name="Separador de milhares_Rua dos Coroados" xfId="24"/>
    <cellStyle name="Separador de milhares_Rua dos Coroados 2 2" xfId="25"/>
    <cellStyle name="Vírgula 2" xfId="26"/>
    <cellStyle name="Vírgula 3" xfId="2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114300</xdr:colOff>
      <xdr:row>102</xdr:row>
      <xdr:rowOff>123825</xdr:rowOff>
    </xdr:from>
    <xdr:to>
      <xdr:col>7</xdr:col>
      <xdr:colOff>638175</xdr:colOff>
      <xdr:row>102</xdr:row>
      <xdr:rowOff>123825</xdr:rowOff>
    </xdr:to>
    <xdr:cxnSp macro="">
      <xdr:nvCxnSpPr>
        <xdr:cNvPr id="36842" name="Conector reto 3"/>
        <xdr:cNvCxnSpPr>
          <a:cxnSpLocks noChangeShapeType="1"/>
        </xdr:cNvCxnSpPr>
      </xdr:nvCxnSpPr>
      <xdr:spPr bwMode="auto">
        <a:xfrm>
          <a:off x="7048500" y="9458325"/>
          <a:ext cx="1743075" cy="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</xdr:spPr>
    </xdr:cxnSp>
    <xdr:clientData/>
  </xdr:twoCellAnchor>
  <xdr:twoCellAnchor editAs="oneCell">
    <xdr:from>
      <xdr:col>6</xdr:col>
      <xdr:colOff>47625</xdr:colOff>
      <xdr:row>4</xdr:row>
      <xdr:rowOff>38100</xdr:rowOff>
    </xdr:from>
    <xdr:to>
      <xdr:col>7</xdr:col>
      <xdr:colOff>552450</xdr:colOff>
      <xdr:row>8</xdr:row>
      <xdr:rowOff>142875</xdr:rowOff>
    </xdr:to>
    <xdr:pic>
      <xdr:nvPicPr>
        <xdr:cNvPr id="36843" name="Imagem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r="61818"/>
        <a:stretch>
          <a:fillRect/>
        </a:stretch>
      </xdr:blipFill>
      <xdr:spPr bwMode="auto">
        <a:xfrm>
          <a:off x="7534275" y="838200"/>
          <a:ext cx="1171575" cy="752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476250</xdr:colOff>
      <xdr:row>4</xdr:row>
      <xdr:rowOff>161925</xdr:rowOff>
    </xdr:from>
    <xdr:to>
      <xdr:col>8</xdr:col>
      <xdr:colOff>312256</xdr:colOff>
      <xdr:row>9</xdr:row>
      <xdr:rowOff>47625</xdr:rowOff>
    </xdr:to>
    <xdr:pic>
      <xdr:nvPicPr>
        <xdr:cNvPr id="37899" name="Imagem 2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r="61818"/>
        <a:stretch>
          <a:fillRect/>
        </a:stretch>
      </xdr:blipFill>
      <xdr:spPr bwMode="auto">
        <a:xfrm>
          <a:off x="6200775" y="1228725"/>
          <a:ext cx="1171575" cy="752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14</xdr:col>
      <xdr:colOff>542925</xdr:colOff>
      <xdr:row>44</xdr:row>
      <xdr:rowOff>95250</xdr:rowOff>
    </xdr:from>
    <xdr:to>
      <xdr:col>18</xdr:col>
      <xdr:colOff>123825</xdr:colOff>
      <xdr:row>44</xdr:row>
      <xdr:rowOff>95250</xdr:rowOff>
    </xdr:to>
    <xdr:cxnSp macro="">
      <xdr:nvCxnSpPr>
        <xdr:cNvPr id="37900" name="Conector reto 3"/>
        <xdr:cNvCxnSpPr>
          <a:cxnSpLocks noChangeShapeType="1"/>
        </xdr:cNvCxnSpPr>
      </xdr:nvCxnSpPr>
      <xdr:spPr bwMode="auto">
        <a:xfrm>
          <a:off x="8296275" y="8277225"/>
          <a:ext cx="0" cy="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</xdr:spPr>
    </xdr:cxnSp>
    <xdr:clientData/>
  </xdr:twoCellAnchor>
  <xdr:twoCellAnchor>
    <xdr:from>
      <xdr:col>4</xdr:col>
      <xdr:colOff>0</xdr:colOff>
      <xdr:row>44</xdr:row>
      <xdr:rowOff>95250</xdr:rowOff>
    </xdr:from>
    <xdr:to>
      <xdr:col>7</xdr:col>
      <xdr:colOff>200025</xdr:colOff>
      <xdr:row>44</xdr:row>
      <xdr:rowOff>95250</xdr:rowOff>
    </xdr:to>
    <xdr:cxnSp macro="">
      <xdr:nvCxnSpPr>
        <xdr:cNvPr id="37901" name="Conector reto 3"/>
        <xdr:cNvCxnSpPr>
          <a:cxnSpLocks noChangeShapeType="1"/>
        </xdr:cNvCxnSpPr>
      </xdr:nvCxnSpPr>
      <xdr:spPr bwMode="auto">
        <a:xfrm>
          <a:off x="4505325" y="8277225"/>
          <a:ext cx="2095500" cy="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</xdr:spPr>
    </xdr:cxnSp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oleObject" Target="../embeddings/oleObject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R182"/>
  <sheetViews>
    <sheetView view="pageBreakPreview" topLeftCell="A25" zoomScale="160" zoomScaleNormal="80" zoomScaleSheetLayoutView="160" workbookViewId="0">
      <selection activeCell="C104" sqref="C104:E104"/>
    </sheetView>
  </sheetViews>
  <sheetFormatPr defaultRowHeight="12.75"/>
  <cols>
    <col min="1" max="1" width="6.28515625" style="67" customWidth="1"/>
    <col min="2" max="2" width="10.42578125" style="2" hidden="1" customWidth="1"/>
    <col min="3" max="3" width="12.42578125" style="1" hidden="1" customWidth="1"/>
    <col min="4" max="4" width="89.7109375" style="27" customWidth="1"/>
    <col min="5" max="5" width="8" style="1" customWidth="1"/>
    <col min="6" max="6" width="8.28515625" style="79" customWidth="1"/>
    <col min="7" max="7" width="10" style="26" customWidth="1"/>
    <col min="8" max="8" width="12.140625" style="23" customWidth="1"/>
    <col min="9" max="16384" width="9.140625" style="3"/>
  </cols>
  <sheetData>
    <row r="1" spans="1:8">
      <c r="A1" s="65"/>
      <c r="E1" s="58"/>
    </row>
    <row r="2" spans="1:8" ht="20.25">
      <c r="A2" s="86" t="s">
        <v>69</v>
      </c>
      <c r="B2" s="86"/>
      <c r="C2" s="86"/>
      <c r="D2" s="86"/>
      <c r="E2" s="86"/>
      <c r="F2" s="86"/>
      <c r="G2" s="86"/>
      <c r="H2" s="86"/>
    </row>
    <row r="3" spans="1:8" ht="15">
      <c r="A3" s="170" t="s">
        <v>0</v>
      </c>
      <c r="B3" s="170"/>
      <c r="C3" s="170"/>
      <c r="D3" s="170"/>
      <c r="E3" s="170"/>
      <c r="F3" s="87"/>
      <c r="G3" s="87"/>
      <c r="H3" s="87"/>
    </row>
    <row r="4" spans="1:8" ht="15">
      <c r="A4" s="162"/>
      <c r="B4" s="162"/>
      <c r="C4" s="162"/>
      <c r="D4" s="162"/>
      <c r="E4" s="162"/>
      <c r="F4" s="87"/>
      <c r="G4" s="87"/>
      <c r="H4" s="87"/>
    </row>
    <row r="5" spans="1:8">
      <c r="A5" s="2"/>
      <c r="E5" s="15"/>
      <c r="F5" s="80"/>
    </row>
    <row r="6" spans="1:8">
      <c r="A6" s="4" t="s">
        <v>67</v>
      </c>
      <c r="B6" s="4"/>
      <c r="C6" s="5"/>
      <c r="D6" s="6"/>
      <c r="E6" s="58"/>
      <c r="F6" s="80"/>
      <c r="G6" s="9"/>
      <c r="H6" s="7"/>
    </row>
    <row r="7" spans="1:8">
      <c r="A7" s="4" t="s">
        <v>68</v>
      </c>
      <c r="B7" s="4"/>
      <c r="C7" s="5"/>
      <c r="D7" s="8"/>
      <c r="E7" s="10"/>
      <c r="F7" s="80"/>
      <c r="G7" s="9"/>
      <c r="H7" s="7"/>
    </row>
    <row r="8" spans="1:8">
      <c r="A8" s="4" t="s">
        <v>20</v>
      </c>
      <c r="B8" s="4"/>
      <c r="C8" s="5"/>
      <c r="D8" s="8"/>
      <c r="E8" s="78"/>
      <c r="G8" s="9"/>
      <c r="H8" s="7"/>
    </row>
    <row r="9" spans="1:8">
      <c r="A9" s="10"/>
      <c r="B9" s="11"/>
      <c r="C9" s="10"/>
      <c r="D9" s="8"/>
      <c r="E9" s="85"/>
      <c r="F9" s="88"/>
      <c r="G9" s="9"/>
      <c r="H9" s="7"/>
    </row>
    <row r="10" spans="1:8">
      <c r="A10" s="10"/>
      <c r="B10" s="11"/>
      <c r="C10" s="10"/>
      <c r="D10" s="8"/>
      <c r="E10" s="85"/>
      <c r="F10" s="163"/>
      <c r="G10" s="9"/>
      <c r="H10" s="7"/>
    </row>
    <row r="11" spans="1:8" ht="15.75">
      <c r="A11" s="173" t="s">
        <v>1</v>
      </c>
      <c r="B11" s="173"/>
      <c r="C11" s="173"/>
      <c r="D11" s="173"/>
      <c r="E11" s="173"/>
      <c r="F11" s="173"/>
      <c r="G11" s="173"/>
      <c r="H11" s="173"/>
    </row>
    <row r="12" spans="1:8">
      <c r="A12" s="66"/>
      <c r="B12" s="13"/>
      <c r="C12" s="12"/>
      <c r="D12" s="14"/>
      <c r="E12" s="12"/>
      <c r="F12" s="81"/>
      <c r="G12" s="62"/>
      <c r="H12" s="13"/>
    </row>
    <row r="13" spans="1:8" s="75" customFormat="1" ht="25.5">
      <c r="A13" s="71" t="s">
        <v>2</v>
      </c>
      <c r="B13" s="76" t="s">
        <v>3</v>
      </c>
      <c r="C13" s="71" t="s">
        <v>25</v>
      </c>
      <c r="D13" s="72" t="s">
        <v>4</v>
      </c>
      <c r="E13" s="71" t="s">
        <v>5</v>
      </c>
      <c r="F13" s="82" t="s">
        <v>6</v>
      </c>
      <c r="G13" s="73" t="s">
        <v>7</v>
      </c>
      <c r="H13" s="74" t="s">
        <v>8</v>
      </c>
    </row>
    <row r="14" spans="1:8" s="60" customFormat="1" ht="15" customHeight="1">
      <c r="A14" s="105">
        <v>1</v>
      </c>
      <c r="B14" s="105"/>
      <c r="C14" s="105"/>
      <c r="D14" s="106" t="s">
        <v>4</v>
      </c>
      <c r="E14" s="107"/>
      <c r="F14" s="108"/>
      <c r="G14" s="109"/>
      <c r="H14" s="110">
        <f>SUM(H15:H17)</f>
        <v>13080.19</v>
      </c>
    </row>
    <row r="15" spans="1:8" s="60" customFormat="1" ht="15" customHeight="1">
      <c r="A15" s="100" t="s">
        <v>18</v>
      </c>
      <c r="B15" s="97"/>
      <c r="C15" s="97"/>
      <c r="D15" s="96" t="s">
        <v>84</v>
      </c>
      <c r="E15" s="97" t="s">
        <v>39</v>
      </c>
      <c r="F15" s="99">
        <v>24</v>
      </c>
      <c r="G15" s="95">
        <v>433.62</v>
      </c>
      <c r="H15" s="102">
        <f>ROUND(F15*G15,2)</f>
        <v>10406.879999999999</v>
      </c>
    </row>
    <row r="16" spans="1:8" s="60" customFormat="1" ht="15" customHeight="1">
      <c r="A16" s="100" t="s">
        <v>24</v>
      </c>
      <c r="B16" s="97"/>
      <c r="C16" s="97"/>
      <c r="D16" s="96" t="s">
        <v>85</v>
      </c>
      <c r="E16" s="97" t="s">
        <v>59</v>
      </c>
      <c r="F16" s="99">
        <v>1</v>
      </c>
      <c r="G16" s="95">
        <v>1519.7</v>
      </c>
      <c r="H16" s="102">
        <f>ROUND(F16*G16,2)</f>
        <v>1519.7</v>
      </c>
    </row>
    <row r="17" spans="1:11" s="60" customFormat="1" ht="15" customHeight="1">
      <c r="A17" s="100" t="s">
        <v>49</v>
      </c>
      <c r="B17" s="97"/>
      <c r="C17" s="97"/>
      <c r="D17" s="96" t="s">
        <v>86</v>
      </c>
      <c r="E17" s="97" t="s">
        <v>41</v>
      </c>
      <c r="F17" s="99">
        <v>620.22</v>
      </c>
      <c r="G17" s="95">
        <v>1.86</v>
      </c>
      <c r="H17" s="102">
        <f>ROUND(F17*G17,2)</f>
        <v>1153.6099999999999</v>
      </c>
    </row>
    <row r="18" spans="1:11" s="60" customFormat="1" ht="15" customHeight="1">
      <c r="A18" s="105">
        <v>2</v>
      </c>
      <c r="B18" s="105"/>
      <c r="C18" s="105"/>
      <c r="D18" s="106" t="s">
        <v>48</v>
      </c>
      <c r="E18" s="107"/>
      <c r="F18" s="108"/>
      <c r="G18" s="109"/>
      <c r="H18" s="110">
        <f>SUM(H19:H27)</f>
        <v>177578.69999999998</v>
      </c>
    </row>
    <row r="19" spans="1:11" s="60" customFormat="1" ht="15" customHeight="1">
      <c r="A19" s="100" t="s">
        <v>35</v>
      </c>
      <c r="B19" s="158"/>
      <c r="C19" s="158"/>
      <c r="D19" s="96" t="s">
        <v>83</v>
      </c>
      <c r="E19" s="97" t="s">
        <v>39</v>
      </c>
      <c r="F19" s="99">
        <v>96.8</v>
      </c>
      <c r="G19" s="95">
        <v>140.38</v>
      </c>
      <c r="H19" s="102">
        <f>ROUND(F19*G19,2)</f>
        <v>13588.78</v>
      </c>
    </row>
    <row r="20" spans="1:11" s="60" customFormat="1" ht="15" customHeight="1">
      <c r="A20" s="100" t="s">
        <v>36</v>
      </c>
      <c r="B20" s="158"/>
      <c r="C20" s="158"/>
      <c r="D20" s="96" t="s">
        <v>82</v>
      </c>
      <c r="E20" s="97" t="s">
        <v>41</v>
      </c>
      <c r="F20" s="99">
        <f>ROUND(F17*2,2)</f>
        <v>1240.44</v>
      </c>
      <c r="G20" s="95">
        <v>7.25</v>
      </c>
      <c r="H20" s="102">
        <f t="shared" ref="H20:H27" si="0">ROUND(F20*G20,2)</f>
        <v>8993.19</v>
      </c>
    </row>
    <row r="21" spans="1:11" s="60" customFormat="1" ht="15" customHeight="1">
      <c r="A21" s="100" t="s">
        <v>43</v>
      </c>
      <c r="B21" s="97"/>
      <c r="C21" s="97"/>
      <c r="D21" s="160" t="s">
        <v>81</v>
      </c>
      <c r="E21" s="97" t="s">
        <v>42</v>
      </c>
      <c r="F21" s="99">
        <v>722.54</v>
      </c>
      <c r="G21" s="95">
        <v>13.93</v>
      </c>
      <c r="H21" s="102">
        <f t="shared" si="0"/>
        <v>10064.98</v>
      </c>
    </row>
    <row r="22" spans="1:11" s="60" customFormat="1" ht="15" customHeight="1">
      <c r="A22" s="100" t="s">
        <v>44</v>
      </c>
      <c r="B22" s="97"/>
      <c r="C22" s="97"/>
      <c r="D22" s="160" t="s">
        <v>80</v>
      </c>
      <c r="E22" s="97" t="s">
        <v>42</v>
      </c>
      <c r="F22" s="99">
        <v>341.02</v>
      </c>
      <c r="G22" s="95">
        <v>15.72</v>
      </c>
      <c r="H22" s="102">
        <f t="shared" si="0"/>
        <v>5360.83</v>
      </c>
    </row>
    <row r="23" spans="1:11" s="60" customFormat="1" ht="15" customHeight="1">
      <c r="A23" s="100" t="s">
        <v>45</v>
      </c>
      <c r="B23" s="97"/>
      <c r="C23" s="97"/>
      <c r="D23" s="96" t="s">
        <v>79</v>
      </c>
      <c r="E23" s="97" t="s">
        <v>39</v>
      </c>
      <c r="F23" s="99">
        <f>ROUND((F21+F22)*2,2)</f>
        <v>2127.12</v>
      </c>
      <c r="G23" s="95">
        <v>27.97</v>
      </c>
      <c r="H23" s="102">
        <f t="shared" si="0"/>
        <v>59495.55</v>
      </c>
    </row>
    <row r="24" spans="1:11" s="60" customFormat="1" ht="15" customHeight="1">
      <c r="A24" s="100" t="s">
        <v>46</v>
      </c>
      <c r="B24" s="97"/>
      <c r="C24" s="97"/>
      <c r="D24" s="160" t="s">
        <v>66</v>
      </c>
      <c r="E24" s="97" t="s">
        <v>42</v>
      </c>
      <c r="F24" s="99">
        <f>ROUND((F21+F22)*1.25,2)</f>
        <v>1329.45</v>
      </c>
      <c r="G24" s="95">
        <v>25.27</v>
      </c>
      <c r="H24" s="102">
        <f>ROUND(F24*G24,2)</f>
        <v>33595.199999999997</v>
      </c>
    </row>
    <row r="25" spans="1:11" s="144" customFormat="1" ht="15" customHeight="1">
      <c r="A25" s="100" t="s">
        <v>47</v>
      </c>
      <c r="B25" s="97"/>
      <c r="C25" s="97"/>
      <c r="D25" s="160" t="s">
        <v>77</v>
      </c>
      <c r="E25" s="97" t="s">
        <v>42</v>
      </c>
      <c r="F25" s="99">
        <f>F27</f>
        <v>923.6</v>
      </c>
      <c r="G25" s="95">
        <v>19.8</v>
      </c>
      <c r="H25" s="102">
        <f>ROUND(F25*G25,2)</f>
        <v>18287.28</v>
      </c>
      <c r="K25" s="60"/>
    </row>
    <row r="26" spans="1:11" s="60" customFormat="1" ht="15" customHeight="1">
      <c r="A26" s="100" t="s">
        <v>70</v>
      </c>
      <c r="B26" s="97"/>
      <c r="C26" s="97"/>
      <c r="D26" s="160" t="s">
        <v>72</v>
      </c>
      <c r="E26" s="97" t="s">
        <v>42</v>
      </c>
      <c r="F26" s="99">
        <f>ROUND(F27*1.25,2)</f>
        <v>1154.5</v>
      </c>
      <c r="G26" s="95">
        <v>17.38</v>
      </c>
      <c r="H26" s="102">
        <f>ROUND(F26*G26,2)</f>
        <v>20065.21</v>
      </c>
    </row>
    <row r="27" spans="1:11" s="60" customFormat="1" ht="15" customHeight="1">
      <c r="A27" s="100" t="s">
        <v>71</v>
      </c>
      <c r="B27" s="97"/>
      <c r="C27" s="97"/>
      <c r="D27" s="96" t="s">
        <v>78</v>
      </c>
      <c r="E27" s="97" t="s">
        <v>42</v>
      </c>
      <c r="F27" s="99">
        <f>ROUND((F21+F22)-(F17*0.4*0.4*3.14159265358979/4)-F29,2)</f>
        <v>923.6</v>
      </c>
      <c r="G27" s="95">
        <v>8.8000000000000007</v>
      </c>
      <c r="H27" s="102">
        <f t="shared" si="0"/>
        <v>8127.68</v>
      </c>
    </row>
    <row r="28" spans="1:11" s="60" customFormat="1" ht="15" customHeight="1">
      <c r="A28" s="105">
        <v>3</v>
      </c>
      <c r="B28" s="105"/>
      <c r="C28" s="105"/>
      <c r="D28" s="106" t="s">
        <v>60</v>
      </c>
      <c r="E28" s="107"/>
      <c r="F28" s="108"/>
      <c r="G28" s="109"/>
      <c r="H28" s="110">
        <f>SUM(H29:H30)</f>
        <v>381501.61</v>
      </c>
    </row>
    <row r="29" spans="1:11" s="144" customFormat="1" ht="15" customHeight="1">
      <c r="A29" s="100" t="s">
        <v>37</v>
      </c>
      <c r="B29" s="157"/>
      <c r="C29" s="158"/>
      <c r="D29" s="101" t="s">
        <v>75</v>
      </c>
      <c r="E29" s="98" t="s">
        <v>74</v>
      </c>
      <c r="F29" s="99">
        <f>ROUND(F17*0.1,2)</f>
        <v>62.02</v>
      </c>
      <c r="G29" s="95">
        <v>337.08</v>
      </c>
      <c r="H29" s="102">
        <f>ROUND(F29*G29,2)</f>
        <v>20905.7</v>
      </c>
      <c r="K29" s="60"/>
    </row>
    <row r="30" spans="1:11" s="60" customFormat="1" ht="15" customHeight="1">
      <c r="A30" s="100" t="s">
        <v>73</v>
      </c>
      <c r="B30" s="157"/>
      <c r="C30" s="158"/>
      <c r="D30" s="101" t="s">
        <v>76</v>
      </c>
      <c r="E30" s="98" t="s">
        <v>65</v>
      </c>
      <c r="F30" s="99">
        <v>620.22</v>
      </c>
      <c r="G30" s="95">
        <v>581.4</v>
      </c>
      <c r="H30" s="102">
        <f>ROUND(F30*G30,2)</f>
        <v>360595.91</v>
      </c>
    </row>
    <row r="31" spans="1:11" s="60" customFormat="1" ht="15" customHeight="1">
      <c r="A31" s="105">
        <v>4</v>
      </c>
      <c r="B31" s="105"/>
      <c r="C31" s="105"/>
      <c r="D31" s="106" t="s">
        <v>61</v>
      </c>
      <c r="E31" s="107"/>
      <c r="F31" s="108"/>
      <c r="G31" s="109"/>
      <c r="H31" s="110">
        <f>SUM(H32:H35)</f>
        <v>82344.63</v>
      </c>
    </row>
    <row r="32" spans="1:11" s="60" customFormat="1" ht="15" customHeight="1">
      <c r="A32" s="100" t="s">
        <v>50</v>
      </c>
      <c r="B32" s="100"/>
      <c r="C32" s="97"/>
      <c r="D32" s="101" t="s">
        <v>87</v>
      </c>
      <c r="E32" s="98" t="s">
        <v>62</v>
      </c>
      <c r="F32" s="99">
        <v>4</v>
      </c>
      <c r="G32" s="95">
        <v>8535.81</v>
      </c>
      <c r="H32" s="102">
        <f>ROUND(F32*G32,2)</f>
        <v>34143.24</v>
      </c>
    </row>
    <row r="33" spans="1:70" s="60" customFormat="1" ht="15" customHeight="1">
      <c r="A33" s="100" t="s">
        <v>51</v>
      </c>
      <c r="B33" s="100"/>
      <c r="C33" s="97"/>
      <c r="D33" s="104" t="s">
        <v>88</v>
      </c>
      <c r="E33" s="98" t="s">
        <v>41</v>
      </c>
      <c r="F33" s="99">
        <v>3</v>
      </c>
      <c r="G33" s="95">
        <v>912.61</v>
      </c>
      <c r="H33" s="102">
        <f t="shared" ref="H33:H42" si="1">ROUND(F33*G33,2)</f>
        <v>2737.83</v>
      </c>
    </row>
    <row r="34" spans="1:70" s="60" customFormat="1" ht="15" customHeight="1">
      <c r="A34" s="100" t="s">
        <v>52</v>
      </c>
      <c r="B34" s="100"/>
      <c r="C34" s="97"/>
      <c r="D34" s="103" t="s">
        <v>89</v>
      </c>
      <c r="E34" s="98" t="s">
        <v>62</v>
      </c>
      <c r="F34" s="99">
        <v>6</v>
      </c>
      <c r="G34" s="95">
        <v>6343.41</v>
      </c>
      <c r="H34" s="102">
        <f t="shared" si="1"/>
        <v>38060.46</v>
      </c>
    </row>
    <row r="35" spans="1:70" s="60" customFormat="1" ht="15" customHeight="1">
      <c r="A35" s="100" t="s">
        <v>53</v>
      </c>
      <c r="B35" s="100"/>
      <c r="C35" s="97"/>
      <c r="D35" s="103" t="s">
        <v>90</v>
      </c>
      <c r="E35" s="97" t="s">
        <v>62</v>
      </c>
      <c r="F35" s="99">
        <v>10</v>
      </c>
      <c r="G35" s="95">
        <v>740.31</v>
      </c>
      <c r="H35" s="102">
        <f t="shared" si="1"/>
        <v>7403.1</v>
      </c>
    </row>
    <row r="36" spans="1:70" s="60" customFormat="1" ht="15" customHeight="1">
      <c r="A36" s="105">
        <v>5</v>
      </c>
      <c r="B36" s="105"/>
      <c r="C36" s="105"/>
      <c r="D36" s="106" t="s">
        <v>63</v>
      </c>
      <c r="E36" s="107"/>
      <c r="F36" s="108"/>
      <c r="G36" s="109"/>
      <c r="H36" s="110">
        <f>SUM(H37:H39)</f>
        <v>98147.35</v>
      </c>
    </row>
    <row r="37" spans="1:70" s="60" customFormat="1" ht="15" customHeight="1">
      <c r="A37" s="100" t="s">
        <v>54</v>
      </c>
      <c r="B37" s="100"/>
      <c r="C37" s="97"/>
      <c r="D37" s="101" t="s">
        <v>91</v>
      </c>
      <c r="E37" s="98" t="s">
        <v>39</v>
      </c>
      <c r="F37" s="99">
        <f>ROUND(F17*1.3,2)</f>
        <v>806.29</v>
      </c>
      <c r="G37" s="95">
        <v>8.08</v>
      </c>
      <c r="H37" s="102">
        <f t="shared" si="1"/>
        <v>6514.82</v>
      </c>
    </row>
    <row r="38" spans="1:70" s="60" customFormat="1" ht="15" customHeight="1">
      <c r="A38" s="100" t="s">
        <v>55</v>
      </c>
      <c r="B38" s="100"/>
      <c r="C38" s="97"/>
      <c r="D38" s="104" t="s">
        <v>92</v>
      </c>
      <c r="E38" s="98" t="s">
        <v>39</v>
      </c>
      <c r="F38" s="99">
        <f>F37</f>
        <v>806.29</v>
      </c>
      <c r="G38" s="95">
        <v>16.13</v>
      </c>
      <c r="H38" s="102">
        <f t="shared" si="1"/>
        <v>13005.46</v>
      </c>
    </row>
    <row r="39" spans="1:70" s="60" customFormat="1" ht="15" customHeight="1">
      <c r="A39" s="100" t="s">
        <v>56</v>
      </c>
      <c r="B39" s="100"/>
      <c r="C39" s="97"/>
      <c r="D39" s="104" t="s">
        <v>93</v>
      </c>
      <c r="E39" s="98" t="s">
        <v>42</v>
      </c>
      <c r="F39" s="99">
        <f>ROUND(F37*0.05,2)</f>
        <v>40.31</v>
      </c>
      <c r="G39" s="95">
        <v>1950.56</v>
      </c>
      <c r="H39" s="102">
        <f t="shared" si="1"/>
        <v>78627.070000000007</v>
      </c>
    </row>
    <row r="40" spans="1:70" s="60" customFormat="1" ht="15" customHeight="1">
      <c r="A40" s="105">
        <v>6</v>
      </c>
      <c r="B40" s="105"/>
      <c r="C40" s="105"/>
      <c r="D40" s="106" t="s">
        <v>64</v>
      </c>
      <c r="E40" s="107"/>
      <c r="F40" s="108"/>
      <c r="G40" s="109"/>
      <c r="H40" s="110">
        <f>SUM(H41:H42)</f>
        <v>2673.31</v>
      </c>
    </row>
    <row r="41" spans="1:70" s="60" customFormat="1" ht="15" customHeight="1">
      <c r="A41" s="130" t="s">
        <v>57</v>
      </c>
      <c r="B41" s="130"/>
      <c r="C41" s="131"/>
      <c r="D41" s="143" t="s">
        <v>85</v>
      </c>
      <c r="E41" s="98" t="s">
        <v>59</v>
      </c>
      <c r="F41" s="99">
        <f>F16</f>
        <v>1</v>
      </c>
      <c r="G41" s="95">
        <v>1519.7</v>
      </c>
      <c r="H41" s="102">
        <f t="shared" si="1"/>
        <v>1519.7</v>
      </c>
    </row>
    <row r="42" spans="1:70" s="60" customFormat="1" ht="15" customHeight="1">
      <c r="A42" s="130" t="s">
        <v>58</v>
      </c>
      <c r="B42" s="130"/>
      <c r="C42" s="131"/>
      <c r="D42" s="141" t="s">
        <v>94</v>
      </c>
      <c r="E42" s="136" t="s">
        <v>41</v>
      </c>
      <c r="F42" s="133">
        <f>F17</f>
        <v>620.22</v>
      </c>
      <c r="G42" s="134">
        <v>1.86</v>
      </c>
      <c r="H42" s="102">
        <f t="shared" si="1"/>
        <v>1153.6099999999999</v>
      </c>
    </row>
    <row r="43" spans="1:70" s="27" customFormat="1" ht="15" hidden="1" customHeight="1">
      <c r="A43" s="105"/>
      <c r="B43" s="105"/>
      <c r="C43" s="105"/>
      <c r="D43" s="106"/>
      <c r="E43" s="107"/>
      <c r="F43" s="108"/>
      <c r="G43" s="109"/>
      <c r="H43" s="110"/>
      <c r="I43" s="143"/>
      <c r="J43" s="143"/>
      <c r="K43" s="143"/>
      <c r="L43" s="143"/>
      <c r="M43" s="143"/>
      <c r="N43" s="143"/>
      <c r="O43" s="143"/>
      <c r="P43" s="143"/>
      <c r="Q43" s="143"/>
      <c r="R43" s="143"/>
      <c r="S43" s="143"/>
      <c r="T43" s="143"/>
      <c r="U43" s="143"/>
      <c r="V43" s="143"/>
      <c r="W43" s="143"/>
      <c r="X43" s="143"/>
      <c r="Y43" s="143"/>
      <c r="Z43" s="143"/>
      <c r="AA43" s="143"/>
      <c r="AB43" s="143"/>
      <c r="AC43" s="143"/>
      <c r="AD43" s="143"/>
      <c r="AE43" s="143"/>
      <c r="AF43" s="143"/>
      <c r="AG43" s="143"/>
      <c r="AH43" s="143"/>
      <c r="AI43" s="143"/>
      <c r="AJ43" s="143"/>
      <c r="AK43" s="143"/>
      <c r="AL43" s="143"/>
      <c r="AM43" s="143"/>
      <c r="AN43" s="143"/>
      <c r="AO43" s="143"/>
      <c r="AP43" s="143"/>
      <c r="AQ43" s="143"/>
      <c r="AR43" s="143"/>
      <c r="AS43" s="143"/>
      <c r="AT43" s="143"/>
      <c r="AU43" s="143"/>
      <c r="AV43" s="143"/>
      <c r="AW43" s="143"/>
      <c r="AX43" s="143"/>
      <c r="AY43" s="143"/>
      <c r="AZ43" s="143"/>
      <c r="BA43" s="143"/>
      <c r="BB43" s="143"/>
      <c r="BC43" s="143"/>
      <c r="BD43" s="143"/>
      <c r="BE43" s="143"/>
      <c r="BF43" s="143"/>
      <c r="BG43" s="143"/>
      <c r="BH43" s="143"/>
      <c r="BI43" s="143"/>
      <c r="BJ43" s="143"/>
      <c r="BK43" s="143"/>
      <c r="BL43" s="143"/>
      <c r="BM43" s="143"/>
      <c r="BN43" s="143"/>
      <c r="BO43" s="143"/>
      <c r="BP43" s="143"/>
      <c r="BQ43" s="143"/>
      <c r="BR43" s="143"/>
    </row>
    <row r="44" spans="1:70" s="60" customFormat="1" ht="15" hidden="1" customHeight="1">
      <c r="A44" s="130"/>
      <c r="B44" s="130"/>
      <c r="C44" s="131"/>
      <c r="D44" s="140"/>
      <c r="E44" s="136"/>
      <c r="F44" s="133"/>
      <c r="G44" s="134"/>
      <c r="H44" s="135"/>
      <c r="I44" s="144"/>
      <c r="J44" s="144"/>
      <c r="K44" s="144"/>
      <c r="L44" s="144"/>
      <c r="M44" s="144"/>
      <c r="N44" s="144"/>
      <c r="O44" s="144"/>
      <c r="P44" s="144"/>
      <c r="Q44" s="144"/>
      <c r="R44" s="144"/>
      <c r="S44" s="144"/>
      <c r="T44" s="144"/>
      <c r="U44" s="144"/>
      <c r="V44" s="144"/>
      <c r="W44" s="144"/>
      <c r="X44" s="144"/>
      <c r="Y44" s="144"/>
      <c r="Z44" s="144"/>
      <c r="AA44" s="144"/>
      <c r="AB44" s="144"/>
      <c r="AC44" s="144"/>
      <c r="AD44" s="144"/>
      <c r="AE44" s="144"/>
      <c r="AF44" s="144"/>
      <c r="AG44" s="144"/>
      <c r="AH44" s="144"/>
      <c r="AI44" s="144"/>
      <c r="AJ44" s="144"/>
      <c r="AK44" s="144"/>
      <c r="AL44" s="144"/>
      <c r="AM44" s="144"/>
      <c r="AN44" s="144"/>
      <c r="AO44" s="144"/>
      <c r="AP44" s="144"/>
      <c r="AQ44" s="144"/>
      <c r="AR44" s="144"/>
      <c r="AS44" s="144"/>
      <c r="AT44" s="144"/>
      <c r="AU44" s="144"/>
      <c r="AV44" s="144"/>
      <c r="AW44" s="144"/>
      <c r="AX44" s="144"/>
      <c r="AY44" s="144"/>
      <c r="AZ44" s="144"/>
      <c r="BA44" s="144"/>
      <c r="BB44" s="144"/>
      <c r="BC44" s="144"/>
      <c r="BD44" s="144"/>
      <c r="BE44" s="144"/>
      <c r="BF44" s="144"/>
      <c r="BG44" s="144"/>
      <c r="BH44" s="144"/>
      <c r="BI44" s="144"/>
      <c r="BJ44" s="144"/>
      <c r="BK44" s="144"/>
      <c r="BL44" s="144"/>
      <c r="BM44" s="144"/>
      <c r="BN44" s="144"/>
      <c r="BO44" s="144"/>
      <c r="BP44" s="144"/>
      <c r="BQ44" s="144"/>
      <c r="BR44" s="144"/>
    </row>
    <row r="45" spans="1:70" s="60" customFormat="1" ht="15" hidden="1" customHeight="1">
      <c r="A45" s="130"/>
      <c r="B45" s="130"/>
      <c r="C45" s="131"/>
      <c r="D45" s="141"/>
      <c r="E45" s="136"/>
      <c r="F45" s="133"/>
      <c r="G45" s="134"/>
      <c r="H45" s="135"/>
      <c r="I45" s="144"/>
      <c r="J45" s="144"/>
      <c r="K45" s="144"/>
      <c r="L45" s="144"/>
      <c r="M45" s="144"/>
      <c r="N45" s="144"/>
      <c r="O45" s="144"/>
      <c r="P45" s="144"/>
      <c r="Q45" s="144"/>
      <c r="R45" s="144"/>
      <c r="S45" s="144"/>
      <c r="T45" s="144"/>
      <c r="U45" s="144"/>
      <c r="V45" s="144"/>
      <c r="W45" s="144"/>
      <c r="X45" s="144"/>
      <c r="Y45" s="144"/>
      <c r="Z45" s="144"/>
      <c r="AA45" s="144"/>
      <c r="AB45" s="144"/>
      <c r="AC45" s="144"/>
      <c r="AD45" s="144"/>
      <c r="AE45" s="144"/>
      <c r="AF45" s="144"/>
      <c r="AG45" s="144"/>
      <c r="AH45" s="144"/>
      <c r="AI45" s="144"/>
      <c r="AJ45" s="144"/>
      <c r="AK45" s="144"/>
      <c r="AL45" s="144"/>
      <c r="AM45" s="144"/>
      <c r="AN45" s="144"/>
      <c r="AO45" s="144"/>
      <c r="AP45" s="144"/>
      <c r="AQ45" s="144"/>
      <c r="AR45" s="144"/>
      <c r="AS45" s="144"/>
      <c r="AT45" s="144"/>
      <c r="AU45" s="144"/>
      <c r="AV45" s="144"/>
      <c r="AW45" s="144"/>
      <c r="AX45" s="144"/>
      <c r="AY45" s="144"/>
      <c r="AZ45" s="144"/>
      <c r="BA45" s="144"/>
      <c r="BB45" s="144"/>
      <c r="BC45" s="144"/>
      <c r="BD45" s="144"/>
      <c r="BE45" s="144"/>
      <c r="BF45" s="144"/>
      <c r="BG45" s="144"/>
      <c r="BH45" s="144"/>
      <c r="BI45" s="144"/>
      <c r="BJ45" s="144"/>
      <c r="BK45" s="144"/>
      <c r="BL45" s="144"/>
      <c r="BM45" s="144"/>
      <c r="BN45" s="144"/>
      <c r="BO45" s="144"/>
      <c r="BP45" s="144"/>
      <c r="BQ45" s="144"/>
      <c r="BR45" s="144"/>
    </row>
    <row r="46" spans="1:70" s="60" customFormat="1" ht="15" hidden="1" customHeight="1">
      <c r="A46" s="130"/>
      <c r="B46" s="130"/>
      <c r="C46" s="131"/>
      <c r="D46" s="142"/>
      <c r="E46" s="136"/>
      <c r="F46" s="133"/>
      <c r="G46" s="134"/>
      <c r="H46" s="135"/>
      <c r="I46" s="144"/>
      <c r="J46" s="144"/>
      <c r="K46" s="144"/>
      <c r="L46" s="144"/>
      <c r="M46" s="144"/>
      <c r="N46" s="144"/>
      <c r="O46" s="144"/>
      <c r="P46" s="144"/>
      <c r="Q46" s="144"/>
      <c r="R46" s="144"/>
      <c r="S46" s="144"/>
      <c r="T46" s="144"/>
      <c r="U46" s="144"/>
      <c r="V46" s="144"/>
      <c r="W46" s="144"/>
      <c r="X46" s="144"/>
      <c r="Y46" s="144"/>
      <c r="Z46" s="144"/>
      <c r="AA46" s="144"/>
      <c r="AB46" s="144"/>
      <c r="AC46" s="144"/>
      <c r="AD46" s="144"/>
      <c r="AE46" s="144"/>
      <c r="AF46" s="144"/>
      <c r="AG46" s="144"/>
      <c r="AH46" s="144"/>
      <c r="AI46" s="144"/>
      <c r="AJ46" s="144"/>
      <c r="AK46" s="144"/>
      <c r="AL46" s="144"/>
      <c r="AM46" s="144"/>
      <c r="AN46" s="144"/>
      <c r="AO46" s="144"/>
      <c r="AP46" s="144"/>
      <c r="AQ46" s="144"/>
      <c r="AR46" s="144"/>
      <c r="AS46" s="144"/>
      <c r="AT46" s="144"/>
      <c r="AU46" s="144"/>
      <c r="AV46" s="144"/>
      <c r="AW46" s="144"/>
      <c r="AX46" s="144"/>
      <c r="AY46" s="144"/>
      <c r="AZ46" s="144"/>
      <c r="BA46" s="144"/>
      <c r="BB46" s="144"/>
      <c r="BC46" s="144"/>
      <c r="BD46" s="144"/>
      <c r="BE46" s="144"/>
      <c r="BF46" s="144"/>
      <c r="BG46" s="144"/>
      <c r="BH46" s="144"/>
      <c r="BI46" s="144"/>
      <c r="BJ46" s="144"/>
      <c r="BK46" s="144"/>
      <c r="BL46" s="144"/>
      <c r="BM46" s="144"/>
      <c r="BN46" s="144"/>
      <c r="BO46" s="144"/>
      <c r="BP46" s="144"/>
      <c r="BQ46" s="144"/>
      <c r="BR46" s="144"/>
    </row>
    <row r="47" spans="1:70" s="60" customFormat="1" ht="15" hidden="1" customHeight="1">
      <c r="A47" s="130"/>
      <c r="B47" s="130"/>
      <c r="C47" s="131"/>
      <c r="D47" s="142"/>
      <c r="E47" s="131"/>
      <c r="F47" s="133"/>
      <c r="G47" s="134"/>
      <c r="H47" s="135"/>
      <c r="I47" s="144"/>
      <c r="J47" s="144"/>
      <c r="K47" s="144"/>
      <c r="L47" s="144"/>
      <c r="M47" s="144"/>
      <c r="N47" s="144"/>
      <c r="O47" s="144"/>
      <c r="P47" s="144"/>
      <c r="Q47" s="144"/>
      <c r="R47" s="144"/>
      <c r="S47" s="144"/>
      <c r="T47" s="144"/>
      <c r="U47" s="144"/>
      <c r="V47" s="144"/>
      <c r="W47" s="144"/>
      <c r="X47" s="144"/>
      <c r="Y47" s="144"/>
      <c r="Z47" s="144"/>
      <c r="AA47" s="144"/>
      <c r="AB47" s="144"/>
      <c r="AC47" s="144"/>
      <c r="AD47" s="144"/>
      <c r="AE47" s="144"/>
      <c r="AF47" s="144"/>
      <c r="AG47" s="144"/>
      <c r="AH47" s="144"/>
      <c r="AI47" s="144"/>
      <c r="AJ47" s="144"/>
      <c r="AK47" s="144"/>
      <c r="AL47" s="144"/>
      <c r="AM47" s="144"/>
      <c r="AN47" s="144"/>
      <c r="AO47" s="144"/>
      <c r="AP47" s="144"/>
      <c r="AQ47" s="144"/>
      <c r="AR47" s="144"/>
      <c r="AS47" s="144"/>
      <c r="AT47" s="144"/>
      <c r="AU47" s="144"/>
      <c r="AV47" s="144"/>
      <c r="AW47" s="144"/>
      <c r="AX47" s="144"/>
      <c r="AY47" s="144"/>
      <c r="AZ47" s="144"/>
      <c r="BA47" s="144"/>
      <c r="BB47" s="144"/>
      <c r="BC47" s="144"/>
      <c r="BD47" s="144"/>
      <c r="BE47" s="144"/>
      <c r="BF47" s="144"/>
      <c r="BG47" s="144"/>
      <c r="BH47" s="144"/>
      <c r="BI47" s="144"/>
      <c r="BJ47" s="144"/>
      <c r="BK47" s="144"/>
      <c r="BL47" s="144"/>
      <c r="BM47" s="144"/>
      <c r="BN47" s="144"/>
      <c r="BO47" s="144"/>
      <c r="BP47" s="144"/>
      <c r="BQ47" s="144"/>
      <c r="BR47" s="144"/>
    </row>
    <row r="48" spans="1:70" s="60" customFormat="1" ht="15" hidden="1" customHeight="1">
      <c r="A48" s="130"/>
      <c r="B48" s="130"/>
      <c r="C48" s="131"/>
      <c r="D48" s="140"/>
      <c r="E48" s="136"/>
      <c r="F48" s="133"/>
      <c r="G48" s="134"/>
      <c r="H48" s="135"/>
      <c r="I48" s="144"/>
      <c r="J48" s="144"/>
      <c r="K48" s="144"/>
      <c r="L48" s="144"/>
      <c r="M48" s="144"/>
      <c r="N48" s="144"/>
      <c r="O48" s="144"/>
      <c r="P48" s="144"/>
      <c r="Q48" s="144"/>
      <c r="R48" s="144"/>
      <c r="S48" s="144"/>
      <c r="T48" s="144"/>
      <c r="U48" s="144"/>
      <c r="V48" s="144"/>
      <c r="W48" s="144"/>
      <c r="X48" s="144"/>
      <c r="Y48" s="144"/>
      <c r="Z48" s="144"/>
      <c r="AA48" s="144"/>
      <c r="AB48" s="144"/>
      <c r="AC48" s="144"/>
      <c r="AD48" s="144"/>
      <c r="AE48" s="144"/>
      <c r="AF48" s="144"/>
      <c r="AG48" s="144"/>
      <c r="AH48" s="144"/>
      <c r="AI48" s="144"/>
      <c r="AJ48" s="144"/>
      <c r="AK48" s="144"/>
      <c r="AL48" s="144"/>
      <c r="AM48" s="144"/>
      <c r="AN48" s="144"/>
      <c r="AO48" s="144"/>
      <c r="AP48" s="144"/>
      <c r="AQ48" s="144"/>
      <c r="AR48" s="144"/>
      <c r="AS48" s="144"/>
      <c r="AT48" s="144"/>
      <c r="AU48" s="144"/>
      <c r="AV48" s="144"/>
      <c r="AW48" s="144"/>
      <c r="AX48" s="144"/>
      <c r="AY48" s="144"/>
      <c r="AZ48" s="144"/>
      <c r="BA48" s="144"/>
      <c r="BB48" s="144"/>
      <c r="BC48" s="144"/>
      <c r="BD48" s="144"/>
      <c r="BE48" s="144"/>
      <c r="BF48" s="144"/>
      <c r="BG48" s="144"/>
      <c r="BH48" s="144"/>
      <c r="BI48" s="144"/>
      <c r="BJ48" s="144"/>
      <c r="BK48" s="144"/>
      <c r="BL48" s="144"/>
      <c r="BM48" s="144"/>
      <c r="BN48" s="144"/>
      <c r="BO48" s="144"/>
      <c r="BP48" s="144"/>
      <c r="BQ48" s="144"/>
      <c r="BR48" s="144"/>
    </row>
    <row r="49" spans="1:70" s="60" customFormat="1" ht="15" hidden="1" customHeight="1">
      <c r="A49" s="130"/>
      <c r="B49" s="130"/>
      <c r="C49" s="131"/>
      <c r="D49" s="142"/>
      <c r="E49" s="136"/>
      <c r="F49" s="133"/>
      <c r="G49" s="134"/>
      <c r="H49" s="135"/>
      <c r="I49" s="144"/>
      <c r="J49" s="144"/>
      <c r="K49" s="144"/>
      <c r="L49" s="144"/>
      <c r="M49" s="144"/>
      <c r="N49" s="144"/>
      <c r="O49" s="144"/>
      <c r="P49" s="144"/>
      <c r="Q49" s="144"/>
      <c r="R49" s="144"/>
      <c r="S49" s="144"/>
      <c r="T49" s="144"/>
      <c r="U49" s="144"/>
      <c r="V49" s="144"/>
      <c r="W49" s="144"/>
      <c r="X49" s="144"/>
      <c r="Y49" s="144"/>
      <c r="Z49" s="144"/>
      <c r="AA49" s="144"/>
      <c r="AB49" s="144"/>
      <c r="AC49" s="144"/>
      <c r="AD49" s="144"/>
      <c r="AE49" s="144"/>
      <c r="AF49" s="144"/>
      <c r="AG49" s="144"/>
      <c r="AH49" s="144"/>
      <c r="AI49" s="144"/>
      <c r="AJ49" s="144"/>
      <c r="AK49" s="144"/>
      <c r="AL49" s="144"/>
      <c r="AM49" s="144"/>
      <c r="AN49" s="144"/>
      <c r="AO49" s="144"/>
      <c r="AP49" s="144"/>
      <c r="AQ49" s="144"/>
      <c r="AR49" s="144"/>
      <c r="AS49" s="144"/>
      <c r="AT49" s="144"/>
      <c r="AU49" s="144"/>
      <c r="AV49" s="144"/>
      <c r="AW49" s="144"/>
      <c r="AX49" s="144"/>
      <c r="AY49" s="144"/>
      <c r="AZ49" s="144"/>
      <c r="BA49" s="144"/>
      <c r="BB49" s="144"/>
      <c r="BC49" s="144"/>
      <c r="BD49" s="144"/>
      <c r="BE49" s="144"/>
      <c r="BF49" s="144"/>
      <c r="BG49" s="144"/>
      <c r="BH49" s="144"/>
      <c r="BI49" s="144"/>
      <c r="BJ49" s="144"/>
      <c r="BK49" s="144"/>
      <c r="BL49" s="144"/>
      <c r="BM49" s="144"/>
      <c r="BN49" s="144"/>
      <c r="BO49" s="144"/>
      <c r="BP49" s="144"/>
      <c r="BQ49" s="144"/>
      <c r="BR49" s="144"/>
    </row>
    <row r="50" spans="1:70" s="60" customFormat="1" ht="15" hidden="1" customHeight="1">
      <c r="A50" s="130"/>
      <c r="B50" s="130"/>
      <c r="C50" s="131"/>
      <c r="D50" s="142"/>
      <c r="E50" s="136"/>
      <c r="F50" s="133"/>
      <c r="G50" s="134"/>
      <c r="H50" s="135"/>
      <c r="I50" s="144"/>
      <c r="J50" s="144"/>
      <c r="K50" s="144"/>
      <c r="L50" s="144"/>
      <c r="M50" s="144"/>
      <c r="N50" s="144"/>
      <c r="O50" s="144"/>
      <c r="P50" s="144"/>
      <c r="Q50" s="144"/>
      <c r="R50" s="144"/>
      <c r="S50" s="144"/>
      <c r="T50" s="144"/>
      <c r="U50" s="144"/>
      <c r="V50" s="144"/>
      <c r="W50" s="144"/>
      <c r="X50" s="144"/>
      <c r="Y50" s="144"/>
      <c r="Z50" s="144"/>
      <c r="AA50" s="144"/>
      <c r="AB50" s="144"/>
      <c r="AC50" s="144"/>
      <c r="AD50" s="144"/>
      <c r="AE50" s="144"/>
      <c r="AF50" s="144"/>
      <c r="AG50" s="144"/>
      <c r="AH50" s="144"/>
      <c r="AI50" s="144"/>
      <c r="AJ50" s="144"/>
      <c r="AK50" s="144"/>
      <c r="AL50" s="144"/>
      <c r="AM50" s="144"/>
      <c r="AN50" s="144"/>
      <c r="AO50" s="144"/>
      <c r="AP50" s="144"/>
      <c r="AQ50" s="144"/>
      <c r="AR50" s="144"/>
      <c r="AS50" s="144"/>
      <c r="AT50" s="144"/>
      <c r="AU50" s="144"/>
      <c r="AV50" s="144"/>
      <c r="AW50" s="144"/>
      <c r="AX50" s="144"/>
      <c r="AY50" s="144"/>
      <c r="AZ50" s="144"/>
      <c r="BA50" s="144"/>
      <c r="BB50" s="144"/>
      <c r="BC50" s="144"/>
      <c r="BD50" s="144"/>
      <c r="BE50" s="144"/>
      <c r="BF50" s="144"/>
      <c r="BG50" s="144"/>
      <c r="BH50" s="144"/>
      <c r="BI50" s="144"/>
      <c r="BJ50" s="144"/>
      <c r="BK50" s="144"/>
      <c r="BL50" s="144"/>
      <c r="BM50" s="144"/>
      <c r="BN50" s="144"/>
      <c r="BO50" s="144"/>
      <c r="BP50" s="144"/>
      <c r="BQ50" s="144"/>
      <c r="BR50" s="144"/>
    </row>
    <row r="51" spans="1:70" s="60" customFormat="1" ht="15" hidden="1" customHeight="1">
      <c r="A51" s="130"/>
      <c r="B51" s="130"/>
      <c r="C51" s="131"/>
      <c r="D51" s="143"/>
      <c r="E51" s="136"/>
      <c r="F51" s="133"/>
      <c r="G51" s="134"/>
      <c r="H51" s="135"/>
      <c r="I51" s="144"/>
      <c r="J51" s="144"/>
      <c r="K51" s="144"/>
      <c r="L51" s="144"/>
      <c r="M51" s="144"/>
      <c r="N51" s="144"/>
      <c r="O51" s="144"/>
      <c r="P51" s="144"/>
      <c r="Q51" s="144"/>
      <c r="R51" s="144"/>
      <c r="S51" s="144"/>
      <c r="T51" s="144"/>
      <c r="U51" s="144"/>
      <c r="V51" s="144"/>
      <c r="W51" s="144"/>
      <c r="X51" s="144"/>
      <c r="Y51" s="144"/>
      <c r="Z51" s="144"/>
      <c r="AA51" s="144"/>
      <c r="AB51" s="144"/>
      <c r="AC51" s="144"/>
      <c r="AD51" s="144"/>
      <c r="AE51" s="144"/>
      <c r="AF51" s="144"/>
      <c r="AG51" s="144"/>
      <c r="AH51" s="144"/>
      <c r="AI51" s="144"/>
      <c r="AJ51" s="144"/>
      <c r="AK51" s="144"/>
      <c r="AL51" s="144"/>
      <c r="AM51" s="144"/>
      <c r="AN51" s="144"/>
      <c r="AO51" s="144"/>
      <c r="AP51" s="144"/>
      <c r="AQ51" s="144"/>
      <c r="AR51" s="144"/>
      <c r="AS51" s="144"/>
      <c r="AT51" s="144"/>
      <c r="AU51" s="144"/>
      <c r="AV51" s="144"/>
      <c r="AW51" s="144"/>
      <c r="AX51" s="144"/>
      <c r="AY51" s="144"/>
      <c r="AZ51" s="144"/>
      <c r="BA51" s="144"/>
      <c r="BB51" s="144"/>
      <c r="BC51" s="144"/>
      <c r="BD51" s="144"/>
      <c r="BE51" s="144"/>
      <c r="BF51" s="144"/>
      <c r="BG51" s="144"/>
      <c r="BH51" s="144"/>
      <c r="BI51" s="144"/>
      <c r="BJ51" s="144"/>
      <c r="BK51" s="144"/>
      <c r="BL51" s="144"/>
      <c r="BM51" s="144"/>
      <c r="BN51" s="144"/>
      <c r="BO51" s="144"/>
      <c r="BP51" s="144"/>
      <c r="BQ51" s="144"/>
      <c r="BR51" s="144"/>
    </row>
    <row r="52" spans="1:70" s="60" customFormat="1" ht="15" hidden="1" customHeight="1">
      <c r="A52" s="130"/>
      <c r="B52" s="130"/>
      <c r="C52" s="131"/>
      <c r="D52" s="132"/>
      <c r="E52" s="136"/>
      <c r="F52" s="133"/>
      <c r="G52" s="134"/>
      <c r="H52" s="135"/>
      <c r="I52" s="144"/>
      <c r="J52" s="144"/>
      <c r="K52" s="144"/>
      <c r="L52" s="144"/>
      <c r="M52" s="144"/>
      <c r="N52" s="144"/>
      <c r="O52" s="144"/>
      <c r="P52" s="144"/>
      <c r="Q52" s="144"/>
      <c r="R52" s="144"/>
      <c r="S52" s="144"/>
      <c r="T52" s="144"/>
      <c r="U52" s="144"/>
      <c r="V52" s="144"/>
      <c r="W52" s="144"/>
      <c r="X52" s="144"/>
      <c r="Y52" s="144"/>
      <c r="Z52" s="144"/>
      <c r="AA52" s="144"/>
      <c r="AB52" s="144"/>
      <c r="AC52" s="144"/>
      <c r="AD52" s="144"/>
      <c r="AE52" s="144"/>
      <c r="AF52" s="144"/>
      <c r="AG52" s="144"/>
      <c r="AH52" s="144"/>
      <c r="AI52" s="144"/>
      <c r="AJ52" s="144"/>
      <c r="AK52" s="144"/>
      <c r="AL52" s="144"/>
      <c r="AM52" s="144"/>
      <c r="AN52" s="144"/>
      <c r="AO52" s="144"/>
      <c r="AP52" s="144"/>
      <c r="AQ52" s="144"/>
      <c r="AR52" s="144"/>
      <c r="AS52" s="144"/>
      <c r="AT52" s="144"/>
      <c r="AU52" s="144"/>
      <c r="AV52" s="144"/>
      <c r="AW52" s="144"/>
      <c r="AX52" s="144"/>
      <c r="AY52" s="144"/>
      <c r="AZ52" s="144"/>
      <c r="BA52" s="144"/>
      <c r="BB52" s="144"/>
      <c r="BC52" s="144"/>
      <c r="BD52" s="144"/>
      <c r="BE52" s="144"/>
      <c r="BF52" s="144"/>
      <c r="BG52" s="144"/>
      <c r="BH52" s="144"/>
      <c r="BI52" s="144"/>
      <c r="BJ52" s="144"/>
      <c r="BK52" s="144"/>
      <c r="BL52" s="144"/>
      <c r="BM52" s="144"/>
      <c r="BN52" s="144"/>
      <c r="BO52" s="144"/>
      <c r="BP52" s="144"/>
      <c r="BQ52" s="144"/>
      <c r="BR52" s="144"/>
    </row>
    <row r="53" spans="1:70" s="60" customFormat="1" ht="15" hidden="1" customHeight="1">
      <c r="A53" s="130"/>
      <c r="B53" s="130"/>
      <c r="C53" s="131"/>
      <c r="D53" s="140"/>
      <c r="E53" s="136"/>
      <c r="F53" s="133"/>
      <c r="G53" s="134"/>
      <c r="H53" s="135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4"/>
      <c r="AF53" s="144"/>
      <c r="AG53" s="144"/>
      <c r="AH53" s="144"/>
      <c r="AI53" s="144"/>
      <c r="AJ53" s="144"/>
      <c r="AK53" s="144"/>
      <c r="AL53" s="144"/>
      <c r="AM53" s="144"/>
      <c r="AN53" s="144"/>
      <c r="AO53" s="144"/>
      <c r="AP53" s="144"/>
      <c r="AQ53" s="144"/>
      <c r="AR53" s="144"/>
      <c r="AS53" s="144"/>
      <c r="AT53" s="144"/>
      <c r="AU53" s="144"/>
      <c r="AV53" s="144"/>
      <c r="AW53" s="144"/>
      <c r="AX53" s="144"/>
      <c r="AY53" s="144"/>
      <c r="AZ53" s="144"/>
      <c r="BA53" s="144"/>
      <c r="BB53" s="144"/>
      <c r="BC53" s="144"/>
      <c r="BD53" s="144"/>
      <c r="BE53" s="144"/>
      <c r="BF53" s="144"/>
      <c r="BG53" s="144"/>
      <c r="BH53" s="144"/>
      <c r="BI53" s="144"/>
      <c r="BJ53" s="144"/>
      <c r="BK53" s="144"/>
      <c r="BL53" s="144"/>
      <c r="BM53" s="144"/>
      <c r="BN53" s="144"/>
      <c r="BO53" s="144"/>
      <c r="BP53" s="144"/>
      <c r="BQ53" s="144"/>
      <c r="BR53" s="144"/>
    </row>
    <row r="54" spans="1:70" s="60" customFormat="1" ht="15" hidden="1" customHeight="1">
      <c r="A54" s="130"/>
      <c r="B54" s="130"/>
      <c r="C54" s="131"/>
      <c r="D54" s="142"/>
      <c r="E54" s="136"/>
      <c r="F54" s="133"/>
      <c r="G54" s="134"/>
      <c r="H54" s="135"/>
      <c r="I54" s="144"/>
      <c r="J54" s="144"/>
      <c r="K54" s="144"/>
      <c r="L54" s="144"/>
      <c r="M54" s="144"/>
      <c r="N54" s="144"/>
      <c r="O54" s="144"/>
      <c r="P54" s="144"/>
      <c r="Q54" s="144"/>
      <c r="R54" s="144"/>
      <c r="S54" s="144"/>
      <c r="T54" s="144"/>
      <c r="U54" s="144"/>
      <c r="V54" s="144"/>
      <c r="W54" s="144"/>
      <c r="X54" s="144"/>
      <c r="Y54" s="144"/>
      <c r="Z54" s="144"/>
      <c r="AA54" s="144"/>
      <c r="AB54" s="144"/>
      <c r="AC54" s="144"/>
      <c r="AD54" s="144"/>
      <c r="AE54" s="144"/>
      <c r="AF54" s="144"/>
      <c r="AG54" s="144"/>
      <c r="AH54" s="144"/>
      <c r="AI54" s="144"/>
      <c r="AJ54" s="144"/>
      <c r="AK54" s="144"/>
      <c r="AL54" s="144"/>
      <c r="AM54" s="144"/>
      <c r="AN54" s="144"/>
      <c r="AO54" s="144"/>
      <c r="AP54" s="144"/>
      <c r="AQ54" s="144"/>
      <c r="AR54" s="144"/>
      <c r="AS54" s="144"/>
      <c r="AT54" s="144"/>
      <c r="AU54" s="144"/>
      <c r="AV54" s="144"/>
      <c r="AW54" s="144"/>
      <c r="AX54" s="144"/>
      <c r="AY54" s="144"/>
      <c r="AZ54" s="144"/>
      <c r="BA54" s="144"/>
      <c r="BB54" s="144"/>
      <c r="BC54" s="144"/>
      <c r="BD54" s="144"/>
      <c r="BE54" s="144"/>
      <c r="BF54" s="144"/>
      <c r="BG54" s="144"/>
      <c r="BH54" s="144"/>
      <c r="BI54" s="144"/>
      <c r="BJ54" s="144"/>
      <c r="BK54" s="144"/>
      <c r="BL54" s="144"/>
      <c r="BM54" s="144"/>
      <c r="BN54" s="144"/>
      <c r="BO54" s="144"/>
      <c r="BP54" s="144"/>
      <c r="BQ54" s="144"/>
      <c r="BR54" s="144"/>
    </row>
    <row r="55" spans="1:70" s="60" customFormat="1" ht="15" hidden="1" customHeight="1">
      <c r="A55" s="130"/>
      <c r="B55" s="130"/>
      <c r="C55" s="131"/>
      <c r="D55" s="142"/>
      <c r="E55" s="136"/>
      <c r="F55" s="133"/>
      <c r="G55" s="134"/>
      <c r="H55" s="135"/>
      <c r="I55" s="144"/>
      <c r="J55" s="144"/>
      <c r="K55" s="144"/>
      <c r="L55" s="144"/>
      <c r="M55" s="144"/>
      <c r="N55" s="144"/>
      <c r="O55" s="144"/>
      <c r="P55" s="144"/>
      <c r="Q55" s="144"/>
      <c r="R55" s="144"/>
      <c r="S55" s="144"/>
      <c r="T55" s="144"/>
      <c r="U55" s="144"/>
      <c r="V55" s="144"/>
      <c r="W55" s="144"/>
      <c r="X55" s="144"/>
      <c r="Y55" s="144"/>
      <c r="Z55" s="144"/>
      <c r="AA55" s="144"/>
      <c r="AB55" s="144"/>
      <c r="AC55" s="144"/>
      <c r="AD55" s="144"/>
      <c r="AE55" s="144"/>
      <c r="AF55" s="144"/>
      <c r="AG55" s="144"/>
      <c r="AH55" s="144"/>
      <c r="AI55" s="144"/>
      <c r="AJ55" s="144"/>
      <c r="AK55" s="144"/>
      <c r="AL55" s="144"/>
      <c r="AM55" s="144"/>
      <c r="AN55" s="144"/>
      <c r="AO55" s="144"/>
      <c r="AP55" s="144"/>
      <c r="AQ55" s="144"/>
      <c r="AR55" s="144"/>
      <c r="AS55" s="144"/>
      <c r="AT55" s="144"/>
      <c r="AU55" s="144"/>
      <c r="AV55" s="144"/>
      <c r="AW55" s="144"/>
      <c r="AX55" s="144"/>
      <c r="AY55" s="144"/>
      <c r="AZ55" s="144"/>
      <c r="BA55" s="144"/>
      <c r="BB55" s="144"/>
      <c r="BC55" s="144"/>
      <c r="BD55" s="144"/>
      <c r="BE55" s="144"/>
      <c r="BF55" s="144"/>
      <c r="BG55" s="144"/>
      <c r="BH55" s="144"/>
      <c r="BI55" s="144"/>
      <c r="BJ55" s="144"/>
      <c r="BK55" s="144"/>
      <c r="BL55" s="144"/>
      <c r="BM55" s="144"/>
      <c r="BN55" s="144"/>
      <c r="BO55" s="144"/>
      <c r="BP55" s="144"/>
      <c r="BQ55" s="144"/>
      <c r="BR55" s="144"/>
    </row>
    <row r="56" spans="1:70" s="60" customFormat="1" ht="15" hidden="1" customHeight="1">
      <c r="A56" s="130"/>
      <c r="B56" s="130"/>
      <c r="C56" s="131"/>
      <c r="D56" s="142"/>
      <c r="E56" s="136"/>
      <c r="F56" s="133"/>
      <c r="G56" s="134"/>
      <c r="H56" s="135"/>
      <c r="I56" s="144"/>
      <c r="J56" s="144"/>
      <c r="K56" s="144"/>
      <c r="L56" s="144"/>
      <c r="M56" s="144"/>
      <c r="N56" s="144"/>
      <c r="O56" s="144"/>
      <c r="P56" s="144"/>
      <c r="Q56" s="144"/>
      <c r="R56" s="144"/>
      <c r="S56" s="144"/>
      <c r="T56" s="144"/>
      <c r="U56" s="144"/>
      <c r="V56" s="144"/>
      <c r="W56" s="144"/>
      <c r="X56" s="144"/>
      <c r="Y56" s="144"/>
      <c r="Z56" s="144"/>
      <c r="AA56" s="144"/>
      <c r="AB56" s="144"/>
      <c r="AC56" s="144"/>
      <c r="AD56" s="144"/>
      <c r="AE56" s="144"/>
      <c r="AF56" s="144"/>
      <c r="AG56" s="144"/>
      <c r="AH56" s="144"/>
      <c r="AI56" s="144"/>
      <c r="AJ56" s="144"/>
      <c r="AK56" s="144"/>
      <c r="AL56" s="144"/>
      <c r="AM56" s="144"/>
      <c r="AN56" s="144"/>
      <c r="AO56" s="144"/>
      <c r="AP56" s="144"/>
      <c r="AQ56" s="144"/>
      <c r="AR56" s="144"/>
      <c r="AS56" s="144"/>
      <c r="AT56" s="144"/>
      <c r="AU56" s="144"/>
      <c r="AV56" s="144"/>
      <c r="AW56" s="144"/>
      <c r="AX56" s="144"/>
      <c r="AY56" s="144"/>
      <c r="AZ56" s="144"/>
      <c r="BA56" s="144"/>
      <c r="BB56" s="144"/>
      <c r="BC56" s="144"/>
      <c r="BD56" s="144"/>
      <c r="BE56" s="144"/>
      <c r="BF56" s="144"/>
      <c r="BG56" s="144"/>
      <c r="BH56" s="144"/>
      <c r="BI56" s="144"/>
      <c r="BJ56" s="144"/>
      <c r="BK56" s="144"/>
      <c r="BL56" s="144"/>
      <c r="BM56" s="144"/>
      <c r="BN56" s="144"/>
      <c r="BO56" s="144"/>
      <c r="BP56" s="144"/>
      <c r="BQ56" s="144"/>
      <c r="BR56" s="144"/>
    </row>
    <row r="57" spans="1:70" s="60" customFormat="1" ht="15" hidden="1" customHeight="1">
      <c r="A57" s="130"/>
      <c r="B57" s="130"/>
      <c r="C57" s="131"/>
      <c r="D57" s="140"/>
      <c r="E57" s="136"/>
      <c r="F57" s="133"/>
      <c r="G57" s="134"/>
      <c r="H57" s="135"/>
      <c r="I57" s="144"/>
      <c r="J57" s="144"/>
      <c r="K57" s="144"/>
      <c r="L57" s="144"/>
      <c r="M57" s="144"/>
      <c r="N57" s="144"/>
      <c r="O57" s="144"/>
      <c r="P57" s="144"/>
      <c r="Q57" s="144"/>
      <c r="R57" s="144"/>
      <c r="S57" s="144"/>
      <c r="T57" s="144"/>
      <c r="U57" s="144"/>
      <c r="V57" s="144"/>
      <c r="W57" s="144"/>
      <c r="X57" s="144"/>
      <c r="Y57" s="144"/>
      <c r="Z57" s="144"/>
      <c r="AA57" s="144"/>
      <c r="AB57" s="144"/>
      <c r="AC57" s="144"/>
      <c r="AD57" s="144"/>
      <c r="AE57" s="144"/>
      <c r="AF57" s="144"/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144"/>
      <c r="AR57" s="144"/>
      <c r="AS57" s="144"/>
      <c r="AT57" s="144"/>
      <c r="AU57" s="144"/>
      <c r="AV57" s="144"/>
      <c r="AW57" s="144"/>
      <c r="AX57" s="144"/>
      <c r="AY57" s="144"/>
      <c r="AZ57" s="144"/>
      <c r="BA57" s="144"/>
      <c r="BB57" s="144"/>
      <c r="BC57" s="144"/>
      <c r="BD57" s="144"/>
      <c r="BE57" s="144"/>
      <c r="BF57" s="144"/>
      <c r="BG57" s="144"/>
      <c r="BH57" s="144"/>
      <c r="BI57" s="144"/>
      <c r="BJ57" s="144"/>
      <c r="BK57" s="144"/>
      <c r="BL57" s="144"/>
      <c r="BM57" s="144"/>
      <c r="BN57" s="144"/>
      <c r="BO57" s="144"/>
      <c r="BP57" s="144"/>
      <c r="BQ57" s="144"/>
      <c r="BR57" s="144"/>
    </row>
    <row r="58" spans="1:70" s="60" customFormat="1" ht="15" hidden="1" customHeight="1">
      <c r="A58" s="130"/>
      <c r="B58" s="130"/>
      <c r="C58" s="131"/>
      <c r="D58" s="142"/>
      <c r="E58" s="136"/>
      <c r="F58" s="133"/>
      <c r="G58" s="134"/>
      <c r="H58" s="135"/>
      <c r="I58" s="144"/>
      <c r="J58" s="144"/>
      <c r="K58" s="144"/>
      <c r="L58" s="144"/>
      <c r="M58" s="144"/>
      <c r="N58" s="144"/>
      <c r="O58" s="144"/>
      <c r="P58" s="144"/>
      <c r="Q58" s="144"/>
      <c r="R58" s="144"/>
      <c r="S58" s="144"/>
      <c r="T58" s="144"/>
      <c r="U58" s="144"/>
      <c r="V58" s="144"/>
      <c r="W58" s="144"/>
      <c r="X58" s="144"/>
      <c r="Y58" s="144"/>
      <c r="Z58" s="144"/>
      <c r="AA58" s="144"/>
      <c r="AB58" s="144"/>
      <c r="AC58" s="144"/>
      <c r="AD58" s="144"/>
      <c r="AE58" s="144"/>
      <c r="AF58" s="144"/>
      <c r="AG58" s="144"/>
      <c r="AH58" s="144"/>
      <c r="AI58" s="144"/>
      <c r="AJ58" s="144"/>
      <c r="AK58" s="144"/>
      <c r="AL58" s="144"/>
      <c r="AM58" s="144"/>
      <c r="AN58" s="144"/>
      <c r="AO58" s="144"/>
      <c r="AP58" s="144"/>
      <c r="AQ58" s="144"/>
      <c r="AR58" s="144"/>
      <c r="AS58" s="144"/>
      <c r="AT58" s="144"/>
      <c r="AU58" s="144"/>
      <c r="AV58" s="144"/>
      <c r="AW58" s="144"/>
      <c r="AX58" s="144"/>
      <c r="AY58" s="144"/>
      <c r="AZ58" s="144"/>
      <c r="BA58" s="144"/>
      <c r="BB58" s="144"/>
      <c r="BC58" s="144"/>
      <c r="BD58" s="144"/>
      <c r="BE58" s="144"/>
      <c r="BF58" s="144"/>
      <c r="BG58" s="144"/>
      <c r="BH58" s="144"/>
      <c r="BI58" s="144"/>
      <c r="BJ58" s="144"/>
      <c r="BK58" s="144"/>
      <c r="BL58" s="144"/>
      <c r="BM58" s="144"/>
      <c r="BN58" s="144"/>
      <c r="BO58" s="144"/>
      <c r="BP58" s="144"/>
      <c r="BQ58" s="144"/>
      <c r="BR58" s="144"/>
    </row>
    <row r="59" spans="1:70" s="60" customFormat="1" ht="15" hidden="1" customHeight="1">
      <c r="A59" s="130"/>
      <c r="B59" s="130"/>
      <c r="C59" s="131"/>
      <c r="D59" s="143"/>
      <c r="E59" s="136"/>
      <c r="F59" s="133"/>
      <c r="G59" s="134"/>
      <c r="H59" s="135"/>
      <c r="I59" s="144"/>
      <c r="J59" s="144"/>
      <c r="K59" s="144"/>
      <c r="L59" s="144"/>
      <c r="M59" s="144"/>
      <c r="N59" s="144"/>
      <c r="O59" s="144"/>
      <c r="P59" s="144"/>
      <c r="Q59" s="144"/>
      <c r="R59" s="144"/>
      <c r="S59" s="144"/>
      <c r="T59" s="144"/>
      <c r="U59" s="144"/>
      <c r="V59" s="144"/>
      <c r="W59" s="144"/>
      <c r="X59" s="144"/>
      <c r="Y59" s="144"/>
      <c r="Z59" s="144"/>
      <c r="AA59" s="144"/>
      <c r="AB59" s="144"/>
      <c r="AC59" s="144"/>
      <c r="AD59" s="144"/>
      <c r="AE59" s="144"/>
      <c r="AF59" s="144"/>
      <c r="AG59" s="144"/>
      <c r="AH59" s="144"/>
      <c r="AI59" s="144"/>
      <c r="AJ59" s="144"/>
      <c r="AK59" s="144"/>
      <c r="AL59" s="144"/>
      <c r="AM59" s="144"/>
      <c r="AN59" s="144"/>
      <c r="AO59" s="144"/>
      <c r="AP59" s="144"/>
      <c r="AQ59" s="144"/>
      <c r="AR59" s="144"/>
      <c r="AS59" s="144"/>
      <c r="AT59" s="144"/>
      <c r="AU59" s="144"/>
      <c r="AV59" s="144"/>
      <c r="AW59" s="144"/>
      <c r="AX59" s="144"/>
      <c r="AY59" s="144"/>
      <c r="AZ59" s="144"/>
      <c r="BA59" s="144"/>
      <c r="BB59" s="144"/>
      <c r="BC59" s="144"/>
      <c r="BD59" s="144"/>
      <c r="BE59" s="144"/>
      <c r="BF59" s="144"/>
      <c r="BG59" s="144"/>
      <c r="BH59" s="144"/>
      <c r="BI59" s="144"/>
      <c r="BJ59" s="144"/>
      <c r="BK59" s="144"/>
      <c r="BL59" s="144"/>
      <c r="BM59" s="144"/>
      <c r="BN59" s="144"/>
      <c r="BO59" s="144"/>
      <c r="BP59" s="144"/>
      <c r="BQ59" s="144"/>
      <c r="BR59" s="144"/>
    </row>
    <row r="60" spans="1:70" s="60" customFormat="1" ht="15" hidden="1" customHeight="1">
      <c r="A60" s="130"/>
      <c r="B60" s="130"/>
      <c r="C60" s="131"/>
      <c r="D60" s="132"/>
      <c r="E60" s="136"/>
      <c r="F60" s="133"/>
      <c r="G60" s="134"/>
      <c r="H60" s="135"/>
      <c r="I60" s="144"/>
      <c r="J60" s="144"/>
      <c r="K60" s="144"/>
      <c r="L60" s="144"/>
      <c r="M60" s="144"/>
      <c r="N60" s="144"/>
      <c r="O60" s="144"/>
      <c r="P60" s="144"/>
      <c r="Q60" s="144"/>
      <c r="R60" s="144"/>
      <c r="S60" s="144"/>
      <c r="T60" s="144"/>
      <c r="U60" s="144"/>
      <c r="V60" s="144"/>
      <c r="W60" s="144"/>
      <c r="X60" s="144"/>
      <c r="Y60" s="144"/>
      <c r="Z60" s="144"/>
      <c r="AA60" s="144"/>
      <c r="AB60" s="144"/>
      <c r="AC60" s="144"/>
      <c r="AD60" s="144"/>
      <c r="AE60" s="144"/>
      <c r="AF60" s="144"/>
      <c r="AG60" s="144"/>
      <c r="AH60" s="144"/>
      <c r="AI60" s="144"/>
      <c r="AJ60" s="144"/>
      <c r="AK60" s="144"/>
      <c r="AL60" s="144"/>
      <c r="AM60" s="144"/>
      <c r="AN60" s="144"/>
      <c r="AO60" s="144"/>
      <c r="AP60" s="144"/>
      <c r="AQ60" s="144"/>
      <c r="AR60" s="144"/>
      <c r="AS60" s="144"/>
      <c r="AT60" s="144"/>
      <c r="AU60" s="144"/>
      <c r="AV60" s="144"/>
      <c r="AW60" s="144"/>
      <c r="AX60" s="144"/>
      <c r="AY60" s="144"/>
      <c r="AZ60" s="144"/>
      <c r="BA60" s="144"/>
      <c r="BB60" s="144"/>
      <c r="BC60" s="144"/>
      <c r="BD60" s="144"/>
      <c r="BE60" s="144"/>
      <c r="BF60" s="144"/>
      <c r="BG60" s="144"/>
      <c r="BH60" s="144"/>
      <c r="BI60" s="144"/>
      <c r="BJ60" s="144"/>
      <c r="BK60" s="144"/>
      <c r="BL60" s="144"/>
      <c r="BM60" s="144"/>
      <c r="BN60" s="144"/>
      <c r="BO60" s="144"/>
      <c r="BP60" s="144"/>
      <c r="BQ60" s="144"/>
      <c r="BR60" s="144"/>
    </row>
    <row r="61" spans="1:70" s="60" customFormat="1" ht="15" hidden="1" customHeight="1">
      <c r="A61" s="130"/>
      <c r="B61" s="130"/>
      <c r="C61" s="131"/>
      <c r="D61" s="143"/>
      <c r="E61" s="136"/>
      <c r="F61" s="133"/>
      <c r="G61" s="134"/>
      <c r="H61" s="135"/>
      <c r="I61" s="144"/>
      <c r="J61" s="144"/>
      <c r="K61" s="144"/>
      <c r="L61" s="144"/>
      <c r="M61" s="144"/>
      <c r="N61" s="144"/>
      <c r="O61" s="144"/>
      <c r="P61" s="144"/>
      <c r="Q61" s="144"/>
      <c r="R61" s="144"/>
      <c r="S61" s="144"/>
      <c r="T61" s="144"/>
      <c r="U61" s="144"/>
      <c r="V61" s="144"/>
      <c r="W61" s="144"/>
      <c r="X61" s="144"/>
      <c r="Y61" s="144"/>
      <c r="Z61" s="144"/>
      <c r="AA61" s="144"/>
      <c r="AB61" s="144"/>
      <c r="AC61" s="144"/>
      <c r="AD61" s="144"/>
      <c r="AE61" s="144"/>
      <c r="AF61" s="144"/>
      <c r="AG61" s="144"/>
      <c r="AH61" s="144"/>
      <c r="AI61" s="144"/>
      <c r="AJ61" s="144"/>
      <c r="AK61" s="144"/>
      <c r="AL61" s="144"/>
      <c r="AM61" s="144"/>
      <c r="AN61" s="144"/>
      <c r="AO61" s="144"/>
      <c r="AP61" s="144"/>
      <c r="AQ61" s="144"/>
      <c r="AR61" s="144"/>
      <c r="AS61" s="144"/>
      <c r="AT61" s="144"/>
      <c r="AU61" s="144"/>
      <c r="AV61" s="144"/>
      <c r="AW61" s="144"/>
      <c r="AX61" s="144"/>
      <c r="AY61" s="144"/>
      <c r="AZ61" s="144"/>
      <c r="BA61" s="144"/>
      <c r="BB61" s="144"/>
      <c r="BC61" s="144"/>
      <c r="BD61" s="144"/>
      <c r="BE61" s="144"/>
      <c r="BF61" s="144"/>
      <c r="BG61" s="144"/>
      <c r="BH61" s="144"/>
      <c r="BI61" s="144"/>
      <c r="BJ61" s="144"/>
      <c r="BK61" s="144"/>
      <c r="BL61" s="144"/>
      <c r="BM61" s="144"/>
      <c r="BN61" s="144"/>
      <c r="BO61" s="144"/>
      <c r="BP61" s="144"/>
      <c r="BQ61" s="144"/>
      <c r="BR61" s="144"/>
    </row>
    <row r="62" spans="1:70" s="60" customFormat="1" ht="15" hidden="1" customHeight="1">
      <c r="A62" s="130"/>
      <c r="B62" s="130"/>
      <c r="C62" s="131"/>
      <c r="D62" s="142"/>
      <c r="E62" s="136"/>
      <c r="F62" s="133"/>
      <c r="G62" s="134"/>
      <c r="H62" s="135"/>
      <c r="I62" s="144"/>
      <c r="J62" s="144"/>
      <c r="K62" s="144"/>
      <c r="L62" s="144"/>
      <c r="M62" s="144"/>
      <c r="N62" s="144"/>
      <c r="O62" s="144"/>
      <c r="P62" s="144"/>
      <c r="Q62" s="144"/>
      <c r="R62" s="144"/>
      <c r="S62" s="144"/>
      <c r="T62" s="144"/>
      <c r="U62" s="144"/>
      <c r="V62" s="144"/>
      <c r="W62" s="144"/>
      <c r="X62" s="144"/>
      <c r="Y62" s="144"/>
      <c r="Z62" s="144"/>
      <c r="AA62" s="144"/>
      <c r="AB62" s="144"/>
      <c r="AC62" s="144"/>
      <c r="AD62" s="144"/>
      <c r="AE62" s="144"/>
      <c r="AF62" s="144"/>
      <c r="AG62" s="144"/>
      <c r="AH62" s="144"/>
      <c r="AI62" s="144"/>
      <c r="AJ62" s="144"/>
      <c r="AK62" s="144"/>
      <c r="AL62" s="144"/>
      <c r="AM62" s="144"/>
      <c r="AN62" s="144"/>
      <c r="AO62" s="144"/>
      <c r="AP62" s="144"/>
      <c r="AQ62" s="144"/>
      <c r="AR62" s="144"/>
      <c r="AS62" s="144"/>
      <c r="AT62" s="144"/>
      <c r="AU62" s="144"/>
      <c r="AV62" s="144"/>
      <c r="AW62" s="144"/>
      <c r="AX62" s="144"/>
      <c r="AY62" s="144"/>
      <c r="AZ62" s="144"/>
      <c r="BA62" s="144"/>
      <c r="BB62" s="144"/>
      <c r="BC62" s="144"/>
      <c r="BD62" s="144"/>
      <c r="BE62" s="144"/>
      <c r="BF62" s="144"/>
      <c r="BG62" s="144"/>
      <c r="BH62" s="144"/>
      <c r="BI62" s="144"/>
      <c r="BJ62" s="144"/>
      <c r="BK62" s="144"/>
      <c r="BL62" s="144"/>
      <c r="BM62" s="144"/>
      <c r="BN62" s="144"/>
      <c r="BO62" s="144"/>
      <c r="BP62" s="144"/>
      <c r="BQ62" s="144"/>
      <c r="BR62" s="144"/>
    </row>
    <row r="63" spans="1:70" s="60" customFormat="1" ht="15" hidden="1" customHeight="1">
      <c r="A63" s="130"/>
      <c r="B63" s="130"/>
      <c r="C63" s="131"/>
      <c r="D63" s="142"/>
      <c r="E63" s="136"/>
      <c r="F63" s="133"/>
      <c r="G63" s="134"/>
      <c r="H63" s="135"/>
      <c r="I63" s="144"/>
      <c r="J63" s="144"/>
      <c r="K63" s="144"/>
      <c r="L63" s="144"/>
      <c r="M63" s="144"/>
      <c r="N63" s="144"/>
      <c r="O63" s="144"/>
      <c r="P63" s="144"/>
      <c r="Q63" s="144"/>
      <c r="R63" s="144"/>
      <c r="S63" s="144"/>
      <c r="T63" s="144"/>
      <c r="U63" s="144"/>
      <c r="V63" s="144"/>
      <c r="W63" s="144"/>
      <c r="X63" s="144"/>
      <c r="Y63" s="144"/>
      <c r="Z63" s="144"/>
      <c r="AA63" s="144"/>
      <c r="AB63" s="144"/>
      <c r="AC63" s="144"/>
      <c r="AD63" s="144"/>
      <c r="AE63" s="144"/>
      <c r="AF63" s="144"/>
      <c r="AG63" s="144"/>
      <c r="AH63" s="144"/>
      <c r="AI63" s="144"/>
      <c r="AJ63" s="144"/>
      <c r="AK63" s="144"/>
      <c r="AL63" s="144"/>
      <c r="AM63" s="144"/>
      <c r="AN63" s="144"/>
      <c r="AO63" s="144"/>
      <c r="AP63" s="144"/>
      <c r="AQ63" s="144"/>
      <c r="AR63" s="144"/>
      <c r="AS63" s="144"/>
      <c r="AT63" s="144"/>
      <c r="AU63" s="144"/>
      <c r="AV63" s="144"/>
      <c r="AW63" s="144"/>
      <c r="AX63" s="144"/>
      <c r="AY63" s="144"/>
      <c r="AZ63" s="144"/>
      <c r="BA63" s="144"/>
      <c r="BB63" s="144"/>
      <c r="BC63" s="144"/>
      <c r="BD63" s="144"/>
      <c r="BE63" s="144"/>
      <c r="BF63" s="144"/>
      <c r="BG63" s="144"/>
      <c r="BH63" s="144"/>
      <c r="BI63" s="144"/>
      <c r="BJ63" s="144"/>
      <c r="BK63" s="144"/>
      <c r="BL63" s="144"/>
      <c r="BM63" s="144"/>
      <c r="BN63" s="144"/>
      <c r="BO63" s="144"/>
      <c r="BP63" s="144"/>
      <c r="BQ63" s="144"/>
      <c r="BR63" s="144"/>
    </row>
    <row r="64" spans="1:70" s="60" customFormat="1" ht="15" hidden="1" customHeight="1">
      <c r="A64" s="130"/>
      <c r="B64" s="130"/>
      <c r="C64" s="131"/>
      <c r="D64" s="142"/>
      <c r="E64" s="136"/>
      <c r="F64" s="133"/>
      <c r="G64" s="134"/>
      <c r="H64" s="135"/>
      <c r="I64" s="144"/>
      <c r="J64" s="144"/>
      <c r="K64" s="144"/>
      <c r="L64" s="144"/>
      <c r="M64" s="144"/>
      <c r="N64" s="144"/>
      <c r="O64" s="144"/>
      <c r="P64" s="144"/>
      <c r="Q64" s="144"/>
      <c r="R64" s="144"/>
      <c r="S64" s="144"/>
      <c r="T64" s="144"/>
      <c r="U64" s="144"/>
      <c r="V64" s="144"/>
      <c r="W64" s="144"/>
      <c r="X64" s="144"/>
      <c r="Y64" s="144"/>
      <c r="Z64" s="144"/>
      <c r="AA64" s="144"/>
      <c r="AB64" s="144"/>
      <c r="AC64" s="144"/>
      <c r="AD64" s="144"/>
      <c r="AE64" s="144"/>
      <c r="AF64" s="144"/>
      <c r="AG64" s="144"/>
      <c r="AH64" s="144"/>
      <c r="AI64" s="144"/>
      <c r="AJ64" s="144"/>
      <c r="AK64" s="144"/>
      <c r="AL64" s="144"/>
      <c r="AM64" s="144"/>
      <c r="AN64" s="144"/>
      <c r="AO64" s="144"/>
      <c r="AP64" s="144"/>
      <c r="AQ64" s="144"/>
      <c r="AR64" s="144"/>
      <c r="AS64" s="144"/>
      <c r="AT64" s="144"/>
      <c r="AU64" s="144"/>
      <c r="AV64" s="144"/>
      <c r="AW64" s="144"/>
      <c r="AX64" s="144"/>
      <c r="AY64" s="144"/>
      <c r="AZ64" s="144"/>
      <c r="BA64" s="144"/>
      <c r="BB64" s="144"/>
      <c r="BC64" s="144"/>
      <c r="BD64" s="144"/>
      <c r="BE64" s="144"/>
      <c r="BF64" s="144"/>
      <c r="BG64" s="144"/>
      <c r="BH64" s="144"/>
      <c r="BI64" s="144"/>
      <c r="BJ64" s="144"/>
      <c r="BK64" s="144"/>
      <c r="BL64" s="144"/>
      <c r="BM64" s="144"/>
      <c r="BN64" s="144"/>
      <c r="BO64" s="144"/>
      <c r="BP64" s="144"/>
      <c r="BQ64" s="144"/>
      <c r="BR64" s="144"/>
    </row>
    <row r="65" spans="1:70" s="60" customFormat="1" ht="15" hidden="1" customHeight="1">
      <c r="A65" s="130"/>
      <c r="B65" s="130"/>
      <c r="C65" s="131"/>
      <c r="D65" s="142"/>
      <c r="E65" s="136"/>
      <c r="F65" s="133"/>
      <c r="G65" s="134"/>
      <c r="H65" s="135"/>
      <c r="I65" s="144"/>
      <c r="J65" s="144"/>
      <c r="K65" s="144"/>
      <c r="L65" s="144"/>
      <c r="M65" s="144"/>
      <c r="N65" s="144"/>
      <c r="O65" s="144"/>
      <c r="P65" s="144"/>
      <c r="Q65" s="144"/>
      <c r="R65" s="144"/>
      <c r="S65" s="144"/>
      <c r="T65" s="144"/>
      <c r="U65" s="144"/>
      <c r="V65" s="144"/>
      <c r="W65" s="144"/>
      <c r="X65" s="144"/>
      <c r="Y65" s="144"/>
      <c r="Z65" s="144"/>
      <c r="AA65" s="144"/>
      <c r="AB65" s="144"/>
      <c r="AC65" s="144"/>
      <c r="AD65" s="144"/>
      <c r="AE65" s="144"/>
      <c r="AF65" s="144"/>
      <c r="AG65" s="144"/>
      <c r="AH65" s="144"/>
      <c r="AI65" s="144"/>
      <c r="AJ65" s="144"/>
      <c r="AK65" s="144"/>
      <c r="AL65" s="144"/>
      <c r="AM65" s="144"/>
      <c r="AN65" s="144"/>
      <c r="AO65" s="144"/>
      <c r="AP65" s="144"/>
      <c r="AQ65" s="144"/>
      <c r="AR65" s="144"/>
      <c r="AS65" s="144"/>
      <c r="AT65" s="144"/>
      <c r="AU65" s="144"/>
      <c r="AV65" s="144"/>
      <c r="AW65" s="144"/>
      <c r="AX65" s="144"/>
      <c r="AY65" s="144"/>
      <c r="AZ65" s="144"/>
      <c r="BA65" s="144"/>
      <c r="BB65" s="144"/>
      <c r="BC65" s="144"/>
      <c r="BD65" s="144"/>
      <c r="BE65" s="144"/>
      <c r="BF65" s="144"/>
      <c r="BG65" s="144"/>
      <c r="BH65" s="144"/>
      <c r="BI65" s="144"/>
      <c r="BJ65" s="144"/>
      <c r="BK65" s="144"/>
      <c r="BL65" s="144"/>
      <c r="BM65" s="144"/>
      <c r="BN65" s="144"/>
      <c r="BO65" s="144"/>
      <c r="BP65" s="144"/>
      <c r="BQ65" s="144"/>
      <c r="BR65" s="144"/>
    </row>
    <row r="66" spans="1:70" s="60" customFormat="1" ht="15" hidden="1" customHeight="1">
      <c r="A66" s="130"/>
      <c r="B66" s="130"/>
      <c r="C66" s="131"/>
      <c r="D66" s="142"/>
      <c r="E66" s="136"/>
      <c r="F66" s="133"/>
      <c r="G66" s="134"/>
      <c r="H66" s="135"/>
      <c r="I66" s="144"/>
      <c r="J66" s="144"/>
      <c r="K66" s="144"/>
      <c r="L66" s="144"/>
      <c r="M66" s="144"/>
      <c r="N66" s="144"/>
      <c r="O66" s="144"/>
      <c r="P66" s="144"/>
      <c r="Q66" s="144"/>
      <c r="R66" s="144"/>
      <c r="S66" s="144"/>
      <c r="T66" s="144"/>
      <c r="U66" s="144"/>
      <c r="V66" s="144"/>
      <c r="W66" s="144"/>
      <c r="X66" s="144"/>
      <c r="Y66" s="144"/>
      <c r="Z66" s="144"/>
      <c r="AA66" s="144"/>
      <c r="AB66" s="144"/>
      <c r="AC66" s="144"/>
      <c r="AD66" s="144"/>
      <c r="AE66" s="144"/>
      <c r="AF66" s="144"/>
      <c r="AG66" s="144"/>
      <c r="AH66" s="144"/>
      <c r="AI66" s="144"/>
      <c r="AJ66" s="144"/>
      <c r="AK66" s="144"/>
      <c r="AL66" s="144"/>
      <c r="AM66" s="144"/>
      <c r="AN66" s="144"/>
      <c r="AO66" s="144"/>
      <c r="AP66" s="144"/>
      <c r="AQ66" s="144"/>
      <c r="AR66" s="144"/>
      <c r="AS66" s="144"/>
      <c r="AT66" s="144"/>
      <c r="AU66" s="144"/>
      <c r="AV66" s="144"/>
      <c r="AW66" s="144"/>
      <c r="AX66" s="144"/>
      <c r="AY66" s="144"/>
      <c r="AZ66" s="144"/>
      <c r="BA66" s="144"/>
      <c r="BB66" s="144"/>
      <c r="BC66" s="144"/>
      <c r="BD66" s="144"/>
      <c r="BE66" s="144"/>
      <c r="BF66" s="144"/>
      <c r="BG66" s="144"/>
      <c r="BH66" s="144"/>
      <c r="BI66" s="144"/>
      <c r="BJ66" s="144"/>
      <c r="BK66" s="144"/>
      <c r="BL66" s="144"/>
      <c r="BM66" s="144"/>
      <c r="BN66" s="144"/>
      <c r="BO66" s="144"/>
      <c r="BP66" s="144"/>
      <c r="BQ66" s="144"/>
      <c r="BR66" s="144"/>
    </row>
    <row r="67" spans="1:70" s="60" customFormat="1" ht="15" hidden="1" customHeight="1">
      <c r="A67" s="130"/>
      <c r="B67" s="130"/>
      <c r="C67" s="131"/>
      <c r="D67" s="140"/>
      <c r="E67" s="136"/>
      <c r="F67" s="133"/>
      <c r="G67" s="134"/>
      <c r="H67" s="135"/>
      <c r="I67" s="144"/>
      <c r="J67" s="144"/>
      <c r="K67" s="144"/>
      <c r="L67" s="144"/>
      <c r="M67" s="144"/>
      <c r="N67" s="144"/>
      <c r="O67" s="144"/>
      <c r="P67" s="144"/>
      <c r="Q67" s="144"/>
      <c r="R67" s="144"/>
      <c r="S67" s="144"/>
      <c r="T67" s="144"/>
      <c r="U67" s="144"/>
      <c r="V67" s="144"/>
      <c r="W67" s="144"/>
      <c r="X67" s="144"/>
      <c r="Y67" s="144"/>
      <c r="Z67" s="144"/>
      <c r="AA67" s="144"/>
      <c r="AB67" s="144"/>
      <c r="AC67" s="144"/>
      <c r="AD67" s="144"/>
      <c r="AE67" s="144"/>
      <c r="AF67" s="144"/>
      <c r="AG67" s="144"/>
      <c r="AH67" s="144"/>
      <c r="AI67" s="144"/>
      <c r="AJ67" s="144"/>
      <c r="AK67" s="144"/>
      <c r="AL67" s="144"/>
      <c r="AM67" s="144"/>
      <c r="AN67" s="144"/>
      <c r="AO67" s="144"/>
      <c r="AP67" s="144"/>
      <c r="AQ67" s="144"/>
      <c r="AR67" s="144"/>
      <c r="AS67" s="144"/>
      <c r="AT67" s="144"/>
      <c r="AU67" s="144"/>
      <c r="AV67" s="144"/>
      <c r="AW67" s="144"/>
      <c r="AX67" s="144"/>
      <c r="AY67" s="144"/>
      <c r="AZ67" s="144"/>
      <c r="BA67" s="144"/>
      <c r="BB67" s="144"/>
      <c r="BC67" s="144"/>
      <c r="BD67" s="144"/>
      <c r="BE67" s="144"/>
      <c r="BF67" s="144"/>
      <c r="BG67" s="144"/>
      <c r="BH67" s="144"/>
      <c r="BI67" s="144"/>
      <c r="BJ67" s="144"/>
      <c r="BK67" s="144"/>
      <c r="BL67" s="144"/>
      <c r="BM67" s="144"/>
      <c r="BN67" s="144"/>
      <c r="BO67" s="144"/>
      <c r="BP67" s="144"/>
      <c r="BQ67" s="144"/>
      <c r="BR67" s="144"/>
    </row>
    <row r="68" spans="1:70" s="60" customFormat="1" ht="15" hidden="1" customHeight="1">
      <c r="A68" s="130"/>
      <c r="B68" s="130"/>
      <c r="C68" s="131"/>
      <c r="D68" s="142"/>
      <c r="E68" s="136"/>
      <c r="F68" s="133"/>
      <c r="G68" s="134"/>
      <c r="H68" s="135"/>
      <c r="I68" s="144"/>
      <c r="J68" s="144"/>
      <c r="K68" s="144"/>
      <c r="L68" s="144"/>
      <c r="M68" s="144"/>
      <c r="N68" s="144"/>
      <c r="O68" s="144"/>
      <c r="P68" s="144"/>
      <c r="Q68" s="144"/>
      <c r="R68" s="144"/>
      <c r="S68" s="144"/>
      <c r="T68" s="144"/>
      <c r="U68" s="144"/>
      <c r="V68" s="144"/>
      <c r="W68" s="144"/>
      <c r="X68" s="144"/>
      <c r="Y68" s="144"/>
      <c r="Z68" s="144"/>
      <c r="AA68" s="144"/>
      <c r="AB68" s="144"/>
      <c r="AC68" s="144"/>
      <c r="AD68" s="144"/>
      <c r="AE68" s="144"/>
      <c r="AF68" s="144"/>
      <c r="AG68" s="144"/>
      <c r="AH68" s="144"/>
      <c r="AI68" s="144"/>
      <c r="AJ68" s="144"/>
      <c r="AK68" s="144"/>
      <c r="AL68" s="144"/>
      <c r="AM68" s="144"/>
      <c r="AN68" s="144"/>
      <c r="AO68" s="144"/>
      <c r="AP68" s="144"/>
      <c r="AQ68" s="144"/>
      <c r="AR68" s="144"/>
      <c r="AS68" s="144"/>
      <c r="AT68" s="144"/>
      <c r="AU68" s="144"/>
      <c r="AV68" s="144"/>
      <c r="AW68" s="144"/>
      <c r="AX68" s="144"/>
      <c r="AY68" s="144"/>
      <c r="AZ68" s="144"/>
      <c r="BA68" s="144"/>
      <c r="BB68" s="144"/>
      <c r="BC68" s="144"/>
      <c r="BD68" s="144"/>
      <c r="BE68" s="144"/>
      <c r="BF68" s="144"/>
      <c r="BG68" s="144"/>
      <c r="BH68" s="144"/>
      <c r="BI68" s="144"/>
      <c r="BJ68" s="144"/>
      <c r="BK68" s="144"/>
      <c r="BL68" s="144"/>
      <c r="BM68" s="144"/>
      <c r="BN68" s="144"/>
      <c r="BO68" s="144"/>
      <c r="BP68" s="144"/>
      <c r="BQ68" s="144"/>
      <c r="BR68" s="144"/>
    </row>
    <row r="69" spans="1:70" s="60" customFormat="1" ht="15" hidden="1" customHeight="1">
      <c r="A69" s="130"/>
      <c r="B69" s="130"/>
      <c r="C69" s="131"/>
      <c r="D69" s="140"/>
      <c r="E69" s="136"/>
      <c r="F69" s="133"/>
      <c r="G69" s="134"/>
      <c r="H69" s="135"/>
      <c r="I69" s="144"/>
      <c r="J69" s="144"/>
      <c r="K69" s="144"/>
      <c r="L69" s="144"/>
      <c r="M69" s="144"/>
      <c r="N69" s="144"/>
      <c r="O69" s="144"/>
      <c r="P69" s="144"/>
      <c r="Q69" s="144"/>
      <c r="R69" s="144"/>
      <c r="S69" s="144"/>
      <c r="T69" s="144"/>
      <c r="U69" s="144"/>
      <c r="V69" s="144"/>
      <c r="W69" s="144"/>
      <c r="X69" s="144"/>
      <c r="Y69" s="144"/>
      <c r="Z69" s="144"/>
      <c r="AA69" s="144"/>
      <c r="AB69" s="144"/>
      <c r="AC69" s="144"/>
      <c r="AD69" s="144"/>
      <c r="AE69" s="144"/>
      <c r="AF69" s="144"/>
      <c r="AG69" s="144"/>
      <c r="AH69" s="144"/>
      <c r="AI69" s="144"/>
      <c r="AJ69" s="144"/>
      <c r="AK69" s="144"/>
      <c r="AL69" s="144"/>
      <c r="AM69" s="144"/>
      <c r="AN69" s="144"/>
      <c r="AO69" s="144"/>
      <c r="AP69" s="144"/>
      <c r="AQ69" s="144"/>
      <c r="AR69" s="144"/>
      <c r="AS69" s="144"/>
      <c r="AT69" s="144"/>
      <c r="AU69" s="144"/>
      <c r="AV69" s="144"/>
      <c r="AW69" s="144"/>
      <c r="AX69" s="144"/>
      <c r="AY69" s="144"/>
      <c r="AZ69" s="144"/>
      <c r="BA69" s="144"/>
      <c r="BB69" s="144"/>
      <c r="BC69" s="144"/>
      <c r="BD69" s="144"/>
      <c r="BE69" s="144"/>
      <c r="BF69" s="144"/>
      <c r="BG69" s="144"/>
      <c r="BH69" s="144"/>
      <c r="BI69" s="144"/>
      <c r="BJ69" s="144"/>
      <c r="BK69" s="144"/>
      <c r="BL69" s="144"/>
      <c r="BM69" s="144"/>
      <c r="BN69" s="144"/>
      <c r="BO69" s="144"/>
      <c r="BP69" s="144"/>
      <c r="BQ69" s="144"/>
      <c r="BR69" s="144"/>
    </row>
    <row r="70" spans="1:70" s="60" customFormat="1" ht="15" hidden="1" customHeight="1">
      <c r="A70" s="130"/>
      <c r="B70" s="130"/>
      <c r="C70" s="131"/>
      <c r="D70" s="132"/>
      <c r="E70" s="136"/>
      <c r="F70" s="133"/>
      <c r="G70" s="134"/>
      <c r="H70" s="135"/>
      <c r="I70" s="144"/>
      <c r="J70" s="144"/>
      <c r="K70" s="144"/>
      <c r="L70" s="144"/>
      <c r="M70" s="144"/>
      <c r="N70" s="144"/>
      <c r="O70" s="144"/>
      <c r="P70" s="144"/>
      <c r="Q70" s="144"/>
      <c r="R70" s="144"/>
      <c r="S70" s="144"/>
      <c r="T70" s="144"/>
      <c r="U70" s="144"/>
      <c r="V70" s="144"/>
      <c r="W70" s="144"/>
      <c r="X70" s="144"/>
      <c r="Y70" s="144"/>
      <c r="Z70" s="144"/>
      <c r="AA70" s="144"/>
      <c r="AB70" s="144"/>
      <c r="AC70" s="144"/>
      <c r="AD70" s="144"/>
      <c r="AE70" s="144"/>
      <c r="AF70" s="144"/>
      <c r="AG70" s="144"/>
      <c r="AH70" s="144"/>
      <c r="AI70" s="144"/>
      <c r="AJ70" s="144"/>
      <c r="AK70" s="144"/>
      <c r="AL70" s="144"/>
      <c r="AM70" s="144"/>
      <c r="AN70" s="144"/>
      <c r="AO70" s="144"/>
      <c r="AP70" s="144"/>
      <c r="AQ70" s="144"/>
      <c r="AR70" s="144"/>
      <c r="AS70" s="144"/>
      <c r="AT70" s="144"/>
      <c r="AU70" s="144"/>
      <c r="AV70" s="144"/>
      <c r="AW70" s="144"/>
      <c r="AX70" s="144"/>
      <c r="AY70" s="144"/>
      <c r="AZ70" s="144"/>
      <c r="BA70" s="144"/>
      <c r="BB70" s="144"/>
      <c r="BC70" s="144"/>
      <c r="BD70" s="144"/>
      <c r="BE70" s="144"/>
      <c r="BF70" s="144"/>
      <c r="BG70" s="144"/>
      <c r="BH70" s="144"/>
      <c r="BI70" s="144"/>
      <c r="BJ70" s="144"/>
      <c r="BK70" s="144"/>
      <c r="BL70" s="144"/>
      <c r="BM70" s="144"/>
      <c r="BN70" s="144"/>
      <c r="BO70" s="144"/>
      <c r="BP70" s="144"/>
      <c r="BQ70" s="144"/>
      <c r="BR70" s="144"/>
    </row>
    <row r="71" spans="1:70" s="60" customFormat="1" ht="15" hidden="1" customHeight="1">
      <c r="A71" s="130"/>
      <c r="B71" s="130"/>
      <c r="C71" s="131"/>
      <c r="D71" s="142"/>
      <c r="E71" s="136"/>
      <c r="F71" s="133"/>
      <c r="G71" s="134"/>
      <c r="H71" s="135"/>
      <c r="I71" s="144"/>
      <c r="J71" s="144"/>
      <c r="K71" s="144"/>
      <c r="L71" s="144"/>
      <c r="M71" s="144"/>
      <c r="N71" s="144"/>
      <c r="O71" s="144"/>
      <c r="P71" s="144"/>
      <c r="Q71" s="144"/>
      <c r="R71" s="144"/>
      <c r="S71" s="144"/>
      <c r="T71" s="144"/>
      <c r="U71" s="144"/>
      <c r="V71" s="144"/>
      <c r="W71" s="144"/>
      <c r="X71" s="144"/>
      <c r="Y71" s="144"/>
      <c r="Z71" s="144"/>
      <c r="AA71" s="144"/>
      <c r="AB71" s="144"/>
      <c r="AC71" s="144"/>
      <c r="AD71" s="144"/>
      <c r="AE71" s="144"/>
      <c r="AF71" s="144"/>
      <c r="AG71" s="144"/>
      <c r="AH71" s="144"/>
      <c r="AI71" s="144"/>
      <c r="AJ71" s="144"/>
      <c r="AK71" s="144"/>
      <c r="AL71" s="144"/>
      <c r="AM71" s="144"/>
      <c r="AN71" s="144"/>
      <c r="AO71" s="144"/>
      <c r="AP71" s="144"/>
      <c r="AQ71" s="144"/>
      <c r="AR71" s="144"/>
      <c r="AS71" s="144"/>
      <c r="AT71" s="144"/>
      <c r="AU71" s="144"/>
      <c r="AV71" s="144"/>
      <c r="AW71" s="144"/>
      <c r="AX71" s="144"/>
      <c r="AY71" s="144"/>
      <c r="AZ71" s="144"/>
      <c r="BA71" s="144"/>
      <c r="BB71" s="144"/>
      <c r="BC71" s="144"/>
      <c r="BD71" s="144"/>
      <c r="BE71" s="144"/>
      <c r="BF71" s="144"/>
      <c r="BG71" s="144"/>
      <c r="BH71" s="144"/>
      <c r="BI71" s="144"/>
      <c r="BJ71" s="144"/>
      <c r="BK71" s="144"/>
      <c r="BL71" s="144"/>
      <c r="BM71" s="144"/>
      <c r="BN71" s="144"/>
      <c r="BO71" s="144"/>
      <c r="BP71" s="144"/>
      <c r="BQ71" s="144"/>
      <c r="BR71" s="144"/>
    </row>
    <row r="72" spans="1:70" s="60" customFormat="1" ht="15" hidden="1" customHeight="1">
      <c r="A72" s="130"/>
      <c r="B72" s="130"/>
      <c r="C72" s="131"/>
      <c r="D72" s="142"/>
      <c r="E72" s="136"/>
      <c r="F72" s="133"/>
      <c r="G72" s="134"/>
      <c r="H72" s="135"/>
      <c r="I72" s="144"/>
      <c r="J72" s="144"/>
      <c r="K72" s="144"/>
      <c r="L72" s="144"/>
      <c r="M72" s="144"/>
      <c r="N72" s="144"/>
      <c r="O72" s="144"/>
      <c r="P72" s="144"/>
      <c r="Q72" s="144"/>
      <c r="R72" s="144"/>
      <c r="S72" s="144"/>
      <c r="T72" s="144"/>
      <c r="U72" s="144"/>
      <c r="V72" s="144"/>
      <c r="W72" s="144"/>
      <c r="X72" s="144"/>
      <c r="Y72" s="144"/>
      <c r="Z72" s="144"/>
      <c r="AA72" s="144"/>
      <c r="AB72" s="144"/>
      <c r="AC72" s="144"/>
      <c r="AD72" s="144"/>
      <c r="AE72" s="144"/>
      <c r="AF72" s="144"/>
      <c r="AG72" s="144"/>
      <c r="AH72" s="144"/>
      <c r="AI72" s="144"/>
      <c r="AJ72" s="144"/>
      <c r="AK72" s="144"/>
      <c r="AL72" s="144"/>
      <c r="AM72" s="144"/>
      <c r="AN72" s="144"/>
      <c r="AO72" s="144"/>
      <c r="AP72" s="144"/>
      <c r="AQ72" s="144"/>
      <c r="AR72" s="144"/>
      <c r="AS72" s="144"/>
      <c r="AT72" s="144"/>
      <c r="AU72" s="144"/>
      <c r="AV72" s="144"/>
      <c r="AW72" s="144"/>
      <c r="AX72" s="144"/>
      <c r="AY72" s="144"/>
      <c r="AZ72" s="144"/>
      <c r="BA72" s="144"/>
      <c r="BB72" s="144"/>
      <c r="BC72" s="144"/>
      <c r="BD72" s="144"/>
      <c r="BE72" s="144"/>
      <c r="BF72" s="144"/>
      <c r="BG72" s="144"/>
      <c r="BH72" s="144"/>
      <c r="BI72" s="144"/>
      <c r="BJ72" s="144"/>
      <c r="BK72" s="144"/>
      <c r="BL72" s="144"/>
      <c r="BM72" s="144"/>
      <c r="BN72" s="144"/>
      <c r="BO72" s="144"/>
      <c r="BP72" s="144"/>
      <c r="BQ72" s="144"/>
      <c r="BR72" s="144"/>
    </row>
    <row r="73" spans="1:70" s="60" customFormat="1" ht="15" hidden="1" customHeight="1">
      <c r="A73" s="130"/>
      <c r="B73" s="130"/>
      <c r="C73" s="131"/>
      <c r="D73" s="142"/>
      <c r="E73" s="136"/>
      <c r="F73" s="133"/>
      <c r="G73" s="134"/>
      <c r="H73" s="135"/>
      <c r="I73" s="144"/>
      <c r="J73" s="144"/>
      <c r="K73" s="144"/>
      <c r="L73" s="144"/>
      <c r="M73" s="144"/>
      <c r="N73" s="144"/>
      <c r="O73" s="144"/>
      <c r="P73" s="144"/>
      <c r="Q73" s="144"/>
      <c r="R73" s="144"/>
      <c r="S73" s="144"/>
      <c r="T73" s="144"/>
      <c r="U73" s="144"/>
      <c r="V73" s="144"/>
      <c r="W73" s="144"/>
      <c r="X73" s="144"/>
      <c r="Y73" s="144"/>
      <c r="Z73" s="144"/>
      <c r="AA73" s="144"/>
      <c r="AB73" s="144"/>
      <c r="AC73" s="144"/>
      <c r="AD73" s="144"/>
      <c r="AE73" s="144"/>
      <c r="AF73" s="144"/>
      <c r="AG73" s="144"/>
      <c r="AH73" s="144"/>
      <c r="AI73" s="144"/>
      <c r="AJ73" s="144"/>
      <c r="AK73" s="144"/>
      <c r="AL73" s="144"/>
      <c r="AM73" s="144"/>
      <c r="AN73" s="144"/>
      <c r="AO73" s="144"/>
      <c r="AP73" s="144"/>
      <c r="AQ73" s="144"/>
      <c r="AR73" s="144"/>
      <c r="AS73" s="144"/>
      <c r="AT73" s="144"/>
      <c r="AU73" s="144"/>
      <c r="AV73" s="144"/>
      <c r="AW73" s="144"/>
      <c r="AX73" s="144"/>
      <c r="AY73" s="144"/>
      <c r="AZ73" s="144"/>
      <c r="BA73" s="144"/>
      <c r="BB73" s="144"/>
      <c r="BC73" s="144"/>
      <c r="BD73" s="144"/>
      <c r="BE73" s="144"/>
      <c r="BF73" s="144"/>
      <c r="BG73" s="144"/>
      <c r="BH73" s="144"/>
      <c r="BI73" s="144"/>
      <c r="BJ73" s="144"/>
      <c r="BK73" s="144"/>
      <c r="BL73" s="144"/>
      <c r="BM73" s="144"/>
      <c r="BN73" s="144"/>
      <c r="BO73" s="144"/>
      <c r="BP73" s="144"/>
      <c r="BQ73" s="144"/>
      <c r="BR73" s="144"/>
    </row>
    <row r="74" spans="1:70" s="60" customFormat="1" ht="15" hidden="1" customHeight="1">
      <c r="A74" s="130"/>
      <c r="B74" s="130"/>
      <c r="C74" s="131"/>
      <c r="D74" s="143"/>
      <c r="E74" s="136"/>
      <c r="F74" s="133"/>
      <c r="G74" s="134"/>
      <c r="H74" s="135"/>
      <c r="I74" s="144"/>
      <c r="J74" s="144"/>
      <c r="K74" s="144"/>
      <c r="L74" s="144"/>
      <c r="M74" s="144"/>
      <c r="N74" s="144"/>
      <c r="O74" s="144"/>
      <c r="P74" s="144"/>
      <c r="Q74" s="144"/>
      <c r="R74" s="144"/>
      <c r="S74" s="144"/>
      <c r="T74" s="144"/>
      <c r="U74" s="144"/>
      <c r="V74" s="144"/>
      <c r="W74" s="144"/>
      <c r="X74" s="144"/>
      <c r="Y74" s="144"/>
      <c r="Z74" s="144"/>
      <c r="AA74" s="144"/>
      <c r="AB74" s="144"/>
      <c r="AC74" s="144"/>
      <c r="AD74" s="144"/>
      <c r="AE74" s="144"/>
      <c r="AF74" s="144"/>
      <c r="AG74" s="144"/>
      <c r="AH74" s="144"/>
      <c r="AI74" s="144"/>
      <c r="AJ74" s="144"/>
      <c r="AK74" s="144"/>
      <c r="AL74" s="144"/>
      <c r="AM74" s="144"/>
      <c r="AN74" s="144"/>
      <c r="AO74" s="144"/>
      <c r="AP74" s="144"/>
      <c r="AQ74" s="144"/>
      <c r="AR74" s="144"/>
      <c r="AS74" s="144"/>
      <c r="AT74" s="144"/>
      <c r="AU74" s="144"/>
      <c r="AV74" s="144"/>
      <c r="AW74" s="144"/>
      <c r="AX74" s="144"/>
      <c r="AY74" s="144"/>
      <c r="AZ74" s="144"/>
      <c r="BA74" s="144"/>
      <c r="BB74" s="144"/>
      <c r="BC74" s="144"/>
      <c r="BD74" s="144"/>
      <c r="BE74" s="144"/>
      <c r="BF74" s="144"/>
      <c r="BG74" s="144"/>
      <c r="BH74" s="144"/>
      <c r="BI74" s="144"/>
      <c r="BJ74" s="144"/>
      <c r="BK74" s="144"/>
      <c r="BL74" s="144"/>
      <c r="BM74" s="144"/>
      <c r="BN74" s="144"/>
      <c r="BO74" s="144"/>
      <c r="BP74" s="144"/>
      <c r="BQ74" s="144"/>
      <c r="BR74" s="144"/>
    </row>
    <row r="75" spans="1:70" s="60" customFormat="1" ht="15" hidden="1" customHeight="1">
      <c r="A75" s="130"/>
      <c r="B75" s="130"/>
      <c r="C75" s="131"/>
      <c r="D75" s="142"/>
      <c r="E75" s="136"/>
      <c r="F75" s="133"/>
      <c r="G75" s="134"/>
      <c r="H75" s="135"/>
      <c r="I75" s="144"/>
      <c r="J75" s="144"/>
      <c r="K75" s="144"/>
      <c r="L75" s="144"/>
      <c r="M75" s="144"/>
      <c r="N75" s="144"/>
      <c r="O75" s="144"/>
      <c r="P75" s="144"/>
      <c r="Q75" s="144"/>
      <c r="R75" s="144"/>
      <c r="S75" s="144"/>
      <c r="T75" s="144"/>
      <c r="U75" s="144"/>
      <c r="V75" s="144"/>
      <c r="W75" s="144"/>
      <c r="X75" s="144"/>
      <c r="Y75" s="144"/>
      <c r="Z75" s="144"/>
      <c r="AA75" s="144"/>
      <c r="AB75" s="144"/>
      <c r="AC75" s="144"/>
      <c r="AD75" s="144"/>
      <c r="AE75" s="144"/>
      <c r="AF75" s="144"/>
      <c r="AG75" s="144"/>
      <c r="AH75" s="144"/>
      <c r="AI75" s="144"/>
      <c r="AJ75" s="144"/>
      <c r="AK75" s="144"/>
      <c r="AL75" s="144"/>
      <c r="AM75" s="144"/>
      <c r="AN75" s="144"/>
      <c r="AO75" s="144"/>
      <c r="AP75" s="144"/>
      <c r="AQ75" s="144"/>
      <c r="AR75" s="144"/>
      <c r="AS75" s="144"/>
      <c r="AT75" s="144"/>
      <c r="AU75" s="144"/>
      <c r="AV75" s="144"/>
      <c r="AW75" s="144"/>
      <c r="AX75" s="144"/>
      <c r="AY75" s="144"/>
      <c r="AZ75" s="144"/>
      <c r="BA75" s="144"/>
      <c r="BB75" s="144"/>
      <c r="BC75" s="144"/>
      <c r="BD75" s="144"/>
      <c r="BE75" s="144"/>
      <c r="BF75" s="144"/>
      <c r="BG75" s="144"/>
      <c r="BH75" s="144"/>
      <c r="BI75" s="144"/>
      <c r="BJ75" s="144"/>
      <c r="BK75" s="144"/>
      <c r="BL75" s="144"/>
      <c r="BM75" s="144"/>
      <c r="BN75" s="144"/>
      <c r="BO75" s="144"/>
      <c r="BP75" s="144"/>
      <c r="BQ75" s="144"/>
      <c r="BR75" s="144"/>
    </row>
    <row r="76" spans="1:70" s="60" customFormat="1" ht="15" hidden="1" customHeight="1">
      <c r="A76" s="130"/>
      <c r="B76" s="130"/>
      <c r="C76" s="131"/>
      <c r="D76" s="142"/>
      <c r="E76" s="136"/>
      <c r="F76" s="133"/>
      <c r="G76" s="134"/>
      <c r="H76" s="135"/>
      <c r="I76" s="144"/>
      <c r="J76" s="144"/>
      <c r="K76" s="144"/>
      <c r="L76" s="144"/>
      <c r="M76" s="144"/>
      <c r="N76" s="144"/>
      <c r="O76" s="144"/>
      <c r="P76" s="144"/>
      <c r="Q76" s="144"/>
      <c r="R76" s="144"/>
      <c r="S76" s="144"/>
      <c r="T76" s="144"/>
      <c r="U76" s="144"/>
      <c r="V76" s="144"/>
      <c r="W76" s="144"/>
      <c r="X76" s="144"/>
      <c r="Y76" s="144"/>
      <c r="Z76" s="144"/>
      <c r="AA76" s="144"/>
      <c r="AB76" s="144"/>
      <c r="AC76" s="144"/>
      <c r="AD76" s="144"/>
      <c r="AE76" s="144"/>
      <c r="AF76" s="144"/>
      <c r="AG76" s="144"/>
      <c r="AH76" s="144"/>
      <c r="AI76" s="144"/>
      <c r="AJ76" s="144"/>
      <c r="AK76" s="144"/>
      <c r="AL76" s="144"/>
      <c r="AM76" s="144"/>
      <c r="AN76" s="144"/>
      <c r="AO76" s="144"/>
      <c r="AP76" s="144"/>
      <c r="AQ76" s="144"/>
      <c r="AR76" s="144"/>
      <c r="AS76" s="144"/>
      <c r="AT76" s="144"/>
      <c r="AU76" s="144"/>
      <c r="AV76" s="144"/>
      <c r="AW76" s="144"/>
      <c r="AX76" s="144"/>
      <c r="AY76" s="144"/>
      <c r="AZ76" s="144"/>
      <c r="BA76" s="144"/>
      <c r="BB76" s="144"/>
      <c r="BC76" s="144"/>
      <c r="BD76" s="144"/>
      <c r="BE76" s="144"/>
      <c r="BF76" s="144"/>
      <c r="BG76" s="144"/>
      <c r="BH76" s="144"/>
      <c r="BI76" s="144"/>
      <c r="BJ76" s="144"/>
      <c r="BK76" s="144"/>
      <c r="BL76" s="144"/>
      <c r="BM76" s="144"/>
      <c r="BN76" s="144"/>
      <c r="BO76" s="144"/>
      <c r="BP76" s="144"/>
      <c r="BQ76" s="144"/>
      <c r="BR76" s="144"/>
    </row>
    <row r="77" spans="1:70" s="60" customFormat="1" ht="15" hidden="1" customHeight="1">
      <c r="A77" s="130"/>
      <c r="B77" s="130"/>
      <c r="C77" s="131"/>
      <c r="D77" s="140"/>
      <c r="E77" s="136"/>
      <c r="F77" s="133"/>
      <c r="G77" s="134"/>
      <c r="H77" s="135"/>
      <c r="I77" s="144"/>
      <c r="J77" s="144"/>
      <c r="K77" s="144"/>
      <c r="L77" s="144"/>
      <c r="M77" s="144"/>
      <c r="N77" s="144"/>
      <c r="O77" s="144"/>
      <c r="P77" s="144"/>
      <c r="Q77" s="144"/>
      <c r="R77" s="144"/>
      <c r="S77" s="144"/>
      <c r="T77" s="144"/>
      <c r="U77" s="144"/>
      <c r="V77" s="144"/>
      <c r="W77" s="144"/>
      <c r="X77" s="144"/>
      <c r="Y77" s="144"/>
      <c r="Z77" s="144"/>
      <c r="AA77" s="144"/>
      <c r="AB77" s="144"/>
      <c r="AC77" s="144"/>
      <c r="AD77" s="144"/>
      <c r="AE77" s="144"/>
      <c r="AF77" s="144"/>
      <c r="AG77" s="144"/>
      <c r="AH77" s="144"/>
      <c r="AI77" s="144"/>
      <c r="AJ77" s="144"/>
      <c r="AK77" s="144"/>
      <c r="AL77" s="144"/>
      <c r="AM77" s="144"/>
      <c r="AN77" s="144"/>
      <c r="AO77" s="144"/>
      <c r="AP77" s="144"/>
      <c r="AQ77" s="144"/>
      <c r="AR77" s="144"/>
      <c r="AS77" s="144"/>
      <c r="AT77" s="144"/>
      <c r="AU77" s="144"/>
      <c r="AV77" s="144"/>
      <c r="AW77" s="144"/>
      <c r="AX77" s="144"/>
      <c r="AY77" s="144"/>
      <c r="AZ77" s="144"/>
      <c r="BA77" s="144"/>
      <c r="BB77" s="144"/>
      <c r="BC77" s="144"/>
      <c r="BD77" s="144"/>
      <c r="BE77" s="144"/>
      <c r="BF77" s="144"/>
      <c r="BG77" s="144"/>
      <c r="BH77" s="144"/>
      <c r="BI77" s="144"/>
      <c r="BJ77" s="144"/>
      <c r="BK77" s="144"/>
      <c r="BL77" s="144"/>
      <c r="BM77" s="144"/>
      <c r="BN77" s="144"/>
      <c r="BO77" s="144"/>
      <c r="BP77" s="144"/>
      <c r="BQ77" s="144"/>
      <c r="BR77" s="144"/>
    </row>
    <row r="78" spans="1:70" s="60" customFormat="1" ht="15" hidden="1" customHeight="1">
      <c r="A78" s="130"/>
      <c r="B78" s="130"/>
      <c r="C78" s="131"/>
      <c r="D78" s="132"/>
      <c r="E78" s="136"/>
      <c r="F78" s="133"/>
      <c r="G78" s="134"/>
      <c r="H78" s="135"/>
      <c r="I78" s="144"/>
      <c r="J78" s="144"/>
      <c r="K78" s="144"/>
      <c r="L78" s="144"/>
      <c r="M78" s="144"/>
      <c r="N78" s="144"/>
      <c r="O78" s="144"/>
      <c r="P78" s="144"/>
      <c r="Q78" s="144"/>
      <c r="R78" s="144"/>
      <c r="S78" s="144"/>
      <c r="T78" s="144"/>
      <c r="U78" s="144"/>
      <c r="V78" s="144"/>
      <c r="W78" s="144"/>
      <c r="X78" s="144"/>
      <c r="Y78" s="144"/>
      <c r="Z78" s="144"/>
      <c r="AA78" s="144"/>
      <c r="AB78" s="144"/>
      <c r="AC78" s="144"/>
      <c r="AD78" s="144"/>
      <c r="AE78" s="144"/>
      <c r="AF78" s="144"/>
      <c r="AG78" s="144"/>
      <c r="AH78" s="144"/>
      <c r="AI78" s="144"/>
      <c r="AJ78" s="144"/>
      <c r="AK78" s="144"/>
      <c r="AL78" s="144"/>
      <c r="AM78" s="144"/>
      <c r="AN78" s="144"/>
      <c r="AO78" s="144"/>
      <c r="AP78" s="144"/>
      <c r="AQ78" s="144"/>
      <c r="AR78" s="144"/>
      <c r="AS78" s="144"/>
      <c r="AT78" s="144"/>
      <c r="AU78" s="144"/>
      <c r="AV78" s="144"/>
      <c r="AW78" s="144"/>
      <c r="AX78" s="144"/>
      <c r="AY78" s="144"/>
      <c r="AZ78" s="144"/>
      <c r="BA78" s="144"/>
      <c r="BB78" s="144"/>
      <c r="BC78" s="144"/>
      <c r="BD78" s="144"/>
      <c r="BE78" s="144"/>
      <c r="BF78" s="144"/>
      <c r="BG78" s="144"/>
      <c r="BH78" s="144"/>
      <c r="BI78" s="144"/>
      <c r="BJ78" s="144"/>
      <c r="BK78" s="144"/>
      <c r="BL78" s="144"/>
      <c r="BM78" s="144"/>
      <c r="BN78" s="144"/>
      <c r="BO78" s="144"/>
      <c r="BP78" s="144"/>
      <c r="BQ78" s="144"/>
      <c r="BR78" s="144"/>
    </row>
    <row r="79" spans="1:70" s="60" customFormat="1" ht="15" hidden="1" customHeight="1">
      <c r="A79" s="130"/>
      <c r="B79" s="130"/>
      <c r="C79" s="131"/>
      <c r="D79" s="132"/>
      <c r="E79" s="136"/>
      <c r="F79" s="133"/>
      <c r="G79" s="134"/>
      <c r="H79" s="135"/>
      <c r="I79" s="144"/>
      <c r="J79" s="144"/>
      <c r="K79" s="144"/>
      <c r="L79" s="144"/>
      <c r="M79" s="144"/>
      <c r="N79" s="144"/>
      <c r="O79" s="144"/>
      <c r="P79" s="144"/>
      <c r="Q79" s="144"/>
      <c r="R79" s="144"/>
      <c r="S79" s="144"/>
      <c r="T79" s="144"/>
      <c r="U79" s="144"/>
      <c r="V79" s="144"/>
      <c r="W79" s="144"/>
      <c r="X79" s="144"/>
      <c r="Y79" s="144"/>
      <c r="Z79" s="144"/>
      <c r="AA79" s="144"/>
      <c r="AB79" s="144"/>
      <c r="AC79" s="144"/>
      <c r="AD79" s="144"/>
      <c r="AE79" s="144"/>
      <c r="AF79" s="144"/>
      <c r="AG79" s="144"/>
      <c r="AH79" s="144"/>
      <c r="AI79" s="144"/>
      <c r="AJ79" s="144"/>
      <c r="AK79" s="144"/>
      <c r="AL79" s="144"/>
      <c r="AM79" s="144"/>
      <c r="AN79" s="144"/>
      <c r="AO79" s="144"/>
      <c r="AP79" s="144"/>
      <c r="AQ79" s="144"/>
      <c r="AR79" s="144"/>
      <c r="AS79" s="144"/>
      <c r="AT79" s="144"/>
      <c r="AU79" s="144"/>
      <c r="AV79" s="144"/>
      <c r="AW79" s="144"/>
      <c r="AX79" s="144"/>
      <c r="AY79" s="144"/>
      <c r="AZ79" s="144"/>
      <c r="BA79" s="144"/>
      <c r="BB79" s="144"/>
      <c r="BC79" s="144"/>
      <c r="BD79" s="144"/>
      <c r="BE79" s="144"/>
      <c r="BF79" s="144"/>
      <c r="BG79" s="144"/>
      <c r="BH79" s="144"/>
      <c r="BI79" s="144"/>
      <c r="BJ79" s="144"/>
      <c r="BK79" s="144"/>
      <c r="BL79" s="144"/>
      <c r="BM79" s="144"/>
      <c r="BN79" s="144"/>
      <c r="BO79" s="144"/>
      <c r="BP79" s="144"/>
      <c r="BQ79" s="144"/>
      <c r="BR79" s="144"/>
    </row>
    <row r="80" spans="1:70" s="60" customFormat="1" ht="15" hidden="1" customHeight="1">
      <c r="A80" s="130"/>
      <c r="B80" s="130"/>
      <c r="C80" s="131"/>
      <c r="D80" s="143"/>
      <c r="E80" s="136"/>
      <c r="F80" s="133"/>
      <c r="G80" s="134"/>
      <c r="H80" s="135"/>
      <c r="I80" s="144"/>
      <c r="J80" s="144"/>
      <c r="K80" s="144"/>
      <c r="L80" s="144"/>
      <c r="M80" s="144"/>
      <c r="N80" s="144"/>
      <c r="O80" s="144"/>
      <c r="P80" s="144"/>
      <c r="Q80" s="144"/>
      <c r="R80" s="144"/>
      <c r="S80" s="144"/>
      <c r="T80" s="144"/>
      <c r="U80" s="144"/>
      <c r="V80" s="144"/>
      <c r="W80" s="144"/>
      <c r="X80" s="144"/>
      <c r="Y80" s="144"/>
      <c r="Z80" s="144"/>
      <c r="AA80" s="144"/>
      <c r="AB80" s="144"/>
      <c r="AC80" s="144"/>
      <c r="AD80" s="144"/>
      <c r="AE80" s="144"/>
      <c r="AF80" s="144"/>
      <c r="AG80" s="144"/>
      <c r="AH80" s="144"/>
      <c r="AI80" s="144"/>
      <c r="AJ80" s="144"/>
      <c r="AK80" s="144"/>
      <c r="AL80" s="144"/>
      <c r="AM80" s="144"/>
      <c r="AN80" s="144"/>
      <c r="AO80" s="144"/>
      <c r="AP80" s="144"/>
      <c r="AQ80" s="144"/>
      <c r="AR80" s="144"/>
      <c r="AS80" s="144"/>
      <c r="AT80" s="144"/>
      <c r="AU80" s="144"/>
      <c r="AV80" s="144"/>
      <c r="AW80" s="144"/>
      <c r="AX80" s="144"/>
      <c r="AY80" s="144"/>
      <c r="AZ80" s="144"/>
      <c r="BA80" s="144"/>
      <c r="BB80" s="144"/>
      <c r="BC80" s="144"/>
      <c r="BD80" s="144"/>
      <c r="BE80" s="144"/>
      <c r="BF80" s="144"/>
      <c r="BG80" s="144"/>
      <c r="BH80" s="144"/>
      <c r="BI80" s="144"/>
      <c r="BJ80" s="144"/>
      <c r="BK80" s="144"/>
      <c r="BL80" s="144"/>
      <c r="BM80" s="144"/>
      <c r="BN80" s="144"/>
      <c r="BO80" s="144"/>
      <c r="BP80" s="144"/>
      <c r="BQ80" s="144"/>
      <c r="BR80" s="144"/>
    </row>
    <row r="81" spans="1:70" s="60" customFormat="1" ht="15" hidden="1" customHeight="1">
      <c r="A81" s="130"/>
      <c r="B81" s="130"/>
      <c r="C81" s="131"/>
      <c r="D81" s="132"/>
      <c r="E81" s="136"/>
      <c r="F81" s="133"/>
      <c r="G81" s="134"/>
      <c r="H81" s="135"/>
      <c r="I81" s="144"/>
      <c r="J81" s="144"/>
      <c r="K81" s="144"/>
      <c r="L81" s="144"/>
      <c r="M81" s="144"/>
      <c r="N81" s="144"/>
      <c r="O81" s="144"/>
      <c r="P81" s="144"/>
      <c r="Q81" s="144"/>
      <c r="R81" s="144"/>
      <c r="S81" s="144"/>
      <c r="T81" s="144"/>
      <c r="U81" s="144"/>
      <c r="V81" s="144"/>
      <c r="W81" s="144"/>
      <c r="X81" s="144"/>
      <c r="Y81" s="144"/>
      <c r="Z81" s="144"/>
      <c r="AA81" s="144"/>
      <c r="AB81" s="144"/>
      <c r="AC81" s="144"/>
      <c r="AD81" s="144"/>
      <c r="AE81" s="144"/>
      <c r="AF81" s="144"/>
      <c r="AG81" s="144"/>
      <c r="AH81" s="144"/>
      <c r="AI81" s="144"/>
      <c r="AJ81" s="144"/>
      <c r="AK81" s="144"/>
      <c r="AL81" s="144"/>
      <c r="AM81" s="144"/>
      <c r="AN81" s="144"/>
      <c r="AO81" s="144"/>
      <c r="AP81" s="144"/>
      <c r="AQ81" s="144"/>
      <c r="AR81" s="144"/>
      <c r="AS81" s="144"/>
      <c r="AT81" s="144"/>
      <c r="AU81" s="144"/>
      <c r="AV81" s="144"/>
      <c r="AW81" s="144"/>
      <c r="AX81" s="144"/>
      <c r="AY81" s="144"/>
      <c r="AZ81" s="144"/>
      <c r="BA81" s="144"/>
      <c r="BB81" s="144"/>
      <c r="BC81" s="144"/>
      <c r="BD81" s="144"/>
      <c r="BE81" s="144"/>
      <c r="BF81" s="144"/>
      <c r="BG81" s="144"/>
      <c r="BH81" s="144"/>
      <c r="BI81" s="144"/>
      <c r="BJ81" s="144"/>
      <c r="BK81" s="144"/>
      <c r="BL81" s="144"/>
      <c r="BM81" s="144"/>
      <c r="BN81" s="144"/>
      <c r="BO81" s="144"/>
      <c r="BP81" s="144"/>
      <c r="BQ81" s="144"/>
      <c r="BR81" s="144"/>
    </row>
    <row r="82" spans="1:70" s="60" customFormat="1" ht="15" hidden="1" customHeight="1">
      <c r="A82" s="130"/>
      <c r="B82" s="130"/>
      <c r="C82" s="131"/>
      <c r="D82" s="142"/>
      <c r="E82" s="136"/>
      <c r="F82" s="133"/>
      <c r="G82" s="134"/>
      <c r="H82" s="135"/>
      <c r="I82" s="144"/>
      <c r="J82" s="144"/>
      <c r="K82" s="144"/>
      <c r="L82" s="144"/>
      <c r="M82" s="144"/>
      <c r="N82" s="144"/>
      <c r="O82" s="144"/>
      <c r="P82" s="144"/>
      <c r="Q82" s="144"/>
      <c r="R82" s="144"/>
      <c r="S82" s="144"/>
      <c r="T82" s="144"/>
      <c r="U82" s="144"/>
      <c r="V82" s="144"/>
      <c r="W82" s="144"/>
      <c r="X82" s="144"/>
      <c r="Y82" s="144"/>
      <c r="Z82" s="144"/>
      <c r="AA82" s="144"/>
      <c r="AB82" s="144"/>
      <c r="AC82" s="144"/>
      <c r="AD82" s="144"/>
      <c r="AE82" s="144"/>
      <c r="AF82" s="144"/>
      <c r="AG82" s="144"/>
      <c r="AH82" s="144"/>
      <c r="AI82" s="144"/>
      <c r="AJ82" s="144"/>
      <c r="AK82" s="144"/>
      <c r="AL82" s="144"/>
      <c r="AM82" s="144"/>
      <c r="AN82" s="144"/>
      <c r="AO82" s="144"/>
      <c r="AP82" s="144"/>
      <c r="AQ82" s="144"/>
      <c r="AR82" s="144"/>
      <c r="AS82" s="144"/>
      <c r="AT82" s="144"/>
      <c r="AU82" s="144"/>
      <c r="AV82" s="144"/>
      <c r="AW82" s="144"/>
      <c r="AX82" s="144"/>
      <c r="AY82" s="144"/>
      <c r="AZ82" s="144"/>
      <c r="BA82" s="144"/>
      <c r="BB82" s="144"/>
      <c r="BC82" s="144"/>
      <c r="BD82" s="144"/>
      <c r="BE82" s="144"/>
      <c r="BF82" s="144"/>
      <c r="BG82" s="144"/>
      <c r="BH82" s="144"/>
      <c r="BI82" s="144"/>
      <c r="BJ82" s="144"/>
      <c r="BK82" s="144"/>
      <c r="BL82" s="144"/>
      <c r="BM82" s="144"/>
      <c r="BN82" s="144"/>
      <c r="BO82" s="144"/>
      <c r="BP82" s="144"/>
      <c r="BQ82" s="144"/>
      <c r="BR82" s="144"/>
    </row>
    <row r="83" spans="1:70" s="60" customFormat="1" ht="15" hidden="1" customHeight="1">
      <c r="A83" s="130"/>
      <c r="B83" s="130"/>
      <c r="C83" s="131"/>
      <c r="D83" s="142"/>
      <c r="E83" s="136"/>
      <c r="F83" s="133"/>
      <c r="G83" s="134"/>
      <c r="H83" s="135"/>
      <c r="I83" s="144"/>
      <c r="J83" s="144"/>
      <c r="K83" s="144"/>
      <c r="L83" s="144"/>
      <c r="M83" s="144"/>
      <c r="N83" s="144"/>
      <c r="O83" s="144"/>
      <c r="P83" s="144"/>
      <c r="Q83" s="144"/>
      <c r="R83" s="144"/>
      <c r="S83" s="144"/>
      <c r="T83" s="144"/>
      <c r="U83" s="144"/>
      <c r="V83" s="144"/>
      <c r="W83" s="144"/>
      <c r="X83" s="144"/>
      <c r="Y83" s="144"/>
      <c r="Z83" s="144"/>
      <c r="AA83" s="144"/>
      <c r="AB83" s="144"/>
      <c r="AC83" s="144"/>
      <c r="AD83" s="144"/>
      <c r="AE83" s="144"/>
      <c r="AF83" s="144"/>
      <c r="AG83" s="144"/>
      <c r="AH83" s="144"/>
      <c r="AI83" s="144"/>
      <c r="AJ83" s="144"/>
      <c r="AK83" s="144"/>
      <c r="AL83" s="144"/>
      <c r="AM83" s="144"/>
      <c r="AN83" s="144"/>
      <c r="AO83" s="144"/>
      <c r="AP83" s="144"/>
      <c r="AQ83" s="144"/>
      <c r="AR83" s="144"/>
      <c r="AS83" s="144"/>
      <c r="AT83" s="144"/>
      <c r="AU83" s="144"/>
      <c r="AV83" s="144"/>
      <c r="AW83" s="144"/>
      <c r="AX83" s="144"/>
      <c r="AY83" s="144"/>
      <c r="AZ83" s="144"/>
      <c r="BA83" s="144"/>
      <c r="BB83" s="144"/>
      <c r="BC83" s="144"/>
      <c r="BD83" s="144"/>
      <c r="BE83" s="144"/>
      <c r="BF83" s="144"/>
      <c r="BG83" s="144"/>
      <c r="BH83" s="144"/>
      <c r="BI83" s="144"/>
      <c r="BJ83" s="144"/>
      <c r="BK83" s="144"/>
      <c r="BL83" s="144"/>
      <c r="BM83" s="144"/>
      <c r="BN83" s="144"/>
      <c r="BO83" s="144"/>
      <c r="BP83" s="144"/>
      <c r="BQ83" s="144"/>
      <c r="BR83" s="144"/>
    </row>
    <row r="84" spans="1:70" s="60" customFormat="1" ht="15" hidden="1" customHeight="1">
      <c r="A84" s="130"/>
      <c r="B84" s="130"/>
      <c r="C84" s="131"/>
      <c r="D84" s="132"/>
      <c r="E84" s="131"/>
      <c r="F84" s="133"/>
      <c r="G84" s="134"/>
      <c r="H84" s="135"/>
      <c r="I84" s="144"/>
      <c r="J84" s="144"/>
      <c r="K84" s="144"/>
      <c r="L84" s="144"/>
      <c r="M84" s="144"/>
      <c r="N84" s="144"/>
      <c r="O84" s="144"/>
      <c r="P84" s="144"/>
      <c r="Q84" s="144"/>
      <c r="R84" s="144"/>
      <c r="S84" s="144"/>
      <c r="T84" s="144"/>
      <c r="U84" s="144"/>
      <c r="V84" s="144"/>
      <c r="W84" s="144"/>
      <c r="X84" s="144"/>
      <c r="Y84" s="144"/>
      <c r="Z84" s="144"/>
      <c r="AA84" s="144"/>
      <c r="AB84" s="144"/>
      <c r="AC84" s="144"/>
      <c r="AD84" s="144"/>
      <c r="AE84" s="144"/>
      <c r="AF84" s="144"/>
      <c r="AG84" s="144"/>
      <c r="AH84" s="144"/>
      <c r="AI84" s="144"/>
      <c r="AJ84" s="144"/>
      <c r="AK84" s="144"/>
      <c r="AL84" s="144"/>
      <c r="AM84" s="144"/>
      <c r="AN84" s="144"/>
      <c r="AO84" s="144"/>
      <c r="AP84" s="144"/>
      <c r="AQ84" s="144"/>
      <c r="AR84" s="144"/>
      <c r="AS84" s="144"/>
      <c r="AT84" s="144"/>
      <c r="AU84" s="144"/>
      <c r="AV84" s="144"/>
      <c r="AW84" s="144"/>
      <c r="AX84" s="144"/>
      <c r="AY84" s="144"/>
      <c r="AZ84" s="144"/>
      <c r="BA84" s="144"/>
      <c r="BB84" s="144"/>
      <c r="BC84" s="144"/>
      <c r="BD84" s="144"/>
      <c r="BE84" s="144"/>
      <c r="BF84" s="144"/>
      <c r="BG84" s="144"/>
      <c r="BH84" s="144"/>
      <c r="BI84" s="144"/>
      <c r="BJ84" s="144"/>
      <c r="BK84" s="144"/>
      <c r="BL84" s="144"/>
      <c r="BM84" s="144"/>
      <c r="BN84" s="144"/>
      <c r="BO84" s="144"/>
      <c r="BP84" s="144"/>
      <c r="BQ84" s="144"/>
      <c r="BR84" s="144"/>
    </row>
    <row r="85" spans="1:70" s="27" customFormat="1" ht="15" hidden="1" customHeight="1">
      <c r="A85" s="129"/>
      <c r="B85" s="129"/>
      <c r="C85" s="129"/>
      <c r="D85" s="129"/>
      <c r="E85" s="129"/>
      <c r="F85" s="129"/>
      <c r="G85" s="129"/>
      <c r="H85" s="129"/>
      <c r="I85" s="143"/>
      <c r="J85" s="143"/>
      <c r="K85" s="143"/>
      <c r="L85" s="143"/>
      <c r="M85" s="143"/>
      <c r="N85" s="143"/>
      <c r="O85" s="143"/>
      <c r="P85" s="143"/>
      <c r="Q85" s="143"/>
      <c r="R85" s="143"/>
      <c r="S85" s="143"/>
      <c r="T85" s="143"/>
      <c r="U85" s="143"/>
      <c r="V85" s="143"/>
      <c r="W85" s="143"/>
      <c r="X85" s="143"/>
      <c r="Y85" s="143"/>
      <c r="Z85" s="143"/>
      <c r="AA85" s="143"/>
      <c r="AB85" s="143"/>
      <c r="AC85" s="143"/>
      <c r="AD85" s="143"/>
      <c r="AE85" s="143"/>
      <c r="AF85" s="143"/>
      <c r="AG85" s="143"/>
      <c r="AH85" s="143"/>
      <c r="AI85" s="143"/>
      <c r="AJ85" s="143"/>
      <c r="AK85" s="143"/>
      <c r="AL85" s="143"/>
      <c r="AM85" s="143"/>
      <c r="AN85" s="143"/>
      <c r="AO85" s="143"/>
      <c r="AP85" s="143"/>
      <c r="AQ85" s="143"/>
      <c r="AR85" s="143"/>
      <c r="AS85" s="143"/>
      <c r="AT85" s="143"/>
      <c r="AU85" s="143"/>
      <c r="AV85" s="143"/>
      <c r="AW85" s="143"/>
      <c r="AX85" s="143"/>
      <c r="AY85" s="143"/>
      <c r="AZ85" s="143"/>
      <c r="BA85" s="143"/>
      <c r="BB85" s="143"/>
      <c r="BC85" s="143"/>
      <c r="BD85" s="143"/>
      <c r="BE85" s="143"/>
      <c r="BF85" s="143"/>
      <c r="BG85" s="143"/>
      <c r="BH85" s="143"/>
      <c r="BI85" s="143"/>
      <c r="BJ85" s="143"/>
      <c r="BK85" s="143"/>
      <c r="BL85" s="143"/>
      <c r="BM85" s="143"/>
      <c r="BN85" s="143"/>
      <c r="BO85" s="143"/>
      <c r="BP85" s="143"/>
      <c r="BQ85" s="143"/>
      <c r="BR85" s="143"/>
    </row>
    <row r="86" spans="1:70" s="27" customFormat="1" ht="15" hidden="1" customHeight="1">
      <c r="A86" s="105"/>
      <c r="B86" s="105"/>
      <c r="C86" s="105"/>
      <c r="D86" s="106"/>
      <c r="E86" s="107"/>
      <c r="F86" s="108"/>
      <c r="G86" s="109"/>
      <c r="H86" s="110"/>
      <c r="I86" s="143"/>
      <c r="J86" s="143"/>
      <c r="K86" s="143"/>
      <c r="L86" s="143"/>
      <c r="M86" s="143"/>
      <c r="N86" s="143"/>
      <c r="O86" s="143"/>
      <c r="P86" s="143"/>
      <c r="Q86" s="143"/>
      <c r="R86" s="143"/>
      <c r="S86" s="143"/>
      <c r="T86" s="143"/>
      <c r="U86" s="143"/>
      <c r="V86" s="143"/>
      <c r="W86" s="143"/>
      <c r="X86" s="143"/>
      <c r="Y86" s="143"/>
      <c r="Z86" s="143"/>
      <c r="AA86" s="143"/>
      <c r="AB86" s="143"/>
      <c r="AC86" s="143"/>
      <c r="AD86" s="143"/>
      <c r="AE86" s="143"/>
      <c r="AF86" s="143"/>
      <c r="AG86" s="143"/>
      <c r="AH86" s="143"/>
      <c r="AI86" s="143"/>
      <c r="AJ86" s="143"/>
      <c r="AK86" s="143"/>
      <c r="AL86" s="143"/>
      <c r="AM86" s="143"/>
      <c r="AN86" s="143"/>
      <c r="AO86" s="143"/>
      <c r="AP86" s="143"/>
      <c r="AQ86" s="143"/>
      <c r="AR86" s="143"/>
      <c r="AS86" s="143"/>
      <c r="AT86" s="143"/>
      <c r="AU86" s="143"/>
      <c r="AV86" s="143"/>
      <c r="AW86" s="143"/>
      <c r="AX86" s="143"/>
      <c r="AY86" s="143"/>
      <c r="AZ86" s="143"/>
      <c r="BA86" s="143"/>
      <c r="BB86" s="143"/>
      <c r="BC86" s="143"/>
      <c r="BD86" s="143"/>
      <c r="BE86" s="143"/>
      <c r="BF86" s="143"/>
      <c r="BG86" s="143"/>
      <c r="BH86" s="143"/>
      <c r="BI86" s="143"/>
      <c r="BJ86" s="143"/>
      <c r="BK86" s="143"/>
      <c r="BL86" s="143"/>
      <c r="BM86" s="143"/>
      <c r="BN86" s="143"/>
      <c r="BO86" s="143"/>
      <c r="BP86" s="143"/>
      <c r="BQ86" s="143"/>
      <c r="BR86" s="143"/>
    </row>
    <row r="87" spans="1:70" s="27" customFormat="1" ht="15" hidden="1" customHeight="1">
      <c r="A87" s="130"/>
      <c r="B87" s="130"/>
      <c r="C87" s="131"/>
      <c r="D87" s="132"/>
      <c r="E87" s="131"/>
      <c r="F87" s="133"/>
      <c r="G87" s="134"/>
      <c r="H87" s="135"/>
      <c r="I87" s="143"/>
      <c r="J87" s="143"/>
      <c r="K87" s="143"/>
      <c r="L87" s="143"/>
      <c r="M87" s="143"/>
      <c r="N87" s="143"/>
      <c r="O87" s="143"/>
      <c r="P87" s="143"/>
      <c r="Q87" s="143"/>
      <c r="R87" s="143"/>
      <c r="S87" s="143"/>
      <c r="T87" s="143"/>
      <c r="U87" s="143"/>
      <c r="V87" s="143"/>
      <c r="W87" s="143"/>
      <c r="X87" s="143"/>
      <c r="Y87" s="143"/>
      <c r="Z87" s="143"/>
      <c r="AA87" s="143"/>
      <c r="AB87" s="143"/>
      <c r="AC87" s="143"/>
      <c r="AD87" s="143"/>
      <c r="AE87" s="143"/>
      <c r="AF87" s="143"/>
      <c r="AG87" s="143"/>
      <c r="AH87" s="143"/>
      <c r="AI87" s="143"/>
      <c r="AJ87" s="143"/>
      <c r="AK87" s="143"/>
      <c r="AL87" s="143"/>
      <c r="AM87" s="143"/>
      <c r="AN87" s="143"/>
      <c r="AO87" s="143"/>
      <c r="AP87" s="143"/>
      <c r="AQ87" s="143"/>
      <c r="AR87" s="143"/>
      <c r="AS87" s="143"/>
      <c r="AT87" s="143"/>
      <c r="AU87" s="143"/>
      <c r="AV87" s="143"/>
      <c r="AW87" s="143"/>
      <c r="AX87" s="143"/>
      <c r="AY87" s="143"/>
      <c r="AZ87" s="143"/>
      <c r="BA87" s="143"/>
      <c r="BB87" s="143"/>
      <c r="BC87" s="143"/>
      <c r="BD87" s="143"/>
      <c r="BE87" s="143"/>
      <c r="BF87" s="143"/>
      <c r="BG87" s="143"/>
      <c r="BH87" s="143"/>
      <c r="BI87" s="143"/>
      <c r="BJ87" s="143"/>
      <c r="BK87" s="143"/>
      <c r="BL87" s="143"/>
      <c r="BM87" s="143"/>
      <c r="BN87" s="143"/>
      <c r="BO87" s="143"/>
      <c r="BP87" s="143"/>
      <c r="BQ87" s="143"/>
      <c r="BR87" s="143"/>
    </row>
    <row r="88" spans="1:70" s="27" customFormat="1" ht="15" hidden="1" customHeight="1">
      <c r="A88" s="130"/>
      <c r="B88" s="130"/>
      <c r="C88" s="131"/>
      <c r="D88" s="132"/>
      <c r="E88" s="136"/>
      <c r="F88" s="133"/>
      <c r="G88" s="134"/>
      <c r="H88" s="135"/>
      <c r="I88" s="143"/>
      <c r="J88" s="143"/>
      <c r="K88" s="143"/>
      <c r="L88" s="143"/>
      <c r="M88" s="143"/>
      <c r="N88" s="143"/>
      <c r="O88" s="143"/>
      <c r="P88" s="143"/>
      <c r="Q88" s="143"/>
      <c r="R88" s="143"/>
      <c r="S88" s="143"/>
      <c r="T88" s="143"/>
      <c r="U88" s="143"/>
      <c r="V88" s="143"/>
      <c r="W88" s="143"/>
      <c r="X88" s="143"/>
      <c r="Y88" s="143"/>
      <c r="Z88" s="143"/>
      <c r="AA88" s="143"/>
      <c r="AB88" s="143"/>
      <c r="AC88" s="143"/>
      <c r="AD88" s="143"/>
      <c r="AE88" s="143"/>
      <c r="AF88" s="143"/>
      <c r="AG88" s="143"/>
      <c r="AH88" s="143"/>
      <c r="AI88" s="143"/>
      <c r="AJ88" s="143"/>
      <c r="AK88" s="143"/>
      <c r="AL88" s="143"/>
      <c r="AM88" s="143"/>
      <c r="AN88" s="143"/>
      <c r="AO88" s="143"/>
      <c r="AP88" s="143"/>
      <c r="AQ88" s="143"/>
      <c r="AR88" s="143"/>
      <c r="AS88" s="143"/>
      <c r="AT88" s="143"/>
      <c r="AU88" s="143"/>
      <c r="AV88" s="143"/>
      <c r="AW88" s="143"/>
      <c r="AX88" s="143"/>
      <c r="AY88" s="143"/>
      <c r="AZ88" s="143"/>
      <c r="BA88" s="143"/>
      <c r="BB88" s="143"/>
      <c r="BC88" s="143"/>
      <c r="BD88" s="143"/>
      <c r="BE88" s="143"/>
      <c r="BF88" s="143"/>
      <c r="BG88" s="143"/>
      <c r="BH88" s="143"/>
      <c r="BI88" s="143"/>
      <c r="BJ88" s="143"/>
      <c r="BK88" s="143"/>
      <c r="BL88" s="143"/>
      <c r="BM88" s="143"/>
      <c r="BN88" s="143"/>
      <c r="BO88" s="143"/>
      <c r="BP88" s="143"/>
      <c r="BQ88" s="143"/>
      <c r="BR88" s="143"/>
    </row>
    <row r="89" spans="1:70" s="27" customFormat="1" ht="15" hidden="1" customHeight="1">
      <c r="A89" s="130"/>
      <c r="B89" s="130"/>
      <c r="C89" s="131"/>
      <c r="D89" s="132"/>
      <c r="E89" s="136"/>
      <c r="F89" s="133"/>
      <c r="G89" s="134"/>
      <c r="H89" s="135"/>
      <c r="I89" s="143"/>
      <c r="J89" s="143"/>
      <c r="K89" s="143"/>
      <c r="L89" s="143"/>
      <c r="M89" s="143"/>
      <c r="N89" s="143"/>
      <c r="O89" s="143"/>
      <c r="P89" s="143"/>
      <c r="Q89" s="143"/>
      <c r="R89" s="143"/>
      <c r="S89" s="143"/>
      <c r="T89" s="143"/>
      <c r="U89" s="143"/>
      <c r="V89" s="143"/>
      <c r="W89" s="143"/>
      <c r="X89" s="143"/>
      <c r="Y89" s="143"/>
      <c r="Z89" s="143"/>
      <c r="AA89" s="143"/>
      <c r="AB89" s="143"/>
      <c r="AC89" s="143"/>
      <c r="AD89" s="143"/>
      <c r="AE89" s="143"/>
      <c r="AF89" s="143"/>
      <c r="AG89" s="143"/>
      <c r="AH89" s="143"/>
      <c r="AI89" s="143"/>
      <c r="AJ89" s="143"/>
      <c r="AK89" s="143"/>
      <c r="AL89" s="143"/>
      <c r="AM89" s="143"/>
      <c r="AN89" s="143"/>
      <c r="AO89" s="143"/>
      <c r="AP89" s="143"/>
      <c r="AQ89" s="143"/>
      <c r="AR89" s="143"/>
      <c r="AS89" s="143"/>
      <c r="AT89" s="143"/>
      <c r="AU89" s="143"/>
      <c r="AV89" s="143"/>
      <c r="AW89" s="143"/>
      <c r="AX89" s="143"/>
      <c r="AY89" s="143"/>
      <c r="AZ89" s="143"/>
      <c r="BA89" s="143"/>
      <c r="BB89" s="143"/>
      <c r="BC89" s="143"/>
      <c r="BD89" s="143"/>
      <c r="BE89" s="143"/>
      <c r="BF89" s="143"/>
      <c r="BG89" s="143"/>
      <c r="BH89" s="143"/>
      <c r="BI89" s="143"/>
      <c r="BJ89" s="143"/>
      <c r="BK89" s="143"/>
      <c r="BL89" s="143"/>
      <c r="BM89" s="143"/>
      <c r="BN89" s="143"/>
      <c r="BO89" s="143"/>
      <c r="BP89" s="143"/>
      <c r="BQ89" s="143"/>
      <c r="BR89" s="143"/>
    </row>
    <row r="90" spans="1:70" s="27" customFormat="1" ht="15" hidden="1" customHeight="1">
      <c r="A90" s="130"/>
      <c r="B90" s="130"/>
      <c r="C90" s="131"/>
      <c r="D90" s="132"/>
      <c r="E90" s="131"/>
      <c r="F90" s="133"/>
      <c r="G90" s="134"/>
      <c r="H90" s="135"/>
      <c r="I90" s="143"/>
      <c r="J90" s="143"/>
      <c r="K90" s="143"/>
      <c r="L90" s="143"/>
      <c r="M90" s="143"/>
      <c r="N90" s="143"/>
      <c r="O90" s="143"/>
      <c r="P90" s="143"/>
      <c r="Q90" s="143"/>
      <c r="R90" s="143"/>
      <c r="S90" s="143"/>
      <c r="T90" s="143"/>
      <c r="U90" s="143"/>
      <c r="V90" s="143"/>
      <c r="W90" s="143"/>
      <c r="X90" s="143"/>
      <c r="Y90" s="143"/>
      <c r="Z90" s="143"/>
      <c r="AA90" s="143"/>
      <c r="AB90" s="143"/>
      <c r="AC90" s="143"/>
      <c r="AD90" s="143"/>
      <c r="AE90" s="143"/>
      <c r="AF90" s="143"/>
      <c r="AG90" s="143"/>
      <c r="AH90" s="143"/>
      <c r="AI90" s="143"/>
      <c r="AJ90" s="143"/>
      <c r="AK90" s="143"/>
      <c r="AL90" s="143"/>
      <c r="AM90" s="143"/>
      <c r="AN90" s="143"/>
      <c r="AO90" s="143"/>
      <c r="AP90" s="143"/>
      <c r="AQ90" s="143"/>
      <c r="AR90" s="143"/>
      <c r="AS90" s="143"/>
      <c r="AT90" s="143"/>
      <c r="AU90" s="143"/>
      <c r="AV90" s="143"/>
      <c r="AW90" s="143"/>
      <c r="AX90" s="143"/>
      <c r="AY90" s="143"/>
      <c r="AZ90" s="143"/>
      <c r="BA90" s="143"/>
      <c r="BB90" s="143"/>
      <c r="BC90" s="143"/>
      <c r="BD90" s="143"/>
      <c r="BE90" s="143"/>
      <c r="BF90" s="143"/>
      <c r="BG90" s="143"/>
      <c r="BH90" s="143"/>
      <c r="BI90" s="143"/>
      <c r="BJ90" s="143"/>
      <c r="BK90" s="143"/>
      <c r="BL90" s="143"/>
      <c r="BM90" s="143"/>
      <c r="BN90" s="143"/>
      <c r="BO90" s="143"/>
      <c r="BP90" s="143"/>
      <c r="BQ90" s="143"/>
      <c r="BR90" s="143"/>
    </row>
    <row r="91" spans="1:70" s="27" customFormat="1" ht="15" hidden="1" customHeight="1">
      <c r="A91" s="130"/>
      <c r="B91" s="130"/>
      <c r="C91" s="131"/>
      <c r="D91" s="132"/>
      <c r="E91" s="131"/>
      <c r="F91" s="133"/>
      <c r="G91" s="134"/>
      <c r="H91" s="135"/>
      <c r="I91" s="143"/>
      <c r="J91" s="143"/>
      <c r="K91" s="143"/>
      <c r="L91" s="143"/>
      <c r="M91" s="143"/>
      <c r="N91" s="143"/>
      <c r="O91" s="143"/>
      <c r="P91" s="143"/>
      <c r="Q91" s="143"/>
      <c r="R91" s="143"/>
      <c r="S91" s="143"/>
      <c r="T91" s="143"/>
      <c r="U91" s="143"/>
      <c r="V91" s="143"/>
      <c r="W91" s="143"/>
      <c r="X91" s="143"/>
      <c r="Y91" s="143"/>
      <c r="Z91" s="143"/>
      <c r="AA91" s="143"/>
      <c r="AB91" s="143"/>
      <c r="AC91" s="143"/>
      <c r="AD91" s="143"/>
      <c r="AE91" s="143"/>
      <c r="AF91" s="143"/>
      <c r="AG91" s="143"/>
      <c r="AH91" s="143"/>
      <c r="AI91" s="143"/>
      <c r="AJ91" s="143"/>
      <c r="AK91" s="143"/>
      <c r="AL91" s="143"/>
      <c r="AM91" s="143"/>
      <c r="AN91" s="143"/>
      <c r="AO91" s="143"/>
      <c r="AP91" s="143"/>
      <c r="AQ91" s="143"/>
      <c r="AR91" s="143"/>
      <c r="AS91" s="143"/>
      <c r="AT91" s="143"/>
      <c r="AU91" s="143"/>
      <c r="AV91" s="143"/>
      <c r="AW91" s="143"/>
      <c r="AX91" s="143"/>
      <c r="AY91" s="143"/>
      <c r="AZ91" s="143"/>
      <c r="BA91" s="143"/>
      <c r="BB91" s="143"/>
      <c r="BC91" s="143"/>
      <c r="BD91" s="143"/>
      <c r="BE91" s="143"/>
      <c r="BF91" s="143"/>
      <c r="BG91" s="143"/>
      <c r="BH91" s="143"/>
      <c r="BI91" s="143"/>
      <c r="BJ91" s="143"/>
      <c r="BK91" s="143"/>
      <c r="BL91" s="143"/>
      <c r="BM91" s="143"/>
      <c r="BN91" s="143"/>
      <c r="BO91" s="143"/>
      <c r="BP91" s="143"/>
      <c r="BQ91" s="143"/>
      <c r="BR91" s="143"/>
    </row>
    <row r="92" spans="1:70" s="27" customFormat="1" ht="15" hidden="1" customHeight="1">
      <c r="A92" s="130"/>
      <c r="B92" s="130"/>
      <c r="C92" s="131"/>
      <c r="D92" s="132"/>
      <c r="E92" s="131"/>
      <c r="F92" s="133"/>
      <c r="G92" s="134"/>
      <c r="H92" s="135"/>
      <c r="I92" s="143"/>
      <c r="J92" s="143"/>
      <c r="K92" s="143"/>
      <c r="L92" s="143"/>
      <c r="M92" s="143"/>
      <c r="N92" s="143"/>
      <c r="O92" s="143"/>
      <c r="P92" s="143"/>
      <c r="Q92" s="143"/>
      <c r="R92" s="143"/>
      <c r="S92" s="143"/>
      <c r="T92" s="143"/>
      <c r="U92" s="143"/>
      <c r="V92" s="143"/>
      <c r="W92" s="143"/>
      <c r="X92" s="143"/>
      <c r="Y92" s="143"/>
      <c r="Z92" s="143"/>
      <c r="AA92" s="143"/>
      <c r="AB92" s="143"/>
      <c r="AC92" s="143"/>
      <c r="AD92" s="143"/>
      <c r="AE92" s="143"/>
      <c r="AF92" s="143"/>
      <c r="AG92" s="143"/>
      <c r="AH92" s="143"/>
      <c r="AI92" s="143"/>
      <c r="AJ92" s="143"/>
      <c r="AK92" s="143"/>
      <c r="AL92" s="143"/>
      <c r="AM92" s="143"/>
      <c r="AN92" s="143"/>
      <c r="AO92" s="143"/>
      <c r="AP92" s="143"/>
      <c r="AQ92" s="143"/>
      <c r="AR92" s="143"/>
      <c r="AS92" s="143"/>
      <c r="AT92" s="143"/>
      <c r="AU92" s="143"/>
      <c r="AV92" s="143"/>
      <c r="AW92" s="143"/>
      <c r="AX92" s="143"/>
      <c r="AY92" s="143"/>
      <c r="AZ92" s="143"/>
      <c r="BA92" s="143"/>
      <c r="BB92" s="143"/>
      <c r="BC92" s="143"/>
      <c r="BD92" s="143"/>
      <c r="BE92" s="143"/>
      <c r="BF92" s="143"/>
      <c r="BG92" s="143"/>
      <c r="BH92" s="143"/>
      <c r="BI92" s="143"/>
      <c r="BJ92" s="143"/>
      <c r="BK92" s="143"/>
      <c r="BL92" s="143"/>
      <c r="BM92" s="143"/>
      <c r="BN92" s="143"/>
      <c r="BO92" s="143"/>
      <c r="BP92" s="143"/>
      <c r="BQ92" s="143"/>
      <c r="BR92" s="143"/>
    </row>
    <row r="93" spans="1:70" s="27" customFormat="1" ht="15" hidden="1" customHeight="1">
      <c r="A93" s="130"/>
      <c r="B93" s="130"/>
      <c r="C93" s="131"/>
      <c r="D93" s="132"/>
      <c r="E93" s="131"/>
      <c r="F93" s="133"/>
      <c r="G93" s="134"/>
      <c r="H93" s="135"/>
      <c r="I93" s="143"/>
      <c r="J93" s="143"/>
      <c r="K93" s="143"/>
      <c r="L93" s="143"/>
      <c r="M93" s="143"/>
      <c r="N93" s="143"/>
      <c r="O93" s="143"/>
      <c r="P93" s="143"/>
      <c r="Q93" s="143"/>
      <c r="R93" s="143"/>
      <c r="S93" s="143"/>
      <c r="T93" s="143"/>
      <c r="U93" s="143"/>
      <c r="V93" s="143"/>
      <c r="W93" s="143"/>
      <c r="X93" s="143"/>
      <c r="Y93" s="143"/>
      <c r="Z93" s="143"/>
      <c r="AA93" s="143"/>
      <c r="AB93" s="143"/>
      <c r="AC93" s="143"/>
      <c r="AD93" s="143"/>
      <c r="AE93" s="143"/>
      <c r="AF93" s="143"/>
      <c r="AG93" s="143"/>
      <c r="AH93" s="143"/>
      <c r="AI93" s="143"/>
      <c r="AJ93" s="143"/>
      <c r="AK93" s="143"/>
      <c r="AL93" s="143"/>
      <c r="AM93" s="143"/>
      <c r="AN93" s="143"/>
      <c r="AO93" s="143"/>
      <c r="AP93" s="143"/>
      <c r="AQ93" s="143"/>
      <c r="AR93" s="143"/>
      <c r="AS93" s="143"/>
      <c r="AT93" s="143"/>
      <c r="AU93" s="143"/>
      <c r="AV93" s="143"/>
      <c r="AW93" s="143"/>
      <c r="AX93" s="143"/>
      <c r="AY93" s="143"/>
      <c r="AZ93" s="143"/>
      <c r="BA93" s="143"/>
      <c r="BB93" s="143"/>
      <c r="BC93" s="143"/>
      <c r="BD93" s="143"/>
      <c r="BE93" s="143"/>
      <c r="BF93" s="143"/>
      <c r="BG93" s="143"/>
      <c r="BH93" s="143"/>
      <c r="BI93" s="143"/>
      <c r="BJ93" s="143"/>
      <c r="BK93" s="143"/>
      <c r="BL93" s="143"/>
      <c r="BM93" s="143"/>
      <c r="BN93" s="143"/>
      <c r="BO93" s="143"/>
      <c r="BP93" s="143"/>
      <c r="BQ93" s="143"/>
      <c r="BR93" s="143"/>
    </row>
    <row r="94" spans="1:70" s="27" customFormat="1" ht="15" hidden="1" customHeight="1">
      <c r="A94" s="130"/>
      <c r="B94" s="130"/>
      <c r="C94" s="131"/>
      <c r="D94" s="132"/>
      <c r="E94" s="131"/>
      <c r="F94" s="133"/>
      <c r="G94" s="134"/>
      <c r="H94" s="135"/>
      <c r="I94" s="143"/>
      <c r="J94" s="143"/>
      <c r="K94" s="143"/>
      <c r="L94" s="143"/>
      <c r="M94" s="143"/>
      <c r="N94" s="143"/>
      <c r="O94" s="143"/>
      <c r="P94" s="143"/>
      <c r="Q94" s="143"/>
      <c r="R94" s="143"/>
      <c r="S94" s="143"/>
      <c r="T94" s="143"/>
      <c r="U94" s="143"/>
      <c r="V94" s="143"/>
      <c r="W94" s="143"/>
      <c r="X94" s="143"/>
      <c r="Y94" s="143"/>
      <c r="Z94" s="143"/>
      <c r="AA94" s="143"/>
      <c r="AB94" s="143"/>
      <c r="AC94" s="143"/>
      <c r="AD94" s="143"/>
      <c r="AE94" s="143"/>
      <c r="AF94" s="143"/>
      <c r="AG94" s="143"/>
      <c r="AH94" s="143"/>
      <c r="AI94" s="143"/>
      <c r="AJ94" s="143"/>
      <c r="AK94" s="143"/>
      <c r="AL94" s="143"/>
      <c r="AM94" s="143"/>
      <c r="AN94" s="143"/>
      <c r="AO94" s="143"/>
      <c r="AP94" s="143"/>
      <c r="AQ94" s="143"/>
      <c r="AR94" s="143"/>
      <c r="AS94" s="143"/>
      <c r="AT94" s="143"/>
      <c r="AU94" s="143"/>
      <c r="AV94" s="143"/>
      <c r="AW94" s="143"/>
      <c r="AX94" s="143"/>
      <c r="AY94" s="143"/>
      <c r="AZ94" s="143"/>
      <c r="BA94" s="143"/>
      <c r="BB94" s="143"/>
      <c r="BC94" s="143"/>
      <c r="BD94" s="143"/>
      <c r="BE94" s="143"/>
      <c r="BF94" s="143"/>
      <c r="BG94" s="143"/>
      <c r="BH94" s="143"/>
      <c r="BI94" s="143"/>
      <c r="BJ94" s="143"/>
      <c r="BK94" s="143"/>
      <c r="BL94" s="143"/>
      <c r="BM94" s="143"/>
      <c r="BN94" s="143"/>
      <c r="BO94" s="143"/>
      <c r="BP94" s="143"/>
      <c r="BQ94" s="143"/>
      <c r="BR94" s="143"/>
    </row>
    <row r="95" spans="1:70" s="16" customFormat="1" ht="15" customHeight="1">
      <c r="A95" s="77"/>
      <c r="B95" s="20"/>
      <c r="C95" s="77"/>
      <c r="D95" s="21"/>
      <c r="E95" s="10"/>
      <c r="F95" s="84"/>
      <c r="G95" s="61"/>
      <c r="H95" s="22"/>
      <c r="I95" s="145"/>
      <c r="J95" s="145"/>
      <c r="K95" s="145"/>
      <c r="L95" s="145"/>
      <c r="M95" s="145"/>
      <c r="N95" s="145"/>
      <c r="O95" s="145"/>
      <c r="P95" s="145"/>
      <c r="Q95" s="145"/>
      <c r="R95" s="145"/>
      <c r="S95" s="145"/>
      <c r="T95" s="145"/>
      <c r="U95" s="145"/>
      <c r="V95" s="145"/>
      <c r="W95" s="145"/>
      <c r="X95" s="145"/>
      <c r="Y95" s="145"/>
      <c r="Z95" s="145"/>
      <c r="AA95" s="145"/>
      <c r="AB95" s="145"/>
      <c r="AC95" s="145"/>
      <c r="AD95" s="145"/>
      <c r="AE95" s="145"/>
      <c r="AF95" s="145"/>
      <c r="AG95" s="145"/>
      <c r="AH95" s="145"/>
      <c r="AI95" s="145"/>
      <c r="AJ95" s="145"/>
      <c r="AK95" s="145"/>
      <c r="AL95" s="145"/>
      <c r="AM95" s="145"/>
      <c r="AN95" s="145"/>
      <c r="AO95" s="145"/>
      <c r="AP95" s="145"/>
      <c r="AQ95" s="145"/>
      <c r="AR95" s="145"/>
      <c r="AS95" s="145"/>
      <c r="AT95" s="145"/>
      <c r="AU95" s="145"/>
      <c r="AV95" s="145"/>
      <c r="AW95" s="145"/>
      <c r="AX95" s="145"/>
      <c r="AY95" s="145"/>
      <c r="AZ95" s="145"/>
      <c r="BA95" s="145"/>
      <c r="BB95" s="145"/>
      <c r="BC95" s="145"/>
      <c r="BD95" s="145"/>
      <c r="BE95" s="145"/>
      <c r="BF95" s="145"/>
      <c r="BG95" s="145"/>
      <c r="BH95" s="145"/>
      <c r="BI95" s="145"/>
      <c r="BJ95" s="145"/>
      <c r="BK95" s="145"/>
      <c r="BL95" s="145"/>
      <c r="BM95" s="145"/>
      <c r="BN95" s="145"/>
      <c r="BO95" s="145"/>
      <c r="BP95" s="145"/>
      <c r="BQ95" s="145"/>
      <c r="BR95" s="145"/>
    </row>
    <row r="96" spans="1:70" s="16" customFormat="1" ht="15" customHeight="1">
      <c r="A96" s="69"/>
      <c r="B96" s="70"/>
      <c r="C96" s="69"/>
      <c r="D96" s="17" t="s">
        <v>17</v>
      </c>
      <c r="E96" s="18"/>
      <c r="F96" s="83"/>
      <c r="G96" s="63"/>
      <c r="H96" s="19">
        <f>H14+H18+H28+H31+H36+H40</f>
        <v>755325.79</v>
      </c>
      <c r="I96" s="145"/>
      <c r="J96" s="145"/>
      <c r="K96" s="145"/>
      <c r="L96" s="145"/>
      <c r="M96" s="145"/>
      <c r="N96" s="145"/>
      <c r="O96" s="145"/>
      <c r="P96" s="145"/>
      <c r="Q96" s="145"/>
      <c r="R96" s="145"/>
      <c r="S96" s="145"/>
      <c r="T96" s="145"/>
      <c r="U96" s="145"/>
      <c r="V96" s="145"/>
      <c r="W96" s="145"/>
      <c r="X96" s="145"/>
      <c r="Y96" s="145"/>
      <c r="Z96" s="145"/>
      <c r="AA96" s="145"/>
      <c r="AB96" s="145"/>
      <c r="AC96" s="145"/>
      <c r="AD96" s="145"/>
      <c r="AE96" s="145"/>
      <c r="AF96" s="145"/>
      <c r="AG96" s="145"/>
      <c r="AH96" s="145"/>
      <c r="AI96" s="145"/>
      <c r="AJ96" s="145"/>
      <c r="AK96" s="145"/>
      <c r="AL96" s="145"/>
      <c r="AM96" s="145"/>
      <c r="AN96" s="145"/>
      <c r="AO96" s="145"/>
      <c r="AP96" s="145"/>
      <c r="AQ96" s="145"/>
      <c r="AR96" s="145"/>
      <c r="AS96" s="145"/>
      <c r="AT96" s="145"/>
      <c r="AU96" s="145"/>
      <c r="AV96" s="145"/>
      <c r="AW96" s="145"/>
      <c r="AX96" s="145"/>
      <c r="AY96" s="145"/>
      <c r="AZ96" s="145"/>
      <c r="BA96" s="145"/>
      <c r="BB96" s="145"/>
      <c r="BC96" s="145"/>
      <c r="BD96" s="145"/>
      <c r="BE96" s="145"/>
      <c r="BF96" s="145"/>
      <c r="BG96" s="145"/>
      <c r="BH96" s="145"/>
      <c r="BI96" s="145"/>
      <c r="BJ96" s="145"/>
      <c r="BK96" s="145"/>
      <c r="BL96" s="145"/>
      <c r="BM96" s="145"/>
      <c r="BN96" s="145"/>
      <c r="BO96" s="145"/>
      <c r="BP96" s="145"/>
      <c r="BQ96" s="145"/>
      <c r="BR96" s="145"/>
    </row>
    <row r="97" spans="1:70" s="16" customFormat="1">
      <c r="A97" s="77"/>
      <c r="B97" s="20"/>
      <c r="C97" s="77"/>
      <c r="D97" s="21"/>
      <c r="E97" s="10"/>
      <c r="F97" s="84"/>
      <c r="G97" s="61"/>
      <c r="H97" s="22"/>
      <c r="I97" s="145"/>
      <c r="J97" s="145"/>
      <c r="K97" s="145"/>
      <c r="L97" s="145"/>
      <c r="M97" s="145"/>
      <c r="N97" s="145"/>
      <c r="O97" s="145"/>
      <c r="P97" s="145"/>
      <c r="Q97" s="145"/>
      <c r="R97" s="145"/>
      <c r="S97" s="145"/>
      <c r="T97" s="145"/>
      <c r="U97" s="145"/>
      <c r="V97" s="145"/>
      <c r="W97" s="145"/>
      <c r="X97" s="145"/>
      <c r="Y97" s="145"/>
      <c r="Z97" s="145"/>
      <c r="AA97" s="145"/>
      <c r="AB97" s="145"/>
      <c r="AC97" s="145"/>
      <c r="AD97" s="145"/>
      <c r="AE97" s="145"/>
      <c r="AF97" s="145"/>
      <c r="AG97" s="145"/>
      <c r="AH97" s="145"/>
      <c r="AI97" s="145"/>
      <c r="AJ97" s="145"/>
      <c r="AK97" s="145"/>
      <c r="AL97" s="145"/>
      <c r="AM97" s="145"/>
      <c r="AN97" s="145"/>
      <c r="AO97" s="145"/>
      <c r="AP97" s="145"/>
      <c r="AQ97" s="145"/>
      <c r="AR97" s="145"/>
      <c r="AS97" s="145"/>
      <c r="AT97" s="145"/>
      <c r="AU97" s="145"/>
      <c r="AV97" s="145"/>
      <c r="AW97" s="145"/>
      <c r="AX97" s="145"/>
      <c r="AY97" s="145"/>
      <c r="AZ97" s="145"/>
      <c r="BA97" s="145"/>
      <c r="BB97" s="145"/>
      <c r="BC97" s="145"/>
      <c r="BD97" s="145"/>
      <c r="BE97" s="145"/>
      <c r="BF97" s="145"/>
      <c r="BG97" s="145"/>
      <c r="BH97" s="145"/>
      <c r="BI97" s="145"/>
      <c r="BJ97" s="145"/>
      <c r="BK97" s="145"/>
      <c r="BL97" s="145"/>
      <c r="BM97" s="145"/>
      <c r="BN97" s="145"/>
      <c r="BO97" s="145"/>
      <c r="BP97" s="145"/>
      <c r="BQ97" s="145"/>
      <c r="BR97" s="145"/>
    </row>
    <row r="98" spans="1:70" s="16" customFormat="1" ht="12.75" customHeight="1">
      <c r="A98" s="77" t="s">
        <v>40</v>
      </c>
      <c r="B98" s="20"/>
      <c r="C98" s="77"/>
      <c r="D98" s="176" t="s">
        <v>95</v>
      </c>
      <c r="E98" s="176"/>
      <c r="F98" s="176"/>
      <c r="G98" s="176"/>
      <c r="H98" s="176"/>
      <c r="I98" s="145"/>
      <c r="J98" s="145"/>
      <c r="K98" s="145"/>
      <c r="L98" s="145"/>
      <c r="M98" s="145"/>
      <c r="N98" s="145"/>
      <c r="O98" s="145"/>
      <c r="P98" s="145"/>
      <c r="Q98" s="145"/>
      <c r="R98" s="145"/>
      <c r="S98" s="145"/>
      <c r="T98" s="145"/>
      <c r="U98" s="145"/>
      <c r="V98" s="145"/>
      <c r="W98" s="145"/>
      <c r="X98" s="145"/>
      <c r="Y98" s="145"/>
      <c r="Z98" s="145"/>
      <c r="AA98" s="145"/>
      <c r="AB98" s="145"/>
      <c r="AC98" s="145"/>
      <c r="AD98" s="145"/>
      <c r="AE98" s="145"/>
      <c r="AF98" s="145"/>
      <c r="AG98" s="145"/>
      <c r="AH98" s="145"/>
      <c r="AI98" s="145"/>
      <c r="AJ98" s="145"/>
      <c r="AK98" s="145"/>
      <c r="AL98" s="145"/>
      <c r="AM98" s="145"/>
      <c r="AN98" s="145"/>
      <c r="AO98" s="145"/>
      <c r="AP98" s="145"/>
      <c r="AQ98" s="145"/>
      <c r="AR98" s="145"/>
      <c r="AS98" s="145"/>
      <c r="AT98" s="145"/>
      <c r="AU98" s="145"/>
      <c r="AV98" s="145"/>
      <c r="AW98" s="145"/>
      <c r="AX98" s="145"/>
      <c r="AY98" s="145"/>
      <c r="AZ98" s="145"/>
      <c r="BA98" s="145"/>
      <c r="BB98" s="145"/>
      <c r="BC98" s="145"/>
      <c r="BD98" s="145"/>
      <c r="BE98" s="145"/>
      <c r="BF98" s="145"/>
      <c r="BG98" s="145"/>
      <c r="BH98" s="145"/>
      <c r="BI98" s="145"/>
      <c r="BJ98" s="145"/>
      <c r="BK98" s="145"/>
      <c r="BL98" s="145"/>
      <c r="BM98" s="145"/>
      <c r="BN98" s="145"/>
      <c r="BO98" s="145"/>
      <c r="BP98" s="145"/>
      <c r="BQ98" s="145"/>
      <c r="BR98" s="145"/>
    </row>
    <row r="99" spans="1:70" s="16" customFormat="1">
      <c r="A99" s="77"/>
      <c r="B99" s="20"/>
      <c r="C99" s="77"/>
      <c r="D99" s="161"/>
      <c r="E99" s="153"/>
      <c r="F99" s="154"/>
      <c r="G99" s="155"/>
      <c r="H99" s="156"/>
      <c r="I99" s="145"/>
      <c r="J99" s="145"/>
      <c r="K99" s="145"/>
      <c r="L99" s="145"/>
      <c r="M99" s="145"/>
      <c r="N99" s="145"/>
      <c r="O99" s="145"/>
      <c r="P99" s="145"/>
      <c r="Q99" s="145"/>
      <c r="R99" s="145"/>
      <c r="S99" s="145"/>
      <c r="T99" s="145"/>
      <c r="U99" s="145"/>
      <c r="V99" s="145"/>
      <c r="W99" s="145"/>
      <c r="X99" s="145"/>
      <c r="Y99" s="145"/>
      <c r="Z99" s="145"/>
      <c r="AA99" s="145"/>
      <c r="AB99" s="145"/>
      <c r="AC99" s="145"/>
      <c r="AD99" s="145"/>
      <c r="AE99" s="145"/>
      <c r="AF99" s="145"/>
      <c r="AG99" s="145"/>
      <c r="AH99" s="145"/>
      <c r="AI99" s="145"/>
      <c r="AJ99" s="145"/>
      <c r="AK99" s="145"/>
      <c r="AL99" s="145"/>
      <c r="AM99" s="145"/>
      <c r="AN99" s="145"/>
      <c r="AO99" s="145"/>
      <c r="AP99" s="145"/>
      <c r="AQ99" s="145"/>
      <c r="AR99" s="145"/>
      <c r="AS99" s="145"/>
      <c r="AT99" s="145"/>
      <c r="AU99" s="145"/>
      <c r="AV99" s="145"/>
      <c r="AW99" s="145"/>
      <c r="AX99" s="145"/>
      <c r="AY99" s="145"/>
      <c r="AZ99" s="145"/>
      <c r="BA99" s="145"/>
      <c r="BB99" s="145"/>
      <c r="BC99" s="145"/>
      <c r="BD99" s="145"/>
      <c r="BE99" s="145"/>
      <c r="BF99" s="145"/>
      <c r="BG99" s="145"/>
      <c r="BH99" s="145"/>
      <c r="BI99" s="145"/>
      <c r="BJ99" s="145"/>
      <c r="BK99" s="145"/>
      <c r="BL99" s="145"/>
      <c r="BM99" s="145"/>
      <c r="BN99" s="145"/>
      <c r="BO99" s="145"/>
      <c r="BP99" s="145"/>
      <c r="BQ99" s="145"/>
      <c r="BR99" s="145"/>
    </row>
    <row r="100" spans="1:70" s="16" customFormat="1">
      <c r="A100" s="77"/>
      <c r="B100" s="20"/>
      <c r="C100" s="77"/>
      <c r="D100" s="152"/>
      <c r="E100" s="153"/>
      <c r="F100" s="154"/>
      <c r="G100" s="155"/>
      <c r="H100" s="156"/>
      <c r="I100" s="145"/>
      <c r="J100" s="145"/>
      <c r="K100" s="145"/>
      <c r="L100" s="145"/>
      <c r="M100" s="145"/>
      <c r="N100" s="145"/>
      <c r="O100" s="145"/>
      <c r="P100" s="145"/>
      <c r="Q100" s="145"/>
      <c r="R100" s="145"/>
      <c r="S100" s="145"/>
      <c r="T100" s="145"/>
      <c r="U100" s="145"/>
      <c r="V100" s="145"/>
      <c r="W100" s="145"/>
      <c r="X100" s="145"/>
      <c r="Y100" s="145"/>
      <c r="Z100" s="145"/>
      <c r="AA100" s="145"/>
      <c r="AB100" s="145"/>
      <c r="AC100" s="145"/>
      <c r="AD100" s="145"/>
      <c r="AE100" s="145"/>
      <c r="AF100" s="145"/>
      <c r="AG100" s="145"/>
      <c r="AH100" s="145"/>
      <c r="AI100" s="145"/>
      <c r="AJ100" s="145"/>
      <c r="AK100" s="145"/>
      <c r="AL100" s="145"/>
      <c r="AM100" s="145"/>
      <c r="AN100" s="145"/>
      <c r="AO100" s="145"/>
      <c r="AP100" s="145"/>
      <c r="AQ100" s="145"/>
      <c r="AR100" s="145"/>
      <c r="AS100" s="145"/>
      <c r="AT100" s="145"/>
      <c r="AU100" s="145"/>
      <c r="AV100" s="145"/>
      <c r="AW100" s="145"/>
      <c r="AX100" s="145"/>
      <c r="AY100" s="145"/>
      <c r="AZ100" s="145"/>
      <c r="BA100" s="145"/>
      <c r="BB100" s="145"/>
      <c r="BC100" s="145"/>
      <c r="BD100" s="145"/>
      <c r="BE100" s="145"/>
      <c r="BF100" s="145"/>
      <c r="BG100" s="145"/>
      <c r="BH100" s="145"/>
      <c r="BI100" s="145"/>
      <c r="BJ100" s="145"/>
      <c r="BK100" s="145"/>
      <c r="BL100" s="145"/>
      <c r="BM100" s="145"/>
      <c r="BN100" s="145"/>
      <c r="BO100" s="145"/>
      <c r="BP100" s="145"/>
      <c r="BQ100" s="145"/>
      <c r="BR100" s="145"/>
    </row>
    <row r="101" spans="1:70" s="16" customFormat="1">
      <c r="A101" s="77"/>
      <c r="B101" s="20"/>
      <c r="C101" s="77"/>
      <c r="D101" s="152"/>
      <c r="E101" s="153"/>
      <c r="F101" s="154"/>
      <c r="G101" s="155"/>
      <c r="H101" s="156"/>
      <c r="I101" s="145"/>
      <c r="J101" s="145"/>
      <c r="K101" s="145"/>
      <c r="L101" s="145"/>
      <c r="M101" s="145"/>
      <c r="N101" s="145"/>
      <c r="O101" s="145"/>
      <c r="P101" s="145"/>
      <c r="Q101" s="145"/>
      <c r="R101" s="145"/>
      <c r="S101" s="145"/>
      <c r="T101" s="145"/>
      <c r="U101" s="145"/>
      <c r="V101" s="145"/>
      <c r="W101" s="145"/>
      <c r="X101" s="145"/>
      <c r="Y101" s="145"/>
      <c r="Z101" s="145"/>
      <c r="AA101" s="145"/>
      <c r="AB101" s="145"/>
      <c r="AC101" s="145"/>
      <c r="AD101" s="145"/>
      <c r="AE101" s="145"/>
      <c r="AF101" s="145"/>
      <c r="AG101" s="145"/>
      <c r="AH101" s="145"/>
      <c r="AI101" s="145"/>
      <c r="AJ101" s="145"/>
      <c r="AK101" s="145"/>
      <c r="AL101" s="145"/>
      <c r="AM101" s="145"/>
      <c r="AN101" s="145"/>
      <c r="AO101" s="145"/>
      <c r="AP101" s="145"/>
      <c r="AQ101" s="145"/>
      <c r="AR101" s="145"/>
      <c r="AS101" s="145"/>
      <c r="AT101" s="145"/>
      <c r="AU101" s="145"/>
      <c r="AV101" s="145"/>
      <c r="AW101" s="145"/>
      <c r="AX101" s="145"/>
      <c r="AY101" s="145"/>
      <c r="AZ101" s="145"/>
      <c r="BA101" s="145"/>
      <c r="BB101" s="145"/>
      <c r="BC101" s="145"/>
      <c r="BD101" s="145"/>
      <c r="BE101" s="145"/>
      <c r="BF101" s="145"/>
      <c r="BG101" s="145"/>
      <c r="BH101" s="145"/>
      <c r="BI101" s="145"/>
      <c r="BJ101" s="145"/>
      <c r="BK101" s="145"/>
      <c r="BL101" s="145"/>
      <c r="BM101" s="145"/>
      <c r="BN101" s="145"/>
      <c r="BO101" s="145"/>
      <c r="BP101" s="145"/>
      <c r="BQ101" s="145"/>
      <c r="BR101" s="145"/>
    </row>
    <row r="102" spans="1:70" s="16" customFormat="1">
      <c r="A102" s="77"/>
      <c r="B102" s="20"/>
      <c r="C102" s="77"/>
      <c r="D102" s="152"/>
      <c r="E102" s="153"/>
      <c r="F102" s="154"/>
      <c r="G102" s="155"/>
      <c r="H102" s="156"/>
      <c r="I102" s="145"/>
      <c r="J102" s="145"/>
      <c r="K102" s="145"/>
      <c r="L102" s="145"/>
      <c r="M102" s="145"/>
      <c r="N102" s="145"/>
      <c r="O102" s="145"/>
      <c r="P102" s="145"/>
      <c r="Q102" s="145"/>
      <c r="R102" s="145"/>
      <c r="S102" s="145"/>
      <c r="T102" s="145"/>
      <c r="U102" s="145"/>
      <c r="V102" s="145"/>
      <c r="W102" s="145"/>
      <c r="X102" s="145"/>
      <c r="Y102" s="145"/>
      <c r="Z102" s="145"/>
      <c r="AA102" s="145"/>
      <c r="AB102" s="145"/>
      <c r="AC102" s="145"/>
      <c r="AD102" s="145"/>
      <c r="AE102" s="145"/>
      <c r="AF102" s="145"/>
      <c r="AG102" s="145"/>
      <c r="AH102" s="145"/>
      <c r="AI102" s="145"/>
      <c r="AJ102" s="145"/>
      <c r="AK102" s="145"/>
      <c r="AL102" s="145"/>
      <c r="AM102" s="145"/>
      <c r="AN102" s="145"/>
      <c r="AO102" s="145"/>
      <c r="AP102" s="145"/>
      <c r="AQ102" s="145"/>
      <c r="AR102" s="145"/>
      <c r="AS102" s="145"/>
      <c r="AT102" s="145"/>
      <c r="AU102" s="145"/>
      <c r="AV102" s="145"/>
      <c r="AW102" s="145"/>
      <c r="AX102" s="145"/>
      <c r="AY102" s="145"/>
      <c r="AZ102" s="145"/>
      <c r="BA102" s="145"/>
      <c r="BB102" s="145"/>
      <c r="BC102" s="145"/>
      <c r="BD102" s="145"/>
      <c r="BE102" s="145"/>
      <c r="BF102" s="145"/>
      <c r="BG102" s="145"/>
      <c r="BH102" s="145"/>
      <c r="BI102" s="145"/>
      <c r="BJ102" s="145"/>
      <c r="BK102" s="145"/>
      <c r="BL102" s="145"/>
      <c r="BM102" s="145"/>
      <c r="BN102" s="145"/>
      <c r="BO102" s="145"/>
      <c r="BP102" s="145"/>
      <c r="BQ102" s="145"/>
      <c r="BR102" s="145"/>
    </row>
    <row r="103" spans="1:70">
      <c r="A103" s="3"/>
      <c r="B103" s="24"/>
      <c r="C103" s="137"/>
      <c r="D103" s="138"/>
      <c r="E103" s="139"/>
      <c r="I103" s="146"/>
      <c r="J103" s="146"/>
      <c r="K103" s="146"/>
      <c r="L103" s="146"/>
      <c r="M103" s="146"/>
      <c r="N103" s="146"/>
      <c r="O103" s="146"/>
      <c r="P103" s="146"/>
      <c r="Q103" s="146"/>
      <c r="R103" s="146"/>
      <c r="S103" s="146"/>
      <c r="T103" s="146"/>
      <c r="U103" s="146"/>
      <c r="V103" s="146"/>
      <c r="W103" s="146"/>
      <c r="X103" s="146"/>
      <c r="Y103" s="146"/>
      <c r="Z103" s="146"/>
      <c r="AA103" s="146"/>
      <c r="AB103" s="146"/>
      <c r="AC103" s="146"/>
      <c r="AD103" s="146"/>
      <c r="AE103" s="146"/>
      <c r="AF103" s="146"/>
      <c r="AG103" s="146"/>
      <c r="AH103" s="146"/>
      <c r="AI103" s="146"/>
      <c r="AJ103" s="146"/>
      <c r="AK103" s="146"/>
      <c r="AL103" s="146"/>
      <c r="AM103" s="146"/>
      <c r="AN103" s="146"/>
      <c r="AO103" s="146"/>
      <c r="AP103" s="146"/>
      <c r="AQ103" s="146"/>
      <c r="AR103" s="146"/>
      <c r="AS103" s="146"/>
      <c r="AT103" s="146"/>
      <c r="AU103" s="146"/>
      <c r="AV103" s="146"/>
      <c r="AW103" s="146"/>
      <c r="AX103" s="146"/>
      <c r="AY103" s="146"/>
      <c r="AZ103" s="146"/>
      <c r="BA103" s="146"/>
      <c r="BB103" s="146"/>
      <c r="BC103" s="146"/>
      <c r="BD103" s="146"/>
      <c r="BE103" s="146"/>
      <c r="BF103" s="146"/>
      <c r="BG103" s="146"/>
      <c r="BH103" s="146"/>
      <c r="BI103" s="146"/>
      <c r="BJ103" s="146"/>
      <c r="BK103" s="146"/>
      <c r="BL103" s="146"/>
      <c r="BM103" s="146"/>
      <c r="BN103" s="146"/>
      <c r="BO103" s="146"/>
      <c r="BP103" s="146"/>
      <c r="BQ103" s="146"/>
      <c r="BR103" s="146"/>
    </row>
    <row r="104" spans="1:70">
      <c r="A104" s="3"/>
      <c r="B104" s="24"/>
      <c r="C104" s="171" t="s">
        <v>96</v>
      </c>
      <c r="D104" s="171"/>
      <c r="E104" s="171"/>
      <c r="F104" s="174" t="s">
        <v>21</v>
      </c>
      <c r="G104" s="174"/>
      <c r="H104" s="174"/>
      <c r="I104" s="146"/>
      <c r="J104" s="146"/>
      <c r="K104" s="146"/>
      <c r="L104" s="146"/>
      <c r="M104" s="146"/>
      <c r="N104" s="146"/>
      <c r="O104" s="146"/>
      <c r="P104" s="146"/>
      <c r="Q104" s="146"/>
      <c r="R104" s="146"/>
      <c r="S104" s="146"/>
      <c r="T104" s="146"/>
      <c r="U104" s="146"/>
      <c r="V104" s="146"/>
      <c r="W104" s="146"/>
      <c r="X104" s="146"/>
      <c r="Y104" s="146"/>
      <c r="Z104" s="146"/>
      <c r="AA104" s="146"/>
      <c r="AB104" s="146"/>
      <c r="AC104" s="146"/>
      <c r="AD104" s="146"/>
      <c r="AE104" s="146"/>
      <c r="AF104" s="146"/>
      <c r="AG104" s="146"/>
      <c r="AH104" s="146"/>
      <c r="AI104" s="146"/>
      <c r="AJ104" s="146"/>
      <c r="AK104" s="146"/>
      <c r="AL104" s="146"/>
      <c r="AM104" s="146"/>
      <c r="AN104" s="146"/>
      <c r="AO104" s="146"/>
      <c r="AP104" s="146"/>
      <c r="AQ104" s="146"/>
      <c r="AR104" s="146"/>
      <c r="AS104" s="146"/>
      <c r="AT104" s="146"/>
      <c r="AU104" s="146"/>
      <c r="AV104" s="146"/>
      <c r="AW104" s="146"/>
      <c r="AX104" s="146"/>
      <c r="AY104" s="146"/>
      <c r="AZ104" s="146"/>
      <c r="BA104" s="146"/>
      <c r="BB104" s="146"/>
      <c r="BC104" s="146"/>
      <c r="BD104" s="146"/>
      <c r="BE104" s="146"/>
      <c r="BF104" s="146"/>
      <c r="BG104" s="146"/>
      <c r="BH104" s="146"/>
      <c r="BI104" s="146"/>
      <c r="BJ104" s="146"/>
      <c r="BK104" s="146"/>
      <c r="BL104" s="146"/>
      <c r="BM104" s="146"/>
      <c r="BN104" s="146"/>
      <c r="BO104" s="146"/>
      <c r="BP104" s="146"/>
      <c r="BQ104" s="146"/>
      <c r="BR104" s="146"/>
    </row>
    <row r="105" spans="1:70">
      <c r="A105" s="3"/>
      <c r="B105" s="24"/>
      <c r="C105" s="171"/>
      <c r="D105" s="171"/>
      <c r="E105" s="171"/>
      <c r="F105" s="175" t="s">
        <v>15</v>
      </c>
      <c r="G105" s="175"/>
      <c r="H105" s="175"/>
      <c r="I105" s="146"/>
      <c r="J105" s="146"/>
      <c r="K105" s="146"/>
      <c r="L105" s="146"/>
      <c r="M105" s="146"/>
      <c r="N105" s="146"/>
      <c r="O105" s="146"/>
      <c r="P105" s="146"/>
      <c r="Q105" s="146"/>
      <c r="R105" s="146"/>
      <c r="S105" s="146"/>
      <c r="T105" s="146"/>
      <c r="U105" s="146"/>
      <c r="V105" s="146"/>
      <c r="W105" s="146"/>
      <c r="X105" s="146"/>
      <c r="Y105" s="146"/>
      <c r="Z105" s="146"/>
      <c r="AA105" s="146"/>
      <c r="AB105" s="146"/>
      <c r="AC105" s="146"/>
      <c r="AD105" s="146"/>
      <c r="AE105" s="146"/>
      <c r="AF105" s="146"/>
      <c r="AG105" s="146"/>
      <c r="AH105" s="146"/>
      <c r="AI105" s="146"/>
      <c r="AJ105" s="146"/>
      <c r="AK105" s="146"/>
      <c r="AL105" s="146"/>
      <c r="AM105" s="146"/>
      <c r="AN105" s="146"/>
      <c r="AO105" s="146"/>
      <c r="AP105" s="146"/>
      <c r="AQ105" s="146"/>
      <c r="AR105" s="146"/>
      <c r="AS105" s="146"/>
      <c r="AT105" s="146"/>
      <c r="AU105" s="146"/>
      <c r="AV105" s="146"/>
      <c r="AW105" s="146"/>
      <c r="AX105" s="146"/>
      <c r="AY105" s="146"/>
      <c r="AZ105" s="146"/>
      <c r="BA105" s="146"/>
      <c r="BB105" s="146"/>
      <c r="BC105" s="146"/>
      <c r="BD105" s="146"/>
      <c r="BE105" s="146"/>
      <c r="BF105" s="146"/>
      <c r="BG105" s="146"/>
      <c r="BH105" s="146"/>
      <c r="BI105" s="146"/>
      <c r="BJ105" s="146"/>
      <c r="BK105" s="146"/>
      <c r="BL105" s="146"/>
      <c r="BM105" s="146"/>
      <c r="BN105" s="146"/>
      <c r="BO105" s="146"/>
      <c r="BP105" s="146"/>
      <c r="BQ105" s="146"/>
      <c r="BR105" s="146"/>
    </row>
    <row r="106" spans="1:70">
      <c r="A106" s="3"/>
      <c r="B106" s="24"/>
      <c r="C106" s="149"/>
      <c r="D106" s="150"/>
      <c r="E106" s="151"/>
      <c r="F106" s="172" t="s">
        <v>22</v>
      </c>
      <c r="G106" s="172"/>
      <c r="H106" s="172"/>
      <c r="I106" s="146"/>
      <c r="J106" s="146"/>
      <c r="K106" s="146"/>
      <c r="L106" s="146"/>
      <c r="M106" s="146"/>
      <c r="N106" s="146"/>
      <c r="O106" s="146"/>
      <c r="P106" s="146"/>
      <c r="Q106" s="146"/>
      <c r="R106" s="146"/>
      <c r="S106" s="146"/>
      <c r="T106" s="146"/>
      <c r="U106" s="146"/>
      <c r="V106" s="146"/>
      <c r="W106" s="146"/>
      <c r="X106" s="146"/>
      <c r="Y106" s="146"/>
      <c r="Z106" s="146"/>
      <c r="AA106" s="146"/>
      <c r="AB106" s="146"/>
      <c r="AC106" s="146"/>
      <c r="AD106" s="146"/>
      <c r="AE106" s="146"/>
      <c r="AF106" s="146"/>
      <c r="AG106" s="146"/>
      <c r="AH106" s="146"/>
      <c r="AI106" s="146"/>
      <c r="AJ106" s="146"/>
      <c r="AK106" s="146"/>
      <c r="AL106" s="146"/>
      <c r="AM106" s="146"/>
      <c r="AN106" s="146"/>
      <c r="AO106" s="146"/>
      <c r="AP106" s="146"/>
      <c r="AQ106" s="146"/>
      <c r="AR106" s="146"/>
      <c r="AS106" s="146"/>
      <c r="AT106" s="146"/>
      <c r="AU106" s="146"/>
      <c r="AV106" s="146"/>
      <c r="AW106" s="146"/>
      <c r="AX106" s="146"/>
      <c r="AY106" s="146"/>
      <c r="AZ106" s="146"/>
      <c r="BA106" s="146"/>
      <c r="BB106" s="146"/>
      <c r="BC106" s="146"/>
      <c r="BD106" s="146"/>
      <c r="BE106" s="146"/>
      <c r="BF106" s="146"/>
      <c r="BG106" s="146"/>
      <c r="BH106" s="146"/>
      <c r="BI106" s="146"/>
      <c r="BJ106" s="146"/>
      <c r="BK106" s="146"/>
      <c r="BL106" s="146"/>
      <c r="BM106" s="146"/>
      <c r="BN106" s="146"/>
      <c r="BO106" s="146"/>
      <c r="BP106" s="146"/>
      <c r="BQ106" s="146"/>
      <c r="BR106" s="146"/>
    </row>
    <row r="107" spans="1:70">
      <c r="A107" s="68"/>
      <c r="B107" s="24"/>
      <c r="C107" s="64"/>
      <c r="D107" s="64"/>
      <c r="E107" s="64"/>
      <c r="I107" s="146"/>
      <c r="J107" s="146"/>
      <c r="K107" s="146"/>
      <c r="L107" s="146"/>
      <c r="M107" s="146"/>
      <c r="N107" s="146"/>
      <c r="O107" s="146"/>
      <c r="P107" s="146"/>
      <c r="Q107" s="146"/>
      <c r="R107" s="146"/>
      <c r="S107" s="146"/>
      <c r="T107" s="146"/>
      <c r="U107" s="146"/>
      <c r="V107" s="146"/>
      <c r="W107" s="146"/>
      <c r="X107" s="146"/>
      <c r="Y107" s="146"/>
      <c r="Z107" s="146"/>
      <c r="AA107" s="146"/>
      <c r="AB107" s="146"/>
      <c r="AC107" s="146"/>
      <c r="AD107" s="146"/>
      <c r="AE107" s="146"/>
      <c r="AF107" s="146"/>
      <c r="AG107" s="146"/>
      <c r="AH107" s="146"/>
      <c r="AI107" s="146"/>
      <c r="AJ107" s="146"/>
      <c r="AK107" s="146"/>
      <c r="AL107" s="146"/>
      <c r="AM107" s="146"/>
      <c r="AN107" s="146"/>
      <c r="AO107" s="146"/>
      <c r="AP107" s="146"/>
      <c r="AQ107" s="146"/>
      <c r="AR107" s="146"/>
      <c r="AS107" s="146"/>
      <c r="AT107" s="146"/>
      <c r="AU107" s="146"/>
      <c r="AV107" s="146"/>
      <c r="AW107" s="146"/>
      <c r="AX107" s="146"/>
      <c r="AY107" s="146"/>
      <c r="AZ107" s="146"/>
      <c r="BA107" s="146"/>
      <c r="BB107" s="146"/>
      <c r="BC107" s="146"/>
      <c r="BD107" s="146"/>
      <c r="BE107" s="146"/>
      <c r="BF107" s="146"/>
      <c r="BG107" s="146"/>
      <c r="BH107" s="146"/>
      <c r="BI107" s="146"/>
      <c r="BJ107" s="146"/>
      <c r="BK107" s="146"/>
      <c r="BL107" s="146"/>
      <c r="BM107" s="146"/>
      <c r="BN107" s="146"/>
      <c r="BO107" s="146"/>
      <c r="BP107" s="146"/>
      <c r="BQ107" s="146"/>
      <c r="BR107" s="146"/>
    </row>
    <row r="108" spans="1:70" s="1" customFormat="1">
      <c r="A108" s="67"/>
      <c r="B108" s="24"/>
      <c r="D108" s="27"/>
      <c r="F108" s="79"/>
      <c r="G108" s="26"/>
      <c r="H108" s="23"/>
      <c r="I108" s="147"/>
      <c r="J108" s="147"/>
      <c r="K108" s="147"/>
      <c r="L108" s="147"/>
      <c r="M108" s="147"/>
      <c r="N108" s="147"/>
      <c r="O108" s="147"/>
      <c r="P108" s="147"/>
      <c r="Q108" s="147"/>
      <c r="R108" s="147"/>
      <c r="S108" s="147"/>
      <c r="T108" s="147"/>
      <c r="U108" s="147"/>
      <c r="V108" s="147"/>
      <c r="W108" s="147"/>
      <c r="X108" s="147"/>
      <c r="Y108" s="147"/>
      <c r="Z108" s="147"/>
      <c r="AA108" s="147"/>
      <c r="AB108" s="147"/>
      <c r="AC108" s="147"/>
      <c r="AD108" s="147"/>
      <c r="AE108" s="147"/>
      <c r="AF108" s="147"/>
      <c r="AG108" s="147"/>
      <c r="AH108" s="147"/>
      <c r="AI108" s="147"/>
      <c r="AJ108" s="147"/>
      <c r="AK108" s="147"/>
      <c r="AL108" s="147"/>
      <c r="AM108" s="147"/>
      <c r="AN108" s="147"/>
      <c r="AO108" s="147"/>
      <c r="AP108" s="147"/>
      <c r="AQ108" s="147"/>
      <c r="AR108" s="147"/>
      <c r="AS108" s="147"/>
      <c r="AT108" s="147"/>
      <c r="AU108" s="147"/>
      <c r="AV108" s="147"/>
      <c r="AW108" s="147"/>
      <c r="AX108" s="147"/>
      <c r="AY108" s="147"/>
      <c r="AZ108" s="147"/>
      <c r="BA108" s="147"/>
      <c r="BB108" s="147"/>
      <c r="BC108" s="147"/>
      <c r="BD108" s="147"/>
      <c r="BE108" s="147"/>
      <c r="BF108" s="147"/>
      <c r="BG108" s="147"/>
      <c r="BH108" s="147"/>
      <c r="BI108" s="147"/>
      <c r="BJ108" s="147"/>
      <c r="BK108" s="147"/>
      <c r="BL108" s="147"/>
      <c r="BM108" s="147"/>
      <c r="BN108" s="147"/>
      <c r="BO108" s="147"/>
      <c r="BP108" s="147"/>
      <c r="BQ108" s="147"/>
      <c r="BR108" s="147"/>
    </row>
    <row r="109" spans="1:70" s="1" customFormat="1">
      <c r="A109" s="67"/>
      <c r="B109" s="24"/>
      <c r="D109" s="27"/>
      <c r="F109" s="79"/>
      <c r="G109" s="26"/>
      <c r="H109" s="23"/>
      <c r="I109" s="147"/>
      <c r="J109" s="147"/>
      <c r="K109" s="147"/>
      <c r="L109" s="147"/>
      <c r="M109" s="147"/>
      <c r="N109" s="147"/>
      <c r="O109" s="147"/>
      <c r="P109" s="147"/>
      <c r="Q109" s="147"/>
      <c r="R109" s="147"/>
      <c r="S109" s="147"/>
      <c r="T109" s="147"/>
      <c r="U109" s="147"/>
      <c r="V109" s="147"/>
      <c r="W109" s="147"/>
      <c r="X109" s="147"/>
      <c r="Y109" s="147"/>
      <c r="Z109" s="147"/>
      <c r="AA109" s="147"/>
      <c r="AB109" s="147"/>
      <c r="AC109" s="147"/>
      <c r="AD109" s="147"/>
      <c r="AE109" s="147"/>
      <c r="AF109" s="147"/>
      <c r="AG109" s="147"/>
      <c r="AH109" s="147"/>
      <c r="AI109" s="147"/>
      <c r="AJ109" s="147"/>
      <c r="AK109" s="147"/>
      <c r="AL109" s="147"/>
      <c r="AM109" s="147"/>
      <c r="AN109" s="147"/>
      <c r="AO109" s="147"/>
      <c r="AP109" s="147"/>
      <c r="AQ109" s="147"/>
      <c r="AR109" s="147"/>
      <c r="AS109" s="147"/>
      <c r="AT109" s="147"/>
      <c r="AU109" s="147"/>
      <c r="AV109" s="147"/>
      <c r="AW109" s="147"/>
      <c r="AX109" s="147"/>
      <c r="AY109" s="147"/>
      <c r="AZ109" s="147"/>
      <c r="BA109" s="147"/>
      <c r="BB109" s="147"/>
      <c r="BC109" s="147"/>
      <c r="BD109" s="147"/>
      <c r="BE109" s="147"/>
      <c r="BF109" s="147"/>
      <c r="BG109" s="147"/>
      <c r="BH109" s="147"/>
      <c r="BI109" s="147"/>
      <c r="BJ109" s="147"/>
      <c r="BK109" s="147"/>
      <c r="BL109" s="147"/>
      <c r="BM109" s="147"/>
      <c r="BN109" s="147"/>
      <c r="BO109" s="147"/>
      <c r="BP109" s="147"/>
      <c r="BQ109" s="147"/>
      <c r="BR109" s="147"/>
    </row>
    <row r="110" spans="1:70" s="1" customFormat="1">
      <c r="A110" s="67"/>
      <c r="B110" s="24"/>
      <c r="D110" s="27"/>
      <c r="F110" s="79"/>
      <c r="G110" s="26"/>
      <c r="H110" s="23"/>
      <c r="I110" s="147"/>
      <c r="J110" s="147"/>
      <c r="K110" s="147"/>
      <c r="L110" s="147"/>
      <c r="M110" s="147"/>
      <c r="N110" s="147"/>
      <c r="O110" s="147"/>
      <c r="P110" s="147"/>
      <c r="Q110" s="147"/>
      <c r="R110" s="147"/>
      <c r="S110" s="147"/>
      <c r="T110" s="147"/>
      <c r="U110" s="147"/>
      <c r="V110" s="147"/>
      <c r="W110" s="147"/>
      <c r="X110" s="147"/>
      <c r="Y110" s="147"/>
      <c r="Z110" s="147"/>
      <c r="AA110" s="147"/>
      <c r="AB110" s="147"/>
      <c r="AC110" s="147"/>
      <c r="AD110" s="147"/>
      <c r="AE110" s="147"/>
      <c r="AF110" s="147"/>
      <c r="AG110" s="147"/>
      <c r="AH110" s="147"/>
      <c r="AI110" s="147"/>
      <c r="AJ110" s="147"/>
      <c r="AK110" s="147"/>
      <c r="AL110" s="147"/>
      <c r="AM110" s="147"/>
      <c r="AN110" s="147"/>
      <c r="AO110" s="147"/>
      <c r="AP110" s="147"/>
      <c r="AQ110" s="147"/>
      <c r="AR110" s="147"/>
      <c r="AS110" s="147"/>
      <c r="AT110" s="147"/>
      <c r="AU110" s="147"/>
      <c r="AV110" s="147"/>
      <c r="AW110" s="147"/>
      <c r="AX110" s="147"/>
      <c r="AY110" s="147"/>
      <c r="AZ110" s="147"/>
      <c r="BA110" s="147"/>
      <c r="BB110" s="147"/>
      <c r="BC110" s="147"/>
      <c r="BD110" s="147"/>
      <c r="BE110" s="147"/>
      <c r="BF110" s="147"/>
      <c r="BG110" s="147"/>
      <c r="BH110" s="147"/>
      <c r="BI110" s="147"/>
      <c r="BJ110" s="147"/>
      <c r="BK110" s="147"/>
      <c r="BL110" s="147"/>
      <c r="BM110" s="147"/>
      <c r="BN110" s="147"/>
      <c r="BO110" s="147"/>
      <c r="BP110" s="147"/>
      <c r="BQ110" s="147"/>
      <c r="BR110" s="147"/>
    </row>
    <row r="111" spans="1:70" s="1" customFormat="1">
      <c r="A111" s="67"/>
      <c r="B111" s="24"/>
      <c r="D111" s="27"/>
      <c r="F111" s="79"/>
      <c r="G111" s="26"/>
      <c r="H111" s="23"/>
      <c r="I111" s="147"/>
      <c r="J111" s="147"/>
      <c r="K111" s="147"/>
      <c r="L111" s="147"/>
      <c r="M111" s="147"/>
      <c r="N111" s="147"/>
      <c r="O111" s="147"/>
      <c r="P111" s="147"/>
      <c r="Q111" s="147"/>
      <c r="R111" s="147"/>
      <c r="S111" s="147"/>
      <c r="T111" s="147"/>
      <c r="U111" s="147"/>
      <c r="V111" s="147"/>
      <c r="W111" s="147"/>
      <c r="X111" s="147"/>
      <c r="Y111" s="147"/>
      <c r="Z111" s="147"/>
      <c r="AA111" s="147"/>
      <c r="AB111" s="147"/>
      <c r="AC111" s="147"/>
      <c r="AD111" s="147"/>
      <c r="AE111" s="147"/>
      <c r="AF111" s="147"/>
      <c r="AG111" s="147"/>
      <c r="AH111" s="147"/>
      <c r="AI111" s="147"/>
      <c r="AJ111" s="147"/>
      <c r="AK111" s="147"/>
      <c r="AL111" s="147"/>
      <c r="AM111" s="147"/>
      <c r="AN111" s="147"/>
      <c r="AO111" s="147"/>
      <c r="AP111" s="147"/>
      <c r="AQ111" s="147"/>
      <c r="AR111" s="147"/>
      <c r="AS111" s="147"/>
      <c r="AT111" s="147"/>
      <c r="AU111" s="147"/>
      <c r="AV111" s="147"/>
      <c r="AW111" s="147"/>
      <c r="AX111" s="147"/>
      <c r="AY111" s="147"/>
      <c r="AZ111" s="147"/>
      <c r="BA111" s="147"/>
      <c r="BB111" s="147"/>
      <c r="BC111" s="147"/>
      <c r="BD111" s="147"/>
      <c r="BE111" s="147"/>
      <c r="BF111" s="147"/>
      <c r="BG111" s="147"/>
      <c r="BH111" s="147"/>
      <c r="BI111" s="147"/>
      <c r="BJ111" s="147"/>
      <c r="BK111" s="147"/>
      <c r="BL111" s="147"/>
      <c r="BM111" s="147"/>
      <c r="BN111" s="147"/>
      <c r="BO111" s="147"/>
      <c r="BP111" s="147"/>
      <c r="BQ111" s="147"/>
      <c r="BR111" s="147"/>
    </row>
    <row r="112" spans="1:70" s="1" customFormat="1">
      <c r="A112" s="67"/>
      <c r="B112" s="24"/>
      <c r="D112" s="27"/>
      <c r="F112" s="79"/>
      <c r="G112" s="26"/>
      <c r="H112" s="23"/>
      <c r="I112" s="147"/>
      <c r="J112" s="147"/>
      <c r="K112" s="147"/>
      <c r="L112" s="147"/>
      <c r="M112" s="147"/>
      <c r="N112" s="147"/>
      <c r="O112" s="147"/>
      <c r="P112" s="147"/>
      <c r="Q112" s="147"/>
      <c r="R112" s="147"/>
      <c r="S112" s="147"/>
      <c r="T112" s="147"/>
      <c r="U112" s="147"/>
      <c r="V112" s="147"/>
      <c r="W112" s="147"/>
      <c r="X112" s="147"/>
      <c r="Y112" s="147"/>
      <c r="Z112" s="147"/>
      <c r="AA112" s="147"/>
      <c r="AB112" s="147"/>
      <c r="AC112" s="147"/>
      <c r="AD112" s="147"/>
      <c r="AE112" s="147"/>
      <c r="AF112" s="147"/>
      <c r="AG112" s="147"/>
      <c r="AH112" s="147"/>
      <c r="AI112" s="147"/>
      <c r="AJ112" s="147"/>
      <c r="AK112" s="147"/>
      <c r="AL112" s="147"/>
      <c r="AM112" s="147"/>
      <c r="AN112" s="147"/>
      <c r="AO112" s="147"/>
      <c r="AP112" s="147"/>
      <c r="AQ112" s="147"/>
      <c r="AR112" s="147"/>
      <c r="AS112" s="147"/>
      <c r="AT112" s="147"/>
      <c r="AU112" s="147"/>
      <c r="AV112" s="147"/>
      <c r="AW112" s="147"/>
      <c r="AX112" s="147"/>
      <c r="AY112" s="147"/>
      <c r="AZ112" s="147"/>
      <c r="BA112" s="147"/>
      <c r="BB112" s="147"/>
      <c r="BC112" s="147"/>
      <c r="BD112" s="147"/>
      <c r="BE112" s="147"/>
      <c r="BF112" s="147"/>
      <c r="BG112" s="147"/>
      <c r="BH112" s="147"/>
      <c r="BI112" s="147"/>
      <c r="BJ112" s="147"/>
      <c r="BK112" s="147"/>
      <c r="BL112" s="147"/>
      <c r="BM112" s="147"/>
      <c r="BN112" s="147"/>
      <c r="BO112" s="147"/>
      <c r="BP112" s="147"/>
      <c r="BQ112" s="147"/>
      <c r="BR112" s="147"/>
    </row>
    <row r="113" spans="1:70" s="1" customFormat="1">
      <c r="A113" s="67"/>
      <c r="B113" s="24"/>
      <c r="D113" s="27"/>
      <c r="F113" s="79"/>
      <c r="G113" s="26"/>
      <c r="H113" s="23"/>
      <c r="I113" s="147"/>
      <c r="J113" s="147"/>
      <c r="K113" s="147"/>
      <c r="L113" s="147"/>
      <c r="M113" s="147"/>
      <c r="N113" s="147"/>
      <c r="O113" s="147"/>
      <c r="P113" s="147"/>
      <c r="Q113" s="147"/>
      <c r="R113" s="147"/>
      <c r="S113" s="147"/>
      <c r="T113" s="147"/>
      <c r="U113" s="147"/>
      <c r="V113" s="147"/>
      <c r="W113" s="147"/>
      <c r="X113" s="147"/>
      <c r="Y113" s="147"/>
      <c r="Z113" s="147"/>
      <c r="AA113" s="147"/>
      <c r="AB113" s="147"/>
      <c r="AC113" s="147"/>
      <c r="AD113" s="147"/>
      <c r="AE113" s="147"/>
      <c r="AF113" s="147"/>
      <c r="AG113" s="147"/>
      <c r="AH113" s="147"/>
      <c r="AI113" s="147"/>
      <c r="AJ113" s="147"/>
      <c r="AK113" s="147"/>
      <c r="AL113" s="147"/>
      <c r="AM113" s="147"/>
      <c r="AN113" s="147"/>
      <c r="AO113" s="147"/>
      <c r="AP113" s="147"/>
      <c r="AQ113" s="147"/>
      <c r="AR113" s="147"/>
      <c r="AS113" s="147"/>
      <c r="AT113" s="147"/>
      <c r="AU113" s="147"/>
      <c r="AV113" s="147"/>
      <c r="AW113" s="147"/>
      <c r="AX113" s="147"/>
      <c r="AY113" s="147"/>
      <c r="AZ113" s="147"/>
      <c r="BA113" s="147"/>
      <c r="BB113" s="147"/>
      <c r="BC113" s="147"/>
      <c r="BD113" s="147"/>
      <c r="BE113" s="147"/>
      <c r="BF113" s="147"/>
      <c r="BG113" s="147"/>
      <c r="BH113" s="147"/>
      <c r="BI113" s="147"/>
      <c r="BJ113" s="147"/>
      <c r="BK113" s="147"/>
      <c r="BL113" s="147"/>
      <c r="BM113" s="147"/>
      <c r="BN113" s="147"/>
      <c r="BO113" s="147"/>
      <c r="BP113" s="147"/>
      <c r="BQ113" s="147"/>
      <c r="BR113" s="147"/>
    </row>
    <row r="114" spans="1:70" s="1" customFormat="1">
      <c r="A114" s="67"/>
      <c r="B114" s="24"/>
      <c r="D114" s="27"/>
      <c r="F114" s="79"/>
      <c r="G114" s="26"/>
      <c r="H114" s="23"/>
      <c r="I114" s="147"/>
      <c r="J114" s="147"/>
      <c r="K114" s="147"/>
      <c r="L114" s="147"/>
      <c r="M114" s="147"/>
      <c r="N114" s="147"/>
      <c r="O114" s="147"/>
      <c r="P114" s="147"/>
      <c r="Q114" s="147"/>
      <c r="R114" s="147"/>
      <c r="S114" s="147"/>
      <c r="T114" s="147"/>
      <c r="U114" s="147"/>
      <c r="V114" s="147"/>
      <c r="W114" s="147"/>
      <c r="X114" s="147"/>
      <c r="Y114" s="147"/>
      <c r="Z114" s="147"/>
      <c r="AA114" s="147"/>
      <c r="AB114" s="147"/>
      <c r="AC114" s="147"/>
      <c r="AD114" s="147"/>
      <c r="AE114" s="147"/>
      <c r="AF114" s="147"/>
      <c r="AG114" s="147"/>
      <c r="AH114" s="147"/>
      <c r="AI114" s="147"/>
      <c r="AJ114" s="147"/>
      <c r="AK114" s="147"/>
      <c r="AL114" s="147"/>
      <c r="AM114" s="147"/>
      <c r="AN114" s="147"/>
      <c r="AO114" s="147"/>
      <c r="AP114" s="147"/>
      <c r="AQ114" s="147"/>
      <c r="AR114" s="147"/>
      <c r="AS114" s="147"/>
      <c r="AT114" s="147"/>
      <c r="AU114" s="147"/>
      <c r="AV114" s="147"/>
      <c r="AW114" s="147"/>
      <c r="AX114" s="147"/>
      <c r="AY114" s="147"/>
      <c r="AZ114" s="147"/>
      <c r="BA114" s="147"/>
      <c r="BB114" s="147"/>
      <c r="BC114" s="147"/>
      <c r="BD114" s="147"/>
      <c r="BE114" s="147"/>
      <c r="BF114" s="147"/>
      <c r="BG114" s="147"/>
      <c r="BH114" s="147"/>
      <c r="BI114" s="147"/>
      <c r="BJ114" s="147"/>
      <c r="BK114" s="147"/>
      <c r="BL114" s="147"/>
      <c r="BM114" s="147"/>
      <c r="BN114" s="147"/>
      <c r="BO114" s="147"/>
      <c r="BP114" s="147"/>
      <c r="BQ114" s="147"/>
      <c r="BR114" s="147"/>
    </row>
    <row r="115" spans="1:70" s="1" customFormat="1">
      <c r="A115" s="67"/>
      <c r="B115" s="24"/>
      <c r="D115" s="27"/>
      <c r="F115" s="79"/>
      <c r="G115" s="26"/>
      <c r="H115" s="23"/>
      <c r="I115" s="147"/>
      <c r="J115" s="147"/>
      <c r="K115" s="147"/>
      <c r="L115" s="147"/>
      <c r="M115" s="147"/>
      <c r="N115" s="147"/>
      <c r="O115" s="147"/>
      <c r="P115" s="147"/>
      <c r="Q115" s="147"/>
      <c r="R115" s="147"/>
      <c r="S115" s="147"/>
      <c r="T115" s="147"/>
      <c r="U115" s="147"/>
      <c r="V115" s="147"/>
      <c r="W115" s="147"/>
      <c r="X115" s="147"/>
      <c r="Y115" s="147"/>
      <c r="Z115" s="147"/>
      <c r="AA115" s="147"/>
      <c r="AB115" s="147"/>
      <c r="AC115" s="147"/>
      <c r="AD115" s="147"/>
      <c r="AE115" s="147"/>
      <c r="AF115" s="147"/>
      <c r="AG115" s="147"/>
      <c r="AH115" s="147"/>
      <c r="AI115" s="147"/>
      <c r="AJ115" s="147"/>
      <c r="AK115" s="147"/>
      <c r="AL115" s="147"/>
      <c r="AM115" s="147"/>
      <c r="AN115" s="147"/>
      <c r="AO115" s="147"/>
      <c r="AP115" s="147"/>
      <c r="AQ115" s="147"/>
      <c r="AR115" s="147"/>
      <c r="AS115" s="147"/>
      <c r="AT115" s="147"/>
      <c r="AU115" s="147"/>
      <c r="AV115" s="147"/>
      <c r="AW115" s="147"/>
      <c r="AX115" s="147"/>
      <c r="AY115" s="147"/>
      <c r="AZ115" s="147"/>
      <c r="BA115" s="147"/>
      <c r="BB115" s="147"/>
      <c r="BC115" s="147"/>
      <c r="BD115" s="147"/>
      <c r="BE115" s="147"/>
      <c r="BF115" s="147"/>
      <c r="BG115" s="147"/>
      <c r="BH115" s="147"/>
      <c r="BI115" s="147"/>
      <c r="BJ115" s="147"/>
      <c r="BK115" s="147"/>
      <c r="BL115" s="147"/>
      <c r="BM115" s="147"/>
      <c r="BN115" s="147"/>
      <c r="BO115" s="147"/>
      <c r="BP115" s="147"/>
      <c r="BQ115" s="147"/>
      <c r="BR115" s="147"/>
    </row>
    <row r="116" spans="1:70" s="1" customFormat="1">
      <c r="A116" s="67"/>
      <c r="B116" s="24"/>
      <c r="D116" s="27"/>
      <c r="F116" s="79"/>
      <c r="G116" s="26"/>
      <c r="H116" s="23"/>
      <c r="I116" s="147"/>
      <c r="J116" s="147"/>
      <c r="K116" s="147"/>
      <c r="L116" s="147"/>
      <c r="M116" s="147"/>
      <c r="N116" s="147"/>
      <c r="O116" s="147"/>
      <c r="P116" s="147"/>
      <c r="Q116" s="147"/>
      <c r="R116" s="147"/>
      <c r="S116" s="147"/>
      <c r="T116" s="147"/>
      <c r="U116" s="147"/>
      <c r="V116" s="147"/>
      <c r="W116" s="147"/>
      <c r="X116" s="147"/>
      <c r="Y116" s="147"/>
      <c r="Z116" s="147"/>
      <c r="AA116" s="147"/>
      <c r="AB116" s="147"/>
      <c r="AC116" s="147"/>
      <c r="AD116" s="147"/>
      <c r="AE116" s="147"/>
      <c r="AF116" s="147"/>
      <c r="AG116" s="147"/>
      <c r="AH116" s="147"/>
      <c r="AI116" s="147"/>
      <c r="AJ116" s="147"/>
      <c r="AK116" s="147"/>
      <c r="AL116" s="147"/>
      <c r="AM116" s="147"/>
      <c r="AN116" s="147"/>
      <c r="AO116" s="147"/>
      <c r="AP116" s="147"/>
      <c r="AQ116" s="147"/>
      <c r="AR116" s="147"/>
      <c r="AS116" s="147"/>
      <c r="AT116" s="147"/>
      <c r="AU116" s="147"/>
      <c r="AV116" s="147"/>
      <c r="AW116" s="147"/>
      <c r="AX116" s="147"/>
      <c r="AY116" s="147"/>
      <c r="AZ116" s="147"/>
      <c r="BA116" s="147"/>
      <c r="BB116" s="147"/>
      <c r="BC116" s="147"/>
      <c r="BD116" s="147"/>
      <c r="BE116" s="147"/>
      <c r="BF116" s="147"/>
      <c r="BG116" s="147"/>
      <c r="BH116" s="147"/>
      <c r="BI116" s="147"/>
      <c r="BJ116" s="147"/>
      <c r="BK116" s="147"/>
      <c r="BL116" s="147"/>
      <c r="BM116" s="147"/>
      <c r="BN116" s="147"/>
      <c r="BO116" s="147"/>
      <c r="BP116" s="147"/>
      <c r="BQ116" s="147"/>
      <c r="BR116" s="147"/>
    </row>
    <row r="117" spans="1:70" s="1" customFormat="1">
      <c r="A117" s="67"/>
      <c r="B117" s="24"/>
      <c r="D117" s="27"/>
      <c r="F117" s="79"/>
      <c r="G117" s="26"/>
      <c r="H117" s="23"/>
      <c r="I117" s="147"/>
      <c r="J117" s="147"/>
      <c r="K117" s="147"/>
      <c r="L117" s="147"/>
      <c r="M117" s="147"/>
      <c r="N117" s="147"/>
      <c r="O117" s="147"/>
      <c r="P117" s="147"/>
      <c r="Q117" s="147"/>
      <c r="R117" s="147"/>
      <c r="S117" s="147"/>
      <c r="T117" s="147"/>
      <c r="U117" s="147"/>
      <c r="V117" s="147"/>
      <c r="W117" s="147"/>
      <c r="X117" s="147"/>
      <c r="Y117" s="147"/>
      <c r="Z117" s="147"/>
      <c r="AA117" s="147"/>
      <c r="AB117" s="147"/>
      <c r="AC117" s="147"/>
      <c r="AD117" s="147"/>
      <c r="AE117" s="147"/>
      <c r="AF117" s="147"/>
      <c r="AG117" s="147"/>
      <c r="AH117" s="147"/>
      <c r="AI117" s="147"/>
      <c r="AJ117" s="147"/>
      <c r="AK117" s="147"/>
      <c r="AL117" s="147"/>
      <c r="AM117" s="147"/>
      <c r="AN117" s="147"/>
      <c r="AO117" s="147"/>
      <c r="AP117" s="147"/>
      <c r="AQ117" s="147"/>
      <c r="AR117" s="147"/>
      <c r="AS117" s="147"/>
      <c r="AT117" s="147"/>
      <c r="AU117" s="147"/>
      <c r="AV117" s="147"/>
      <c r="AW117" s="147"/>
      <c r="AX117" s="147"/>
      <c r="AY117" s="147"/>
      <c r="AZ117" s="147"/>
      <c r="BA117" s="147"/>
      <c r="BB117" s="147"/>
      <c r="BC117" s="147"/>
      <c r="BD117" s="147"/>
      <c r="BE117" s="147"/>
      <c r="BF117" s="147"/>
      <c r="BG117" s="147"/>
      <c r="BH117" s="147"/>
      <c r="BI117" s="147"/>
      <c r="BJ117" s="147"/>
      <c r="BK117" s="147"/>
      <c r="BL117" s="147"/>
      <c r="BM117" s="147"/>
      <c r="BN117" s="147"/>
      <c r="BO117" s="147"/>
      <c r="BP117" s="147"/>
      <c r="BQ117" s="147"/>
      <c r="BR117" s="147"/>
    </row>
    <row r="118" spans="1:70" s="1" customFormat="1">
      <c r="A118" s="67"/>
      <c r="B118" s="24"/>
      <c r="D118" s="27"/>
      <c r="F118" s="79"/>
      <c r="G118" s="26"/>
      <c r="H118" s="23"/>
      <c r="I118" s="147"/>
      <c r="J118" s="147"/>
      <c r="K118" s="147"/>
      <c r="L118" s="147"/>
      <c r="M118" s="147"/>
      <c r="N118" s="147"/>
      <c r="O118" s="147"/>
      <c r="P118" s="147"/>
      <c r="Q118" s="147"/>
      <c r="R118" s="147"/>
      <c r="S118" s="147"/>
      <c r="T118" s="147"/>
      <c r="U118" s="147"/>
      <c r="V118" s="147"/>
      <c r="W118" s="147"/>
      <c r="X118" s="147"/>
      <c r="Y118" s="147"/>
      <c r="Z118" s="147"/>
      <c r="AA118" s="147"/>
      <c r="AB118" s="147"/>
      <c r="AC118" s="147"/>
      <c r="AD118" s="147"/>
      <c r="AE118" s="147"/>
      <c r="AF118" s="147"/>
      <c r="AG118" s="147"/>
      <c r="AH118" s="147"/>
      <c r="AI118" s="147"/>
      <c r="AJ118" s="147"/>
      <c r="AK118" s="147"/>
      <c r="AL118" s="147"/>
      <c r="AM118" s="147"/>
      <c r="AN118" s="147"/>
      <c r="AO118" s="147"/>
      <c r="AP118" s="147"/>
      <c r="AQ118" s="147"/>
      <c r="AR118" s="147"/>
      <c r="AS118" s="147"/>
      <c r="AT118" s="147"/>
      <c r="AU118" s="147"/>
      <c r="AV118" s="147"/>
      <c r="AW118" s="147"/>
      <c r="AX118" s="147"/>
      <c r="AY118" s="147"/>
      <c r="AZ118" s="147"/>
      <c r="BA118" s="147"/>
      <c r="BB118" s="147"/>
      <c r="BC118" s="147"/>
      <c r="BD118" s="147"/>
      <c r="BE118" s="147"/>
      <c r="BF118" s="147"/>
      <c r="BG118" s="147"/>
      <c r="BH118" s="147"/>
      <c r="BI118" s="147"/>
      <c r="BJ118" s="147"/>
      <c r="BK118" s="147"/>
      <c r="BL118" s="147"/>
      <c r="BM118" s="147"/>
      <c r="BN118" s="147"/>
      <c r="BO118" s="147"/>
      <c r="BP118" s="147"/>
      <c r="BQ118" s="147"/>
      <c r="BR118" s="147"/>
    </row>
    <row r="119" spans="1:70" s="1" customFormat="1">
      <c r="A119" s="67"/>
      <c r="B119" s="24"/>
      <c r="D119" s="27"/>
      <c r="F119" s="79"/>
      <c r="G119" s="26"/>
      <c r="H119" s="23"/>
      <c r="I119" s="147"/>
      <c r="J119" s="147"/>
      <c r="K119" s="147"/>
      <c r="L119" s="147"/>
      <c r="M119" s="147"/>
      <c r="N119" s="147"/>
      <c r="O119" s="147"/>
      <c r="P119" s="147"/>
      <c r="Q119" s="147"/>
      <c r="R119" s="147"/>
      <c r="S119" s="147"/>
      <c r="T119" s="147"/>
      <c r="U119" s="147"/>
      <c r="V119" s="147"/>
      <c r="W119" s="147"/>
      <c r="X119" s="147"/>
      <c r="Y119" s="147"/>
      <c r="Z119" s="147"/>
      <c r="AA119" s="147"/>
      <c r="AB119" s="147"/>
      <c r="AC119" s="147"/>
      <c r="AD119" s="147"/>
      <c r="AE119" s="147"/>
      <c r="AF119" s="147"/>
      <c r="AG119" s="147"/>
      <c r="AH119" s="147"/>
      <c r="AI119" s="147"/>
      <c r="AJ119" s="147"/>
      <c r="AK119" s="147"/>
      <c r="AL119" s="147"/>
      <c r="AM119" s="147"/>
      <c r="AN119" s="147"/>
      <c r="AO119" s="147"/>
      <c r="AP119" s="147"/>
      <c r="AQ119" s="147"/>
      <c r="AR119" s="147"/>
      <c r="AS119" s="147"/>
      <c r="AT119" s="147"/>
      <c r="AU119" s="147"/>
      <c r="AV119" s="147"/>
      <c r="AW119" s="147"/>
      <c r="AX119" s="147"/>
      <c r="AY119" s="147"/>
      <c r="AZ119" s="147"/>
      <c r="BA119" s="147"/>
      <c r="BB119" s="147"/>
      <c r="BC119" s="147"/>
      <c r="BD119" s="147"/>
      <c r="BE119" s="147"/>
      <c r="BF119" s="147"/>
      <c r="BG119" s="147"/>
      <c r="BH119" s="147"/>
      <c r="BI119" s="147"/>
      <c r="BJ119" s="147"/>
      <c r="BK119" s="147"/>
      <c r="BL119" s="147"/>
      <c r="BM119" s="147"/>
      <c r="BN119" s="147"/>
      <c r="BO119" s="147"/>
      <c r="BP119" s="147"/>
      <c r="BQ119" s="147"/>
      <c r="BR119" s="147"/>
    </row>
    <row r="120" spans="1:70" s="1" customFormat="1">
      <c r="A120" s="67"/>
      <c r="B120" s="24"/>
      <c r="D120" s="27"/>
      <c r="F120" s="79"/>
      <c r="G120" s="26"/>
      <c r="H120" s="23"/>
      <c r="I120" s="147"/>
      <c r="J120" s="147"/>
      <c r="K120" s="147"/>
      <c r="L120" s="147"/>
      <c r="M120" s="147"/>
      <c r="N120" s="147"/>
      <c r="O120" s="147"/>
      <c r="P120" s="147"/>
      <c r="Q120" s="147"/>
      <c r="R120" s="147"/>
      <c r="S120" s="147"/>
      <c r="T120" s="147"/>
      <c r="U120" s="147"/>
      <c r="V120" s="147"/>
      <c r="W120" s="147"/>
      <c r="X120" s="147"/>
      <c r="Y120" s="147"/>
      <c r="Z120" s="147"/>
      <c r="AA120" s="147"/>
      <c r="AB120" s="147"/>
      <c r="AC120" s="147"/>
      <c r="AD120" s="147"/>
      <c r="AE120" s="147"/>
      <c r="AF120" s="147"/>
      <c r="AG120" s="147"/>
      <c r="AH120" s="147"/>
      <c r="AI120" s="147"/>
      <c r="AJ120" s="147"/>
      <c r="AK120" s="147"/>
      <c r="AL120" s="147"/>
      <c r="AM120" s="147"/>
      <c r="AN120" s="147"/>
      <c r="AO120" s="147"/>
      <c r="AP120" s="147"/>
      <c r="AQ120" s="147"/>
      <c r="AR120" s="147"/>
      <c r="AS120" s="147"/>
      <c r="AT120" s="147"/>
      <c r="AU120" s="147"/>
      <c r="AV120" s="147"/>
      <c r="AW120" s="147"/>
      <c r="AX120" s="147"/>
      <c r="AY120" s="147"/>
      <c r="AZ120" s="147"/>
      <c r="BA120" s="147"/>
      <c r="BB120" s="147"/>
      <c r="BC120" s="147"/>
      <c r="BD120" s="147"/>
      <c r="BE120" s="147"/>
      <c r="BF120" s="147"/>
      <c r="BG120" s="147"/>
      <c r="BH120" s="147"/>
      <c r="BI120" s="147"/>
      <c r="BJ120" s="147"/>
      <c r="BK120" s="147"/>
      <c r="BL120" s="147"/>
      <c r="BM120" s="147"/>
      <c r="BN120" s="147"/>
      <c r="BO120" s="147"/>
      <c r="BP120" s="147"/>
      <c r="BQ120" s="147"/>
      <c r="BR120" s="147"/>
    </row>
    <row r="121" spans="1:70" s="1" customFormat="1">
      <c r="A121" s="67"/>
      <c r="B121" s="24"/>
      <c r="D121" s="27"/>
      <c r="F121" s="79"/>
      <c r="G121" s="26"/>
      <c r="H121" s="23"/>
      <c r="I121" s="147"/>
      <c r="J121" s="147"/>
      <c r="K121" s="147"/>
      <c r="L121" s="147"/>
      <c r="M121" s="147"/>
      <c r="N121" s="147"/>
      <c r="O121" s="147"/>
      <c r="P121" s="147"/>
      <c r="Q121" s="147"/>
      <c r="R121" s="147"/>
      <c r="S121" s="147"/>
      <c r="T121" s="147"/>
      <c r="U121" s="147"/>
      <c r="V121" s="147"/>
      <c r="W121" s="147"/>
      <c r="X121" s="147"/>
      <c r="Y121" s="147"/>
      <c r="Z121" s="147"/>
      <c r="AA121" s="147"/>
      <c r="AB121" s="147"/>
      <c r="AC121" s="147"/>
      <c r="AD121" s="147"/>
      <c r="AE121" s="147"/>
      <c r="AF121" s="147"/>
      <c r="AG121" s="147"/>
      <c r="AH121" s="147"/>
      <c r="AI121" s="147"/>
      <c r="AJ121" s="147"/>
      <c r="AK121" s="147"/>
      <c r="AL121" s="147"/>
      <c r="AM121" s="147"/>
      <c r="AN121" s="147"/>
      <c r="AO121" s="147"/>
      <c r="AP121" s="147"/>
      <c r="AQ121" s="147"/>
      <c r="AR121" s="147"/>
      <c r="AS121" s="147"/>
      <c r="AT121" s="147"/>
      <c r="AU121" s="147"/>
      <c r="AV121" s="147"/>
      <c r="AW121" s="147"/>
      <c r="AX121" s="147"/>
      <c r="AY121" s="147"/>
      <c r="AZ121" s="147"/>
      <c r="BA121" s="147"/>
      <c r="BB121" s="147"/>
      <c r="BC121" s="147"/>
      <c r="BD121" s="147"/>
      <c r="BE121" s="147"/>
      <c r="BF121" s="147"/>
      <c r="BG121" s="147"/>
      <c r="BH121" s="147"/>
      <c r="BI121" s="147"/>
      <c r="BJ121" s="147"/>
      <c r="BK121" s="147"/>
      <c r="BL121" s="147"/>
      <c r="BM121" s="147"/>
      <c r="BN121" s="147"/>
      <c r="BO121" s="147"/>
      <c r="BP121" s="147"/>
      <c r="BQ121" s="147"/>
      <c r="BR121" s="147"/>
    </row>
    <row r="122" spans="1:70" s="1" customFormat="1">
      <c r="A122" s="67"/>
      <c r="B122" s="24"/>
      <c r="D122" s="27"/>
      <c r="F122" s="79"/>
      <c r="G122" s="26"/>
      <c r="H122" s="23"/>
      <c r="I122" s="147"/>
      <c r="J122" s="147"/>
      <c r="K122" s="147"/>
      <c r="L122" s="147"/>
      <c r="M122" s="147"/>
      <c r="N122" s="147"/>
      <c r="O122" s="147"/>
      <c r="P122" s="147"/>
      <c r="Q122" s="147"/>
      <c r="R122" s="147"/>
      <c r="S122" s="147"/>
      <c r="T122" s="147"/>
      <c r="U122" s="147"/>
      <c r="V122" s="147"/>
      <c r="W122" s="147"/>
      <c r="X122" s="147"/>
      <c r="Y122" s="147"/>
      <c r="Z122" s="147"/>
      <c r="AA122" s="147"/>
      <c r="AB122" s="147"/>
      <c r="AC122" s="147"/>
      <c r="AD122" s="147"/>
      <c r="AE122" s="147"/>
      <c r="AF122" s="147"/>
      <c r="AG122" s="147"/>
      <c r="AH122" s="147"/>
      <c r="AI122" s="147"/>
      <c r="AJ122" s="147"/>
      <c r="AK122" s="147"/>
      <c r="AL122" s="147"/>
      <c r="AM122" s="147"/>
      <c r="AN122" s="147"/>
      <c r="AO122" s="147"/>
      <c r="AP122" s="147"/>
      <c r="AQ122" s="147"/>
      <c r="AR122" s="147"/>
      <c r="AS122" s="147"/>
      <c r="AT122" s="147"/>
      <c r="AU122" s="147"/>
      <c r="AV122" s="147"/>
      <c r="AW122" s="147"/>
      <c r="AX122" s="147"/>
      <c r="AY122" s="147"/>
      <c r="AZ122" s="147"/>
      <c r="BA122" s="147"/>
      <c r="BB122" s="147"/>
      <c r="BC122" s="147"/>
      <c r="BD122" s="147"/>
      <c r="BE122" s="147"/>
      <c r="BF122" s="147"/>
      <c r="BG122" s="147"/>
      <c r="BH122" s="147"/>
      <c r="BI122" s="147"/>
      <c r="BJ122" s="147"/>
      <c r="BK122" s="147"/>
      <c r="BL122" s="147"/>
      <c r="BM122" s="147"/>
      <c r="BN122" s="147"/>
      <c r="BO122" s="147"/>
      <c r="BP122" s="147"/>
      <c r="BQ122" s="147"/>
      <c r="BR122" s="147"/>
    </row>
    <row r="123" spans="1:70" s="1" customFormat="1">
      <c r="A123" s="67"/>
      <c r="B123" s="24"/>
      <c r="D123" s="27"/>
      <c r="F123" s="79"/>
      <c r="G123" s="26"/>
      <c r="H123" s="23"/>
      <c r="I123" s="147"/>
      <c r="J123" s="147"/>
      <c r="K123" s="147"/>
      <c r="L123" s="147"/>
      <c r="M123" s="147"/>
      <c r="N123" s="147"/>
      <c r="O123" s="147"/>
      <c r="P123" s="147"/>
      <c r="Q123" s="147"/>
      <c r="R123" s="147"/>
      <c r="S123" s="147"/>
      <c r="T123" s="147"/>
      <c r="U123" s="147"/>
      <c r="V123" s="147"/>
      <c r="W123" s="147"/>
      <c r="X123" s="147"/>
      <c r="Y123" s="147"/>
      <c r="Z123" s="147"/>
      <c r="AA123" s="147"/>
      <c r="AB123" s="147"/>
      <c r="AC123" s="147"/>
      <c r="AD123" s="147"/>
      <c r="AE123" s="147"/>
      <c r="AF123" s="147"/>
      <c r="AG123" s="147"/>
      <c r="AH123" s="147"/>
      <c r="AI123" s="147"/>
      <c r="AJ123" s="147"/>
      <c r="AK123" s="147"/>
      <c r="AL123" s="147"/>
      <c r="AM123" s="147"/>
      <c r="AN123" s="147"/>
      <c r="AO123" s="147"/>
      <c r="AP123" s="147"/>
      <c r="AQ123" s="147"/>
      <c r="AR123" s="147"/>
      <c r="AS123" s="147"/>
      <c r="AT123" s="147"/>
      <c r="AU123" s="147"/>
      <c r="AV123" s="147"/>
      <c r="AW123" s="147"/>
      <c r="AX123" s="147"/>
      <c r="AY123" s="147"/>
      <c r="AZ123" s="147"/>
      <c r="BA123" s="147"/>
      <c r="BB123" s="147"/>
      <c r="BC123" s="147"/>
      <c r="BD123" s="147"/>
      <c r="BE123" s="147"/>
      <c r="BF123" s="147"/>
      <c r="BG123" s="147"/>
      <c r="BH123" s="147"/>
      <c r="BI123" s="147"/>
      <c r="BJ123" s="147"/>
      <c r="BK123" s="147"/>
      <c r="BL123" s="147"/>
      <c r="BM123" s="147"/>
      <c r="BN123" s="147"/>
      <c r="BO123" s="147"/>
      <c r="BP123" s="147"/>
      <c r="BQ123" s="147"/>
      <c r="BR123" s="147"/>
    </row>
    <row r="124" spans="1:70" s="1" customFormat="1">
      <c r="A124" s="67"/>
      <c r="B124" s="24"/>
      <c r="D124" s="27"/>
      <c r="F124" s="79"/>
      <c r="G124" s="26"/>
      <c r="H124" s="23"/>
      <c r="I124" s="147"/>
      <c r="J124" s="147"/>
      <c r="K124" s="147"/>
      <c r="L124" s="147"/>
      <c r="M124" s="147"/>
      <c r="N124" s="147"/>
      <c r="O124" s="147"/>
      <c r="P124" s="147"/>
      <c r="Q124" s="147"/>
      <c r="R124" s="147"/>
      <c r="S124" s="147"/>
      <c r="T124" s="147"/>
      <c r="U124" s="147"/>
      <c r="V124" s="147"/>
      <c r="W124" s="147"/>
      <c r="X124" s="147"/>
      <c r="Y124" s="147"/>
      <c r="Z124" s="147"/>
      <c r="AA124" s="147"/>
      <c r="AB124" s="147"/>
      <c r="AC124" s="147"/>
      <c r="AD124" s="147"/>
      <c r="AE124" s="147"/>
      <c r="AF124" s="147"/>
      <c r="AG124" s="147"/>
      <c r="AH124" s="147"/>
      <c r="AI124" s="147"/>
      <c r="AJ124" s="147"/>
      <c r="AK124" s="147"/>
      <c r="AL124" s="147"/>
      <c r="AM124" s="147"/>
      <c r="AN124" s="147"/>
      <c r="AO124" s="147"/>
      <c r="AP124" s="147"/>
      <c r="AQ124" s="147"/>
      <c r="AR124" s="147"/>
      <c r="AS124" s="147"/>
      <c r="AT124" s="147"/>
      <c r="AU124" s="147"/>
      <c r="AV124" s="147"/>
      <c r="AW124" s="147"/>
      <c r="AX124" s="147"/>
      <c r="AY124" s="147"/>
      <c r="AZ124" s="147"/>
      <c r="BA124" s="147"/>
      <c r="BB124" s="147"/>
      <c r="BC124" s="147"/>
      <c r="BD124" s="147"/>
      <c r="BE124" s="147"/>
      <c r="BF124" s="147"/>
      <c r="BG124" s="147"/>
      <c r="BH124" s="147"/>
      <c r="BI124" s="147"/>
      <c r="BJ124" s="147"/>
      <c r="BK124" s="147"/>
      <c r="BL124" s="147"/>
      <c r="BM124" s="147"/>
      <c r="BN124" s="147"/>
      <c r="BO124" s="147"/>
      <c r="BP124" s="147"/>
      <c r="BQ124" s="147"/>
      <c r="BR124" s="147"/>
    </row>
    <row r="125" spans="1:70" s="1" customFormat="1">
      <c r="A125" s="67"/>
      <c r="B125" s="24"/>
      <c r="D125" s="27"/>
      <c r="F125" s="79"/>
      <c r="G125" s="26"/>
      <c r="H125" s="23"/>
      <c r="I125" s="147"/>
      <c r="J125" s="147"/>
      <c r="K125" s="147"/>
      <c r="L125" s="147"/>
      <c r="M125" s="147"/>
      <c r="N125" s="147"/>
      <c r="O125" s="147"/>
      <c r="P125" s="147"/>
      <c r="Q125" s="147"/>
      <c r="R125" s="147"/>
      <c r="S125" s="147"/>
      <c r="T125" s="147"/>
      <c r="U125" s="147"/>
      <c r="V125" s="147"/>
      <c r="W125" s="147"/>
      <c r="X125" s="147"/>
      <c r="Y125" s="147"/>
      <c r="Z125" s="147"/>
      <c r="AA125" s="147"/>
      <c r="AB125" s="147"/>
      <c r="AC125" s="147"/>
      <c r="AD125" s="147"/>
      <c r="AE125" s="147"/>
      <c r="AF125" s="147"/>
      <c r="AG125" s="147"/>
      <c r="AH125" s="147"/>
      <c r="AI125" s="147"/>
      <c r="AJ125" s="147"/>
      <c r="AK125" s="147"/>
      <c r="AL125" s="147"/>
      <c r="AM125" s="147"/>
      <c r="AN125" s="147"/>
      <c r="AO125" s="147"/>
      <c r="AP125" s="147"/>
      <c r="AQ125" s="147"/>
      <c r="AR125" s="147"/>
      <c r="AS125" s="147"/>
      <c r="AT125" s="147"/>
      <c r="AU125" s="147"/>
      <c r="AV125" s="147"/>
      <c r="AW125" s="147"/>
      <c r="AX125" s="147"/>
      <c r="AY125" s="147"/>
      <c r="AZ125" s="147"/>
      <c r="BA125" s="147"/>
      <c r="BB125" s="147"/>
      <c r="BC125" s="147"/>
      <c r="BD125" s="147"/>
      <c r="BE125" s="147"/>
      <c r="BF125" s="147"/>
      <c r="BG125" s="147"/>
      <c r="BH125" s="147"/>
      <c r="BI125" s="147"/>
      <c r="BJ125" s="147"/>
      <c r="BK125" s="147"/>
      <c r="BL125" s="147"/>
      <c r="BM125" s="147"/>
      <c r="BN125" s="147"/>
      <c r="BO125" s="147"/>
      <c r="BP125" s="147"/>
      <c r="BQ125" s="147"/>
      <c r="BR125" s="147"/>
    </row>
    <row r="126" spans="1:70" s="1" customFormat="1">
      <c r="A126" s="67"/>
      <c r="B126" s="24"/>
      <c r="D126" s="27"/>
      <c r="F126" s="79"/>
      <c r="G126" s="26"/>
      <c r="H126" s="23"/>
      <c r="I126" s="147"/>
      <c r="J126" s="147"/>
      <c r="K126" s="147"/>
      <c r="L126" s="147"/>
      <c r="M126" s="147"/>
      <c r="N126" s="147"/>
      <c r="O126" s="147"/>
      <c r="P126" s="147"/>
      <c r="Q126" s="147"/>
      <c r="R126" s="147"/>
      <c r="S126" s="147"/>
      <c r="T126" s="147"/>
      <c r="U126" s="147"/>
      <c r="V126" s="147"/>
      <c r="W126" s="147"/>
      <c r="X126" s="147"/>
      <c r="Y126" s="147"/>
      <c r="Z126" s="147"/>
      <c r="AA126" s="147"/>
      <c r="AB126" s="147"/>
      <c r="AC126" s="147"/>
      <c r="AD126" s="147"/>
      <c r="AE126" s="147"/>
      <c r="AF126" s="147"/>
      <c r="AG126" s="147"/>
      <c r="AH126" s="147"/>
      <c r="AI126" s="147"/>
      <c r="AJ126" s="147"/>
      <c r="AK126" s="147"/>
      <c r="AL126" s="147"/>
      <c r="AM126" s="147"/>
      <c r="AN126" s="147"/>
      <c r="AO126" s="147"/>
      <c r="AP126" s="147"/>
      <c r="AQ126" s="147"/>
      <c r="AR126" s="147"/>
      <c r="AS126" s="147"/>
      <c r="AT126" s="147"/>
      <c r="AU126" s="147"/>
      <c r="AV126" s="147"/>
      <c r="AW126" s="147"/>
      <c r="AX126" s="147"/>
      <c r="AY126" s="147"/>
      <c r="AZ126" s="147"/>
      <c r="BA126" s="147"/>
      <c r="BB126" s="147"/>
      <c r="BC126" s="147"/>
      <c r="BD126" s="147"/>
      <c r="BE126" s="147"/>
      <c r="BF126" s="147"/>
      <c r="BG126" s="147"/>
      <c r="BH126" s="147"/>
      <c r="BI126" s="147"/>
      <c r="BJ126" s="147"/>
      <c r="BK126" s="147"/>
      <c r="BL126" s="147"/>
      <c r="BM126" s="147"/>
      <c r="BN126" s="147"/>
      <c r="BO126" s="147"/>
      <c r="BP126" s="147"/>
      <c r="BQ126" s="147"/>
      <c r="BR126" s="147"/>
    </row>
    <row r="127" spans="1:70" s="1" customFormat="1">
      <c r="A127" s="67"/>
      <c r="B127" s="24"/>
      <c r="D127" s="27"/>
      <c r="F127" s="79"/>
      <c r="G127" s="26"/>
      <c r="H127" s="23"/>
      <c r="I127" s="147"/>
      <c r="J127" s="147"/>
      <c r="K127" s="147"/>
      <c r="L127" s="147"/>
      <c r="M127" s="147"/>
      <c r="N127" s="147"/>
      <c r="O127" s="147"/>
      <c r="P127" s="147"/>
      <c r="Q127" s="147"/>
      <c r="R127" s="147"/>
      <c r="S127" s="147"/>
      <c r="T127" s="147"/>
      <c r="U127" s="147"/>
      <c r="V127" s="147"/>
      <c r="W127" s="147"/>
      <c r="X127" s="147"/>
      <c r="Y127" s="147"/>
      <c r="Z127" s="147"/>
      <c r="AA127" s="147"/>
      <c r="AB127" s="147"/>
      <c r="AC127" s="147"/>
      <c r="AD127" s="147"/>
      <c r="AE127" s="147"/>
      <c r="AF127" s="147"/>
      <c r="AG127" s="147"/>
      <c r="AH127" s="147"/>
      <c r="AI127" s="147"/>
      <c r="AJ127" s="147"/>
      <c r="AK127" s="147"/>
      <c r="AL127" s="147"/>
      <c r="AM127" s="147"/>
      <c r="AN127" s="147"/>
      <c r="AO127" s="147"/>
      <c r="AP127" s="147"/>
      <c r="AQ127" s="147"/>
      <c r="AR127" s="147"/>
      <c r="AS127" s="147"/>
      <c r="AT127" s="147"/>
      <c r="AU127" s="147"/>
      <c r="AV127" s="147"/>
      <c r="AW127" s="147"/>
      <c r="AX127" s="147"/>
      <c r="AY127" s="147"/>
      <c r="AZ127" s="147"/>
      <c r="BA127" s="147"/>
      <c r="BB127" s="147"/>
      <c r="BC127" s="147"/>
      <c r="BD127" s="147"/>
      <c r="BE127" s="147"/>
      <c r="BF127" s="147"/>
      <c r="BG127" s="147"/>
      <c r="BH127" s="147"/>
      <c r="BI127" s="147"/>
      <c r="BJ127" s="147"/>
      <c r="BK127" s="147"/>
      <c r="BL127" s="147"/>
      <c r="BM127" s="147"/>
      <c r="BN127" s="147"/>
      <c r="BO127" s="147"/>
      <c r="BP127" s="147"/>
      <c r="BQ127" s="147"/>
      <c r="BR127" s="147"/>
    </row>
    <row r="128" spans="1:70" s="1" customFormat="1">
      <c r="A128" s="67"/>
      <c r="B128" s="24"/>
      <c r="D128" s="27"/>
      <c r="F128" s="79"/>
      <c r="G128" s="26"/>
      <c r="H128" s="23"/>
      <c r="I128" s="147"/>
      <c r="J128" s="147"/>
      <c r="K128" s="147"/>
      <c r="L128" s="147"/>
      <c r="M128" s="147"/>
      <c r="N128" s="147"/>
      <c r="O128" s="147"/>
      <c r="P128" s="147"/>
      <c r="Q128" s="147"/>
      <c r="R128" s="147"/>
      <c r="S128" s="147"/>
      <c r="T128" s="147"/>
      <c r="U128" s="147"/>
      <c r="V128" s="147"/>
      <c r="W128" s="147"/>
      <c r="X128" s="147"/>
      <c r="Y128" s="147"/>
      <c r="Z128" s="147"/>
      <c r="AA128" s="147"/>
      <c r="AB128" s="147"/>
      <c r="AC128" s="147"/>
      <c r="AD128" s="147"/>
      <c r="AE128" s="147"/>
      <c r="AF128" s="147"/>
      <c r="AG128" s="147"/>
      <c r="AH128" s="147"/>
      <c r="AI128" s="147"/>
      <c r="AJ128" s="147"/>
      <c r="AK128" s="147"/>
      <c r="AL128" s="147"/>
      <c r="AM128" s="147"/>
      <c r="AN128" s="147"/>
      <c r="AO128" s="147"/>
      <c r="AP128" s="147"/>
      <c r="AQ128" s="147"/>
      <c r="AR128" s="147"/>
      <c r="AS128" s="147"/>
      <c r="AT128" s="147"/>
      <c r="AU128" s="147"/>
      <c r="AV128" s="147"/>
      <c r="AW128" s="147"/>
      <c r="AX128" s="147"/>
      <c r="AY128" s="147"/>
      <c r="AZ128" s="147"/>
      <c r="BA128" s="147"/>
      <c r="BB128" s="147"/>
      <c r="BC128" s="147"/>
      <c r="BD128" s="147"/>
      <c r="BE128" s="147"/>
      <c r="BF128" s="147"/>
      <c r="BG128" s="147"/>
      <c r="BH128" s="147"/>
      <c r="BI128" s="147"/>
      <c r="BJ128" s="147"/>
      <c r="BK128" s="147"/>
      <c r="BL128" s="147"/>
      <c r="BM128" s="147"/>
      <c r="BN128" s="147"/>
      <c r="BO128" s="147"/>
      <c r="BP128" s="147"/>
      <c r="BQ128" s="147"/>
      <c r="BR128" s="147"/>
    </row>
    <row r="129" spans="1:70" s="1" customFormat="1">
      <c r="A129" s="67"/>
      <c r="B129" s="24"/>
      <c r="D129" s="27"/>
      <c r="F129" s="79"/>
      <c r="G129" s="26"/>
      <c r="H129" s="23"/>
      <c r="I129" s="147"/>
      <c r="J129" s="147"/>
      <c r="K129" s="147"/>
      <c r="L129" s="147"/>
      <c r="M129" s="147"/>
      <c r="N129" s="147"/>
      <c r="O129" s="147"/>
      <c r="P129" s="147"/>
      <c r="Q129" s="147"/>
      <c r="R129" s="147"/>
      <c r="S129" s="147"/>
      <c r="T129" s="147"/>
      <c r="U129" s="147"/>
      <c r="V129" s="147"/>
      <c r="W129" s="147"/>
      <c r="X129" s="147"/>
      <c r="Y129" s="147"/>
      <c r="Z129" s="147"/>
      <c r="AA129" s="147"/>
      <c r="AB129" s="147"/>
      <c r="AC129" s="147"/>
      <c r="AD129" s="147"/>
      <c r="AE129" s="147"/>
      <c r="AF129" s="147"/>
      <c r="AG129" s="147"/>
      <c r="AH129" s="147"/>
      <c r="AI129" s="147"/>
      <c r="AJ129" s="147"/>
      <c r="AK129" s="147"/>
      <c r="AL129" s="147"/>
      <c r="AM129" s="147"/>
      <c r="AN129" s="147"/>
      <c r="AO129" s="147"/>
      <c r="AP129" s="147"/>
      <c r="AQ129" s="147"/>
      <c r="AR129" s="147"/>
      <c r="AS129" s="147"/>
      <c r="AT129" s="147"/>
      <c r="AU129" s="147"/>
      <c r="AV129" s="147"/>
      <c r="AW129" s="147"/>
      <c r="AX129" s="147"/>
      <c r="AY129" s="147"/>
      <c r="AZ129" s="147"/>
      <c r="BA129" s="147"/>
      <c r="BB129" s="147"/>
      <c r="BC129" s="147"/>
      <c r="BD129" s="147"/>
      <c r="BE129" s="147"/>
      <c r="BF129" s="147"/>
      <c r="BG129" s="147"/>
      <c r="BH129" s="147"/>
      <c r="BI129" s="147"/>
      <c r="BJ129" s="147"/>
      <c r="BK129" s="147"/>
      <c r="BL129" s="147"/>
      <c r="BM129" s="147"/>
      <c r="BN129" s="147"/>
      <c r="BO129" s="147"/>
      <c r="BP129" s="147"/>
      <c r="BQ129" s="147"/>
      <c r="BR129" s="147"/>
    </row>
    <row r="130" spans="1:70" s="1" customFormat="1">
      <c r="A130" s="67"/>
      <c r="B130" s="24"/>
      <c r="D130" s="27"/>
      <c r="F130" s="79"/>
      <c r="G130" s="26"/>
      <c r="H130" s="23"/>
      <c r="I130" s="147"/>
      <c r="J130" s="147"/>
      <c r="K130" s="147"/>
      <c r="L130" s="147"/>
      <c r="M130" s="147"/>
      <c r="N130" s="147"/>
      <c r="O130" s="147"/>
      <c r="P130" s="147"/>
      <c r="Q130" s="147"/>
      <c r="R130" s="147"/>
      <c r="S130" s="147"/>
      <c r="T130" s="147"/>
      <c r="U130" s="147"/>
      <c r="V130" s="147"/>
      <c r="W130" s="147"/>
      <c r="X130" s="147"/>
      <c r="Y130" s="147"/>
      <c r="Z130" s="147"/>
      <c r="AA130" s="147"/>
      <c r="AB130" s="147"/>
      <c r="AC130" s="147"/>
      <c r="AD130" s="147"/>
      <c r="AE130" s="147"/>
      <c r="AF130" s="147"/>
      <c r="AG130" s="147"/>
      <c r="AH130" s="147"/>
      <c r="AI130" s="147"/>
      <c r="AJ130" s="147"/>
      <c r="AK130" s="147"/>
      <c r="AL130" s="147"/>
      <c r="AM130" s="147"/>
      <c r="AN130" s="147"/>
      <c r="AO130" s="147"/>
      <c r="AP130" s="147"/>
      <c r="AQ130" s="147"/>
      <c r="AR130" s="147"/>
      <c r="AS130" s="147"/>
      <c r="AT130" s="147"/>
      <c r="AU130" s="147"/>
      <c r="AV130" s="147"/>
      <c r="AW130" s="147"/>
      <c r="AX130" s="147"/>
      <c r="AY130" s="147"/>
      <c r="AZ130" s="147"/>
      <c r="BA130" s="147"/>
      <c r="BB130" s="147"/>
      <c r="BC130" s="147"/>
      <c r="BD130" s="147"/>
      <c r="BE130" s="147"/>
      <c r="BF130" s="147"/>
      <c r="BG130" s="147"/>
      <c r="BH130" s="147"/>
      <c r="BI130" s="147"/>
      <c r="BJ130" s="147"/>
      <c r="BK130" s="147"/>
      <c r="BL130" s="147"/>
      <c r="BM130" s="147"/>
      <c r="BN130" s="147"/>
      <c r="BO130" s="147"/>
      <c r="BP130" s="147"/>
      <c r="BQ130" s="147"/>
      <c r="BR130" s="147"/>
    </row>
    <row r="131" spans="1:70" s="1" customFormat="1">
      <c r="A131" s="67"/>
      <c r="B131" s="24"/>
      <c r="D131" s="27"/>
      <c r="F131" s="79"/>
      <c r="G131" s="26"/>
      <c r="H131" s="23"/>
      <c r="I131" s="147"/>
      <c r="J131" s="147"/>
      <c r="K131" s="147"/>
      <c r="L131" s="147"/>
      <c r="M131" s="147"/>
      <c r="N131" s="147"/>
      <c r="O131" s="147"/>
      <c r="P131" s="147"/>
      <c r="Q131" s="147"/>
      <c r="R131" s="147"/>
      <c r="S131" s="147"/>
      <c r="T131" s="147"/>
      <c r="U131" s="147"/>
      <c r="V131" s="147"/>
      <c r="W131" s="147"/>
      <c r="X131" s="147"/>
      <c r="Y131" s="147"/>
      <c r="Z131" s="147"/>
      <c r="AA131" s="147"/>
      <c r="AB131" s="147"/>
      <c r="AC131" s="147"/>
      <c r="AD131" s="147"/>
      <c r="AE131" s="147"/>
      <c r="AF131" s="147"/>
      <c r="AG131" s="147"/>
      <c r="AH131" s="147"/>
      <c r="AI131" s="147"/>
      <c r="AJ131" s="147"/>
      <c r="AK131" s="147"/>
      <c r="AL131" s="147"/>
      <c r="AM131" s="147"/>
      <c r="AN131" s="147"/>
      <c r="AO131" s="147"/>
      <c r="AP131" s="147"/>
      <c r="AQ131" s="147"/>
      <c r="AR131" s="147"/>
      <c r="AS131" s="147"/>
      <c r="AT131" s="147"/>
      <c r="AU131" s="147"/>
      <c r="AV131" s="147"/>
      <c r="AW131" s="147"/>
      <c r="AX131" s="147"/>
      <c r="AY131" s="147"/>
      <c r="AZ131" s="147"/>
      <c r="BA131" s="147"/>
      <c r="BB131" s="147"/>
      <c r="BC131" s="147"/>
      <c r="BD131" s="147"/>
      <c r="BE131" s="147"/>
      <c r="BF131" s="147"/>
      <c r="BG131" s="147"/>
      <c r="BH131" s="147"/>
      <c r="BI131" s="147"/>
      <c r="BJ131" s="147"/>
      <c r="BK131" s="147"/>
      <c r="BL131" s="147"/>
      <c r="BM131" s="147"/>
      <c r="BN131" s="147"/>
      <c r="BO131" s="147"/>
      <c r="BP131" s="147"/>
      <c r="BQ131" s="147"/>
      <c r="BR131" s="147"/>
    </row>
    <row r="132" spans="1:70" s="1" customFormat="1">
      <c r="A132" s="67"/>
      <c r="B132" s="24"/>
      <c r="D132" s="27"/>
      <c r="F132" s="79"/>
      <c r="G132" s="26"/>
      <c r="H132" s="23"/>
      <c r="I132" s="147"/>
      <c r="J132" s="147"/>
      <c r="K132" s="147"/>
      <c r="L132" s="147"/>
      <c r="M132" s="147"/>
      <c r="N132" s="147"/>
      <c r="O132" s="147"/>
      <c r="P132" s="147"/>
      <c r="Q132" s="147"/>
      <c r="R132" s="147"/>
      <c r="S132" s="147"/>
      <c r="T132" s="147"/>
      <c r="U132" s="147"/>
      <c r="V132" s="147"/>
      <c r="W132" s="147"/>
      <c r="X132" s="147"/>
      <c r="Y132" s="147"/>
      <c r="Z132" s="147"/>
      <c r="AA132" s="147"/>
      <c r="AB132" s="147"/>
      <c r="AC132" s="147"/>
      <c r="AD132" s="147"/>
      <c r="AE132" s="147"/>
      <c r="AF132" s="147"/>
      <c r="AG132" s="147"/>
      <c r="AH132" s="147"/>
      <c r="AI132" s="147"/>
      <c r="AJ132" s="147"/>
      <c r="AK132" s="147"/>
      <c r="AL132" s="147"/>
      <c r="AM132" s="147"/>
      <c r="AN132" s="147"/>
      <c r="AO132" s="147"/>
      <c r="AP132" s="147"/>
      <c r="AQ132" s="147"/>
      <c r="AR132" s="147"/>
      <c r="AS132" s="147"/>
      <c r="AT132" s="147"/>
      <c r="AU132" s="147"/>
      <c r="AV132" s="147"/>
      <c r="AW132" s="147"/>
      <c r="AX132" s="147"/>
      <c r="AY132" s="147"/>
      <c r="AZ132" s="147"/>
      <c r="BA132" s="147"/>
      <c r="BB132" s="147"/>
      <c r="BC132" s="147"/>
      <c r="BD132" s="147"/>
      <c r="BE132" s="147"/>
      <c r="BF132" s="147"/>
      <c r="BG132" s="147"/>
      <c r="BH132" s="147"/>
      <c r="BI132" s="147"/>
      <c r="BJ132" s="147"/>
      <c r="BK132" s="147"/>
      <c r="BL132" s="147"/>
      <c r="BM132" s="147"/>
      <c r="BN132" s="147"/>
      <c r="BO132" s="147"/>
      <c r="BP132" s="147"/>
      <c r="BQ132" s="147"/>
      <c r="BR132" s="147"/>
    </row>
    <row r="133" spans="1:70" s="1" customFormat="1">
      <c r="A133" s="67"/>
      <c r="B133" s="24"/>
      <c r="D133" s="27"/>
      <c r="F133" s="79"/>
      <c r="G133" s="26"/>
      <c r="H133" s="23"/>
      <c r="I133" s="147"/>
      <c r="J133" s="147"/>
      <c r="K133" s="147"/>
      <c r="L133" s="147"/>
      <c r="M133" s="147"/>
      <c r="N133" s="147"/>
      <c r="O133" s="147"/>
      <c r="P133" s="147"/>
      <c r="Q133" s="147"/>
      <c r="R133" s="147"/>
      <c r="S133" s="147"/>
      <c r="T133" s="147"/>
      <c r="U133" s="147"/>
      <c r="V133" s="147"/>
      <c r="W133" s="147"/>
      <c r="X133" s="147"/>
      <c r="Y133" s="147"/>
      <c r="Z133" s="147"/>
      <c r="AA133" s="147"/>
      <c r="AB133" s="147"/>
      <c r="AC133" s="147"/>
      <c r="AD133" s="147"/>
      <c r="AE133" s="147"/>
      <c r="AF133" s="147"/>
      <c r="AG133" s="147"/>
      <c r="AH133" s="147"/>
      <c r="AI133" s="147"/>
      <c r="AJ133" s="147"/>
      <c r="AK133" s="147"/>
      <c r="AL133" s="147"/>
      <c r="AM133" s="147"/>
      <c r="AN133" s="147"/>
      <c r="AO133" s="147"/>
      <c r="AP133" s="147"/>
      <c r="AQ133" s="147"/>
      <c r="AR133" s="147"/>
      <c r="AS133" s="147"/>
      <c r="AT133" s="147"/>
      <c r="AU133" s="147"/>
      <c r="AV133" s="147"/>
      <c r="AW133" s="147"/>
      <c r="AX133" s="147"/>
      <c r="AY133" s="147"/>
      <c r="AZ133" s="147"/>
      <c r="BA133" s="147"/>
      <c r="BB133" s="147"/>
      <c r="BC133" s="147"/>
      <c r="BD133" s="147"/>
      <c r="BE133" s="147"/>
      <c r="BF133" s="147"/>
      <c r="BG133" s="147"/>
      <c r="BH133" s="147"/>
      <c r="BI133" s="147"/>
      <c r="BJ133" s="147"/>
      <c r="BK133" s="147"/>
      <c r="BL133" s="147"/>
      <c r="BM133" s="147"/>
      <c r="BN133" s="147"/>
      <c r="BO133" s="147"/>
      <c r="BP133" s="147"/>
      <c r="BQ133" s="147"/>
      <c r="BR133" s="147"/>
    </row>
    <row r="134" spans="1:70" s="1" customFormat="1">
      <c r="A134" s="67"/>
      <c r="B134" s="24"/>
      <c r="D134" s="27"/>
      <c r="F134" s="79"/>
      <c r="G134" s="26"/>
      <c r="H134" s="23"/>
      <c r="I134" s="147"/>
      <c r="J134" s="147"/>
      <c r="K134" s="147"/>
      <c r="L134" s="147"/>
      <c r="M134" s="147"/>
      <c r="N134" s="147"/>
      <c r="O134" s="147"/>
      <c r="P134" s="147"/>
      <c r="Q134" s="147"/>
      <c r="R134" s="147"/>
      <c r="S134" s="147"/>
      <c r="T134" s="147"/>
      <c r="U134" s="147"/>
      <c r="V134" s="147"/>
      <c r="W134" s="147"/>
      <c r="X134" s="147"/>
      <c r="Y134" s="147"/>
      <c r="Z134" s="147"/>
      <c r="AA134" s="147"/>
      <c r="AB134" s="147"/>
      <c r="AC134" s="147"/>
      <c r="AD134" s="147"/>
      <c r="AE134" s="147"/>
      <c r="AF134" s="147"/>
      <c r="AG134" s="147"/>
      <c r="AH134" s="147"/>
      <c r="AI134" s="147"/>
      <c r="AJ134" s="147"/>
      <c r="AK134" s="147"/>
      <c r="AL134" s="147"/>
      <c r="AM134" s="147"/>
      <c r="AN134" s="147"/>
      <c r="AO134" s="147"/>
      <c r="AP134" s="147"/>
      <c r="AQ134" s="147"/>
      <c r="AR134" s="147"/>
      <c r="AS134" s="147"/>
      <c r="AT134" s="147"/>
      <c r="AU134" s="147"/>
      <c r="AV134" s="147"/>
      <c r="AW134" s="147"/>
      <c r="AX134" s="147"/>
      <c r="AY134" s="147"/>
      <c r="AZ134" s="147"/>
      <c r="BA134" s="147"/>
      <c r="BB134" s="147"/>
      <c r="BC134" s="147"/>
      <c r="BD134" s="147"/>
      <c r="BE134" s="147"/>
      <c r="BF134" s="147"/>
      <c r="BG134" s="147"/>
      <c r="BH134" s="147"/>
      <c r="BI134" s="147"/>
      <c r="BJ134" s="147"/>
      <c r="BK134" s="147"/>
      <c r="BL134" s="147"/>
      <c r="BM134" s="147"/>
      <c r="BN134" s="147"/>
      <c r="BO134" s="147"/>
      <c r="BP134" s="147"/>
      <c r="BQ134" s="147"/>
      <c r="BR134" s="147"/>
    </row>
    <row r="135" spans="1:70" s="1" customFormat="1">
      <c r="A135" s="67"/>
      <c r="B135" s="24"/>
      <c r="D135" s="27"/>
      <c r="F135" s="79"/>
      <c r="G135" s="26"/>
      <c r="H135" s="23"/>
      <c r="I135" s="147"/>
      <c r="J135" s="147"/>
      <c r="K135" s="147"/>
      <c r="L135" s="147"/>
      <c r="M135" s="147"/>
      <c r="N135" s="147"/>
      <c r="O135" s="147"/>
      <c r="P135" s="147"/>
      <c r="Q135" s="147"/>
      <c r="R135" s="147"/>
      <c r="S135" s="147"/>
      <c r="T135" s="147"/>
      <c r="U135" s="147"/>
      <c r="V135" s="147"/>
      <c r="W135" s="147"/>
      <c r="X135" s="147"/>
      <c r="Y135" s="147"/>
      <c r="Z135" s="147"/>
      <c r="AA135" s="147"/>
      <c r="AB135" s="147"/>
      <c r="AC135" s="147"/>
      <c r="AD135" s="147"/>
      <c r="AE135" s="147"/>
      <c r="AF135" s="147"/>
      <c r="AG135" s="147"/>
      <c r="AH135" s="147"/>
      <c r="AI135" s="147"/>
      <c r="AJ135" s="147"/>
      <c r="AK135" s="147"/>
      <c r="AL135" s="147"/>
      <c r="AM135" s="147"/>
      <c r="AN135" s="147"/>
      <c r="AO135" s="147"/>
      <c r="AP135" s="147"/>
      <c r="AQ135" s="147"/>
      <c r="AR135" s="147"/>
      <c r="AS135" s="147"/>
      <c r="AT135" s="147"/>
      <c r="AU135" s="147"/>
      <c r="AV135" s="147"/>
      <c r="AW135" s="147"/>
      <c r="AX135" s="147"/>
      <c r="AY135" s="147"/>
      <c r="AZ135" s="147"/>
      <c r="BA135" s="147"/>
      <c r="BB135" s="147"/>
      <c r="BC135" s="147"/>
      <c r="BD135" s="147"/>
      <c r="BE135" s="147"/>
      <c r="BF135" s="147"/>
      <c r="BG135" s="147"/>
      <c r="BH135" s="147"/>
      <c r="BI135" s="147"/>
      <c r="BJ135" s="147"/>
      <c r="BK135" s="147"/>
      <c r="BL135" s="147"/>
      <c r="BM135" s="147"/>
      <c r="BN135" s="147"/>
      <c r="BO135" s="147"/>
      <c r="BP135" s="147"/>
      <c r="BQ135" s="147"/>
      <c r="BR135" s="147"/>
    </row>
    <row r="136" spans="1:70" s="1" customFormat="1">
      <c r="A136" s="67"/>
      <c r="B136" s="24"/>
      <c r="D136" s="27"/>
      <c r="F136" s="79"/>
      <c r="G136" s="26"/>
      <c r="H136" s="23"/>
      <c r="I136" s="147"/>
      <c r="J136" s="147"/>
      <c r="K136" s="147"/>
      <c r="L136" s="147"/>
      <c r="M136" s="147"/>
      <c r="N136" s="147"/>
      <c r="O136" s="147"/>
      <c r="P136" s="147"/>
      <c r="Q136" s="147"/>
      <c r="R136" s="147"/>
      <c r="S136" s="147"/>
      <c r="T136" s="147"/>
      <c r="U136" s="147"/>
      <c r="V136" s="147"/>
      <c r="W136" s="147"/>
      <c r="X136" s="147"/>
      <c r="Y136" s="147"/>
      <c r="Z136" s="147"/>
      <c r="AA136" s="147"/>
      <c r="AB136" s="147"/>
      <c r="AC136" s="147"/>
      <c r="AD136" s="147"/>
      <c r="AE136" s="147"/>
      <c r="AF136" s="147"/>
      <c r="AG136" s="147"/>
      <c r="AH136" s="147"/>
      <c r="AI136" s="147"/>
      <c r="AJ136" s="147"/>
      <c r="AK136" s="147"/>
      <c r="AL136" s="147"/>
      <c r="AM136" s="147"/>
      <c r="AN136" s="147"/>
      <c r="AO136" s="147"/>
      <c r="AP136" s="147"/>
      <c r="AQ136" s="147"/>
      <c r="AR136" s="147"/>
      <c r="AS136" s="147"/>
      <c r="AT136" s="147"/>
      <c r="AU136" s="147"/>
      <c r="AV136" s="147"/>
      <c r="AW136" s="147"/>
      <c r="AX136" s="147"/>
      <c r="AY136" s="147"/>
      <c r="AZ136" s="147"/>
      <c r="BA136" s="147"/>
      <c r="BB136" s="147"/>
      <c r="BC136" s="147"/>
      <c r="BD136" s="147"/>
      <c r="BE136" s="147"/>
      <c r="BF136" s="147"/>
      <c r="BG136" s="147"/>
      <c r="BH136" s="147"/>
      <c r="BI136" s="147"/>
      <c r="BJ136" s="147"/>
      <c r="BK136" s="147"/>
      <c r="BL136" s="147"/>
      <c r="BM136" s="147"/>
      <c r="BN136" s="147"/>
      <c r="BO136" s="147"/>
      <c r="BP136" s="147"/>
      <c r="BQ136" s="147"/>
      <c r="BR136" s="147"/>
    </row>
    <row r="137" spans="1:70" s="1" customFormat="1">
      <c r="A137" s="67"/>
      <c r="B137" s="24"/>
      <c r="D137" s="27"/>
      <c r="F137" s="79"/>
      <c r="G137" s="26"/>
      <c r="H137" s="23"/>
      <c r="I137" s="147"/>
      <c r="J137" s="147"/>
      <c r="K137" s="147"/>
      <c r="L137" s="147"/>
      <c r="M137" s="147"/>
      <c r="N137" s="147"/>
      <c r="O137" s="147"/>
      <c r="P137" s="147"/>
      <c r="Q137" s="147"/>
      <c r="R137" s="147"/>
      <c r="S137" s="147"/>
      <c r="T137" s="147"/>
      <c r="U137" s="147"/>
      <c r="V137" s="147"/>
      <c r="W137" s="147"/>
      <c r="X137" s="147"/>
      <c r="Y137" s="147"/>
      <c r="Z137" s="147"/>
      <c r="AA137" s="147"/>
      <c r="AB137" s="147"/>
      <c r="AC137" s="147"/>
      <c r="AD137" s="147"/>
      <c r="AE137" s="147"/>
      <c r="AF137" s="147"/>
      <c r="AG137" s="147"/>
      <c r="AH137" s="147"/>
      <c r="AI137" s="147"/>
      <c r="AJ137" s="147"/>
      <c r="AK137" s="147"/>
      <c r="AL137" s="147"/>
      <c r="AM137" s="147"/>
      <c r="AN137" s="147"/>
      <c r="AO137" s="147"/>
      <c r="AP137" s="147"/>
      <c r="AQ137" s="147"/>
      <c r="AR137" s="147"/>
      <c r="AS137" s="147"/>
      <c r="AT137" s="147"/>
      <c r="AU137" s="147"/>
      <c r="AV137" s="147"/>
      <c r="AW137" s="147"/>
      <c r="AX137" s="147"/>
      <c r="AY137" s="147"/>
      <c r="AZ137" s="147"/>
      <c r="BA137" s="147"/>
      <c r="BB137" s="147"/>
      <c r="BC137" s="147"/>
      <c r="BD137" s="147"/>
      <c r="BE137" s="147"/>
      <c r="BF137" s="147"/>
      <c r="BG137" s="147"/>
      <c r="BH137" s="147"/>
      <c r="BI137" s="147"/>
      <c r="BJ137" s="147"/>
      <c r="BK137" s="147"/>
      <c r="BL137" s="147"/>
      <c r="BM137" s="147"/>
      <c r="BN137" s="147"/>
      <c r="BO137" s="147"/>
      <c r="BP137" s="147"/>
      <c r="BQ137" s="147"/>
      <c r="BR137" s="147"/>
    </row>
    <row r="138" spans="1:70" s="1" customFormat="1">
      <c r="A138" s="67"/>
      <c r="B138" s="24"/>
      <c r="D138" s="27"/>
      <c r="F138" s="79"/>
      <c r="G138" s="26"/>
      <c r="H138" s="23"/>
      <c r="I138" s="147"/>
      <c r="J138" s="147"/>
      <c r="K138" s="147"/>
      <c r="L138" s="147"/>
      <c r="M138" s="147"/>
      <c r="N138" s="147"/>
      <c r="O138" s="147"/>
      <c r="P138" s="147"/>
      <c r="Q138" s="147"/>
      <c r="R138" s="147"/>
      <c r="S138" s="147"/>
      <c r="T138" s="147"/>
      <c r="U138" s="147"/>
      <c r="V138" s="147"/>
      <c r="W138" s="147"/>
      <c r="X138" s="147"/>
      <c r="Y138" s="147"/>
      <c r="Z138" s="147"/>
      <c r="AA138" s="147"/>
      <c r="AB138" s="147"/>
      <c r="AC138" s="147"/>
      <c r="AD138" s="147"/>
      <c r="AE138" s="147"/>
      <c r="AF138" s="147"/>
      <c r="AG138" s="147"/>
      <c r="AH138" s="147"/>
      <c r="AI138" s="147"/>
      <c r="AJ138" s="147"/>
      <c r="AK138" s="147"/>
      <c r="AL138" s="147"/>
      <c r="AM138" s="147"/>
      <c r="AN138" s="147"/>
      <c r="AO138" s="147"/>
      <c r="AP138" s="147"/>
      <c r="AQ138" s="147"/>
      <c r="AR138" s="147"/>
      <c r="AS138" s="147"/>
      <c r="AT138" s="147"/>
      <c r="AU138" s="147"/>
      <c r="AV138" s="147"/>
      <c r="AW138" s="147"/>
      <c r="AX138" s="147"/>
      <c r="AY138" s="147"/>
      <c r="AZ138" s="147"/>
      <c r="BA138" s="147"/>
      <c r="BB138" s="147"/>
      <c r="BC138" s="147"/>
      <c r="BD138" s="147"/>
      <c r="BE138" s="147"/>
      <c r="BF138" s="147"/>
      <c r="BG138" s="147"/>
      <c r="BH138" s="147"/>
      <c r="BI138" s="147"/>
      <c r="BJ138" s="147"/>
      <c r="BK138" s="147"/>
      <c r="BL138" s="147"/>
      <c r="BM138" s="147"/>
      <c r="BN138" s="147"/>
      <c r="BO138" s="147"/>
      <c r="BP138" s="147"/>
      <c r="BQ138" s="147"/>
      <c r="BR138" s="147"/>
    </row>
    <row r="139" spans="1:70" s="1" customFormat="1">
      <c r="A139" s="67"/>
      <c r="B139" s="24"/>
      <c r="D139" s="27"/>
      <c r="F139" s="79"/>
      <c r="G139" s="26"/>
      <c r="H139" s="23"/>
      <c r="I139" s="147"/>
      <c r="J139" s="147"/>
      <c r="K139" s="147"/>
      <c r="L139" s="147"/>
      <c r="M139" s="147"/>
      <c r="N139" s="147"/>
      <c r="O139" s="147"/>
      <c r="P139" s="147"/>
      <c r="Q139" s="147"/>
      <c r="R139" s="147"/>
      <c r="S139" s="147"/>
      <c r="T139" s="147"/>
      <c r="U139" s="147"/>
      <c r="V139" s="147"/>
      <c r="W139" s="147"/>
      <c r="X139" s="147"/>
      <c r="Y139" s="147"/>
      <c r="Z139" s="147"/>
      <c r="AA139" s="147"/>
      <c r="AB139" s="147"/>
      <c r="AC139" s="147"/>
      <c r="AD139" s="147"/>
      <c r="AE139" s="147"/>
      <c r="AF139" s="147"/>
      <c r="AG139" s="147"/>
      <c r="AH139" s="147"/>
      <c r="AI139" s="147"/>
      <c r="AJ139" s="147"/>
      <c r="AK139" s="147"/>
      <c r="AL139" s="147"/>
      <c r="AM139" s="147"/>
      <c r="AN139" s="147"/>
      <c r="AO139" s="147"/>
      <c r="AP139" s="147"/>
      <c r="AQ139" s="147"/>
      <c r="AR139" s="147"/>
      <c r="AS139" s="147"/>
      <c r="AT139" s="147"/>
      <c r="AU139" s="147"/>
      <c r="AV139" s="147"/>
      <c r="AW139" s="147"/>
      <c r="AX139" s="147"/>
      <c r="AY139" s="147"/>
      <c r="AZ139" s="147"/>
      <c r="BA139" s="147"/>
      <c r="BB139" s="147"/>
      <c r="BC139" s="147"/>
      <c r="BD139" s="147"/>
      <c r="BE139" s="147"/>
      <c r="BF139" s="147"/>
      <c r="BG139" s="147"/>
      <c r="BH139" s="147"/>
      <c r="BI139" s="147"/>
      <c r="BJ139" s="147"/>
      <c r="BK139" s="147"/>
      <c r="BL139" s="147"/>
      <c r="BM139" s="147"/>
      <c r="BN139" s="147"/>
      <c r="BO139" s="147"/>
      <c r="BP139" s="147"/>
      <c r="BQ139" s="147"/>
      <c r="BR139" s="147"/>
    </row>
    <row r="140" spans="1:70" s="1" customFormat="1">
      <c r="A140" s="67"/>
      <c r="B140" s="24"/>
      <c r="D140" s="27"/>
      <c r="F140" s="79"/>
      <c r="G140" s="26"/>
      <c r="H140" s="23"/>
      <c r="I140" s="147"/>
      <c r="J140" s="147"/>
      <c r="K140" s="147"/>
      <c r="L140" s="147"/>
      <c r="M140" s="147"/>
      <c r="N140" s="147"/>
      <c r="O140" s="147"/>
      <c r="P140" s="147"/>
      <c r="Q140" s="147"/>
      <c r="R140" s="147"/>
      <c r="S140" s="147"/>
      <c r="T140" s="147"/>
      <c r="U140" s="147"/>
      <c r="V140" s="147"/>
      <c r="W140" s="147"/>
      <c r="X140" s="147"/>
      <c r="Y140" s="147"/>
      <c r="Z140" s="147"/>
      <c r="AA140" s="147"/>
      <c r="AB140" s="147"/>
      <c r="AC140" s="147"/>
      <c r="AD140" s="147"/>
      <c r="AE140" s="147"/>
      <c r="AF140" s="147"/>
      <c r="AG140" s="147"/>
      <c r="AH140" s="147"/>
      <c r="AI140" s="147"/>
      <c r="AJ140" s="147"/>
      <c r="AK140" s="147"/>
      <c r="AL140" s="147"/>
      <c r="AM140" s="147"/>
      <c r="AN140" s="147"/>
      <c r="AO140" s="147"/>
      <c r="AP140" s="147"/>
      <c r="AQ140" s="147"/>
      <c r="AR140" s="147"/>
      <c r="AS140" s="147"/>
      <c r="AT140" s="147"/>
      <c r="AU140" s="147"/>
      <c r="AV140" s="147"/>
      <c r="AW140" s="147"/>
      <c r="AX140" s="147"/>
      <c r="AY140" s="147"/>
      <c r="AZ140" s="147"/>
      <c r="BA140" s="147"/>
      <c r="BB140" s="147"/>
      <c r="BC140" s="147"/>
      <c r="BD140" s="147"/>
      <c r="BE140" s="147"/>
      <c r="BF140" s="147"/>
      <c r="BG140" s="147"/>
      <c r="BH140" s="147"/>
      <c r="BI140" s="147"/>
      <c r="BJ140" s="147"/>
      <c r="BK140" s="147"/>
      <c r="BL140" s="147"/>
      <c r="BM140" s="147"/>
      <c r="BN140" s="147"/>
      <c r="BO140" s="147"/>
      <c r="BP140" s="147"/>
      <c r="BQ140" s="147"/>
      <c r="BR140" s="147"/>
    </row>
    <row r="141" spans="1:70" s="1" customFormat="1">
      <c r="A141" s="67"/>
      <c r="B141" s="24"/>
      <c r="D141" s="27"/>
      <c r="F141" s="79"/>
      <c r="G141" s="26"/>
      <c r="H141" s="23"/>
      <c r="I141" s="147"/>
      <c r="J141" s="147"/>
      <c r="K141" s="147"/>
      <c r="L141" s="147"/>
      <c r="M141" s="147"/>
      <c r="N141" s="147"/>
      <c r="O141" s="147"/>
      <c r="P141" s="147"/>
      <c r="Q141" s="147"/>
      <c r="R141" s="147"/>
      <c r="S141" s="147"/>
      <c r="T141" s="147"/>
      <c r="U141" s="147"/>
      <c r="V141" s="147"/>
      <c r="W141" s="147"/>
      <c r="X141" s="147"/>
      <c r="Y141" s="147"/>
      <c r="Z141" s="147"/>
      <c r="AA141" s="147"/>
      <c r="AB141" s="147"/>
      <c r="AC141" s="147"/>
      <c r="AD141" s="147"/>
      <c r="AE141" s="147"/>
      <c r="AF141" s="147"/>
      <c r="AG141" s="147"/>
      <c r="AH141" s="147"/>
      <c r="AI141" s="147"/>
      <c r="AJ141" s="147"/>
      <c r="AK141" s="147"/>
      <c r="AL141" s="147"/>
      <c r="AM141" s="147"/>
      <c r="AN141" s="147"/>
      <c r="AO141" s="147"/>
      <c r="AP141" s="147"/>
      <c r="AQ141" s="147"/>
      <c r="AR141" s="147"/>
      <c r="AS141" s="147"/>
      <c r="AT141" s="147"/>
      <c r="AU141" s="147"/>
      <c r="AV141" s="147"/>
      <c r="AW141" s="147"/>
      <c r="AX141" s="147"/>
      <c r="AY141" s="147"/>
      <c r="AZ141" s="147"/>
      <c r="BA141" s="147"/>
      <c r="BB141" s="147"/>
      <c r="BC141" s="147"/>
      <c r="BD141" s="147"/>
      <c r="BE141" s="147"/>
      <c r="BF141" s="147"/>
      <c r="BG141" s="147"/>
      <c r="BH141" s="147"/>
      <c r="BI141" s="147"/>
      <c r="BJ141" s="147"/>
      <c r="BK141" s="147"/>
      <c r="BL141" s="147"/>
      <c r="BM141" s="147"/>
      <c r="BN141" s="147"/>
      <c r="BO141" s="147"/>
      <c r="BP141" s="147"/>
      <c r="BQ141" s="147"/>
      <c r="BR141" s="147"/>
    </row>
    <row r="142" spans="1:70" s="1" customFormat="1">
      <c r="A142" s="67"/>
      <c r="B142" s="24"/>
      <c r="D142" s="27"/>
      <c r="F142" s="79"/>
      <c r="G142" s="26"/>
      <c r="H142" s="23"/>
      <c r="I142" s="147"/>
      <c r="J142" s="147"/>
      <c r="K142" s="147"/>
      <c r="L142" s="147"/>
      <c r="M142" s="147"/>
      <c r="N142" s="147"/>
      <c r="O142" s="147"/>
      <c r="P142" s="147"/>
      <c r="Q142" s="147"/>
      <c r="R142" s="147"/>
      <c r="S142" s="147"/>
      <c r="T142" s="147"/>
      <c r="U142" s="147"/>
      <c r="V142" s="147"/>
      <c r="W142" s="147"/>
      <c r="X142" s="147"/>
      <c r="Y142" s="147"/>
      <c r="Z142" s="147"/>
      <c r="AA142" s="147"/>
      <c r="AB142" s="147"/>
      <c r="AC142" s="147"/>
      <c r="AD142" s="147"/>
      <c r="AE142" s="147"/>
      <c r="AF142" s="147"/>
      <c r="AG142" s="147"/>
      <c r="AH142" s="147"/>
      <c r="AI142" s="147"/>
      <c r="AJ142" s="147"/>
      <c r="AK142" s="147"/>
      <c r="AL142" s="147"/>
      <c r="AM142" s="147"/>
      <c r="AN142" s="147"/>
      <c r="AO142" s="147"/>
      <c r="AP142" s="147"/>
      <c r="AQ142" s="147"/>
      <c r="AR142" s="147"/>
      <c r="AS142" s="147"/>
      <c r="AT142" s="147"/>
      <c r="AU142" s="147"/>
      <c r="AV142" s="147"/>
      <c r="AW142" s="147"/>
      <c r="AX142" s="147"/>
      <c r="AY142" s="147"/>
      <c r="AZ142" s="147"/>
      <c r="BA142" s="147"/>
      <c r="BB142" s="147"/>
      <c r="BC142" s="147"/>
      <c r="BD142" s="147"/>
      <c r="BE142" s="147"/>
      <c r="BF142" s="147"/>
      <c r="BG142" s="147"/>
      <c r="BH142" s="147"/>
      <c r="BI142" s="147"/>
      <c r="BJ142" s="147"/>
      <c r="BK142" s="147"/>
      <c r="BL142" s="147"/>
      <c r="BM142" s="147"/>
      <c r="BN142" s="147"/>
      <c r="BO142" s="147"/>
      <c r="BP142" s="147"/>
      <c r="BQ142" s="147"/>
      <c r="BR142" s="147"/>
    </row>
    <row r="143" spans="1:70" s="1" customFormat="1">
      <c r="A143" s="67"/>
      <c r="B143" s="24"/>
      <c r="D143" s="27"/>
      <c r="F143" s="79"/>
      <c r="G143" s="26"/>
      <c r="H143" s="23"/>
      <c r="I143" s="147"/>
      <c r="J143" s="147"/>
      <c r="K143" s="147"/>
      <c r="L143" s="147"/>
      <c r="M143" s="147"/>
      <c r="N143" s="147"/>
      <c r="O143" s="147"/>
      <c r="P143" s="147"/>
      <c r="Q143" s="147"/>
      <c r="R143" s="147"/>
      <c r="S143" s="147"/>
      <c r="T143" s="147"/>
      <c r="U143" s="147"/>
      <c r="V143" s="147"/>
      <c r="W143" s="147"/>
      <c r="X143" s="147"/>
      <c r="Y143" s="147"/>
      <c r="Z143" s="147"/>
      <c r="AA143" s="147"/>
      <c r="AB143" s="147"/>
      <c r="AC143" s="147"/>
      <c r="AD143" s="147"/>
      <c r="AE143" s="147"/>
      <c r="AF143" s="147"/>
      <c r="AG143" s="147"/>
      <c r="AH143" s="147"/>
      <c r="AI143" s="147"/>
      <c r="AJ143" s="147"/>
      <c r="AK143" s="147"/>
      <c r="AL143" s="147"/>
      <c r="AM143" s="147"/>
      <c r="AN143" s="147"/>
      <c r="AO143" s="147"/>
      <c r="AP143" s="147"/>
      <c r="AQ143" s="147"/>
      <c r="AR143" s="147"/>
      <c r="AS143" s="147"/>
      <c r="AT143" s="147"/>
      <c r="AU143" s="147"/>
      <c r="AV143" s="147"/>
      <c r="AW143" s="147"/>
      <c r="AX143" s="147"/>
      <c r="AY143" s="147"/>
      <c r="AZ143" s="147"/>
      <c r="BA143" s="147"/>
      <c r="BB143" s="147"/>
      <c r="BC143" s="147"/>
      <c r="BD143" s="147"/>
      <c r="BE143" s="147"/>
      <c r="BF143" s="147"/>
      <c r="BG143" s="147"/>
      <c r="BH143" s="147"/>
      <c r="BI143" s="147"/>
      <c r="BJ143" s="147"/>
      <c r="BK143" s="147"/>
      <c r="BL143" s="147"/>
      <c r="BM143" s="147"/>
      <c r="BN143" s="147"/>
      <c r="BO143" s="147"/>
      <c r="BP143" s="147"/>
      <c r="BQ143" s="147"/>
      <c r="BR143" s="147"/>
    </row>
    <row r="144" spans="1:70" s="1" customFormat="1">
      <c r="A144" s="67"/>
      <c r="B144" s="24"/>
      <c r="D144" s="27"/>
      <c r="F144" s="79"/>
      <c r="G144" s="26"/>
      <c r="H144" s="23"/>
      <c r="I144" s="147"/>
      <c r="J144" s="147"/>
      <c r="K144" s="147"/>
      <c r="L144" s="147"/>
      <c r="M144" s="147"/>
      <c r="N144" s="147"/>
      <c r="O144" s="147"/>
      <c r="P144" s="147"/>
      <c r="Q144" s="147"/>
      <c r="R144" s="147"/>
      <c r="S144" s="147"/>
      <c r="T144" s="147"/>
      <c r="U144" s="147"/>
      <c r="V144" s="147"/>
      <c r="W144" s="147"/>
      <c r="X144" s="147"/>
      <c r="Y144" s="147"/>
      <c r="Z144" s="147"/>
      <c r="AA144" s="147"/>
      <c r="AB144" s="147"/>
      <c r="AC144" s="147"/>
      <c r="AD144" s="147"/>
      <c r="AE144" s="147"/>
      <c r="AF144" s="147"/>
      <c r="AG144" s="147"/>
      <c r="AH144" s="147"/>
      <c r="AI144" s="147"/>
      <c r="AJ144" s="147"/>
      <c r="AK144" s="147"/>
      <c r="AL144" s="147"/>
      <c r="AM144" s="147"/>
      <c r="AN144" s="147"/>
      <c r="AO144" s="147"/>
      <c r="AP144" s="147"/>
      <c r="AQ144" s="147"/>
      <c r="AR144" s="147"/>
      <c r="AS144" s="147"/>
      <c r="AT144" s="147"/>
      <c r="AU144" s="147"/>
      <c r="AV144" s="147"/>
      <c r="AW144" s="147"/>
      <c r="AX144" s="147"/>
      <c r="AY144" s="147"/>
      <c r="AZ144" s="147"/>
      <c r="BA144" s="147"/>
      <c r="BB144" s="147"/>
      <c r="BC144" s="147"/>
      <c r="BD144" s="147"/>
      <c r="BE144" s="147"/>
      <c r="BF144" s="147"/>
      <c r="BG144" s="147"/>
      <c r="BH144" s="147"/>
      <c r="BI144" s="147"/>
      <c r="BJ144" s="147"/>
      <c r="BK144" s="147"/>
      <c r="BL144" s="147"/>
      <c r="BM144" s="147"/>
      <c r="BN144" s="147"/>
      <c r="BO144" s="147"/>
      <c r="BP144" s="147"/>
      <c r="BQ144" s="147"/>
      <c r="BR144" s="147"/>
    </row>
    <row r="145" spans="1:70" s="1" customFormat="1">
      <c r="A145" s="67"/>
      <c r="B145" s="24"/>
      <c r="D145" s="27"/>
      <c r="F145" s="79"/>
      <c r="G145" s="26"/>
      <c r="H145" s="23"/>
      <c r="I145" s="147"/>
      <c r="J145" s="147"/>
      <c r="K145" s="147"/>
      <c r="L145" s="147"/>
      <c r="M145" s="147"/>
      <c r="N145" s="147"/>
      <c r="O145" s="147"/>
      <c r="P145" s="147"/>
      <c r="Q145" s="147"/>
      <c r="R145" s="147"/>
      <c r="S145" s="147"/>
      <c r="T145" s="147"/>
      <c r="U145" s="147"/>
      <c r="V145" s="147"/>
      <c r="W145" s="147"/>
      <c r="X145" s="147"/>
      <c r="Y145" s="147"/>
      <c r="Z145" s="147"/>
      <c r="AA145" s="147"/>
      <c r="AB145" s="147"/>
      <c r="AC145" s="147"/>
      <c r="AD145" s="147"/>
      <c r="AE145" s="147"/>
      <c r="AF145" s="147"/>
      <c r="AG145" s="147"/>
      <c r="AH145" s="147"/>
      <c r="AI145" s="147"/>
      <c r="AJ145" s="147"/>
      <c r="AK145" s="147"/>
      <c r="AL145" s="147"/>
      <c r="AM145" s="147"/>
      <c r="AN145" s="147"/>
      <c r="AO145" s="147"/>
      <c r="AP145" s="147"/>
      <c r="AQ145" s="147"/>
      <c r="AR145" s="147"/>
      <c r="AS145" s="147"/>
      <c r="AT145" s="147"/>
      <c r="AU145" s="147"/>
      <c r="AV145" s="147"/>
      <c r="AW145" s="147"/>
      <c r="AX145" s="147"/>
      <c r="AY145" s="147"/>
      <c r="AZ145" s="147"/>
      <c r="BA145" s="147"/>
      <c r="BB145" s="147"/>
      <c r="BC145" s="147"/>
      <c r="BD145" s="147"/>
      <c r="BE145" s="147"/>
      <c r="BF145" s="147"/>
      <c r="BG145" s="147"/>
      <c r="BH145" s="147"/>
      <c r="BI145" s="147"/>
      <c r="BJ145" s="147"/>
      <c r="BK145" s="147"/>
      <c r="BL145" s="147"/>
      <c r="BM145" s="147"/>
      <c r="BN145" s="147"/>
      <c r="BO145" s="147"/>
      <c r="BP145" s="147"/>
      <c r="BQ145" s="147"/>
      <c r="BR145" s="147"/>
    </row>
    <row r="146" spans="1:70" s="1" customFormat="1">
      <c r="A146" s="67"/>
      <c r="B146" s="24"/>
      <c r="D146" s="27"/>
      <c r="F146" s="79"/>
      <c r="G146" s="26"/>
      <c r="H146" s="23"/>
      <c r="I146" s="147"/>
      <c r="J146" s="147"/>
      <c r="K146" s="147"/>
      <c r="L146" s="147"/>
      <c r="M146" s="147"/>
      <c r="N146" s="147"/>
      <c r="O146" s="147"/>
      <c r="P146" s="147"/>
      <c r="Q146" s="147"/>
      <c r="R146" s="147"/>
      <c r="S146" s="147"/>
      <c r="T146" s="147"/>
      <c r="U146" s="147"/>
      <c r="V146" s="147"/>
      <c r="W146" s="147"/>
      <c r="X146" s="147"/>
      <c r="Y146" s="147"/>
      <c r="Z146" s="147"/>
      <c r="AA146" s="147"/>
      <c r="AB146" s="147"/>
      <c r="AC146" s="147"/>
      <c r="AD146" s="147"/>
      <c r="AE146" s="147"/>
      <c r="AF146" s="147"/>
      <c r="AG146" s="147"/>
      <c r="AH146" s="147"/>
      <c r="AI146" s="147"/>
      <c r="AJ146" s="147"/>
      <c r="AK146" s="147"/>
      <c r="AL146" s="147"/>
      <c r="AM146" s="147"/>
      <c r="AN146" s="147"/>
      <c r="AO146" s="147"/>
      <c r="AP146" s="147"/>
      <c r="AQ146" s="147"/>
      <c r="AR146" s="147"/>
      <c r="AS146" s="147"/>
      <c r="AT146" s="147"/>
      <c r="AU146" s="147"/>
      <c r="AV146" s="147"/>
      <c r="AW146" s="147"/>
      <c r="AX146" s="147"/>
      <c r="AY146" s="147"/>
      <c r="AZ146" s="147"/>
      <c r="BA146" s="147"/>
      <c r="BB146" s="147"/>
      <c r="BC146" s="147"/>
      <c r="BD146" s="147"/>
      <c r="BE146" s="147"/>
      <c r="BF146" s="147"/>
      <c r="BG146" s="147"/>
      <c r="BH146" s="147"/>
      <c r="BI146" s="147"/>
      <c r="BJ146" s="147"/>
      <c r="BK146" s="147"/>
      <c r="BL146" s="147"/>
      <c r="BM146" s="147"/>
      <c r="BN146" s="147"/>
      <c r="BO146" s="147"/>
      <c r="BP146" s="147"/>
      <c r="BQ146" s="147"/>
      <c r="BR146" s="147"/>
    </row>
    <row r="147" spans="1:70" s="1" customFormat="1">
      <c r="A147" s="67"/>
      <c r="B147" s="24"/>
      <c r="D147" s="27"/>
      <c r="F147" s="79"/>
      <c r="G147" s="26"/>
      <c r="H147" s="23"/>
      <c r="I147" s="147"/>
      <c r="J147" s="147"/>
      <c r="K147" s="147"/>
      <c r="L147" s="147"/>
      <c r="M147" s="147"/>
      <c r="N147" s="147"/>
      <c r="O147" s="147"/>
      <c r="P147" s="147"/>
      <c r="Q147" s="147"/>
      <c r="R147" s="147"/>
      <c r="S147" s="147"/>
      <c r="T147" s="147"/>
      <c r="U147" s="147"/>
      <c r="V147" s="147"/>
      <c r="W147" s="147"/>
      <c r="X147" s="147"/>
      <c r="Y147" s="147"/>
      <c r="Z147" s="147"/>
      <c r="AA147" s="147"/>
      <c r="AB147" s="147"/>
      <c r="AC147" s="147"/>
      <c r="AD147" s="147"/>
      <c r="AE147" s="147"/>
      <c r="AF147" s="147"/>
      <c r="AG147" s="147"/>
      <c r="AH147" s="147"/>
      <c r="AI147" s="147"/>
      <c r="AJ147" s="147"/>
      <c r="AK147" s="147"/>
      <c r="AL147" s="147"/>
      <c r="AM147" s="147"/>
      <c r="AN147" s="147"/>
      <c r="AO147" s="147"/>
      <c r="AP147" s="147"/>
      <c r="AQ147" s="147"/>
      <c r="AR147" s="147"/>
      <c r="AS147" s="147"/>
      <c r="AT147" s="147"/>
      <c r="AU147" s="147"/>
      <c r="AV147" s="147"/>
      <c r="AW147" s="147"/>
      <c r="AX147" s="147"/>
      <c r="AY147" s="147"/>
      <c r="AZ147" s="147"/>
      <c r="BA147" s="147"/>
      <c r="BB147" s="147"/>
      <c r="BC147" s="147"/>
      <c r="BD147" s="147"/>
      <c r="BE147" s="147"/>
      <c r="BF147" s="147"/>
      <c r="BG147" s="147"/>
      <c r="BH147" s="147"/>
      <c r="BI147" s="147"/>
      <c r="BJ147" s="147"/>
      <c r="BK147" s="147"/>
      <c r="BL147" s="147"/>
      <c r="BM147" s="147"/>
      <c r="BN147" s="147"/>
      <c r="BO147" s="147"/>
      <c r="BP147" s="147"/>
      <c r="BQ147" s="147"/>
      <c r="BR147" s="147"/>
    </row>
    <row r="148" spans="1:70" s="1" customFormat="1">
      <c r="A148" s="67"/>
      <c r="B148" s="24"/>
      <c r="D148" s="27"/>
      <c r="F148" s="79"/>
      <c r="G148" s="26"/>
      <c r="H148" s="23"/>
      <c r="I148" s="147"/>
      <c r="J148" s="147"/>
      <c r="K148" s="147"/>
      <c r="L148" s="147"/>
      <c r="M148" s="147"/>
      <c r="N148" s="147"/>
      <c r="O148" s="147"/>
      <c r="P148" s="147"/>
      <c r="Q148" s="147"/>
      <c r="R148" s="147"/>
      <c r="S148" s="147"/>
      <c r="T148" s="147"/>
      <c r="U148" s="147"/>
      <c r="V148" s="147"/>
      <c r="W148" s="147"/>
      <c r="X148" s="147"/>
      <c r="Y148" s="147"/>
      <c r="Z148" s="147"/>
      <c r="AA148" s="147"/>
      <c r="AB148" s="147"/>
      <c r="AC148" s="147"/>
      <c r="AD148" s="147"/>
      <c r="AE148" s="147"/>
      <c r="AF148" s="147"/>
      <c r="AG148" s="147"/>
      <c r="AH148" s="147"/>
      <c r="AI148" s="147"/>
      <c r="AJ148" s="147"/>
      <c r="AK148" s="147"/>
      <c r="AL148" s="147"/>
      <c r="AM148" s="147"/>
      <c r="AN148" s="147"/>
      <c r="AO148" s="147"/>
      <c r="AP148" s="147"/>
      <c r="AQ148" s="147"/>
      <c r="AR148" s="147"/>
      <c r="AS148" s="147"/>
      <c r="AT148" s="147"/>
      <c r="AU148" s="147"/>
      <c r="AV148" s="147"/>
      <c r="AW148" s="147"/>
      <c r="AX148" s="147"/>
      <c r="AY148" s="147"/>
      <c r="AZ148" s="147"/>
      <c r="BA148" s="147"/>
      <c r="BB148" s="147"/>
      <c r="BC148" s="147"/>
      <c r="BD148" s="147"/>
      <c r="BE148" s="147"/>
      <c r="BF148" s="147"/>
      <c r="BG148" s="147"/>
      <c r="BH148" s="147"/>
      <c r="BI148" s="147"/>
      <c r="BJ148" s="147"/>
      <c r="BK148" s="147"/>
      <c r="BL148" s="147"/>
      <c r="BM148" s="147"/>
      <c r="BN148" s="147"/>
      <c r="BO148" s="147"/>
      <c r="BP148" s="147"/>
      <c r="BQ148" s="147"/>
      <c r="BR148" s="147"/>
    </row>
    <row r="149" spans="1:70" s="1" customFormat="1">
      <c r="A149" s="67"/>
      <c r="B149" s="24"/>
      <c r="D149" s="27"/>
      <c r="F149" s="79"/>
      <c r="G149" s="26"/>
      <c r="H149" s="23"/>
      <c r="I149" s="147"/>
      <c r="J149" s="147"/>
      <c r="K149" s="147"/>
      <c r="L149" s="147"/>
      <c r="M149" s="147"/>
      <c r="N149" s="147"/>
      <c r="O149" s="147"/>
      <c r="P149" s="147"/>
      <c r="Q149" s="147"/>
      <c r="R149" s="147"/>
      <c r="S149" s="147"/>
      <c r="T149" s="147"/>
      <c r="U149" s="147"/>
      <c r="V149" s="147"/>
      <c r="W149" s="147"/>
      <c r="X149" s="147"/>
      <c r="Y149" s="147"/>
      <c r="Z149" s="147"/>
      <c r="AA149" s="147"/>
      <c r="AB149" s="147"/>
      <c r="AC149" s="147"/>
      <c r="AD149" s="147"/>
      <c r="AE149" s="147"/>
      <c r="AF149" s="147"/>
      <c r="AG149" s="147"/>
      <c r="AH149" s="147"/>
      <c r="AI149" s="147"/>
      <c r="AJ149" s="147"/>
      <c r="AK149" s="147"/>
      <c r="AL149" s="147"/>
      <c r="AM149" s="147"/>
      <c r="AN149" s="147"/>
      <c r="AO149" s="147"/>
      <c r="AP149" s="147"/>
      <c r="AQ149" s="147"/>
      <c r="AR149" s="147"/>
      <c r="AS149" s="147"/>
      <c r="AT149" s="147"/>
      <c r="AU149" s="147"/>
      <c r="AV149" s="147"/>
      <c r="AW149" s="147"/>
      <c r="AX149" s="147"/>
      <c r="AY149" s="147"/>
      <c r="AZ149" s="147"/>
      <c r="BA149" s="147"/>
      <c r="BB149" s="147"/>
      <c r="BC149" s="147"/>
      <c r="BD149" s="147"/>
      <c r="BE149" s="147"/>
      <c r="BF149" s="147"/>
      <c r="BG149" s="147"/>
      <c r="BH149" s="147"/>
      <c r="BI149" s="147"/>
      <c r="BJ149" s="147"/>
      <c r="BK149" s="147"/>
      <c r="BL149" s="147"/>
      <c r="BM149" s="147"/>
      <c r="BN149" s="147"/>
      <c r="BO149" s="147"/>
      <c r="BP149" s="147"/>
      <c r="BQ149" s="147"/>
      <c r="BR149" s="147"/>
    </row>
    <row r="150" spans="1:70" s="1" customFormat="1">
      <c r="A150" s="67"/>
      <c r="B150" s="24"/>
      <c r="D150" s="27"/>
      <c r="F150" s="79"/>
      <c r="G150" s="26"/>
      <c r="H150" s="23"/>
      <c r="I150" s="147"/>
      <c r="J150" s="147"/>
      <c r="K150" s="147"/>
      <c r="L150" s="147"/>
      <c r="M150" s="147"/>
      <c r="N150" s="147"/>
      <c r="O150" s="147"/>
      <c r="P150" s="147"/>
      <c r="Q150" s="147"/>
      <c r="R150" s="147"/>
      <c r="S150" s="147"/>
      <c r="T150" s="147"/>
      <c r="U150" s="147"/>
      <c r="V150" s="147"/>
      <c r="W150" s="147"/>
      <c r="X150" s="147"/>
      <c r="Y150" s="147"/>
      <c r="Z150" s="147"/>
      <c r="AA150" s="147"/>
      <c r="AB150" s="147"/>
      <c r="AC150" s="147"/>
      <c r="AD150" s="147"/>
      <c r="AE150" s="147"/>
      <c r="AF150" s="147"/>
      <c r="AG150" s="147"/>
      <c r="AH150" s="147"/>
      <c r="AI150" s="147"/>
      <c r="AJ150" s="147"/>
      <c r="AK150" s="147"/>
      <c r="AL150" s="147"/>
      <c r="AM150" s="147"/>
      <c r="AN150" s="147"/>
      <c r="AO150" s="147"/>
      <c r="AP150" s="147"/>
      <c r="AQ150" s="147"/>
      <c r="AR150" s="147"/>
      <c r="AS150" s="147"/>
      <c r="AT150" s="147"/>
      <c r="AU150" s="147"/>
      <c r="AV150" s="147"/>
      <c r="AW150" s="147"/>
      <c r="AX150" s="147"/>
      <c r="AY150" s="147"/>
      <c r="AZ150" s="147"/>
      <c r="BA150" s="147"/>
      <c r="BB150" s="147"/>
      <c r="BC150" s="147"/>
      <c r="BD150" s="147"/>
      <c r="BE150" s="147"/>
      <c r="BF150" s="147"/>
      <c r="BG150" s="147"/>
      <c r="BH150" s="147"/>
      <c r="BI150" s="147"/>
      <c r="BJ150" s="147"/>
      <c r="BK150" s="147"/>
      <c r="BL150" s="147"/>
      <c r="BM150" s="147"/>
      <c r="BN150" s="147"/>
      <c r="BO150" s="147"/>
      <c r="BP150" s="147"/>
      <c r="BQ150" s="147"/>
      <c r="BR150" s="147"/>
    </row>
    <row r="151" spans="1:70" s="1" customFormat="1">
      <c r="A151" s="67"/>
      <c r="B151" s="24"/>
      <c r="D151" s="27"/>
      <c r="F151" s="79"/>
      <c r="G151" s="26"/>
      <c r="H151" s="23"/>
      <c r="I151" s="147"/>
      <c r="J151" s="147"/>
      <c r="K151" s="147"/>
      <c r="L151" s="147"/>
      <c r="M151" s="147"/>
      <c r="N151" s="147"/>
      <c r="O151" s="147"/>
      <c r="P151" s="147"/>
      <c r="Q151" s="147"/>
      <c r="R151" s="147"/>
      <c r="S151" s="147"/>
      <c r="T151" s="147"/>
      <c r="U151" s="147"/>
      <c r="V151" s="147"/>
      <c r="W151" s="147"/>
      <c r="X151" s="147"/>
      <c r="Y151" s="147"/>
      <c r="Z151" s="147"/>
      <c r="AA151" s="147"/>
      <c r="AB151" s="147"/>
      <c r="AC151" s="147"/>
      <c r="AD151" s="147"/>
      <c r="AE151" s="147"/>
      <c r="AF151" s="147"/>
      <c r="AG151" s="147"/>
      <c r="AH151" s="147"/>
      <c r="AI151" s="147"/>
      <c r="AJ151" s="147"/>
      <c r="AK151" s="147"/>
      <c r="AL151" s="147"/>
      <c r="AM151" s="147"/>
      <c r="AN151" s="147"/>
      <c r="AO151" s="147"/>
      <c r="AP151" s="147"/>
      <c r="AQ151" s="147"/>
      <c r="AR151" s="147"/>
      <c r="AS151" s="147"/>
      <c r="AT151" s="147"/>
      <c r="AU151" s="147"/>
      <c r="AV151" s="147"/>
      <c r="AW151" s="147"/>
      <c r="AX151" s="147"/>
      <c r="AY151" s="147"/>
      <c r="AZ151" s="147"/>
      <c r="BA151" s="147"/>
      <c r="BB151" s="147"/>
      <c r="BC151" s="147"/>
      <c r="BD151" s="147"/>
      <c r="BE151" s="147"/>
      <c r="BF151" s="147"/>
      <c r="BG151" s="147"/>
      <c r="BH151" s="147"/>
      <c r="BI151" s="147"/>
      <c r="BJ151" s="147"/>
      <c r="BK151" s="147"/>
      <c r="BL151" s="147"/>
      <c r="BM151" s="147"/>
      <c r="BN151" s="147"/>
      <c r="BO151" s="147"/>
      <c r="BP151" s="147"/>
      <c r="BQ151" s="147"/>
      <c r="BR151" s="147"/>
    </row>
    <row r="152" spans="1:70" s="1" customFormat="1">
      <c r="A152" s="67"/>
      <c r="B152" s="24"/>
      <c r="D152" s="27"/>
      <c r="F152" s="79"/>
      <c r="G152" s="26"/>
      <c r="H152" s="23"/>
      <c r="I152" s="147"/>
      <c r="J152" s="147"/>
      <c r="K152" s="147"/>
      <c r="L152" s="147"/>
      <c r="M152" s="147"/>
      <c r="N152" s="147"/>
      <c r="O152" s="147"/>
      <c r="P152" s="147"/>
      <c r="Q152" s="147"/>
      <c r="R152" s="147"/>
      <c r="S152" s="147"/>
      <c r="T152" s="147"/>
      <c r="U152" s="147"/>
      <c r="V152" s="147"/>
      <c r="W152" s="147"/>
      <c r="X152" s="147"/>
      <c r="Y152" s="147"/>
      <c r="Z152" s="147"/>
      <c r="AA152" s="147"/>
      <c r="AB152" s="147"/>
      <c r="AC152" s="147"/>
      <c r="AD152" s="147"/>
      <c r="AE152" s="147"/>
      <c r="AF152" s="147"/>
      <c r="AG152" s="147"/>
      <c r="AH152" s="147"/>
      <c r="AI152" s="147"/>
      <c r="AJ152" s="147"/>
      <c r="AK152" s="147"/>
      <c r="AL152" s="147"/>
      <c r="AM152" s="147"/>
      <c r="AN152" s="147"/>
      <c r="AO152" s="147"/>
      <c r="AP152" s="147"/>
      <c r="AQ152" s="147"/>
      <c r="AR152" s="147"/>
      <c r="AS152" s="147"/>
      <c r="AT152" s="147"/>
      <c r="AU152" s="147"/>
      <c r="AV152" s="147"/>
      <c r="AW152" s="147"/>
      <c r="AX152" s="147"/>
      <c r="AY152" s="147"/>
      <c r="AZ152" s="147"/>
      <c r="BA152" s="147"/>
      <c r="BB152" s="147"/>
      <c r="BC152" s="147"/>
      <c r="BD152" s="147"/>
      <c r="BE152" s="147"/>
      <c r="BF152" s="147"/>
      <c r="BG152" s="147"/>
      <c r="BH152" s="147"/>
      <c r="BI152" s="147"/>
      <c r="BJ152" s="147"/>
      <c r="BK152" s="147"/>
      <c r="BL152" s="147"/>
      <c r="BM152" s="147"/>
      <c r="BN152" s="147"/>
      <c r="BO152" s="147"/>
      <c r="BP152" s="147"/>
      <c r="BQ152" s="147"/>
      <c r="BR152" s="147"/>
    </row>
    <row r="153" spans="1:70" s="1" customFormat="1">
      <c r="A153" s="67"/>
      <c r="B153" s="24"/>
      <c r="D153" s="27"/>
      <c r="F153" s="79"/>
      <c r="G153" s="26"/>
      <c r="H153" s="23"/>
      <c r="I153" s="147"/>
      <c r="J153" s="147"/>
      <c r="K153" s="147"/>
      <c r="L153" s="147"/>
      <c r="M153" s="147"/>
      <c r="N153" s="147"/>
      <c r="O153" s="147"/>
      <c r="P153" s="147"/>
      <c r="Q153" s="147"/>
      <c r="R153" s="147"/>
      <c r="S153" s="147"/>
      <c r="T153" s="147"/>
      <c r="U153" s="147"/>
      <c r="V153" s="147"/>
      <c r="W153" s="147"/>
      <c r="X153" s="147"/>
      <c r="Y153" s="147"/>
      <c r="Z153" s="147"/>
      <c r="AA153" s="147"/>
      <c r="AB153" s="147"/>
      <c r="AC153" s="147"/>
      <c r="AD153" s="147"/>
      <c r="AE153" s="147"/>
      <c r="AF153" s="147"/>
      <c r="AG153" s="147"/>
      <c r="AH153" s="147"/>
      <c r="AI153" s="147"/>
      <c r="AJ153" s="147"/>
      <c r="AK153" s="147"/>
      <c r="AL153" s="147"/>
      <c r="AM153" s="147"/>
      <c r="AN153" s="147"/>
      <c r="AO153" s="147"/>
      <c r="AP153" s="147"/>
      <c r="AQ153" s="147"/>
      <c r="AR153" s="147"/>
      <c r="AS153" s="147"/>
      <c r="AT153" s="147"/>
      <c r="AU153" s="147"/>
      <c r="AV153" s="147"/>
      <c r="AW153" s="147"/>
      <c r="AX153" s="147"/>
      <c r="AY153" s="147"/>
      <c r="AZ153" s="147"/>
      <c r="BA153" s="147"/>
      <c r="BB153" s="147"/>
      <c r="BC153" s="147"/>
      <c r="BD153" s="147"/>
      <c r="BE153" s="147"/>
      <c r="BF153" s="147"/>
      <c r="BG153" s="147"/>
      <c r="BH153" s="147"/>
      <c r="BI153" s="147"/>
      <c r="BJ153" s="147"/>
      <c r="BK153" s="147"/>
      <c r="BL153" s="147"/>
      <c r="BM153" s="147"/>
      <c r="BN153" s="147"/>
      <c r="BO153" s="147"/>
      <c r="BP153" s="147"/>
      <c r="BQ153" s="147"/>
      <c r="BR153" s="147"/>
    </row>
    <row r="154" spans="1:70" s="1" customFormat="1">
      <c r="A154" s="67"/>
      <c r="B154" s="24"/>
      <c r="D154" s="27"/>
      <c r="F154" s="79"/>
      <c r="G154" s="26"/>
      <c r="H154" s="23"/>
      <c r="I154" s="147"/>
      <c r="J154" s="147"/>
      <c r="K154" s="147"/>
      <c r="L154" s="147"/>
      <c r="M154" s="147"/>
      <c r="N154" s="147"/>
      <c r="O154" s="147"/>
      <c r="P154" s="147"/>
      <c r="Q154" s="147"/>
      <c r="R154" s="147"/>
      <c r="S154" s="147"/>
      <c r="T154" s="147"/>
      <c r="U154" s="147"/>
      <c r="V154" s="147"/>
      <c r="W154" s="147"/>
      <c r="X154" s="147"/>
      <c r="Y154" s="147"/>
      <c r="Z154" s="147"/>
      <c r="AA154" s="147"/>
      <c r="AB154" s="147"/>
      <c r="AC154" s="147"/>
      <c r="AD154" s="147"/>
      <c r="AE154" s="147"/>
      <c r="AF154" s="147"/>
      <c r="AG154" s="147"/>
      <c r="AH154" s="147"/>
      <c r="AI154" s="147"/>
      <c r="AJ154" s="147"/>
      <c r="AK154" s="147"/>
      <c r="AL154" s="147"/>
      <c r="AM154" s="147"/>
      <c r="AN154" s="147"/>
      <c r="AO154" s="147"/>
      <c r="AP154" s="147"/>
      <c r="AQ154" s="147"/>
      <c r="AR154" s="147"/>
      <c r="AS154" s="147"/>
      <c r="AT154" s="147"/>
      <c r="AU154" s="147"/>
      <c r="AV154" s="147"/>
      <c r="AW154" s="147"/>
      <c r="AX154" s="147"/>
      <c r="AY154" s="147"/>
      <c r="AZ154" s="147"/>
      <c r="BA154" s="147"/>
      <c r="BB154" s="147"/>
      <c r="BC154" s="147"/>
      <c r="BD154" s="147"/>
      <c r="BE154" s="147"/>
      <c r="BF154" s="147"/>
      <c r="BG154" s="147"/>
      <c r="BH154" s="147"/>
      <c r="BI154" s="147"/>
      <c r="BJ154" s="147"/>
      <c r="BK154" s="147"/>
      <c r="BL154" s="147"/>
      <c r="BM154" s="147"/>
      <c r="BN154" s="147"/>
      <c r="BO154" s="147"/>
      <c r="BP154" s="147"/>
      <c r="BQ154" s="147"/>
      <c r="BR154" s="147"/>
    </row>
    <row r="155" spans="1:70" s="1" customFormat="1">
      <c r="A155" s="67"/>
      <c r="B155" s="24"/>
      <c r="D155" s="27"/>
      <c r="F155" s="79"/>
      <c r="G155" s="26"/>
      <c r="H155" s="23"/>
      <c r="I155" s="147"/>
      <c r="J155" s="147"/>
      <c r="K155" s="147"/>
      <c r="L155" s="147"/>
      <c r="M155" s="147"/>
      <c r="N155" s="147"/>
      <c r="O155" s="147"/>
      <c r="P155" s="147"/>
      <c r="Q155" s="147"/>
      <c r="R155" s="147"/>
      <c r="S155" s="147"/>
      <c r="T155" s="147"/>
      <c r="U155" s="147"/>
      <c r="V155" s="147"/>
      <c r="W155" s="147"/>
      <c r="X155" s="147"/>
      <c r="Y155" s="147"/>
      <c r="Z155" s="147"/>
      <c r="AA155" s="147"/>
      <c r="AB155" s="147"/>
      <c r="AC155" s="147"/>
      <c r="AD155" s="147"/>
      <c r="AE155" s="147"/>
      <c r="AF155" s="147"/>
      <c r="AG155" s="147"/>
      <c r="AH155" s="147"/>
      <c r="AI155" s="147"/>
      <c r="AJ155" s="147"/>
      <c r="AK155" s="147"/>
      <c r="AL155" s="147"/>
      <c r="AM155" s="147"/>
      <c r="AN155" s="147"/>
      <c r="AO155" s="147"/>
      <c r="AP155" s="147"/>
      <c r="AQ155" s="147"/>
      <c r="AR155" s="147"/>
      <c r="AS155" s="147"/>
      <c r="AT155" s="147"/>
      <c r="AU155" s="147"/>
      <c r="AV155" s="147"/>
      <c r="AW155" s="147"/>
      <c r="AX155" s="147"/>
      <c r="AY155" s="147"/>
      <c r="AZ155" s="147"/>
      <c r="BA155" s="147"/>
      <c r="BB155" s="147"/>
      <c r="BC155" s="147"/>
      <c r="BD155" s="147"/>
      <c r="BE155" s="147"/>
      <c r="BF155" s="147"/>
      <c r="BG155" s="147"/>
      <c r="BH155" s="147"/>
      <c r="BI155" s="147"/>
      <c r="BJ155" s="147"/>
      <c r="BK155" s="147"/>
      <c r="BL155" s="147"/>
      <c r="BM155" s="147"/>
      <c r="BN155" s="147"/>
      <c r="BO155" s="147"/>
      <c r="BP155" s="147"/>
      <c r="BQ155" s="147"/>
      <c r="BR155" s="147"/>
    </row>
    <row r="156" spans="1:70" s="1" customFormat="1">
      <c r="A156" s="67"/>
      <c r="B156" s="24"/>
      <c r="D156" s="27"/>
      <c r="F156" s="79"/>
      <c r="G156" s="26"/>
      <c r="H156" s="23"/>
      <c r="I156" s="147"/>
      <c r="J156" s="147"/>
      <c r="K156" s="147"/>
      <c r="L156" s="147"/>
      <c r="M156" s="147"/>
      <c r="N156" s="147"/>
      <c r="O156" s="147"/>
      <c r="P156" s="147"/>
      <c r="Q156" s="147"/>
      <c r="R156" s="147"/>
      <c r="S156" s="147"/>
      <c r="T156" s="147"/>
      <c r="U156" s="147"/>
      <c r="V156" s="147"/>
      <c r="W156" s="147"/>
      <c r="X156" s="147"/>
      <c r="Y156" s="147"/>
      <c r="Z156" s="147"/>
      <c r="AA156" s="147"/>
      <c r="AB156" s="147"/>
      <c r="AC156" s="147"/>
      <c r="AD156" s="147"/>
      <c r="AE156" s="147"/>
      <c r="AF156" s="147"/>
      <c r="AG156" s="147"/>
      <c r="AH156" s="147"/>
      <c r="AI156" s="147"/>
      <c r="AJ156" s="147"/>
      <c r="AK156" s="147"/>
      <c r="AL156" s="147"/>
      <c r="AM156" s="147"/>
      <c r="AN156" s="147"/>
      <c r="AO156" s="147"/>
      <c r="AP156" s="147"/>
      <c r="AQ156" s="147"/>
      <c r="AR156" s="147"/>
      <c r="AS156" s="147"/>
      <c r="AT156" s="147"/>
      <c r="AU156" s="147"/>
      <c r="AV156" s="147"/>
      <c r="AW156" s="147"/>
      <c r="AX156" s="147"/>
      <c r="AY156" s="147"/>
      <c r="AZ156" s="147"/>
      <c r="BA156" s="147"/>
      <c r="BB156" s="147"/>
      <c r="BC156" s="147"/>
      <c r="BD156" s="147"/>
      <c r="BE156" s="147"/>
      <c r="BF156" s="147"/>
      <c r="BG156" s="147"/>
      <c r="BH156" s="147"/>
      <c r="BI156" s="147"/>
      <c r="BJ156" s="147"/>
      <c r="BK156" s="147"/>
      <c r="BL156" s="147"/>
      <c r="BM156" s="147"/>
      <c r="BN156" s="147"/>
      <c r="BO156" s="147"/>
      <c r="BP156" s="147"/>
      <c r="BQ156" s="147"/>
      <c r="BR156" s="147"/>
    </row>
    <row r="157" spans="1:70" s="1" customFormat="1">
      <c r="A157" s="67"/>
      <c r="B157" s="24"/>
      <c r="D157" s="27"/>
      <c r="F157" s="79"/>
      <c r="G157" s="26"/>
      <c r="H157" s="23"/>
      <c r="I157" s="147"/>
      <c r="J157" s="147"/>
      <c r="K157" s="147"/>
      <c r="L157" s="147"/>
      <c r="M157" s="147"/>
      <c r="N157" s="147"/>
      <c r="O157" s="147"/>
      <c r="P157" s="147"/>
      <c r="Q157" s="147"/>
      <c r="R157" s="147"/>
      <c r="S157" s="147"/>
      <c r="T157" s="147"/>
      <c r="U157" s="147"/>
      <c r="V157" s="147"/>
      <c r="W157" s="147"/>
      <c r="X157" s="147"/>
      <c r="Y157" s="147"/>
      <c r="Z157" s="147"/>
      <c r="AA157" s="147"/>
      <c r="AB157" s="147"/>
      <c r="AC157" s="147"/>
      <c r="AD157" s="147"/>
      <c r="AE157" s="147"/>
      <c r="AF157" s="147"/>
      <c r="AG157" s="147"/>
      <c r="AH157" s="147"/>
      <c r="AI157" s="147"/>
      <c r="AJ157" s="147"/>
      <c r="AK157" s="147"/>
      <c r="AL157" s="147"/>
      <c r="AM157" s="147"/>
      <c r="AN157" s="147"/>
      <c r="AO157" s="147"/>
      <c r="AP157" s="147"/>
      <c r="AQ157" s="147"/>
      <c r="AR157" s="147"/>
      <c r="AS157" s="147"/>
      <c r="AT157" s="147"/>
      <c r="AU157" s="147"/>
      <c r="AV157" s="147"/>
      <c r="AW157" s="147"/>
      <c r="AX157" s="147"/>
      <c r="AY157" s="147"/>
      <c r="AZ157" s="147"/>
      <c r="BA157" s="147"/>
      <c r="BB157" s="147"/>
      <c r="BC157" s="147"/>
      <c r="BD157" s="147"/>
      <c r="BE157" s="147"/>
      <c r="BF157" s="147"/>
      <c r="BG157" s="147"/>
      <c r="BH157" s="147"/>
      <c r="BI157" s="147"/>
      <c r="BJ157" s="147"/>
      <c r="BK157" s="147"/>
      <c r="BL157" s="147"/>
      <c r="BM157" s="147"/>
      <c r="BN157" s="147"/>
      <c r="BO157" s="147"/>
      <c r="BP157" s="147"/>
      <c r="BQ157" s="147"/>
      <c r="BR157" s="147"/>
    </row>
    <row r="158" spans="1:70" s="1" customFormat="1">
      <c r="A158" s="67"/>
      <c r="B158" s="24"/>
      <c r="D158" s="27"/>
      <c r="F158" s="79"/>
      <c r="G158" s="26"/>
      <c r="H158" s="23"/>
      <c r="I158" s="147"/>
      <c r="J158" s="147"/>
      <c r="K158" s="147"/>
      <c r="L158" s="147"/>
      <c r="M158" s="147"/>
      <c r="N158" s="147"/>
      <c r="O158" s="147"/>
      <c r="P158" s="147"/>
      <c r="Q158" s="147"/>
      <c r="R158" s="147"/>
      <c r="S158" s="147"/>
      <c r="T158" s="147"/>
      <c r="U158" s="147"/>
      <c r="V158" s="147"/>
      <c r="W158" s="147"/>
      <c r="X158" s="147"/>
      <c r="Y158" s="147"/>
      <c r="Z158" s="147"/>
      <c r="AA158" s="147"/>
      <c r="AB158" s="147"/>
      <c r="AC158" s="147"/>
      <c r="AD158" s="147"/>
      <c r="AE158" s="147"/>
      <c r="AF158" s="147"/>
      <c r="AG158" s="147"/>
      <c r="AH158" s="147"/>
      <c r="AI158" s="147"/>
      <c r="AJ158" s="147"/>
      <c r="AK158" s="147"/>
      <c r="AL158" s="147"/>
      <c r="AM158" s="147"/>
      <c r="AN158" s="147"/>
      <c r="AO158" s="147"/>
      <c r="AP158" s="147"/>
      <c r="AQ158" s="147"/>
      <c r="AR158" s="147"/>
      <c r="AS158" s="147"/>
      <c r="AT158" s="147"/>
      <c r="AU158" s="147"/>
      <c r="AV158" s="147"/>
      <c r="AW158" s="147"/>
      <c r="AX158" s="147"/>
      <c r="AY158" s="147"/>
      <c r="AZ158" s="147"/>
      <c r="BA158" s="147"/>
      <c r="BB158" s="147"/>
      <c r="BC158" s="147"/>
      <c r="BD158" s="147"/>
      <c r="BE158" s="147"/>
      <c r="BF158" s="147"/>
      <c r="BG158" s="147"/>
      <c r="BH158" s="147"/>
      <c r="BI158" s="147"/>
      <c r="BJ158" s="147"/>
      <c r="BK158" s="147"/>
      <c r="BL158" s="147"/>
      <c r="BM158" s="147"/>
      <c r="BN158" s="147"/>
      <c r="BO158" s="147"/>
      <c r="BP158" s="147"/>
      <c r="BQ158" s="147"/>
      <c r="BR158" s="147"/>
    </row>
    <row r="159" spans="1:70" s="1" customFormat="1">
      <c r="A159" s="67"/>
      <c r="B159" s="24"/>
      <c r="D159" s="27"/>
      <c r="F159" s="79"/>
      <c r="G159" s="26"/>
      <c r="H159" s="23"/>
      <c r="I159" s="147"/>
      <c r="J159" s="147"/>
      <c r="K159" s="147"/>
      <c r="L159" s="147"/>
      <c r="M159" s="147"/>
      <c r="N159" s="147"/>
      <c r="O159" s="147"/>
      <c r="P159" s="147"/>
      <c r="Q159" s="147"/>
      <c r="R159" s="147"/>
      <c r="S159" s="147"/>
      <c r="T159" s="147"/>
      <c r="U159" s="147"/>
      <c r="V159" s="147"/>
      <c r="W159" s="147"/>
      <c r="X159" s="147"/>
      <c r="Y159" s="147"/>
      <c r="Z159" s="147"/>
      <c r="AA159" s="147"/>
      <c r="AB159" s="147"/>
      <c r="AC159" s="147"/>
      <c r="AD159" s="147"/>
      <c r="AE159" s="147"/>
      <c r="AF159" s="147"/>
      <c r="AG159" s="147"/>
      <c r="AH159" s="147"/>
      <c r="AI159" s="147"/>
      <c r="AJ159" s="147"/>
      <c r="AK159" s="147"/>
      <c r="AL159" s="147"/>
      <c r="AM159" s="147"/>
      <c r="AN159" s="147"/>
      <c r="AO159" s="147"/>
      <c r="AP159" s="147"/>
      <c r="AQ159" s="147"/>
      <c r="AR159" s="147"/>
      <c r="AS159" s="147"/>
      <c r="AT159" s="147"/>
      <c r="AU159" s="147"/>
      <c r="AV159" s="147"/>
      <c r="AW159" s="147"/>
      <c r="AX159" s="147"/>
      <c r="AY159" s="147"/>
      <c r="AZ159" s="147"/>
      <c r="BA159" s="147"/>
      <c r="BB159" s="147"/>
      <c r="BC159" s="147"/>
      <c r="BD159" s="147"/>
      <c r="BE159" s="147"/>
      <c r="BF159" s="147"/>
      <c r="BG159" s="147"/>
      <c r="BH159" s="147"/>
      <c r="BI159" s="147"/>
      <c r="BJ159" s="147"/>
      <c r="BK159" s="147"/>
      <c r="BL159" s="147"/>
      <c r="BM159" s="147"/>
      <c r="BN159" s="147"/>
      <c r="BO159" s="147"/>
      <c r="BP159" s="147"/>
      <c r="BQ159" s="147"/>
      <c r="BR159" s="147"/>
    </row>
    <row r="160" spans="1:70" s="1" customFormat="1">
      <c r="A160" s="67"/>
      <c r="B160" s="24"/>
      <c r="D160" s="27"/>
      <c r="F160" s="79"/>
      <c r="G160" s="26"/>
      <c r="H160" s="23"/>
      <c r="I160" s="147"/>
      <c r="J160" s="147"/>
      <c r="K160" s="147"/>
      <c r="L160" s="147"/>
      <c r="M160" s="147"/>
      <c r="N160" s="147"/>
      <c r="O160" s="147"/>
      <c r="P160" s="147"/>
      <c r="Q160" s="147"/>
      <c r="R160" s="147"/>
      <c r="S160" s="147"/>
      <c r="T160" s="147"/>
      <c r="U160" s="147"/>
      <c r="V160" s="147"/>
      <c r="W160" s="147"/>
      <c r="X160" s="147"/>
      <c r="Y160" s="147"/>
      <c r="Z160" s="147"/>
      <c r="AA160" s="147"/>
      <c r="AB160" s="147"/>
      <c r="AC160" s="147"/>
      <c r="AD160" s="147"/>
      <c r="AE160" s="147"/>
      <c r="AF160" s="147"/>
      <c r="AG160" s="147"/>
      <c r="AH160" s="147"/>
      <c r="AI160" s="147"/>
      <c r="AJ160" s="147"/>
      <c r="AK160" s="147"/>
      <c r="AL160" s="147"/>
      <c r="AM160" s="147"/>
      <c r="AN160" s="147"/>
      <c r="AO160" s="147"/>
      <c r="AP160" s="147"/>
      <c r="AQ160" s="147"/>
      <c r="AR160" s="147"/>
      <c r="AS160" s="147"/>
      <c r="AT160" s="147"/>
      <c r="AU160" s="147"/>
      <c r="AV160" s="147"/>
      <c r="AW160" s="147"/>
      <c r="AX160" s="147"/>
      <c r="AY160" s="147"/>
      <c r="AZ160" s="147"/>
      <c r="BA160" s="147"/>
      <c r="BB160" s="147"/>
      <c r="BC160" s="147"/>
      <c r="BD160" s="147"/>
      <c r="BE160" s="147"/>
      <c r="BF160" s="147"/>
      <c r="BG160" s="147"/>
      <c r="BH160" s="147"/>
      <c r="BI160" s="147"/>
      <c r="BJ160" s="147"/>
      <c r="BK160" s="147"/>
      <c r="BL160" s="147"/>
      <c r="BM160" s="147"/>
      <c r="BN160" s="147"/>
      <c r="BO160" s="147"/>
      <c r="BP160" s="147"/>
      <c r="BQ160" s="147"/>
      <c r="BR160" s="147"/>
    </row>
    <row r="161" spans="1:70" s="1" customFormat="1">
      <c r="A161" s="67"/>
      <c r="B161" s="24"/>
      <c r="D161" s="27"/>
      <c r="F161" s="79"/>
      <c r="G161" s="26"/>
      <c r="H161" s="23"/>
      <c r="I161" s="147"/>
      <c r="J161" s="147"/>
      <c r="K161" s="147"/>
      <c r="L161" s="147"/>
      <c r="M161" s="147"/>
      <c r="N161" s="147"/>
      <c r="O161" s="147"/>
      <c r="P161" s="147"/>
      <c r="Q161" s="147"/>
      <c r="R161" s="147"/>
      <c r="S161" s="147"/>
      <c r="T161" s="147"/>
      <c r="U161" s="147"/>
      <c r="V161" s="147"/>
      <c r="W161" s="147"/>
      <c r="X161" s="147"/>
      <c r="Y161" s="147"/>
      <c r="Z161" s="147"/>
      <c r="AA161" s="147"/>
      <c r="AB161" s="147"/>
      <c r="AC161" s="147"/>
      <c r="AD161" s="147"/>
      <c r="AE161" s="147"/>
      <c r="AF161" s="147"/>
      <c r="AG161" s="147"/>
      <c r="AH161" s="147"/>
      <c r="AI161" s="147"/>
      <c r="AJ161" s="147"/>
      <c r="AK161" s="147"/>
      <c r="AL161" s="147"/>
      <c r="AM161" s="147"/>
      <c r="AN161" s="147"/>
      <c r="AO161" s="147"/>
      <c r="AP161" s="147"/>
      <c r="AQ161" s="147"/>
      <c r="AR161" s="147"/>
      <c r="AS161" s="147"/>
      <c r="AT161" s="147"/>
      <c r="AU161" s="147"/>
      <c r="AV161" s="147"/>
      <c r="AW161" s="147"/>
      <c r="AX161" s="147"/>
      <c r="AY161" s="147"/>
      <c r="AZ161" s="147"/>
      <c r="BA161" s="147"/>
      <c r="BB161" s="147"/>
      <c r="BC161" s="147"/>
      <c r="BD161" s="147"/>
      <c r="BE161" s="147"/>
      <c r="BF161" s="147"/>
      <c r="BG161" s="147"/>
      <c r="BH161" s="147"/>
      <c r="BI161" s="147"/>
      <c r="BJ161" s="147"/>
      <c r="BK161" s="147"/>
      <c r="BL161" s="147"/>
      <c r="BM161" s="147"/>
      <c r="BN161" s="147"/>
      <c r="BO161" s="147"/>
      <c r="BP161" s="147"/>
      <c r="BQ161" s="147"/>
      <c r="BR161" s="147"/>
    </row>
    <row r="162" spans="1:70" s="1" customFormat="1">
      <c r="A162" s="67"/>
      <c r="B162" s="24"/>
      <c r="D162" s="27"/>
      <c r="F162" s="79"/>
      <c r="G162" s="26"/>
      <c r="H162" s="23"/>
      <c r="I162" s="147"/>
      <c r="J162" s="147"/>
      <c r="K162" s="147"/>
      <c r="L162" s="147"/>
      <c r="M162" s="147"/>
      <c r="N162" s="147"/>
      <c r="O162" s="147"/>
      <c r="P162" s="147"/>
      <c r="Q162" s="147"/>
      <c r="R162" s="147"/>
      <c r="S162" s="147"/>
      <c r="T162" s="147"/>
      <c r="U162" s="147"/>
      <c r="V162" s="147"/>
      <c r="W162" s="147"/>
      <c r="X162" s="147"/>
      <c r="Y162" s="147"/>
      <c r="Z162" s="147"/>
      <c r="AA162" s="147"/>
      <c r="AB162" s="147"/>
      <c r="AC162" s="147"/>
      <c r="AD162" s="147"/>
      <c r="AE162" s="147"/>
      <c r="AF162" s="147"/>
      <c r="AG162" s="147"/>
      <c r="AH162" s="147"/>
      <c r="AI162" s="147"/>
      <c r="AJ162" s="147"/>
      <c r="AK162" s="147"/>
      <c r="AL162" s="147"/>
      <c r="AM162" s="147"/>
      <c r="AN162" s="147"/>
      <c r="AO162" s="147"/>
      <c r="AP162" s="147"/>
      <c r="AQ162" s="147"/>
      <c r="AR162" s="147"/>
      <c r="AS162" s="147"/>
      <c r="AT162" s="147"/>
      <c r="AU162" s="147"/>
      <c r="AV162" s="147"/>
      <c r="AW162" s="147"/>
      <c r="AX162" s="147"/>
      <c r="AY162" s="147"/>
      <c r="AZ162" s="147"/>
      <c r="BA162" s="147"/>
      <c r="BB162" s="147"/>
      <c r="BC162" s="147"/>
      <c r="BD162" s="147"/>
      <c r="BE162" s="147"/>
      <c r="BF162" s="147"/>
      <c r="BG162" s="147"/>
      <c r="BH162" s="147"/>
      <c r="BI162" s="147"/>
      <c r="BJ162" s="147"/>
      <c r="BK162" s="147"/>
      <c r="BL162" s="147"/>
      <c r="BM162" s="147"/>
      <c r="BN162" s="147"/>
      <c r="BO162" s="147"/>
      <c r="BP162" s="147"/>
      <c r="BQ162" s="147"/>
      <c r="BR162" s="147"/>
    </row>
    <row r="163" spans="1:70" s="1" customFormat="1">
      <c r="A163" s="67"/>
      <c r="B163" s="24"/>
      <c r="D163" s="27"/>
      <c r="F163" s="79"/>
      <c r="G163" s="26"/>
      <c r="H163" s="23"/>
      <c r="I163" s="147"/>
      <c r="J163" s="147"/>
      <c r="K163" s="147"/>
      <c r="L163" s="147"/>
      <c r="M163" s="147"/>
      <c r="N163" s="147"/>
      <c r="O163" s="147"/>
      <c r="P163" s="147"/>
      <c r="Q163" s="147"/>
      <c r="R163" s="147"/>
      <c r="S163" s="147"/>
      <c r="T163" s="147"/>
      <c r="U163" s="147"/>
      <c r="V163" s="147"/>
      <c r="W163" s="147"/>
      <c r="X163" s="147"/>
      <c r="Y163" s="147"/>
      <c r="Z163" s="147"/>
      <c r="AA163" s="147"/>
      <c r="AB163" s="147"/>
      <c r="AC163" s="147"/>
      <c r="AD163" s="147"/>
      <c r="AE163" s="147"/>
      <c r="AF163" s="147"/>
      <c r="AG163" s="147"/>
      <c r="AH163" s="147"/>
      <c r="AI163" s="147"/>
      <c r="AJ163" s="147"/>
      <c r="AK163" s="147"/>
      <c r="AL163" s="147"/>
      <c r="AM163" s="147"/>
      <c r="AN163" s="147"/>
      <c r="AO163" s="147"/>
      <c r="AP163" s="147"/>
      <c r="AQ163" s="147"/>
      <c r="AR163" s="147"/>
      <c r="AS163" s="147"/>
      <c r="AT163" s="147"/>
      <c r="AU163" s="147"/>
      <c r="AV163" s="147"/>
      <c r="AW163" s="147"/>
      <c r="AX163" s="147"/>
      <c r="AY163" s="147"/>
      <c r="AZ163" s="147"/>
      <c r="BA163" s="147"/>
      <c r="BB163" s="147"/>
      <c r="BC163" s="147"/>
      <c r="BD163" s="147"/>
      <c r="BE163" s="147"/>
      <c r="BF163" s="147"/>
      <c r="BG163" s="147"/>
      <c r="BH163" s="147"/>
      <c r="BI163" s="147"/>
      <c r="BJ163" s="147"/>
      <c r="BK163" s="147"/>
      <c r="BL163" s="147"/>
      <c r="BM163" s="147"/>
      <c r="BN163" s="147"/>
      <c r="BO163" s="147"/>
      <c r="BP163" s="147"/>
      <c r="BQ163" s="147"/>
      <c r="BR163" s="147"/>
    </row>
    <row r="164" spans="1:70" s="1" customFormat="1">
      <c r="A164" s="67"/>
      <c r="B164" s="24"/>
      <c r="D164" s="27"/>
      <c r="F164" s="79"/>
      <c r="G164" s="26"/>
      <c r="H164" s="23"/>
      <c r="I164" s="147"/>
      <c r="J164" s="147"/>
      <c r="K164" s="147"/>
      <c r="L164" s="147"/>
      <c r="M164" s="147"/>
      <c r="N164" s="147"/>
      <c r="O164" s="147"/>
      <c r="P164" s="147"/>
      <c r="Q164" s="147"/>
      <c r="R164" s="147"/>
      <c r="S164" s="147"/>
      <c r="T164" s="147"/>
      <c r="U164" s="147"/>
      <c r="V164" s="147"/>
      <c r="W164" s="147"/>
      <c r="X164" s="147"/>
      <c r="Y164" s="147"/>
      <c r="Z164" s="147"/>
      <c r="AA164" s="147"/>
      <c r="AB164" s="147"/>
      <c r="AC164" s="147"/>
      <c r="AD164" s="147"/>
      <c r="AE164" s="147"/>
      <c r="AF164" s="147"/>
      <c r="AG164" s="147"/>
      <c r="AH164" s="147"/>
      <c r="AI164" s="147"/>
      <c r="AJ164" s="147"/>
      <c r="AK164" s="147"/>
      <c r="AL164" s="147"/>
      <c r="AM164" s="147"/>
      <c r="AN164" s="147"/>
      <c r="AO164" s="147"/>
      <c r="AP164" s="147"/>
      <c r="AQ164" s="147"/>
      <c r="AR164" s="147"/>
      <c r="AS164" s="147"/>
      <c r="AT164" s="147"/>
      <c r="AU164" s="147"/>
      <c r="AV164" s="147"/>
      <c r="AW164" s="147"/>
      <c r="AX164" s="147"/>
      <c r="AY164" s="147"/>
      <c r="AZ164" s="147"/>
      <c r="BA164" s="147"/>
      <c r="BB164" s="147"/>
      <c r="BC164" s="147"/>
      <c r="BD164" s="147"/>
      <c r="BE164" s="147"/>
      <c r="BF164" s="147"/>
      <c r="BG164" s="147"/>
      <c r="BH164" s="147"/>
      <c r="BI164" s="147"/>
      <c r="BJ164" s="147"/>
      <c r="BK164" s="147"/>
      <c r="BL164" s="147"/>
      <c r="BM164" s="147"/>
      <c r="BN164" s="147"/>
      <c r="BO164" s="147"/>
      <c r="BP164" s="147"/>
      <c r="BQ164" s="147"/>
      <c r="BR164" s="147"/>
    </row>
    <row r="165" spans="1:70" s="1" customFormat="1">
      <c r="A165" s="67"/>
      <c r="B165" s="24"/>
      <c r="D165" s="27"/>
      <c r="F165" s="79"/>
      <c r="G165" s="26"/>
      <c r="H165" s="23"/>
      <c r="I165" s="147"/>
      <c r="J165" s="147"/>
      <c r="K165" s="147"/>
      <c r="L165" s="147"/>
      <c r="M165" s="147"/>
      <c r="N165" s="147"/>
      <c r="O165" s="147"/>
      <c r="P165" s="147"/>
      <c r="Q165" s="147"/>
      <c r="R165" s="147"/>
      <c r="S165" s="147"/>
      <c r="T165" s="147"/>
      <c r="U165" s="147"/>
      <c r="V165" s="147"/>
      <c r="W165" s="147"/>
      <c r="X165" s="147"/>
      <c r="Y165" s="147"/>
      <c r="Z165" s="147"/>
      <c r="AA165" s="147"/>
      <c r="AB165" s="147"/>
      <c r="AC165" s="147"/>
      <c r="AD165" s="147"/>
      <c r="AE165" s="147"/>
      <c r="AF165" s="147"/>
      <c r="AG165" s="147"/>
      <c r="AH165" s="147"/>
      <c r="AI165" s="147"/>
      <c r="AJ165" s="147"/>
      <c r="AK165" s="147"/>
      <c r="AL165" s="147"/>
      <c r="AM165" s="147"/>
      <c r="AN165" s="147"/>
      <c r="AO165" s="147"/>
      <c r="AP165" s="147"/>
      <c r="AQ165" s="147"/>
      <c r="AR165" s="147"/>
      <c r="AS165" s="147"/>
      <c r="AT165" s="147"/>
      <c r="AU165" s="147"/>
      <c r="AV165" s="147"/>
      <c r="AW165" s="147"/>
      <c r="AX165" s="147"/>
      <c r="AY165" s="147"/>
      <c r="AZ165" s="147"/>
      <c r="BA165" s="147"/>
      <c r="BB165" s="147"/>
      <c r="BC165" s="147"/>
      <c r="BD165" s="147"/>
      <c r="BE165" s="147"/>
      <c r="BF165" s="147"/>
      <c r="BG165" s="147"/>
      <c r="BH165" s="147"/>
      <c r="BI165" s="147"/>
      <c r="BJ165" s="147"/>
      <c r="BK165" s="147"/>
      <c r="BL165" s="147"/>
      <c r="BM165" s="147"/>
      <c r="BN165" s="147"/>
      <c r="BO165" s="147"/>
      <c r="BP165" s="147"/>
      <c r="BQ165" s="147"/>
      <c r="BR165" s="147"/>
    </row>
    <row r="166" spans="1:70" s="1" customFormat="1">
      <c r="A166" s="67"/>
      <c r="B166" s="24"/>
      <c r="D166" s="27"/>
      <c r="F166" s="79"/>
      <c r="G166" s="26"/>
      <c r="H166" s="23"/>
      <c r="I166" s="147"/>
      <c r="J166" s="147"/>
      <c r="K166" s="147"/>
      <c r="L166" s="147"/>
      <c r="M166" s="147"/>
      <c r="N166" s="147"/>
      <c r="O166" s="147"/>
      <c r="P166" s="147"/>
      <c r="Q166" s="147"/>
      <c r="R166" s="147"/>
      <c r="S166" s="147"/>
      <c r="T166" s="147"/>
      <c r="U166" s="147"/>
      <c r="V166" s="147"/>
      <c r="W166" s="147"/>
      <c r="X166" s="147"/>
      <c r="Y166" s="147"/>
      <c r="Z166" s="147"/>
      <c r="AA166" s="147"/>
      <c r="AB166" s="147"/>
      <c r="AC166" s="147"/>
      <c r="AD166" s="147"/>
      <c r="AE166" s="147"/>
      <c r="AF166" s="147"/>
      <c r="AG166" s="147"/>
      <c r="AH166" s="147"/>
      <c r="AI166" s="147"/>
      <c r="AJ166" s="147"/>
      <c r="AK166" s="147"/>
      <c r="AL166" s="147"/>
      <c r="AM166" s="147"/>
      <c r="AN166" s="147"/>
      <c r="AO166" s="147"/>
      <c r="AP166" s="147"/>
      <c r="AQ166" s="147"/>
      <c r="AR166" s="147"/>
      <c r="AS166" s="147"/>
      <c r="AT166" s="147"/>
      <c r="AU166" s="147"/>
      <c r="AV166" s="147"/>
      <c r="AW166" s="147"/>
      <c r="AX166" s="147"/>
      <c r="AY166" s="147"/>
      <c r="AZ166" s="147"/>
      <c r="BA166" s="147"/>
      <c r="BB166" s="147"/>
      <c r="BC166" s="147"/>
      <c r="BD166" s="147"/>
      <c r="BE166" s="147"/>
      <c r="BF166" s="147"/>
      <c r="BG166" s="147"/>
      <c r="BH166" s="147"/>
      <c r="BI166" s="147"/>
      <c r="BJ166" s="147"/>
      <c r="BK166" s="147"/>
      <c r="BL166" s="147"/>
      <c r="BM166" s="147"/>
      <c r="BN166" s="147"/>
      <c r="BO166" s="147"/>
      <c r="BP166" s="147"/>
      <c r="BQ166" s="147"/>
      <c r="BR166" s="147"/>
    </row>
    <row r="167" spans="1:70" s="1" customFormat="1">
      <c r="A167" s="67"/>
      <c r="B167" s="24"/>
      <c r="D167" s="27"/>
      <c r="F167" s="79"/>
      <c r="G167" s="26"/>
      <c r="H167" s="23"/>
      <c r="I167" s="147"/>
      <c r="J167" s="147"/>
      <c r="K167" s="147"/>
      <c r="L167" s="147"/>
      <c r="M167" s="147"/>
      <c r="N167" s="147"/>
      <c r="O167" s="147"/>
      <c r="P167" s="147"/>
      <c r="Q167" s="147"/>
      <c r="R167" s="147"/>
      <c r="S167" s="147"/>
      <c r="T167" s="147"/>
      <c r="U167" s="147"/>
      <c r="V167" s="147"/>
      <c r="W167" s="147"/>
      <c r="X167" s="147"/>
      <c r="Y167" s="147"/>
      <c r="Z167" s="147"/>
      <c r="AA167" s="147"/>
      <c r="AB167" s="147"/>
      <c r="AC167" s="147"/>
      <c r="AD167" s="147"/>
      <c r="AE167" s="147"/>
      <c r="AF167" s="147"/>
      <c r="AG167" s="147"/>
      <c r="AH167" s="147"/>
      <c r="AI167" s="147"/>
      <c r="AJ167" s="147"/>
      <c r="AK167" s="147"/>
      <c r="AL167" s="147"/>
      <c r="AM167" s="147"/>
      <c r="AN167" s="147"/>
      <c r="AO167" s="147"/>
      <c r="AP167" s="147"/>
      <c r="AQ167" s="147"/>
      <c r="AR167" s="147"/>
      <c r="AS167" s="147"/>
      <c r="AT167" s="147"/>
      <c r="AU167" s="147"/>
      <c r="AV167" s="147"/>
      <c r="AW167" s="147"/>
      <c r="AX167" s="147"/>
      <c r="AY167" s="147"/>
      <c r="AZ167" s="147"/>
      <c r="BA167" s="147"/>
      <c r="BB167" s="147"/>
      <c r="BC167" s="147"/>
      <c r="BD167" s="147"/>
      <c r="BE167" s="147"/>
      <c r="BF167" s="147"/>
      <c r="BG167" s="147"/>
      <c r="BH167" s="147"/>
      <c r="BI167" s="147"/>
      <c r="BJ167" s="147"/>
      <c r="BK167" s="147"/>
      <c r="BL167" s="147"/>
      <c r="BM167" s="147"/>
      <c r="BN167" s="147"/>
      <c r="BO167" s="147"/>
      <c r="BP167" s="147"/>
      <c r="BQ167" s="147"/>
      <c r="BR167" s="147"/>
    </row>
    <row r="168" spans="1:70" s="1" customFormat="1">
      <c r="A168" s="67"/>
      <c r="B168" s="24"/>
      <c r="D168" s="27"/>
      <c r="F168" s="79"/>
      <c r="G168" s="26"/>
      <c r="H168" s="23"/>
      <c r="I168" s="147"/>
      <c r="J168" s="147"/>
      <c r="K168" s="147"/>
      <c r="L168" s="147"/>
      <c r="M168" s="147"/>
      <c r="N168" s="147"/>
      <c r="O168" s="147"/>
      <c r="P168" s="147"/>
      <c r="Q168" s="147"/>
      <c r="R168" s="147"/>
      <c r="S168" s="147"/>
      <c r="T168" s="147"/>
      <c r="U168" s="147"/>
      <c r="V168" s="147"/>
      <c r="W168" s="147"/>
      <c r="X168" s="147"/>
      <c r="Y168" s="147"/>
      <c r="Z168" s="147"/>
      <c r="AA168" s="147"/>
      <c r="AB168" s="147"/>
      <c r="AC168" s="147"/>
      <c r="AD168" s="147"/>
      <c r="AE168" s="147"/>
      <c r="AF168" s="147"/>
      <c r="AG168" s="147"/>
      <c r="AH168" s="147"/>
      <c r="AI168" s="147"/>
      <c r="AJ168" s="147"/>
      <c r="AK168" s="147"/>
      <c r="AL168" s="147"/>
      <c r="AM168" s="147"/>
      <c r="AN168" s="147"/>
      <c r="AO168" s="147"/>
      <c r="AP168" s="147"/>
      <c r="AQ168" s="147"/>
      <c r="AR168" s="147"/>
      <c r="AS168" s="147"/>
      <c r="AT168" s="147"/>
      <c r="AU168" s="147"/>
      <c r="AV168" s="147"/>
      <c r="AW168" s="147"/>
      <c r="AX168" s="147"/>
      <c r="AY168" s="147"/>
      <c r="AZ168" s="147"/>
      <c r="BA168" s="147"/>
      <c r="BB168" s="147"/>
      <c r="BC168" s="147"/>
      <c r="BD168" s="147"/>
      <c r="BE168" s="147"/>
      <c r="BF168" s="147"/>
      <c r="BG168" s="147"/>
      <c r="BH168" s="147"/>
      <c r="BI168" s="147"/>
      <c r="BJ168" s="147"/>
      <c r="BK168" s="147"/>
      <c r="BL168" s="147"/>
      <c r="BM168" s="147"/>
      <c r="BN168" s="147"/>
      <c r="BO168" s="147"/>
      <c r="BP168" s="147"/>
      <c r="BQ168" s="147"/>
      <c r="BR168" s="147"/>
    </row>
    <row r="169" spans="1:70" s="1" customFormat="1">
      <c r="A169" s="67"/>
      <c r="B169" s="24"/>
      <c r="D169" s="27"/>
      <c r="F169" s="79"/>
      <c r="G169" s="26"/>
      <c r="H169" s="23"/>
      <c r="I169" s="147"/>
      <c r="J169" s="147"/>
      <c r="K169" s="147"/>
      <c r="L169" s="147"/>
      <c r="M169" s="147"/>
      <c r="N169" s="147"/>
      <c r="O169" s="147"/>
      <c r="P169" s="147"/>
      <c r="Q169" s="147"/>
      <c r="R169" s="147"/>
      <c r="S169" s="147"/>
      <c r="T169" s="147"/>
      <c r="U169" s="147"/>
      <c r="V169" s="147"/>
      <c r="W169" s="147"/>
      <c r="X169" s="147"/>
      <c r="Y169" s="147"/>
      <c r="Z169" s="147"/>
      <c r="AA169" s="147"/>
      <c r="AB169" s="147"/>
      <c r="AC169" s="147"/>
      <c r="AD169" s="147"/>
      <c r="AE169" s="147"/>
      <c r="AF169" s="147"/>
      <c r="AG169" s="147"/>
      <c r="AH169" s="147"/>
      <c r="AI169" s="147"/>
      <c r="AJ169" s="147"/>
      <c r="AK169" s="147"/>
      <c r="AL169" s="147"/>
      <c r="AM169" s="147"/>
      <c r="AN169" s="147"/>
      <c r="AO169" s="147"/>
      <c r="AP169" s="147"/>
      <c r="AQ169" s="147"/>
      <c r="AR169" s="147"/>
      <c r="AS169" s="147"/>
      <c r="AT169" s="147"/>
      <c r="AU169" s="147"/>
      <c r="AV169" s="147"/>
      <c r="AW169" s="147"/>
      <c r="AX169" s="147"/>
      <c r="AY169" s="147"/>
      <c r="AZ169" s="147"/>
      <c r="BA169" s="147"/>
      <c r="BB169" s="147"/>
      <c r="BC169" s="147"/>
      <c r="BD169" s="147"/>
      <c r="BE169" s="147"/>
      <c r="BF169" s="147"/>
      <c r="BG169" s="147"/>
      <c r="BH169" s="147"/>
      <c r="BI169" s="147"/>
      <c r="BJ169" s="147"/>
      <c r="BK169" s="147"/>
      <c r="BL169" s="147"/>
      <c r="BM169" s="147"/>
      <c r="BN169" s="147"/>
      <c r="BO169" s="147"/>
      <c r="BP169" s="147"/>
      <c r="BQ169" s="147"/>
      <c r="BR169" s="147"/>
    </row>
    <row r="170" spans="1:70" s="1" customFormat="1">
      <c r="A170" s="67"/>
      <c r="B170" s="24"/>
      <c r="D170" s="27"/>
      <c r="F170" s="79"/>
      <c r="G170" s="26"/>
      <c r="H170" s="23"/>
      <c r="I170" s="147"/>
      <c r="J170" s="147"/>
      <c r="K170" s="147"/>
      <c r="L170" s="147"/>
      <c r="M170" s="147"/>
      <c r="N170" s="147"/>
      <c r="O170" s="147"/>
      <c r="P170" s="147"/>
      <c r="Q170" s="147"/>
      <c r="R170" s="147"/>
      <c r="S170" s="147"/>
      <c r="T170" s="147"/>
      <c r="U170" s="147"/>
      <c r="V170" s="147"/>
      <c r="W170" s="147"/>
      <c r="X170" s="147"/>
      <c r="Y170" s="147"/>
      <c r="Z170" s="147"/>
      <c r="AA170" s="147"/>
      <c r="AB170" s="147"/>
      <c r="AC170" s="147"/>
      <c r="AD170" s="147"/>
      <c r="AE170" s="147"/>
      <c r="AF170" s="147"/>
      <c r="AG170" s="147"/>
      <c r="AH170" s="147"/>
      <c r="AI170" s="147"/>
      <c r="AJ170" s="147"/>
      <c r="AK170" s="147"/>
      <c r="AL170" s="147"/>
      <c r="AM170" s="147"/>
      <c r="AN170" s="147"/>
      <c r="AO170" s="147"/>
      <c r="AP170" s="147"/>
      <c r="AQ170" s="147"/>
      <c r="AR170" s="147"/>
      <c r="AS170" s="147"/>
      <c r="AT170" s="147"/>
      <c r="AU170" s="147"/>
      <c r="AV170" s="147"/>
      <c r="AW170" s="147"/>
      <c r="AX170" s="147"/>
      <c r="AY170" s="147"/>
      <c r="AZ170" s="147"/>
      <c r="BA170" s="147"/>
      <c r="BB170" s="147"/>
      <c r="BC170" s="147"/>
      <c r="BD170" s="147"/>
      <c r="BE170" s="147"/>
      <c r="BF170" s="147"/>
      <c r="BG170" s="147"/>
      <c r="BH170" s="147"/>
      <c r="BI170" s="147"/>
      <c r="BJ170" s="147"/>
      <c r="BK170" s="147"/>
      <c r="BL170" s="147"/>
      <c r="BM170" s="147"/>
      <c r="BN170" s="147"/>
      <c r="BO170" s="147"/>
      <c r="BP170" s="147"/>
      <c r="BQ170" s="147"/>
      <c r="BR170" s="147"/>
    </row>
    <row r="171" spans="1:70" s="1" customFormat="1">
      <c r="A171" s="67"/>
      <c r="B171" s="24"/>
      <c r="D171" s="27"/>
      <c r="F171" s="79"/>
      <c r="G171" s="26"/>
      <c r="H171" s="23"/>
      <c r="I171" s="147"/>
      <c r="J171" s="147"/>
      <c r="K171" s="147"/>
      <c r="L171" s="147"/>
      <c r="M171" s="147"/>
      <c r="N171" s="147"/>
      <c r="O171" s="147"/>
      <c r="P171" s="147"/>
      <c r="Q171" s="147"/>
      <c r="R171" s="147"/>
      <c r="S171" s="147"/>
      <c r="T171" s="147"/>
      <c r="U171" s="147"/>
      <c r="V171" s="147"/>
      <c r="W171" s="147"/>
      <c r="X171" s="147"/>
      <c r="Y171" s="147"/>
      <c r="Z171" s="147"/>
      <c r="AA171" s="147"/>
      <c r="AB171" s="147"/>
      <c r="AC171" s="147"/>
      <c r="AD171" s="147"/>
      <c r="AE171" s="147"/>
      <c r="AF171" s="147"/>
      <c r="AG171" s="147"/>
      <c r="AH171" s="147"/>
      <c r="AI171" s="147"/>
      <c r="AJ171" s="147"/>
      <c r="AK171" s="147"/>
      <c r="AL171" s="147"/>
      <c r="AM171" s="147"/>
      <c r="AN171" s="147"/>
      <c r="AO171" s="147"/>
      <c r="AP171" s="147"/>
      <c r="AQ171" s="147"/>
      <c r="AR171" s="147"/>
      <c r="AS171" s="147"/>
      <c r="AT171" s="147"/>
      <c r="AU171" s="147"/>
      <c r="AV171" s="147"/>
      <c r="AW171" s="147"/>
      <c r="AX171" s="147"/>
      <c r="AY171" s="147"/>
      <c r="AZ171" s="147"/>
      <c r="BA171" s="147"/>
      <c r="BB171" s="147"/>
      <c r="BC171" s="147"/>
      <c r="BD171" s="147"/>
      <c r="BE171" s="147"/>
      <c r="BF171" s="147"/>
      <c r="BG171" s="147"/>
      <c r="BH171" s="147"/>
      <c r="BI171" s="147"/>
      <c r="BJ171" s="147"/>
      <c r="BK171" s="147"/>
      <c r="BL171" s="147"/>
      <c r="BM171" s="147"/>
      <c r="BN171" s="147"/>
      <c r="BO171" s="147"/>
      <c r="BP171" s="147"/>
      <c r="BQ171" s="147"/>
      <c r="BR171" s="147"/>
    </row>
    <row r="172" spans="1:70" s="1" customFormat="1">
      <c r="A172" s="67"/>
      <c r="B172" s="24"/>
      <c r="D172" s="27"/>
      <c r="F172" s="79"/>
      <c r="G172" s="26"/>
      <c r="H172" s="23"/>
      <c r="I172" s="147"/>
      <c r="J172" s="147"/>
      <c r="K172" s="147"/>
      <c r="L172" s="147"/>
      <c r="M172" s="147"/>
      <c r="N172" s="147"/>
      <c r="O172" s="147"/>
      <c r="P172" s="147"/>
      <c r="Q172" s="147"/>
      <c r="R172" s="147"/>
      <c r="S172" s="147"/>
      <c r="T172" s="147"/>
      <c r="U172" s="147"/>
      <c r="V172" s="147"/>
      <c r="W172" s="147"/>
      <c r="X172" s="147"/>
      <c r="Y172" s="147"/>
      <c r="Z172" s="147"/>
      <c r="AA172" s="147"/>
      <c r="AB172" s="147"/>
      <c r="AC172" s="147"/>
      <c r="AD172" s="147"/>
      <c r="AE172" s="147"/>
      <c r="AF172" s="147"/>
      <c r="AG172" s="147"/>
      <c r="AH172" s="147"/>
      <c r="AI172" s="147"/>
      <c r="AJ172" s="147"/>
      <c r="AK172" s="147"/>
      <c r="AL172" s="147"/>
      <c r="AM172" s="147"/>
      <c r="AN172" s="147"/>
      <c r="AO172" s="147"/>
      <c r="AP172" s="147"/>
      <c r="AQ172" s="147"/>
      <c r="AR172" s="147"/>
      <c r="AS172" s="147"/>
      <c r="AT172" s="147"/>
      <c r="AU172" s="147"/>
      <c r="AV172" s="147"/>
      <c r="AW172" s="147"/>
      <c r="AX172" s="147"/>
      <c r="AY172" s="147"/>
      <c r="AZ172" s="147"/>
      <c r="BA172" s="147"/>
      <c r="BB172" s="147"/>
      <c r="BC172" s="147"/>
      <c r="BD172" s="147"/>
      <c r="BE172" s="147"/>
      <c r="BF172" s="147"/>
      <c r="BG172" s="147"/>
      <c r="BH172" s="147"/>
      <c r="BI172" s="147"/>
      <c r="BJ172" s="147"/>
      <c r="BK172" s="147"/>
      <c r="BL172" s="147"/>
      <c r="BM172" s="147"/>
      <c r="BN172" s="147"/>
      <c r="BO172" s="147"/>
      <c r="BP172" s="147"/>
      <c r="BQ172" s="147"/>
      <c r="BR172" s="147"/>
    </row>
    <row r="173" spans="1:70" s="1" customFormat="1">
      <c r="A173" s="67"/>
      <c r="B173" s="24"/>
      <c r="D173" s="27"/>
      <c r="F173" s="79"/>
      <c r="G173" s="26"/>
      <c r="H173" s="23"/>
    </row>
    <row r="174" spans="1:70" s="1" customFormat="1">
      <c r="A174" s="67"/>
      <c r="B174" s="24"/>
      <c r="D174" s="27"/>
      <c r="F174" s="79"/>
      <c r="G174" s="26"/>
      <c r="H174" s="23"/>
    </row>
    <row r="175" spans="1:70" s="1" customFormat="1">
      <c r="A175" s="67"/>
      <c r="B175" s="24"/>
      <c r="D175" s="27"/>
      <c r="F175" s="79"/>
      <c r="G175" s="26"/>
      <c r="H175" s="23"/>
    </row>
    <row r="176" spans="1:70" s="1" customFormat="1">
      <c r="A176" s="67"/>
      <c r="B176" s="24"/>
      <c r="D176" s="27"/>
      <c r="F176" s="79"/>
      <c r="G176" s="26"/>
      <c r="H176" s="23"/>
    </row>
    <row r="177" spans="1:8" s="1" customFormat="1">
      <c r="A177" s="67"/>
      <c r="B177" s="24"/>
      <c r="D177" s="27"/>
      <c r="F177" s="79"/>
      <c r="G177" s="26"/>
      <c r="H177" s="23"/>
    </row>
    <row r="178" spans="1:8" s="1" customFormat="1">
      <c r="A178" s="67"/>
      <c r="B178" s="24"/>
      <c r="D178" s="27"/>
      <c r="F178" s="79"/>
      <c r="G178" s="26"/>
      <c r="H178" s="23"/>
    </row>
    <row r="179" spans="1:8" s="1" customFormat="1">
      <c r="A179" s="67"/>
      <c r="B179" s="24"/>
      <c r="D179" s="27"/>
      <c r="F179" s="79"/>
      <c r="G179" s="26"/>
      <c r="H179" s="23"/>
    </row>
    <row r="180" spans="1:8" s="1" customFormat="1">
      <c r="A180" s="67"/>
      <c r="B180" s="24"/>
      <c r="D180" s="27"/>
      <c r="F180" s="79"/>
      <c r="G180" s="26"/>
      <c r="H180" s="23"/>
    </row>
    <row r="181" spans="1:8" s="1" customFormat="1">
      <c r="A181" s="67"/>
      <c r="B181" s="24"/>
      <c r="D181" s="27"/>
      <c r="F181" s="79"/>
      <c r="G181" s="26"/>
      <c r="H181" s="23"/>
    </row>
    <row r="182" spans="1:8" s="1" customFormat="1">
      <c r="A182" s="67"/>
      <c r="B182" s="24"/>
      <c r="D182" s="27"/>
      <c r="F182" s="79"/>
      <c r="G182" s="26"/>
      <c r="H182" s="23"/>
    </row>
  </sheetData>
  <mergeCells count="8">
    <mergeCell ref="A3:E3"/>
    <mergeCell ref="C105:E105"/>
    <mergeCell ref="F106:H106"/>
    <mergeCell ref="C104:E104"/>
    <mergeCell ref="A11:H11"/>
    <mergeCell ref="F104:H104"/>
    <mergeCell ref="F105:H105"/>
    <mergeCell ref="D98:H98"/>
  </mergeCells>
  <phoneticPr fontId="0" type="noConversion"/>
  <printOptions horizontalCentered="1"/>
  <pageMargins left="0.59055118110236227" right="0" top="0.78740157480314965" bottom="0.78740157480314965" header="0.51181102362204722" footer="0.51181102362204722"/>
  <pageSetup paperSize="9" fitToHeight="2" orientation="landscape" horizontalDpi="4294967294" verticalDpi="300" r:id="rId1"/>
  <headerFooter alignWithMargins="0">
    <oddFooter>&amp;L&amp;A&amp;RPágina &amp;P de &amp;N</oddFooter>
  </headerFooter>
  <drawing r:id="rId2"/>
  <legacyDrawing r:id="rId3"/>
  <oleObjects>
    <oleObject progId="Word.Picture.8" shapeId="35841" r:id="rId4"/>
  </oleObjects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121"/>
  <sheetViews>
    <sheetView tabSelected="1" view="pageBreakPreview" topLeftCell="A4" zoomScale="115" zoomScaleSheetLayoutView="115" workbookViewId="0">
      <selection activeCell="C52" sqref="C52"/>
    </sheetView>
  </sheetViews>
  <sheetFormatPr defaultRowHeight="14.25"/>
  <cols>
    <col min="1" max="1" width="4.28515625" style="55" customWidth="1"/>
    <col min="2" max="2" width="37.28515625" style="32" bestFit="1" customWidth="1"/>
    <col min="3" max="3" width="15.28515625" style="53" bestFit="1" customWidth="1"/>
    <col min="4" max="4" width="10.7109375" style="54" customWidth="1"/>
    <col min="5" max="5" width="9.28515625" style="54" bestFit="1" customWidth="1"/>
    <col min="6" max="6" width="9" style="31" customWidth="1"/>
    <col min="7" max="7" width="10.140625" style="32" customWidth="1"/>
    <col min="8" max="8" width="9.5703125" style="30" bestFit="1" customWidth="1"/>
    <col min="9" max="9" width="10.140625" style="32" customWidth="1"/>
    <col min="10" max="10" width="9.140625" style="30"/>
    <col min="11" max="11" width="10.140625" style="32" hidden="1" customWidth="1"/>
    <col min="12" max="12" width="9.140625" style="30" hidden="1" customWidth="1"/>
    <col min="13" max="13" width="10.140625" style="32" hidden="1" customWidth="1"/>
    <col min="14" max="20" width="9.140625" style="30" hidden="1" customWidth="1"/>
    <col min="21" max="21" width="10.140625" style="32" hidden="1" customWidth="1"/>
    <col min="22" max="22" width="9.140625" style="30" hidden="1" customWidth="1"/>
    <col min="23" max="16384" width="9.140625" style="30"/>
  </cols>
  <sheetData>
    <row r="1" spans="1:22" s="3" customFormat="1" ht="12.75">
      <c r="A1" s="2"/>
      <c r="B1" s="2"/>
      <c r="C1" s="1"/>
      <c r="D1" s="27"/>
      <c r="E1" s="58"/>
      <c r="F1" s="25"/>
      <c r="G1" s="26"/>
      <c r="H1" s="23"/>
      <c r="I1" s="26"/>
      <c r="J1" s="23"/>
      <c r="K1" s="26"/>
      <c r="L1" s="23"/>
      <c r="M1" s="26"/>
      <c r="N1" s="23"/>
      <c r="O1" s="23"/>
      <c r="P1" s="23"/>
      <c r="Q1" s="23"/>
      <c r="R1" s="23"/>
      <c r="S1" s="23"/>
      <c r="T1" s="23"/>
      <c r="U1" s="26"/>
      <c r="V1" s="23"/>
    </row>
    <row r="2" spans="1:22" s="3" customFormat="1" ht="39.75" customHeight="1">
      <c r="A2" s="179" t="s">
        <v>19</v>
      </c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</row>
    <row r="3" spans="1:22" s="3" customFormat="1" ht="18.75" customHeight="1">
      <c r="A3" s="170" t="s">
        <v>0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0"/>
      <c r="P3" s="170"/>
      <c r="Q3" s="170"/>
      <c r="R3" s="170"/>
      <c r="S3" s="170"/>
      <c r="T3" s="170"/>
      <c r="U3" s="170"/>
      <c r="V3" s="170"/>
    </row>
    <row r="4" spans="1:22" s="3" customFormat="1" ht="12.75">
      <c r="A4" s="2"/>
      <c r="B4" s="2"/>
      <c r="C4" s="1"/>
      <c r="D4" s="27"/>
      <c r="E4" s="58"/>
      <c r="F4" s="25"/>
      <c r="G4" s="26"/>
      <c r="H4" s="23"/>
      <c r="I4" s="26"/>
      <c r="J4" s="23"/>
      <c r="K4" s="26"/>
      <c r="L4" s="23"/>
      <c r="M4" s="26"/>
      <c r="N4" s="23"/>
      <c r="O4" s="23"/>
      <c r="P4" s="23"/>
      <c r="Q4" s="23"/>
      <c r="R4" s="23"/>
      <c r="S4" s="23"/>
      <c r="T4" s="23"/>
      <c r="U4" s="26"/>
      <c r="V4" s="23"/>
    </row>
    <row r="5" spans="1:22" s="3" customFormat="1" ht="12.75">
      <c r="A5" s="4" t="str">
        <f>'Planilha orçamentária'!A6</f>
        <v>Proprietário: DAEP - AUTARQUIA MUNICIPAL DE SANEAMENTO AMBIENTAL</v>
      </c>
      <c r="B5" s="4"/>
      <c r="C5" s="5"/>
      <c r="D5" s="6"/>
      <c r="E5" s="15"/>
      <c r="F5" s="59"/>
      <c r="G5" s="9"/>
      <c r="H5" s="7"/>
      <c r="I5" s="9"/>
      <c r="J5" s="7"/>
      <c r="K5" s="9"/>
      <c r="L5" s="7"/>
      <c r="M5" s="9"/>
      <c r="N5" s="7"/>
      <c r="O5" s="7"/>
      <c r="P5" s="7"/>
      <c r="Q5" s="7"/>
      <c r="R5" s="7"/>
      <c r="S5" s="7"/>
      <c r="T5" s="7"/>
      <c r="U5" s="9"/>
      <c r="V5" s="7"/>
    </row>
    <row r="6" spans="1:22" s="3" customFormat="1" ht="12.75">
      <c r="A6" s="4" t="str">
        <f>'Planilha orçamentária'!A7</f>
        <v>Obra : SUBSTITUIÇÃO PARCIAL DA TUBULAÇÃO DO EMISSÁRIO SANTA TEREZINHA</v>
      </c>
      <c r="B6" s="4"/>
      <c r="C6" s="5"/>
      <c r="D6" s="8"/>
      <c r="E6" s="15"/>
      <c r="F6" s="59"/>
      <c r="G6" s="9"/>
      <c r="H6" s="7"/>
      <c r="I6" s="9"/>
      <c r="J6" s="7"/>
      <c r="K6" s="9"/>
      <c r="L6" s="7"/>
      <c r="M6" s="9"/>
      <c r="N6" s="7"/>
      <c r="O6" s="7"/>
      <c r="P6" s="7"/>
      <c r="Q6" s="7"/>
      <c r="R6" s="7"/>
      <c r="S6" s="7"/>
      <c r="T6" s="7"/>
      <c r="U6" s="9"/>
      <c r="V6" s="7"/>
    </row>
    <row r="7" spans="1:22" s="3" customFormat="1" ht="12.75">
      <c r="A7" s="4" t="str">
        <f>'Planilha orçamentária'!A8</f>
        <v>Local :  MUNICÍPIO DE PENÁPOLIS/SP</v>
      </c>
      <c r="B7" s="4"/>
      <c r="C7" s="5"/>
      <c r="D7" s="8"/>
      <c r="E7" s="58"/>
      <c r="F7" s="59"/>
      <c r="G7" s="9"/>
      <c r="H7" s="7"/>
      <c r="I7" s="9"/>
      <c r="J7" s="7"/>
      <c r="K7" s="9"/>
      <c r="L7" s="7"/>
      <c r="M7" s="9"/>
      <c r="N7" s="7"/>
      <c r="O7" s="7"/>
      <c r="P7" s="7"/>
      <c r="Q7" s="7"/>
      <c r="R7" s="7"/>
      <c r="S7" s="7"/>
      <c r="T7" s="7"/>
      <c r="U7" s="9"/>
      <c r="V7" s="7"/>
    </row>
    <row r="8" spans="1:22">
      <c r="A8" s="28"/>
      <c r="B8" s="28"/>
      <c r="C8" s="29"/>
      <c r="D8" s="29"/>
      <c r="E8" s="29"/>
    </row>
    <row r="9" spans="1:22" ht="15.75">
      <c r="A9" s="184" t="s">
        <v>9</v>
      </c>
      <c r="B9" s="184"/>
      <c r="C9" s="184"/>
      <c r="D9" s="184"/>
      <c r="E9" s="184"/>
      <c r="F9" s="184"/>
      <c r="G9" s="184"/>
      <c r="H9" s="184"/>
      <c r="I9" s="184"/>
      <c r="J9" s="184"/>
      <c r="K9" s="184"/>
      <c r="L9" s="184"/>
      <c r="M9" s="184"/>
      <c r="N9" s="184"/>
      <c r="O9" s="184"/>
      <c r="P9" s="184"/>
      <c r="Q9" s="184"/>
      <c r="R9" s="184"/>
      <c r="S9" s="184"/>
      <c r="T9" s="184"/>
      <c r="U9" s="184"/>
      <c r="V9" s="184"/>
    </row>
    <row r="10" spans="1:22" ht="15.75">
      <c r="A10" s="89"/>
      <c r="B10" s="89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  <c r="Q10" s="89"/>
      <c r="R10" s="89"/>
      <c r="S10" s="89"/>
      <c r="T10" s="89"/>
      <c r="U10" s="89"/>
      <c r="V10" s="89"/>
    </row>
    <row r="11" spans="1:22" ht="15.75">
      <c r="A11" s="89"/>
      <c r="B11" s="89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  <c r="S11" s="89"/>
      <c r="T11" s="89"/>
      <c r="U11" s="89"/>
      <c r="V11" s="89"/>
    </row>
    <row r="12" spans="1:22" ht="15.75">
      <c r="A12" s="89"/>
      <c r="B12" s="89"/>
      <c r="C12" s="89"/>
      <c r="D12" s="89"/>
      <c r="E12" s="89"/>
      <c r="F12" s="89"/>
      <c r="G12" s="89"/>
      <c r="H12" s="89"/>
      <c r="I12" s="89"/>
      <c r="J12" s="89"/>
      <c r="K12" s="89"/>
      <c r="L12" s="89"/>
      <c r="M12" s="89"/>
      <c r="N12" s="89"/>
      <c r="O12" s="89"/>
      <c r="P12" s="89"/>
      <c r="Q12" s="89"/>
      <c r="R12" s="89"/>
      <c r="S12" s="89"/>
      <c r="T12" s="89"/>
      <c r="U12" s="89"/>
      <c r="V12" s="89"/>
    </row>
    <row r="13" spans="1:22" ht="15" thickBot="1">
      <c r="A13" s="33"/>
      <c r="B13" s="33"/>
      <c r="C13" s="33"/>
      <c r="D13" s="33"/>
      <c r="E13" s="33"/>
      <c r="F13" s="33"/>
    </row>
    <row r="14" spans="1:22" s="36" customFormat="1" ht="16.5">
      <c r="A14" s="34"/>
      <c r="B14" s="35"/>
      <c r="C14" s="185" t="s">
        <v>14</v>
      </c>
      <c r="D14" s="187" t="s">
        <v>4</v>
      </c>
      <c r="E14" s="180" t="s">
        <v>26</v>
      </c>
      <c r="F14" s="181"/>
      <c r="G14" s="180" t="s">
        <v>27</v>
      </c>
      <c r="H14" s="181"/>
      <c r="I14" s="180" t="s">
        <v>28</v>
      </c>
      <c r="J14" s="181"/>
      <c r="K14" s="180" t="s">
        <v>29</v>
      </c>
      <c r="L14" s="181"/>
      <c r="M14" s="180" t="s">
        <v>30</v>
      </c>
      <c r="N14" s="181"/>
      <c r="O14" s="180" t="s">
        <v>31</v>
      </c>
      <c r="P14" s="181"/>
      <c r="Q14" s="180" t="s">
        <v>32</v>
      </c>
      <c r="R14" s="181"/>
      <c r="S14" s="180" t="s">
        <v>33</v>
      </c>
      <c r="T14" s="181"/>
      <c r="U14" s="180" t="s">
        <v>34</v>
      </c>
      <c r="V14" s="181"/>
    </row>
    <row r="15" spans="1:22" s="32" customFormat="1" ht="15.6" customHeight="1" thickBot="1">
      <c r="A15" s="37" t="s">
        <v>10</v>
      </c>
      <c r="B15" s="38"/>
      <c r="C15" s="186"/>
      <c r="D15" s="186"/>
      <c r="E15" s="182"/>
      <c r="F15" s="183"/>
      <c r="G15" s="182"/>
      <c r="H15" s="183"/>
      <c r="I15" s="182"/>
      <c r="J15" s="183"/>
      <c r="K15" s="182"/>
      <c r="L15" s="183"/>
      <c r="M15" s="182"/>
      <c r="N15" s="183"/>
      <c r="O15" s="182"/>
      <c r="P15" s="183"/>
      <c r="Q15" s="182"/>
      <c r="R15" s="183"/>
      <c r="S15" s="182"/>
      <c r="T15" s="183"/>
      <c r="U15" s="182"/>
      <c r="V15" s="183"/>
    </row>
    <row r="16" spans="1:22" s="32" customFormat="1" ht="15.6" customHeight="1" thickBot="1">
      <c r="A16" s="90"/>
      <c r="B16" s="91"/>
      <c r="C16" s="186"/>
      <c r="D16" s="186"/>
      <c r="E16" s="92" t="s">
        <v>11</v>
      </c>
      <c r="F16" s="92" t="s">
        <v>12</v>
      </c>
      <c r="G16" s="92">
        <v>1519.7</v>
      </c>
      <c r="H16" s="92" t="s">
        <v>12</v>
      </c>
      <c r="I16" s="92" t="s">
        <v>11</v>
      </c>
      <c r="J16" s="92"/>
      <c r="K16" s="165"/>
      <c r="L16" s="92" t="s">
        <v>12</v>
      </c>
      <c r="M16" s="92" t="s">
        <v>11</v>
      </c>
      <c r="N16" s="92" t="s">
        <v>12</v>
      </c>
      <c r="O16" s="92" t="s">
        <v>11</v>
      </c>
      <c r="P16" s="92" t="s">
        <v>12</v>
      </c>
      <c r="Q16" s="92" t="s">
        <v>11</v>
      </c>
      <c r="R16" s="92" t="s">
        <v>12</v>
      </c>
      <c r="S16" s="92" t="s">
        <v>11</v>
      </c>
      <c r="T16" s="92" t="s">
        <v>12</v>
      </c>
      <c r="U16" s="92" t="s">
        <v>11</v>
      </c>
      <c r="V16" s="92" t="s">
        <v>12</v>
      </c>
    </row>
    <row r="17" spans="1:23" s="32" customFormat="1" ht="15.6" customHeight="1" thickBot="1">
      <c r="A17" s="167"/>
      <c r="B17" s="167"/>
      <c r="C17" s="167"/>
      <c r="D17" s="167"/>
      <c r="E17" s="167"/>
      <c r="F17" s="167"/>
      <c r="G17" s="167"/>
      <c r="H17" s="167"/>
      <c r="I17" s="167"/>
      <c r="J17" s="167"/>
      <c r="K17" s="167"/>
      <c r="L17" s="167"/>
      <c r="M17" s="167"/>
      <c r="N17" s="167"/>
      <c r="O17" s="167"/>
      <c r="P17" s="167"/>
      <c r="Q17" s="167"/>
      <c r="R17" s="167"/>
      <c r="S17" s="167"/>
      <c r="T17" s="167"/>
      <c r="U17" s="167"/>
      <c r="V17" s="167"/>
      <c r="W17" s="93"/>
    </row>
    <row r="18" spans="1:23" s="32" customFormat="1" ht="15.6" customHeight="1" thickBot="1">
      <c r="A18" s="127">
        <f>'Planilha orçamentária'!A14</f>
        <v>1</v>
      </c>
      <c r="B18" s="111" t="str">
        <f>'Planilha orçamentária'!D14</f>
        <v>Descrição de Serviços</v>
      </c>
      <c r="C18" s="112">
        <f>'Planilha orçamentária'!H14</f>
        <v>13080.19</v>
      </c>
      <c r="D18" s="113">
        <f>C18/$C$34</f>
        <v>1.7317282387511221E-2</v>
      </c>
      <c r="E18" s="114">
        <v>100</v>
      </c>
      <c r="F18" s="115">
        <f>E18</f>
        <v>100</v>
      </c>
      <c r="G18" s="159">
        <v>0</v>
      </c>
      <c r="H18" s="115">
        <f>F18+G18</f>
        <v>100</v>
      </c>
      <c r="I18" s="159">
        <v>0</v>
      </c>
      <c r="J18" s="115">
        <f>H18+I18</f>
        <v>100</v>
      </c>
      <c r="K18" s="114"/>
      <c r="L18" s="115"/>
      <c r="M18" s="114"/>
      <c r="N18" s="115"/>
      <c r="O18" s="114"/>
      <c r="P18" s="115"/>
      <c r="Q18" s="114"/>
      <c r="R18" s="115"/>
      <c r="S18" s="114"/>
      <c r="T18" s="115"/>
      <c r="U18" s="114"/>
      <c r="V18" s="115"/>
    </row>
    <row r="19" spans="1:23" s="32" customFormat="1" ht="15.6" customHeight="1" thickBot="1">
      <c r="A19" s="128"/>
      <c r="B19" s="116"/>
      <c r="C19" s="117"/>
      <c r="D19" s="118"/>
      <c r="E19" s="119"/>
      <c r="F19" s="120"/>
      <c r="G19" s="119"/>
      <c r="H19" s="120"/>
      <c r="I19" s="119"/>
      <c r="J19" s="120"/>
      <c r="K19" s="166"/>
      <c r="L19" s="120"/>
      <c r="M19" s="119"/>
      <c r="N19" s="120"/>
      <c r="O19" s="119"/>
      <c r="P19" s="120"/>
      <c r="Q19" s="119"/>
      <c r="R19" s="120"/>
      <c r="S19" s="119"/>
      <c r="T19" s="120"/>
      <c r="U19" s="119"/>
      <c r="V19" s="120"/>
    </row>
    <row r="20" spans="1:23" s="32" customFormat="1" ht="17.25" thickBot="1">
      <c r="A20" s="128">
        <f>'Planilha orçamentária'!A18</f>
        <v>2</v>
      </c>
      <c r="B20" s="116" t="str">
        <f>'Planilha orçamentária'!D18</f>
        <v>MOVIMENTAÇÃO DE SOLO</v>
      </c>
      <c r="C20" s="117">
        <f>'Planilha orçamentária'!H18</f>
        <v>177578.69999999998</v>
      </c>
      <c r="D20" s="121">
        <f>C20/$C$34</f>
        <v>0.235102127255578</v>
      </c>
      <c r="E20" s="122">
        <v>0</v>
      </c>
      <c r="F20" s="123">
        <f>E20</f>
        <v>0</v>
      </c>
      <c r="G20" s="126">
        <v>50</v>
      </c>
      <c r="H20" s="123">
        <f>F20+G20</f>
        <v>50</v>
      </c>
      <c r="I20" s="125">
        <v>50</v>
      </c>
      <c r="J20" s="123">
        <f>H20+I20</f>
        <v>100</v>
      </c>
      <c r="K20" s="166"/>
      <c r="L20" s="123"/>
      <c r="M20" s="125"/>
      <c r="N20" s="123"/>
      <c r="O20" s="125"/>
      <c r="P20" s="123"/>
      <c r="Q20" s="125"/>
      <c r="R20" s="123"/>
      <c r="S20" s="125"/>
      <c r="T20" s="123"/>
      <c r="U20" s="125"/>
      <c r="V20" s="123"/>
    </row>
    <row r="21" spans="1:23" s="32" customFormat="1" ht="17.25" thickBot="1">
      <c r="A21" s="128"/>
      <c r="B21" s="116"/>
      <c r="C21" s="117"/>
      <c r="D21" s="121"/>
      <c r="E21" s="122"/>
      <c r="F21" s="123"/>
      <c r="G21" s="125"/>
      <c r="H21" s="123"/>
      <c r="I21" s="125"/>
      <c r="J21" s="123"/>
      <c r="K21" s="166"/>
      <c r="L21" s="123"/>
      <c r="M21" s="124"/>
      <c r="N21" s="123"/>
      <c r="O21" s="124"/>
      <c r="P21" s="123"/>
      <c r="Q21" s="124"/>
      <c r="R21" s="123"/>
      <c r="S21" s="124"/>
      <c r="T21" s="123"/>
      <c r="U21" s="124"/>
      <c r="V21" s="123"/>
    </row>
    <row r="22" spans="1:23" s="32" customFormat="1" ht="17.25" thickBot="1">
      <c r="A22" s="128">
        <f>'Planilha orçamentária'!A28</f>
        <v>3</v>
      </c>
      <c r="B22" s="116" t="str">
        <f>'Planilha orçamentária'!D28</f>
        <v xml:space="preserve"> TUBULAÇÕES </v>
      </c>
      <c r="C22" s="117">
        <f>'Planilha orçamentária'!H28</f>
        <v>381501.61</v>
      </c>
      <c r="D22" s="121">
        <f>C22/$C$34</f>
        <v>0.50508219770967966</v>
      </c>
      <c r="E22" s="122">
        <v>0</v>
      </c>
      <c r="F22" s="123">
        <f>E22</f>
        <v>0</v>
      </c>
      <c r="G22" s="126">
        <v>50</v>
      </c>
      <c r="H22" s="123">
        <f>F22+G22</f>
        <v>50</v>
      </c>
      <c r="I22" s="125">
        <v>50</v>
      </c>
      <c r="J22" s="115">
        <f>H22+I22</f>
        <v>100</v>
      </c>
      <c r="K22" s="166"/>
      <c r="L22" s="123"/>
      <c r="M22" s="124"/>
      <c r="N22" s="123"/>
      <c r="O22" s="124"/>
      <c r="P22" s="123"/>
      <c r="Q22" s="124"/>
      <c r="R22" s="123"/>
      <c r="S22" s="125"/>
      <c r="T22" s="123"/>
      <c r="U22" s="125"/>
      <c r="V22" s="123"/>
    </row>
    <row r="23" spans="1:23" s="32" customFormat="1" ht="17.25" thickBot="1">
      <c r="A23" s="128"/>
      <c r="B23" s="116"/>
      <c r="C23" s="117"/>
      <c r="D23" s="121"/>
      <c r="E23" s="122"/>
      <c r="F23" s="123"/>
      <c r="G23" s="125"/>
      <c r="H23" s="123"/>
      <c r="I23" s="125"/>
      <c r="J23" s="123"/>
      <c r="K23" s="166"/>
      <c r="L23" s="123"/>
      <c r="M23" s="124"/>
      <c r="N23" s="123"/>
      <c r="O23" s="124"/>
      <c r="P23" s="123"/>
      <c r="Q23" s="124"/>
      <c r="R23" s="123"/>
      <c r="S23" s="124"/>
      <c r="T23" s="123"/>
      <c r="U23" s="124"/>
      <c r="V23" s="123"/>
    </row>
    <row r="24" spans="1:23" s="32" customFormat="1" ht="17.25" thickBot="1">
      <c r="A24" s="128">
        <f>'Planilha orçamentária'!A31</f>
        <v>4</v>
      </c>
      <c r="B24" s="116" t="str">
        <f>'Planilha orçamentária'!D31</f>
        <v xml:space="preserve"> POÇOS DE VISITA </v>
      </c>
      <c r="C24" s="117">
        <f>'Planilha orçamentária'!H31</f>
        <v>82344.63</v>
      </c>
      <c r="D24" s="121">
        <f>C24/$C$34</f>
        <v>0.10901869245057819</v>
      </c>
      <c r="E24" s="122">
        <v>0</v>
      </c>
      <c r="F24" s="123">
        <f>E24</f>
        <v>0</v>
      </c>
      <c r="G24" s="126">
        <v>50</v>
      </c>
      <c r="H24" s="123">
        <f>F24+G24</f>
        <v>50</v>
      </c>
      <c r="I24" s="125">
        <v>50</v>
      </c>
      <c r="J24" s="115">
        <f>H24+I24</f>
        <v>100</v>
      </c>
      <c r="K24" s="166"/>
      <c r="L24" s="123"/>
      <c r="M24" s="125"/>
      <c r="N24" s="123"/>
      <c r="O24" s="124"/>
      <c r="P24" s="123"/>
      <c r="Q24" s="124"/>
      <c r="R24" s="123"/>
      <c r="S24" s="124"/>
      <c r="T24" s="123"/>
      <c r="U24" s="124"/>
      <c r="V24" s="123"/>
    </row>
    <row r="25" spans="1:23" s="32" customFormat="1" ht="17.25" thickBot="1">
      <c r="A25" s="128"/>
      <c r="B25" s="116"/>
      <c r="C25" s="117"/>
      <c r="D25" s="121"/>
      <c r="E25" s="122"/>
      <c r="F25" s="123"/>
      <c r="G25" s="125"/>
      <c r="H25" s="123"/>
      <c r="I25" s="125"/>
      <c r="J25" s="123"/>
      <c r="K25" s="166"/>
      <c r="L25" s="123"/>
      <c r="M25" s="124"/>
      <c r="N25" s="123"/>
      <c r="O25" s="124"/>
      <c r="P25" s="123"/>
      <c r="Q25" s="124"/>
      <c r="R25" s="123"/>
      <c r="S25" s="124"/>
      <c r="T25" s="123"/>
      <c r="U25" s="124"/>
      <c r="V25" s="123"/>
    </row>
    <row r="26" spans="1:23" s="32" customFormat="1" ht="17.25" thickBot="1">
      <c r="A26" s="128">
        <f>'Planilha orçamentária'!A36</f>
        <v>5</v>
      </c>
      <c r="B26" s="116" t="str">
        <f>'Planilha orçamentária'!D36</f>
        <v xml:space="preserve"> RECAPEAMENTO </v>
      </c>
      <c r="C26" s="117">
        <f>'Planilha orçamentária'!H36</f>
        <v>98147.35</v>
      </c>
      <c r="D26" s="121">
        <f>C26/$C$34</f>
        <v>0.12994041948441878</v>
      </c>
      <c r="E26" s="122">
        <v>0</v>
      </c>
      <c r="F26" s="123">
        <f>E26</f>
        <v>0</v>
      </c>
      <c r="G26" s="126">
        <v>50</v>
      </c>
      <c r="H26" s="123">
        <f>F26+G26</f>
        <v>50</v>
      </c>
      <c r="I26" s="125">
        <v>50</v>
      </c>
      <c r="J26" s="115">
        <f>H26+I26</f>
        <v>100</v>
      </c>
      <c r="K26" s="166"/>
      <c r="L26" s="123"/>
      <c r="M26" s="124"/>
      <c r="N26" s="123"/>
      <c r="O26" s="125"/>
      <c r="P26" s="123"/>
      <c r="Q26" s="125"/>
      <c r="R26" s="123"/>
      <c r="S26" s="124"/>
      <c r="T26" s="123"/>
      <c r="U26" s="124"/>
      <c r="V26" s="123"/>
    </row>
    <row r="27" spans="1:23" s="32" customFormat="1" ht="17.25" thickBot="1">
      <c r="A27" s="128"/>
      <c r="B27" s="116"/>
      <c r="C27" s="117"/>
      <c r="D27" s="121"/>
      <c r="E27" s="126"/>
      <c r="F27" s="123"/>
      <c r="G27" s="125"/>
      <c r="H27" s="123"/>
      <c r="I27" s="125"/>
      <c r="J27" s="123"/>
      <c r="K27" s="166"/>
      <c r="L27" s="123"/>
      <c r="M27" s="124"/>
      <c r="N27" s="123"/>
      <c r="O27" s="124"/>
      <c r="P27" s="123"/>
      <c r="Q27" s="124"/>
      <c r="R27" s="123"/>
      <c r="S27" s="124"/>
      <c r="T27" s="123"/>
      <c r="U27" s="124"/>
      <c r="V27" s="123"/>
    </row>
    <row r="28" spans="1:23" s="32" customFormat="1" ht="17.25" thickBot="1">
      <c r="A28" s="128">
        <f>'Planilha orçamentária'!A40</f>
        <v>6</v>
      </c>
      <c r="B28" s="116" t="str">
        <f>'Planilha orçamentária'!D40</f>
        <v xml:space="preserve"> SERVIÇOS FINAIS </v>
      </c>
      <c r="C28" s="117">
        <f>'Planilha orçamentária'!H40</f>
        <v>2673.31</v>
      </c>
      <c r="D28" s="121">
        <f>C28/$C$34</f>
        <v>3.5392807122341208E-3</v>
      </c>
      <c r="E28" s="122">
        <v>0</v>
      </c>
      <c r="F28" s="123">
        <f>E28</f>
        <v>0</v>
      </c>
      <c r="G28" s="124">
        <v>0</v>
      </c>
      <c r="H28" s="123">
        <f>F28+G28</f>
        <v>0</v>
      </c>
      <c r="I28" s="125">
        <v>100</v>
      </c>
      <c r="J28" s="115">
        <f>H28+I28</f>
        <v>100</v>
      </c>
      <c r="K28" s="124"/>
      <c r="L28" s="123"/>
      <c r="M28" s="125"/>
      <c r="N28" s="123"/>
      <c r="O28" s="125"/>
      <c r="P28" s="123"/>
      <c r="Q28" s="124"/>
      <c r="R28" s="123"/>
      <c r="S28" s="124"/>
      <c r="T28" s="123"/>
      <c r="U28" s="124"/>
      <c r="V28" s="123"/>
    </row>
    <row r="29" spans="1:23" s="32" customFormat="1" ht="17.25" hidden="1" thickBot="1">
      <c r="A29" s="128"/>
      <c r="B29" s="116"/>
      <c r="C29" s="117"/>
      <c r="D29" s="121"/>
      <c r="E29" s="126"/>
      <c r="F29" s="123"/>
      <c r="G29" s="125">
        <v>337.08</v>
      </c>
      <c r="H29" s="123"/>
      <c r="I29" s="125"/>
      <c r="J29" s="123"/>
      <c r="K29" s="166"/>
      <c r="L29" s="123"/>
      <c r="M29" s="124"/>
      <c r="N29" s="123"/>
      <c r="O29" s="124"/>
      <c r="P29" s="123"/>
      <c r="Q29" s="124"/>
      <c r="R29" s="123"/>
      <c r="S29" s="124"/>
      <c r="T29" s="123"/>
      <c r="U29" s="124"/>
      <c r="V29" s="123"/>
    </row>
    <row r="30" spans="1:23" s="32" customFormat="1" ht="17.25" hidden="1" thickBot="1">
      <c r="A30" s="128"/>
      <c r="B30" s="116"/>
      <c r="C30" s="117"/>
      <c r="D30" s="121"/>
      <c r="E30" s="122"/>
      <c r="F30" s="123"/>
      <c r="G30" s="124">
        <v>581.4</v>
      </c>
      <c r="H30" s="123"/>
      <c r="I30" s="124"/>
      <c r="J30" s="123"/>
      <c r="K30" s="166"/>
      <c r="L30" s="123"/>
      <c r="M30" s="124"/>
      <c r="N30" s="123"/>
      <c r="O30" s="125"/>
      <c r="P30" s="123"/>
      <c r="Q30" s="125"/>
      <c r="R30" s="123"/>
      <c r="S30" s="124"/>
      <c r="T30" s="123"/>
      <c r="U30" s="124"/>
      <c r="V30" s="123"/>
    </row>
    <row r="31" spans="1:23" s="32" customFormat="1" ht="17.25" hidden="1" thickBot="1">
      <c r="A31" s="128"/>
      <c r="B31" s="116"/>
      <c r="C31" s="117"/>
      <c r="D31" s="118"/>
      <c r="E31" s="124"/>
      <c r="F31" s="123"/>
      <c r="G31" s="124"/>
      <c r="H31" s="123"/>
      <c r="I31" s="124"/>
      <c r="J31" s="123"/>
      <c r="K31" s="124"/>
      <c r="L31" s="123"/>
      <c r="M31" s="124"/>
      <c r="N31" s="123"/>
      <c r="O31" s="124"/>
      <c r="P31" s="123"/>
      <c r="Q31" s="124"/>
      <c r="R31" s="123"/>
      <c r="S31" s="124"/>
      <c r="T31" s="123"/>
      <c r="U31" s="124"/>
      <c r="V31" s="123"/>
    </row>
    <row r="32" spans="1:23" s="32" customFormat="1" ht="17.25" hidden="1" thickBot="1">
      <c r="A32" s="128"/>
      <c r="B32" s="116"/>
      <c r="C32" s="117"/>
      <c r="D32" s="121"/>
      <c r="E32" s="122"/>
      <c r="F32" s="123"/>
      <c r="G32" s="122">
        <v>8535.81</v>
      </c>
      <c r="H32" s="123"/>
      <c r="I32" s="122"/>
      <c r="J32" s="123"/>
      <c r="K32" s="166"/>
      <c r="L32" s="123"/>
      <c r="M32" s="122"/>
      <c r="N32" s="123"/>
      <c r="O32" s="122"/>
      <c r="P32" s="123"/>
      <c r="Q32" s="126"/>
      <c r="R32" s="123"/>
      <c r="S32" s="126"/>
      <c r="T32" s="123"/>
      <c r="U32" s="122"/>
      <c r="V32" s="123"/>
    </row>
    <row r="33" spans="1:22" ht="17.25" thickBot="1">
      <c r="A33" s="39"/>
      <c r="B33" s="40"/>
      <c r="C33" s="41">
        <f>SUM(C18:C28)</f>
        <v>755325.79</v>
      </c>
      <c r="D33" s="57"/>
      <c r="E33" s="42"/>
      <c r="F33" s="42"/>
      <c r="G33" s="42"/>
      <c r="H33" s="42"/>
      <c r="I33" s="42"/>
      <c r="J33" s="42"/>
      <c r="K33" s="166"/>
      <c r="L33" s="42"/>
      <c r="M33" s="42"/>
      <c r="N33" s="42"/>
      <c r="O33" s="42"/>
      <c r="P33" s="42"/>
      <c r="Q33" s="148"/>
      <c r="R33" s="42"/>
      <c r="S33" s="42"/>
      <c r="T33" s="42"/>
      <c r="U33" s="42"/>
      <c r="V33" s="42"/>
    </row>
    <row r="34" spans="1:22" ht="17.25" thickBot="1">
      <c r="A34" s="43"/>
      <c r="B34" s="44" t="s">
        <v>13</v>
      </c>
      <c r="C34" s="45">
        <f>C33</f>
        <v>755325.79</v>
      </c>
      <c r="D34" s="46">
        <f>SUM(D18:D32)</f>
        <v>1</v>
      </c>
      <c r="E34" s="47">
        <f>SUMPRODUCT(E18:E32,$D$18:$D$32)/100</f>
        <v>1.7317282387511221E-2</v>
      </c>
      <c r="F34" s="48">
        <f>E34</f>
        <v>1.7317282387511221E-2</v>
      </c>
      <c r="G34" s="47">
        <f>SUMPRODUCT(G18:G32,$D$18:$D$32)/100</f>
        <v>0.48957171845012737</v>
      </c>
      <c r="H34" s="56">
        <f>F34+G34</f>
        <v>0.50688900083763855</v>
      </c>
      <c r="I34" s="47">
        <f>SUMPRODUCT(I18:I32,$D$18:$D$32)/100</f>
        <v>0.49311099916236151</v>
      </c>
      <c r="J34" s="56">
        <f>H34+I34</f>
        <v>1</v>
      </c>
      <c r="K34" s="166"/>
      <c r="L34" s="56">
        <f>J34+K34</f>
        <v>1</v>
      </c>
      <c r="M34" s="47">
        <f>SUMPRODUCT(M18:M32,$D$18:$D$32)/100</f>
        <v>0</v>
      </c>
      <c r="N34" s="56">
        <f>L34+M34</f>
        <v>1</v>
      </c>
      <c r="O34" s="47">
        <f>SUMPRODUCT(O18:O32,$D$18:$D$32)/100</f>
        <v>0</v>
      </c>
      <c r="P34" s="56">
        <f>N34+O34</f>
        <v>1</v>
      </c>
      <c r="Q34" s="47">
        <f>SUMPRODUCT(Q18:Q32,$D$18:$D$32)/100</f>
        <v>0</v>
      </c>
      <c r="R34" s="56">
        <f>P34+Q34</f>
        <v>1</v>
      </c>
      <c r="S34" s="47">
        <f>SUMPRODUCT(S18:S32,$D$18:$D$32)/100</f>
        <v>0</v>
      </c>
      <c r="T34" s="56">
        <f>R34+S34</f>
        <v>1</v>
      </c>
      <c r="U34" s="47">
        <f>SUMPRODUCT(U18:U32,$D$18:$D$32)/100</f>
        <v>0</v>
      </c>
      <c r="V34" s="56">
        <f>T34+U34</f>
        <v>1</v>
      </c>
    </row>
    <row r="35" spans="1:22" ht="15" thickBot="1">
      <c r="A35" s="49"/>
      <c r="B35" s="50" t="s">
        <v>16</v>
      </c>
      <c r="C35" s="51"/>
      <c r="D35" s="52"/>
      <c r="E35" s="177">
        <f>E34*$C$34</f>
        <v>13080.19</v>
      </c>
      <c r="F35" s="178"/>
      <c r="G35" s="177">
        <f>G34*$C$34</f>
        <v>369786.14500000008</v>
      </c>
      <c r="H35" s="178"/>
      <c r="I35" s="177">
        <f>I34*$C$34</f>
        <v>372459.45500000007</v>
      </c>
      <c r="J35" s="178"/>
      <c r="K35" s="177"/>
      <c r="L35" s="178"/>
      <c r="M35" s="177">
        <f>M34*$C$34</f>
        <v>0</v>
      </c>
      <c r="N35" s="178"/>
      <c r="O35" s="177">
        <f>O34*$C$34</f>
        <v>0</v>
      </c>
      <c r="P35" s="178"/>
      <c r="Q35" s="177">
        <f>Q34*$C$34</f>
        <v>0</v>
      </c>
      <c r="R35" s="178"/>
      <c r="S35" s="177">
        <f>S34*$C$34</f>
        <v>0</v>
      </c>
      <c r="T35" s="178"/>
      <c r="U35" s="177">
        <f>U34*$C$34</f>
        <v>0</v>
      </c>
      <c r="V35" s="178"/>
    </row>
    <row r="36" spans="1:22" ht="15" thickBot="1"/>
    <row r="37" spans="1:22" ht="15" thickBot="1">
      <c r="K37" s="164"/>
    </row>
    <row r="38" spans="1:22" ht="15" thickBot="1">
      <c r="K38" s="164"/>
    </row>
    <row r="39" spans="1:22" ht="15" thickBot="1">
      <c r="K39" s="164"/>
    </row>
    <row r="40" spans="1:22" ht="15" thickBot="1"/>
    <row r="41" spans="1:22" ht="15" thickBot="1">
      <c r="K41" s="164"/>
    </row>
    <row r="42" spans="1:22" ht="15" thickBot="1">
      <c r="K42" s="164"/>
    </row>
    <row r="43" spans="1:22">
      <c r="C43" s="32"/>
      <c r="D43" s="30"/>
      <c r="E43" s="30"/>
      <c r="F43" s="30"/>
      <c r="G43" s="30"/>
      <c r="I43" s="30"/>
    </row>
    <row r="44" spans="1:22">
      <c r="C44" s="32"/>
      <c r="D44" s="30"/>
      <c r="E44" s="30"/>
      <c r="F44" s="30"/>
      <c r="G44" s="30"/>
      <c r="I44" s="30"/>
    </row>
    <row r="45" spans="1:22">
      <c r="C45" s="32"/>
      <c r="D45" s="30"/>
      <c r="E45" s="30"/>
      <c r="F45" s="30"/>
      <c r="G45" s="30"/>
      <c r="I45" s="30"/>
    </row>
    <row r="46" spans="1:22">
      <c r="C46" s="174" t="s">
        <v>21</v>
      </c>
      <c r="D46" s="174"/>
      <c r="E46" s="174"/>
      <c r="F46" s="174"/>
      <c r="G46" s="174"/>
      <c r="H46" s="174"/>
      <c r="I46" s="174"/>
      <c r="J46" s="174"/>
      <c r="K46" s="174"/>
      <c r="M46" s="174" t="s">
        <v>21</v>
      </c>
      <c r="N46" s="174"/>
      <c r="O46" s="174"/>
      <c r="P46" s="174"/>
      <c r="Q46" s="174"/>
      <c r="R46" s="174"/>
      <c r="S46" s="174"/>
      <c r="T46" s="174"/>
      <c r="U46" s="174"/>
    </row>
    <row r="47" spans="1:22">
      <c r="C47" s="175" t="s">
        <v>15</v>
      </c>
      <c r="D47" s="175"/>
      <c r="E47" s="175"/>
      <c r="F47" s="175"/>
      <c r="G47" s="175"/>
      <c r="H47" s="175"/>
      <c r="I47" s="175"/>
      <c r="J47" s="175"/>
      <c r="K47" s="175"/>
      <c r="L47" s="94"/>
      <c r="M47" s="175" t="s">
        <v>15</v>
      </c>
      <c r="N47" s="175"/>
      <c r="O47" s="175"/>
      <c r="P47" s="175"/>
      <c r="Q47" s="175"/>
      <c r="R47" s="175"/>
      <c r="S47" s="175"/>
      <c r="T47" s="175"/>
      <c r="U47" s="175"/>
    </row>
    <row r="48" spans="1:22">
      <c r="C48" s="172" t="s">
        <v>22</v>
      </c>
      <c r="D48" s="172"/>
      <c r="E48" s="172"/>
      <c r="F48" s="172"/>
      <c r="G48" s="172"/>
      <c r="H48" s="172"/>
      <c r="I48" s="172"/>
      <c r="J48" s="172"/>
      <c r="K48" s="172"/>
      <c r="M48" s="172" t="s">
        <v>22</v>
      </c>
      <c r="N48" s="172"/>
      <c r="O48" s="172"/>
      <c r="P48" s="172"/>
      <c r="Q48" s="172"/>
      <c r="R48" s="172"/>
      <c r="S48" s="172"/>
      <c r="T48" s="172"/>
      <c r="U48" s="172"/>
    </row>
    <row r="49" spans="3:21">
      <c r="C49" s="79"/>
      <c r="D49" s="26"/>
      <c r="E49" s="26"/>
      <c r="F49" s="26"/>
      <c r="G49" s="26"/>
      <c r="H49" s="26"/>
      <c r="I49" s="26"/>
      <c r="J49" s="26"/>
      <c r="K49" s="23"/>
      <c r="M49" s="79"/>
      <c r="N49" s="26"/>
      <c r="O49" s="26"/>
      <c r="P49" s="26"/>
      <c r="Q49" s="26"/>
      <c r="R49" s="26"/>
      <c r="S49" s="26"/>
      <c r="T49" s="26"/>
      <c r="U49" s="23"/>
    </row>
    <row r="50" spans="3:21">
      <c r="C50" s="171" t="s">
        <v>23</v>
      </c>
      <c r="D50" s="171"/>
      <c r="E50" s="171"/>
      <c r="F50" s="171"/>
      <c r="G50" s="171"/>
      <c r="H50" s="171"/>
      <c r="I50" s="171"/>
      <c r="J50" s="171"/>
      <c r="K50" s="171"/>
      <c r="M50" s="171" t="s">
        <v>23</v>
      </c>
      <c r="N50" s="171"/>
      <c r="O50" s="171"/>
      <c r="P50" s="171"/>
      <c r="Q50" s="171"/>
      <c r="R50" s="171"/>
      <c r="S50" s="171"/>
      <c r="T50" s="171"/>
      <c r="U50" s="171"/>
    </row>
    <row r="51" spans="3:21">
      <c r="C51" s="171" t="s">
        <v>97</v>
      </c>
      <c r="D51" s="171"/>
      <c r="E51" s="171"/>
      <c r="F51" s="171"/>
      <c r="G51" s="171"/>
      <c r="H51" s="171"/>
      <c r="I51" s="171"/>
      <c r="J51" s="171"/>
      <c r="K51" s="171"/>
      <c r="M51" s="171" t="s">
        <v>38</v>
      </c>
      <c r="N51" s="171"/>
      <c r="O51" s="171"/>
      <c r="P51" s="171"/>
      <c r="Q51" s="171"/>
      <c r="R51" s="171"/>
      <c r="S51" s="171"/>
      <c r="T51" s="171"/>
      <c r="U51" s="171"/>
    </row>
    <row r="52" spans="3:21">
      <c r="C52" s="32"/>
      <c r="D52" s="30"/>
      <c r="E52" s="30"/>
      <c r="F52" s="30"/>
      <c r="G52" s="30"/>
      <c r="I52" s="30"/>
    </row>
    <row r="96" spans="8:8">
      <c r="H96" s="168">
        <f>H14+H18+H28+H31+H36+H40</f>
        <v>100</v>
      </c>
    </row>
    <row r="98" spans="3:4" ht="15">
      <c r="D98" s="169" t="s">
        <v>95</v>
      </c>
    </row>
    <row r="104" spans="3:4">
      <c r="C104" s="53" t="s">
        <v>96</v>
      </c>
    </row>
    <row r="121" spans="2:22" s="55" customFormat="1" ht="90" customHeight="1">
      <c r="B121" s="32"/>
      <c r="C121" s="53"/>
      <c r="D121" s="54"/>
      <c r="E121" s="54"/>
      <c r="F121" s="31"/>
      <c r="G121" s="32"/>
      <c r="H121" s="30"/>
      <c r="I121" s="32"/>
      <c r="J121" s="30"/>
      <c r="K121" s="32"/>
      <c r="L121" s="30"/>
      <c r="M121" s="32"/>
      <c r="N121" s="30"/>
      <c r="O121" s="30"/>
      <c r="P121" s="30"/>
      <c r="Q121" s="30"/>
      <c r="R121" s="30"/>
      <c r="S121" s="30"/>
      <c r="T121" s="30"/>
      <c r="U121" s="32"/>
      <c r="V121" s="30"/>
    </row>
  </sheetData>
  <mergeCells count="33">
    <mergeCell ref="C50:K50"/>
    <mergeCell ref="C51:K51"/>
    <mergeCell ref="Q35:R35"/>
    <mergeCell ref="M50:U50"/>
    <mergeCell ref="U14:V15"/>
    <mergeCell ref="C46:K46"/>
    <mergeCell ref="S14:T15"/>
    <mergeCell ref="C47:K47"/>
    <mergeCell ref="C48:K48"/>
    <mergeCell ref="M51:U51"/>
    <mergeCell ref="O35:P35"/>
    <mergeCell ref="E35:F35"/>
    <mergeCell ref="K35:L35"/>
    <mergeCell ref="I35:J35"/>
    <mergeCell ref="M48:U48"/>
    <mergeCell ref="M46:U46"/>
    <mergeCell ref="A2:V2"/>
    <mergeCell ref="A3:V3"/>
    <mergeCell ref="K14:L15"/>
    <mergeCell ref="O14:P15"/>
    <mergeCell ref="Q14:R15"/>
    <mergeCell ref="E14:F15"/>
    <mergeCell ref="G14:H15"/>
    <mergeCell ref="A9:V9"/>
    <mergeCell ref="C14:C16"/>
    <mergeCell ref="D14:D16"/>
    <mergeCell ref="M14:N15"/>
    <mergeCell ref="I14:J15"/>
    <mergeCell ref="M35:N35"/>
    <mergeCell ref="S35:T35"/>
    <mergeCell ref="M47:U47"/>
    <mergeCell ref="G35:H35"/>
    <mergeCell ref="U35:V35"/>
  </mergeCells>
  <phoneticPr fontId="0" type="noConversion"/>
  <printOptions horizontalCentered="1"/>
  <pageMargins left="0.11811023622047245" right="0.27559055118110237" top="0.6692913385826772" bottom="0.39370078740157483" header="0.19685039370078741" footer="0.11811023622047245"/>
  <pageSetup paperSize="9" scale="81" orientation="portrait" r:id="rId1"/>
  <headerFooter alignWithMargins="0">
    <oddFooter>&amp;L&amp;A&amp;RPágina &amp;P de &amp;N</oddFooter>
  </headerFooter>
  <drawing r:id="rId2"/>
  <legacyDrawing r:id="rId3"/>
  <oleObjects>
    <oleObject progId="Word.Picture.8" shapeId="34817" r:id="rId4"/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4</vt:i4>
      </vt:variant>
    </vt:vector>
  </HeadingPairs>
  <TitlesOfParts>
    <vt:vector size="6" baseType="lpstr">
      <vt:lpstr>Planilha orçamentária</vt:lpstr>
      <vt:lpstr>Cronograma</vt:lpstr>
      <vt:lpstr>Cronograma!Area_de_impressao</vt:lpstr>
      <vt:lpstr>'Planilha orçamentária'!Area_de_impressao</vt:lpstr>
      <vt:lpstr>Cronograma!Titulos_de_impressao</vt:lpstr>
      <vt:lpstr>'Planilha orçamentária'!Titulos_de_impressao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cmp2</cp:lastModifiedBy>
  <cp:lastPrinted>2025-02-06T19:09:13Z</cp:lastPrinted>
  <dcterms:created xsi:type="dcterms:W3CDTF">2009-10-15T12:59:53Z</dcterms:created>
  <dcterms:modified xsi:type="dcterms:W3CDTF">2025-03-21T13:17:04Z</dcterms:modified>
</cp:coreProperties>
</file>