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CONCORRÊNCIAS\2025\003 - Ligações, sondagens, redes, obras - 200606-2025\VERSÃO 2\"/>
    </mc:Choice>
  </mc:AlternateContent>
  <bookViews>
    <workbookView xWindow="0" yWindow="0" windowWidth="28800" windowHeight="12135" activeTab="1"/>
  </bookViews>
  <sheets>
    <sheet name="PQPU" sheetId="1" r:id="rId1"/>
    <sheet name="PQPU sem preços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7" i="1" l="1"/>
  <c r="D51" i="3" l="1"/>
  <c r="F47" i="3"/>
  <c r="F20" i="3"/>
  <c r="F8" i="3"/>
  <c r="D52" i="3" l="1"/>
  <c r="F7" i="1"/>
  <c r="F25" i="1"/>
  <c r="F37" i="1"/>
  <c r="F40" i="1"/>
  <c r="F46" i="1"/>
  <c r="F35" i="1"/>
  <c r="F31" i="1"/>
  <c r="D52" i="1"/>
  <c r="F51" i="1"/>
  <c r="F47" i="1"/>
  <c r="F41" i="1"/>
  <c r="F38" i="1"/>
  <c r="F36" i="1"/>
  <c r="F34" i="1"/>
  <c r="F33" i="1"/>
  <c r="F32" i="1"/>
  <c r="F30" i="1"/>
  <c r="F24" i="1"/>
  <c r="F19" i="1"/>
  <c r="F17" i="1"/>
  <c r="F16" i="1"/>
  <c r="F15" i="1"/>
  <c r="F8" i="1"/>
  <c r="F6" i="1"/>
  <c r="D53" i="3" l="1"/>
  <c r="F52" i="1"/>
  <c r="D53" i="1"/>
  <c r="F27" i="1"/>
  <c r="F42" i="1"/>
  <c r="F45" i="1"/>
  <c r="F26" i="1"/>
  <c r="F13" i="1"/>
  <c r="F39" i="1"/>
  <c r="F44" i="1"/>
  <c r="F12" i="1"/>
  <c r="F20" i="1"/>
  <c r="F55" i="1"/>
  <c r="F5" i="1"/>
  <c r="F9" i="1" s="1"/>
  <c r="F14" i="1"/>
  <c r="F43" i="1"/>
  <c r="F18" i="1"/>
  <c r="F55" i="3" l="1"/>
  <c r="F56" i="3" s="1"/>
  <c r="D54" i="1"/>
  <c r="F53" i="1"/>
  <c r="F21" i="1"/>
  <c r="F28" i="1"/>
  <c r="F54" i="1" l="1"/>
  <c r="F56" i="1" s="1"/>
  <c r="F29" i="1"/>
  <c r="F48" i="1" s="1"/>
</calcChain>
</file>

<file path=xl/sharedStrings.xml><?xml version="1.0" encoding="utf-8"?>
<sst xmlns="http://schemas.openxmlformats.org/spreadsheetml/2006/main" count="285" uniqueCount="111">
  <si>
    <t>PLANILHA DE QUANTIDADE E PREÇOS UNITÁRIOS</t>
  </si>
  <si>
    <t>ITEM</t>
  </si>
  <si>
    <t>ESPECIFICAÇÃO DO SERVIÇO</t>
  </si>
  <si>
    <t>UNID</t>
  </si>
  <si>
    <t>QUANT</t>
  </si>
  <si>
    <t>PREÇO UNITÁRIO R$</t>
  </si>
  <si>
    <t>VALOR TOTAL R$</t>
  </si>
  <si>
    <t>GESTÃO TÉCNICO -OPERACIONAL</t>
  </si>
  <si>
    <t>1.1</t>
  </si>
  <si>
    <t>IMPLANTAÇÃO DE CANTEIRO DE SERVIÇOS</t>
  </si>
  <si>
    <t>U N</t>
  </si>
  <si>
    <t>1.2</t>
  </si>
  <si>
    <t>MANUTENÇÃO DE CANTEIRO DE SERVIÇOS</t>
  </si>
  <si>
    <t>MÊS</t>
  </si>
  <si>
    <t>1.3</t>
  </si>
  <si>
    <t>ENGENHEIRO PLENO (COORDENADOR)</t>
  </si>
  <si>
    <t>H</t>
  </si>
  <si>
    <t>1.4</t>
  </si>
  <si>
    <t>AUXILIAR TÉCNICO</t>
  </si>
  <si>
    <t>TOTAL ITEM 1 - ANUAL</t>
  </si>
  <si>
    <t>SERVIÇO DE ENGENHARIA OPERACIONAL DE LIGAÇÕES, SUBSTITUIÇÕES, SUPRESSÕES E SONDAGENS DE RAMAIS DE AGUA E ESGOTO</t>
  </si>
  <si>
    <t>2.1</t>
  </si>
  <si>
    <t>SONDAGEM (TERRA/ASFALTO/PARALELO) COM ESCAVAÇÃO MANUAL/MECÂNICA</t>
  </si>
  <si>
    <t>2.2</t>
  </si>
  <si>
    <t>LIGAÇÃO/SUBSTITUIÇÃO DE ÁGUA EM RUA PAVIMENTADA (ASAFALTO/PARALELO)</t>
  </si>
  <si>
    <t>2.3</t>
  </si>
  <si>
    <t>LIGAÇÃO/SUBSTITUIÇÃO DE ÁGUA EM RUA NÃO PAVIMENTADA OU NO PASSEIO</t>
  </si>
  <si>
    <t>2.4</t>
  </si>
  <si>
    <t>LIGAÇÃO/SUBSTITUIÇÃO DE ESGOTO EM RUA PAVIMENTADA (ASAFALTO/PARALELO)</t>
  </si>
  <si>
    <t>2.5</t>
  </si>
  <si>
    <t>LIGAÇÃO/SUBSTITUIÇÃO DE ESGOTO EM RUA NÃO PAVIMENTADA (TERRA)</t>
  </si>
  <si>
    <t>2.6</t>
  </si>
  <si>
    <t>LIGAÇÃO/SUBSTITUIÇÃO DE ÁGUA COM DIAMETRO DE 2" (TERRA/ASFALTO/PARALELO)</t>
  </si>
  <si>
    <t>2.7</t>
  </si>
  <si>
    <t>SUPRESSÃO DE LIGAÇÃO DE ÁGUA OU ESGOTO EM QUALQUER DIAMETRO</t>
  </si>
  <si>
    <t>2.8</t>
  </si>
  <si>
    <t>VISITAS IMPRODUTIVAS</t>
  </si>
  <si>
    <t>2.9</t>
  </si>
  <si>
    <t>SERRVIÇO INSTALAÇÃO/SUBSTITUIÇÃO DE RAMAL DOMICILIAR DE ÁGUA EM RUA PAVIMENTADA COM MND (NÃO DESTRUTIVEL)</t>
  </si>
  <si>
    <t>TOTAL ITEM 2 - ANUAL</t>
  </si>
  <si>
    <t>SERVIÇO DE ENGENHARIA PARA EXTENSÕES DE REDES DE AGUA E ESGOTO</t>
  </si>
  <si>
    <t>3.1</t>
  </si>
  <si>
    <t>CADASTRO DE REDES</t>
  </si>
  <si>
    <t>M</t>
  </si>
  <si>
    <t>3.2</t>
  </si>
  <si>
    <t>CADASTRO DE LIGAÇÕES</t>
  </si>
  <si>
    <t xml:space="preserve">U N </t>
  </si>
  <si>
    <t>3.3</t>
  </si>
  <si>
    <t>LEVANTAMENTO DE PAVIMENTAÇÃO DE PARALELEPÍPEDO OU BLOCOS (A)</t>
  </si>
  <si>
    <t>M2</t>
  </si>
  <si>
    <t>3.4</t>
  </si>
  <si>
    <t>ESCAVAÇÃO MECANIZADA DE POÇOS E CAVAS, EM SOLO NÃO ROCHOSO, C/PROF. ATÉ 3,00 M (A)</t>
  </si>
  <si>
    <t>M3</t>
  </si>
  <si>
    <t>3.5</t>
  </si>
  <si>
    <t>CARGA E DESCARGA - SOLO (A)</t>
  </si>
  <si>
    <t>3.6</t>
  </si>
  <si>
    <t>TRANSPORTE DE MATERIAL ESCAVADO - SOLO (A) (MÉDIA 10 KM)</t>
  </si>
  <si>
    <t>M3XKM</t>
  </si>
  <si>
    <t>3.7</t>
  </si>
  <si>
    <t>ESCORAMENTO METÁLICO-MADEIRA COM LONGARINAS E ESTRONCAS - PROFUNDIDADE ATÉ 4,00 M (A)</t>
  </si>
  <si>
    <t>3.8</t>
  </si>
  <si>
    <t xml:space="preserve">REBAIXAMENTO DE LENÇOL FREÁTICO POR CONJUNTO DE PONTEIRAS ATÉ 4,00 M </t>
  </si>
  <si>
    <t>3.9</t>
  </si>
  <si>
    <t>ASSENTAMENTO PARA REDES DE ÁGUA, TUBOS E PEÇAS, DN 50 MM, EM PVC RÍGIDO, RPVC E DEFOFO (A)</t>
  </si>
  <si>
    <t>3.10</t>
  </si>
  <si>
    <t>ASSENTAMENTO PARA REDES DE ÁGUA, TUBOS E PEÇAS, DN 75 MM, EM PVC RÍGIDO, RPVC E DEFOFO (A)</t>
  </si>
  <si>
    <t>3.11</t>
  </si>
  <si>
    <t>ASSENTAMENTO PARA REDES DE ÁGUA, TUBOS E PEÇAS, DN 100 MM, EM PVC RÍGIDO, RPVC E DEFOFO (A)</t>
  </si>
  <si>
    <t>3.12</t>
  </si>
  <si>
    <t>ASSENTAMENTO PARA REDES, TUBOS E PEÇAS, DN 150 MM, EM PVC RÍGIDO, RPVC E DEFOFO (A)</t>
  </si>
  <si>
    <t>3.13</t>
  </si>
  <si>
    <t>ASSENTAMENTO PARA REDES, TUBOS E PEÇAS, DN 200 MM, EM PVC RÍGIDO, RPVC E DEFOFO (A)</t>
  </si>
  <si>
    <t>3.14</t>
  </si>
  <si>
    <t>INTERL. C/ REDES DE ÁGUA EXISTENTES - DIÂM. 50 MM - CONVENCIONAL PVC</t>
  </si>
  <si>
    <t>3.15</t>
  </si>
  <si>
    <t>INTERL. C/ REDES DE ÁGUA EXISTENTES - DIÂM. 75 MM - CONVENCIONAL PVC</t>
  </si>
  <si>
    <t>3.16</t>
  </si>
  <si>
    <t>INTERL. C/ REDES DE ÁGUA EXISTENTES - DIÂM. 100 MM - CONVENCIONAL PVC</t>
  </si>
  <si>
    <t>3.17</t>
  </si>
  <si>
    <t>INTERL. C/ REDES DE ÁGUA EXISTENTES - DIÂM. 150 MM - CONVENCIONAL FºF</t>
  </si>
  <si>
    <t>3.18</t>
  </si>
  <si>
    <t>INTERL. C/ REDES DE ÁGUA EXISTENTES - DIÂM. 200 MM - CONVENCIONAL FºF</t>
  </si>
  <si>
    <t>3.19</t>
  </si>
  <si>
    <t>ATERRO DE VALAS, POÇOS E CAVAS COMPACTADO MECANICAMENTE, SEM CONTROLE DO G.C. (A)</t>
  </si>
  <si>
    <t>3.20</t>
  </si>
  <si>
    <t>ATERRO DE VALAS, POÇOS E CAVAS, COM ENVOLTÓRIA DE AREIA (A)</t>
  </si>
  <si>
    <t>3.21</t>
  </si>
  <si>
    <t>PREPARO DE CAIXA (A)</t>
  </si>
  <si>
    <t>3.22</t>
  </si>
  <si>
    <t>SUB-BASE EM BRITA OU MACADAME HIDRÁULICO (A)</t>
  </si>
  <si>
    <t>3.23</t>
  </si>
  <si>
    <t>TESTE DE FUMAÇA EM SISTEMA COLETOR DE ESGOTO</t>
  </si>
  <si>
    <t>3.24</t>
  </si>
  <si>
    <t>RELATÓRIO DE DIAGNÓSTICO, PROGNOSTICO E MELHORIAS POR TRECHO CRÍTICO COM USO DE EQUIPAMENTO COM SISTEMA DE TELEVISIONAMENTO (VIDEO INSPEÇÃO ROBOTIZADA)</t>
  </si>
  <si>
    <t>TOTAL ITEM 3 - ANUAL</t>
  </si>
  <si>
    <t>REPAROS EMERGENCIAIS DE PAVIMENTOS EM LOCAIS CENTRAIS E DE ALTO FLUXO</t>
  </si>
  <si>
    <t>4.1</t>
  </si>
  <si>
    <t>INA.01 - IMPRIMAÇÃO BETUMINOSA LIGANTE</t>
  </si>
  <si>
    <t>4.2</t>
  </si>
  <si>
    <t>INA.01 - REVESTIMENTO DE CONCRETO ASFÁLTICO (SEM TRANSPORTE)</t>
  </si>
  <si>
    <t>4.3</t>
  </si>
  <si>
    <t>CARGA, DESCARGA E TRANSPORTE DE CONCRETO ASFÁLTICO ATÉ A DISTÂNCIA MÉDIA DE IDA E VOLTA DE 1KM</t>
  </si>
  <si>
    <t>4.4</t>
  </si>
  <si>
    <t>TRANSPORTE DE CONCRETO ASFÁLTICO ALÉM DO PRIMEIRO KM</t>
  </si>
  <si>
    <t>M3 X KM</t>
  </si>
  <si>
    <t>4.5</t>
  </si>
  <si>
    <t>M³</t>
  </si>
  <si>
    <t>TOTAL ITEM 4 - ANUAL</t>
  </si>
  <si>
    <t>TOTAL GERAL DA PLANILHA</t>
  </si>
  <si>
    <t>BASE BETUMINOSA DE MATERIAIS PROVENIENTES DOS RESÍDUOS SÓLIDOS DA CONSTRUÇÃO CIVIL (RCC) E/OU DA FRESAGEM DE PAVIMENTOS ASFÁLTICOS (RAP) RECICLADO EM USINA MÓVEL COM ATÉ 3% DE CAP, FORNECIMENTO E APLICAÇÃO, NÃO INCLUI TRANSPORTE ATÉ O LOCAL DOS SERVIÇOS.</t>
  </si>
  <si>
    <t>Preços médios com base em cotações de mercado.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</si>
</sst>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28">
    <xf numFmtId="0" fontId="0" fillId="0" borderId="0" xfId="0"/>
    <xf numFmtId="44" fontId="0" fillId="0" borderId="0" xfId="0" applyNumberFormat="1"/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4" fontId="3" fillId="3" borderId="6" xfId="1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center" vertical="center"/>
    </xf>
    <xf numFmtId="44" fontId="4" fillId="4" borderId="8" xfId="1" applyFont="1" applyFill="1" applyBorder="1"/>
    <xf numFmtId="0" fontId="4" fillId="0" borderId="1" xfId="0" applyFont="1" applyBorder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4" fontId="4" fillId="0" borderId="2" xfId="1" applyFont="1" applyBorder="1"/>
    <xf numFmtId="44" fontId="4" fillId="0" borderId="3" xfId="1" applyFont="1" applyBorder="1"/>
    <xf numFmtId="0" fontId="4" fillId="0" borderId="9" xfId="0" applyFont="1" applyBorder="1"/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4" fontId="4" fillId="0" borderId="10" xfId="1" applyFont="1" applyBorder="1"/>
    <xf numFmtId="44" fontId="4" fillId="0" borderId="11" xfId="1" applyFont="1" applyBorder="1"/>
    <xf numFmtId="0" fontId="4" fillId="5" borderId="9" xfId="0" applyFont="1" applyFill="1" applyBorder="1"/>
    <xf numFmtId="0" fontId="4" fillId="5" borderId="10" xfId="0" applyFont="1" applyFill="1" applyBorder="1" applyAlignment="1">
      <alignment horizontal="left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4" fontId="4" fillId="5" borderId="10" xfId="1" applyFont="1" applyFill="1" applyBorder="1"/>
    <xf numFmtId="44" fontId="4" fillId="5" borderId="11" xfId="1" applyFont="1" applyFill="1" applyBorder="1"/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horizontal="left" wrapText="1"/>
    </xf>
    <xf numFmtId="0" fontId="4" fillId="0" borderId="13" xfId="0" applyFont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/>
    </xf>
    <xf numFmtId="44" fontId="4" fillId="0" borderId="13" xfId="1" applyFont="1" applyBorder="1"/>
    <xf numFmtId="44" fontId="4" fillId="0" borderId="14" xfId="1" applyFont="1" applyBorder="1"/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horizontal="left" wrapText="1"/>
    </xf>
    <xf numFmtId="0" fontId="4" fillId="6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44" fontId="4" fillId="0" borderId="2" xfId="1" applyFont="1" applyBorder="1" applyAlignment="1">
      <alignment wrapText="1"/>
    </xf>
    <xf numFmtId="44" fontId="4" fillId="0" borderId="3" xfId="1" applyFont="1" applyBorder="1" applyAlignment="1">
      <alignment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44" fontId="4" fillId="0" borderId="10" xfId="1" applyFont="1" applyBorder="1" applyAlignment="1">
      <alignment wrapText="1"/>
    </xf>
    <xf numFmtId="44" fontId="4" fillId="0" borderId="11" xfId="1" applyFont="1" applyBorder="1" applyAlignment="1">
      <alignment wrapText="1"/>
    </xf>
    <xf numFmtId="44" fontId="4" fillId="0" borderId="11" xfId="1" applyFont="1" applyFill="1" applyBorder="1" applyAlignment="1">
      <alignment wrapText="1"/>
    </xf>
    <xf numFmtId="0" fontId="4" fillId="5" borderId="10" xfId="0" applyFont="1" applyFill="1" applyBorder="1" applyAlignment="1">
      <alignment horizontal="right" vertical="center" wrapText="1"/>
    </xf>
    <xf numFmtId="0" fontId="5" fillId="0" borderId="2" xfId="2" applyFont="1" applyBorder="1" applyAlignment="1">
      <alignment wrapText="1"/>
    </xf>
    <xf numFmtId="0" fontId="5" fillId="0" borderId="10" xfId="2" applyFont="1" applyBorder="1" applyAlignment="1">
      <alignment wrapText="1"/>
    </xf>
    <xf numFmtId="0" fontId="4" fillId="0" borderId="11" xfId="0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44" fontId="0" fillId="0" borderId="0" xfId="1" applyFont="1"/>
    <xf numFmtId="0" fontId="3" fillId="3" borderId="4" xfId="0" applyFont="1" applyFill="1" applyBorder="1" applyAlignment="1">
      <alignment horizontal="center" vertical="center" wrapText="1"/>
    </xf>
    <xf numFmtId="44" fontId="3" fillId="3" borderId="5" xfId="1" applyFont="1" applyFill="1" applyBorder="1" applyAlignment="1">
      <alignment horizontal="center" vertical="center" wrapText="1"/>
    </xf>
    <xf numFmtId="44" fontId="3" fillId="3" borderId="6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44" fontId="0" fillId="0" borderId="0" xfId="0" applyNumberFormat="1" applyAlignment="1">
      <alignment vertical="center"/>
    </xf>
    <xf numFmtId="0" fontId="4" fillId="0" borderId="9" xfId="0" applyFont="1" applyBorder="1" applyAlignment="1">
      <alignment vertical="center"/>
    </xf>
    <xf numFmtId="44" fontId="4" fillId="0" borderId="11" xfId="1" applyFont="1" applyBorder="1" applyAlignment="1">
      <alignment vertical="center"/>
    </xf>
    <xf numFmtId="0" fontId="4" fillId="5" borderId="9" xfId="0" applyFont="1" applyFill="1" applyBorder="1" applyAlignment="1">
      <alignment vertical="center"/>
    </xf>
    <xf numFmtId="44" fontId="4" fillId="5" borderId="11" xfId="1" applyFont="1" applyFill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44" fontId="4" fillId="0" borderId="14" xfId="1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44" fontId="4" fillId="0" borderId="11" xfId="1" applyFont="1" applyBorder="1" applyAlignment="1">
      <alignment vertical="center" wrapText="1"/>
    </xf>
    <xf numFmtId="44" fontId="4" fillId="0" borderId="11" xfId="1" applyFont="1" applyFill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5" fillId="0" borderId="10" xfId="2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4" fontId="4" fillId="0" borderId="3" xfId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44" fontId="0" fillId="0" borderId="0" xfId="1" applyFont="1" applyFill="1" applyAlignment="1">
      <alignment vertical="center"/>
    </xf>
    <xf numFmtId="44" fontId="0" fillId="0" borderId="0" xfId="0" applyNumberFormat="1" applyFill="1" applyAlignment="1">
      <alignment vertical="center"/>
    </xf>
    <xf numFmtId="0" fontId="4" fillId="0" borderId="9" xfId="0" applyFont="1" applyFill="1" applyBorder="1" applyAlignment="1">
      <alignment vertical="center"/>
    </xf>
    <xf numFmtId="0" fontId="5" fillId="0" borderId="10" xfId="2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/>
    </xf>
    <xf numFmtId="44" fontId="4" fillId="0" borderId="11" xfId="1" applyFont="1" applyFill="1" applyBorder="1" applyAlignment="1">
      <alignment vertical="center"/>
    </xf>
    <xf numFmtId="44" fontId="4" fillId="4" borderId="15" xfId="1" applyFont="1" applyFill="1" applyBorder="1"/>
    <xf numFmtId="0" fontId="4" fillId="0" borderId="16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44" fontId="4" fillId="0" borderId="0" xfId="1" applyFont="1" applyBorder="1"/>
    <xf numFmtId="44" fontId="4" fillId="0" borderId="17" xfId="1" applyFont="1" applyBorder="1"/>
    <xf numFmtId="44" fontId="3" fillId="3" borderId="19" xfId="1" applyFont="1" applyFill="1" applyBorder="1"/>
    <xf numFmtId="44" fontId="3" fillId="3" borderId="20" xfId="1" applyFont="1" applyFill="1" applyBorder="1"/>
    <xf numFmtId="44" fontId="4" fillId="4" borderId="8" xfId="1" applyFont="1" applyFill="1" applyBorder="1" applyAlignment="1">
      <alignment horizontal="center" vertical="center"/>
    </xf>
    <xf numFmtId="44" fontId="4" fillId="5" borderId="10" xfId="1" applyFont="1" applyFill="1" applyBorder="1" applyAlignment="1">
      <alignment horizontal="center" vertical="center"/>
    </xf>
    <xf numFmtId="44" fontId="4" fillId="0" borderId="2" xfId="1" applyFont="1" applyFill="1" applyBorder="1" applyAlignment="1">
      <alignment horizontal="center" vertical="center" wrapText="1"/>
    </xf>
    <xf numFmtId="44" fontId="4" fillId="0" borderId="10" xfId="1" applyFont="1" applyBorder="1" applyAlignment="1">
      <alignment horizontal="center" vertical="center" wrapText="1"/>
    </xf>
    <xf numFmtId="44" fontId="4" fillId="0" borderId="10" xfId="1" applyFont="1" applyBorder="1" applyAlignment="1">
      <alignment horizontal="center" vertical="center"/>
    </xf>
    <xf numFmtId="44" fontId="4" fillId="0" borderId="2" xfId="1" applyFont="1" applyBorder="1" applyAlignment="1">
      <alignment horizontal="center" vertical="center"/>
    </xf>
    <xf numFmtId="44" fontId="4" fillId="0" borderId="1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4" fillId="4" borderId="15" xfId="1" applyFont="1" applyFill="1" applyBorder="1" applyAlignment="1">
      <alignment vertical="center"/>
    </xf>
    <xf numFmtId="44" fontId="0" fillId="0" borderId="0" xfId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44" fontId="4" fillId="0" borderId="0" xfId="1" applyFont="1" applyBorder="1" applyAlignment="1">
      <alignment horizontal="center" vertical="center"/>
    </xf>
    <xf numFmtId="44" fontId="4" fillId="0" borderId="17" xfId="1" applyFont="1" applyBorder="1" applyAlignment="1">
      <alignment vertical="center"/>
    </xf>
    <xf numFmtId="44" fontId="6" fillId="3" borderId="19" xfId="1" applyFont="1" applyFill="1" applyBorder="1" applyAlignment="1">
      <alignment horizontal="center" vertical="center"/>
    </xf>
    <xf numFmtId="44" fontId="6" fillId="3" borderId="20" xfId="1" applyFont="1" applyFill="1" applyBorder="1" applyAlignment="1">
      <alignment vertical="center"/>
    </xf>
    <xf numFmtId="0" fontId="6" fillId="3" borderId="18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right"/>
    </xf>
    <xf numFmtId="0" fontId="3" fillId="3" borderId="19" xfId="0" applyFont="1" applyFill="1" applyBorder="1" applyAlignment="1">
      <alignment horizontal="right"/>
    </xf>
  </cellXfs>
  <cellStyles count="3">
    <cellStyle name="Moeda" xfId="1" builtinId="4"/>
    <cellStyle name="Normal" xfId="0" builtinId="0"/>
    <cellStyle name="Normal_Plan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zoomScale="115" zoomScaleNormal="115" workbookViewId="0">
      <selection activeCell="B38" sqref="B38"/>
    </sheetView>
  </sheetViews>
  <sheetFormatPr defaultRowHeight="15" x14ac:dyDescent="0.25"/>
  <cols>
    <col min="1" max="1" width="4.28515625" style="59" bestFit="1" customWidth="1"/>
    <col min="2" max="2" width="70.85546875" style="59" customWidth="1"/>
    <col min="3" max="4" width="9.140625" style="59"/>
    <col min="5" max="5" width="13.28515625" style="106" bestFit="1" customWidth="1"/>
    <col min="6" max="6" width="17.7109375" style="59" bestFit="1" customWidth="1"/>
    <col min="7" max="7" width="9.140625" style="59" customWidth="1"/>
    <col min="8" max="8" width="9.140625" style="60" customWidth="1"/>
    <col min="9" max="10" width="9.140625" style="59" customWidth="1"/>
    <col min="11" max="11" width="9.140625" style="60" customWidth="1"/>
    <col min="12" max="12" width="9.140625" style="59" customWidth="1"/>
    <col min="13" max="16384" width="9.140625" style="59"/>
  </cols>
  <sheetData>
    <row r="1" spans="1:12" ht="15.75" x14ac:dyDescent="0.25">
      <c r="A1" s="120" t="s">
        <v>0</v>
      </c>
      <c r="B1" s="121"/>
      <c r="C1" s="121"/>
      <c r="D1" s="121"/>
      <c r="E1" s="121"/>
      <c r="F1" s="122"/>
    </row>
    <row r="2" spans="1:12" x14ac:dyDescent="0.25">
      <c r="A2" s="117" t="s">
        <v>110</v>
      </c>
      <c r="B2" s="118"/>
      <c r="C2" s="118"/>
      <c r="D2" s="118"/>
      <c r="E2" s="118"/>
      <c r="F2" s="119"/>
    </row>
    <row r="3" spans="1:12" ht="23.25" thickBot="1" x14ac:dyDescent="0.3">
      <c r="A3" s="2" t="s">
        <v>1</v>
      </c>
      <c r="B3" s="3" t="s">
        <v>2</v>
      </c>
      <c r="C3" s="4" t="s">
        <v>3</v>
      </c>
      <c r="D3" s="5" t="s">
        <v>4</v>
      </c>
      <c r="E3" s="55" t="s">
        <v>5</v>
      </c>
      <c r="F3" s="6" t="s">
        <v>6</v>
      </c>
    </row>
    <row r="4" spans="1:12" ht="15.75" thickBot="1" x14ac:dyDescent="0.3">
      <c r="A4" s="61">
        <v>1</v>
      </c>
      <c r="B4" s="62" t="s">
        <v>7</v>
      </c>
      <c r="C4" s="9"/>
      <c r="D4" s="9"/>
      <c r="E4" s="99"/>
      <c r="F4" s="107"/>
    </row>
    <row r="5" spans="1:12" x14ac:dyDescent="0.25">
      <c r="A5" s="63" t="s">
        <v>8</v>
      </c>
      <c r="B5" s="12" t="s">
        <v>9</v>
      </c>
      <c r="C5" s="13" t="s">
        <v>10</v>
      </c>
      <c r="D5" s="14">
        <v>1</v>
      </c>
      <c r="E5" s="108">
        <v>24022.35</v>
      </c>
      <c r="F5" s="64">
        <f>E5*D5</f>
        <v>24022.35</v>
      </c>
      <c r="I5" s="65"/>
      <c r="J5" s="65"/>
      <c r="L5" s="65"/>
    </row>
    <row r="6" spans="1:12" x14ac:dyDescent="0.25">
      <c r="A6" s="66" t="s">
        <v>11</v>
      </c>
      <c r="B6" s="18" t="s">
        <v>12</v>
      </c>
      <c r="C6" s="19" t="s">
        <v>13</v>
      </c>
      <c r="D6" s="20">
        <v>12</v>
      </c>
      <c r="E6" s="108">
        <v>8224.76</v>
      </c>
      <c r="F6" s="67">
        <f>E6*D6</f>
        <v>98697.12</v>
      </c>
      <c r="I6" s="65"/>
      <c r="J6" s="65"/>
      <c r="L6" s="65"/>
    </row>
    <row r="7" spans="1:12" x14ac:dyDescent="0.25">
      <c r="A7" s="66" t="s">
        <v>14</v>
      </c>
      <c r="B7" s="18" t="s">
        <v>15</v>
      </c>
      <c r="C7" s="19" t="s">
        <v>16</v>
      </c>
      <c r="D7" s="20">
        <v>2112</v>
      </c>
      <c r="E7" s="108">
        <v>231.22</v>
      </c>
      <c r="F7" s="67">
        <f>E7*D7</f>
        <v>488336.64000000001</v>
      </c>
      <c r="G7" s="65"/>
      <c r="I7" s="65"/>
      <c r="J7" s="65"/>
      <c r="L7" s="65"/>
    </row>
    <row r="8" spans="1:12" x14ac:dyDescent="0.25">
      <c r="A8" s="66" t="s">
        <v>17</v>
      </c>
      <c r="B8" s="18" t="s">
        <v>18</v>
      </c>
      <c r="C8" s="19" t="s">
        <v>16</v>
      </c>
      <c r="D8" s="20">
        <v>4224</v>
      </c>
      <c r="E8" s="108">
        <v>90.22</v>
      </c>
      <c r="F8" s="67">
        <f>E8*D8</f>
        <v>381089.27999999997</v>
      </c>
      <c r="G8" s="65"/>
      <c r="I8" s="65"/>
      <c r="J8" s="65"/>
      <c r="L8" s="65"/>
    </row>
    <row r="9" spans="1:12" x14ac:dyDescent="0.25">
      <c r="A9" s="68"/>
      <c r="B9" s="24" t="s">
        <v>19</v>
      </c>
      <c r="C9" s="25"/>
      <c r="D9" s="26"/>
      <c r="E9" s="100"/>
      <c r="F9" s="69">
        <f>F5+F6+F7+F8</f>
        <v>992145.3899999999</v>
      </c>
      <c r="I9" s="65"/>
      <c r="J9" s="65"/>
      <c r="L9" s="65"/>
    </row>
    <row r="10" spans="1:12" ht="15.75" thickBot="1" x14ac:dyDescent="0.3">
      <c r="A10" s="109"/>
      <c r="B10" s="110"/>
      <c r="C10" s="94"/>
      <c r="D10" s="94"/>
      <c r="E10" s="111"/>
      <c r="F10" s="112"/>
      <c r="I10" s="65"/>
      <c r="J10" s="65"/>
      <c r="L10" s="65"/>
    </row>
    <row r="11" spans="1:12" ht="15.75" thickBot="1" x14ac:dyDescent="0.3">
      <c r="A11" s="61">
        <v>2</v>
      </c>
      <c r="B11" s="62" t="s">
        <v>20</v>
      </c>
      <c r="C11" s="9"/>
      <c r="D11" s="9"/>
      <c r="E11" s="99"/>
      <c r="F11" s="107"/>
      <c r="I11" s="65"/>
      <c r="J11" s="65"/>
      <c r="L11" s="65"/>
    </row>
    <row r="12" spans="1:12" x14ac:dyDescent="0.25">
      <c r="A12" s="70" t="s">
        <v>21</v>
      </c>
      <c r="B12" s="71" t="s">
        <v>22</v>
      </c>
      <c r="C12" s="31" t="s">
        <v>10</v>
      </c>
      <c r="D12" s="32">
        <v>250</v>
      </c>
      <c r="E12" s="108">
        <v>95.28</v>
      </c>
      <c r="F12" s="72">
        <f t="shared" ref="F12:F20" si="0">E12*D12</f>
        <v>23820</v>
      </c>
      <c r="I12" s="65"/>
      <c r="J12" s="65"/>
      <c r="L12" s="65"/>
    </row>
    <row r="13" spans="1:12" x14ac:dyDescent="0.25">
      <c r="A13" s="73" t="s">
        <v>23</v>
      </c>
      <c r="B13" s="18" t="s">
        <v>24</v>
      </c>
      <c r="C13" s="19" t="s">
        <v>10</v>
      </c>
      <c r="D13" s="37">
        <v>4500</v>
      </c>
      <c r="E13" s="108">
        <v>546.69000000000005</v>
      </c>
      <c r="F13" s="67">
        <f t="shared" si="0"/>
        <v>2460105.0000000005</v>
      </c>
      <c r="I13" s="65"/>
      <c r="J13" s="65"/>
      <c r="L13" s="65"/>
    </row>
    <row r="14" spans="1:12" x14ac:dyDescent="0.25">
      <c r="A14" s="73" t="s">
        <v>25</v>
      </c>
      <c r="B14" s="18" t="s">
        <v>26</v>
      </c>
      <c r="C14" s="19" t="s">
        <v>10</v>
      </c>
      <c r="D14" s="37">
        <v>2500</v>
      </c>
      <c r="E14" s="108">
        <v>451.15</v>
      </c>
      <c r="F14" s="67">
        <f t="shared" si="0"/>
        <v>1127875</v>
      </c>
      <c r="I14" s="65"/>
      <c r="J14" s="65"/>
      <c r="L14" s="65"/>
    </row>
    <row r="15" spans="1:12" x14ac:dyDescent="0.25">
      <c r="A15" s="73" t="s">
        <v>27</v>
      </c>
      <c r="B15" s="18" t="s">
        <v>28</v>
      </c>
      <c r="C15" s="19" t="s">
        <v>10</v>
      </c>
      <c r="D15" s="37">
        <v>1800</v>
      </c>
      <c r="E15" s="108">
        <v>618.73</v>
      </c>
      <c r="F15" s="67">
        <f t="shared" si="0"/>
        <v>1113714</v>
      </c>
      <c r="I15" s="65"/>
      <c r="J15" s="65"/>
      <c r="L15" s="65"/>
    </row>
    <row r="16" spans="1:12" x14ac:dyDescent="0.25">
      <c r="A16" s="73" t="s">
        <v>29</v>
      </c>
      <c r="B16" s="18" t="s">
        <v>30</v>
      </c>
      <c r="C16" s="19" t="s">
        <v>10</v>
      </c>
      <c r="D16" s="37">
        <v>1500</v>
      </c>
      <c r="E16" s="108">
        <v>433.9</v>
      </c>
      <c r="F16" s="67">
        <f t="shared" si="0"/>
        <v>650850</v>
      </c>
      <c r="I16" s="65"/>
      <c r="J16" s="65"/>
      <c r="L16" s="65"/>
    </row>
    <row r="17" spans="1:12" x14ac:dyDescent="0.25">
      <c r="A17" s="73" t="s">
        <v>31</v>
      </c>
      <c r="B17" s="18" t="s">
        <v>32</v>
      </c>
      <c r="C17" s="19" t="s">
        <v>10</v>
      </c>
      <c r="D17" s="37">
        <v>50</v>
      </c>
      <c r="E17" s="108">
        <v>351.23</v>
      </c>
      <c r="F17" s="67">
        <f t="shared" si="0"/>
        <v>17561.5</v>
      </c>
      <c r="I17" s="65"/>
      <c r="J17" s="65"/>
      <c r="L17" s="65"/>
    </row>
    <row r="18" spans="1:12" x14ac:dyDescent="0.25">
      <c r="A18" s="73" t="s">
        <v>33</v>
      </c>
      <c r="B18" s="18" t="s">
        <v>34</v>
      </c>
      <c r="C18" s="19" t="s">
        <v>10</v>
      </c>
      <c r="D18" s="37">
        <v>2500</v>
      </c>
      <c r="E18" s="108">
        <v>56.82</v>
      </c>
      <c r="F18" s="67">
        <f t="shared" si="0"/>
        <v>142050</v>
      </c>
      <c r="I18" s="65"/>
      <c r="J18" s="65"/>
      <c r="L18" s="65"/>
    </row>
    <row r="19" spans="1:12" x14ac:dyDescent="0.25">
      <c r="A19" s="73" t="s">
        <v>35</v>
      </c>
      <c r="B19" s="18" t="s">
        <v>36</v>
      </c>
      <c r="C19" s="19" t="s">
        <v>10</v>
      </c>
      <c r="D19" s="37">
        <v>300</v>
      </c>
      <c r="E19" s="108">
        <v>49.66</v>
      </c>
      <c r="F19" s="67">
        <f t="shared" si="0"/>
        <v>14897.999999999998</v>
      </c>
      <c r="I19" s="65"/>
      <c r="J19" s="65"/>
      <c r="L19" s="65"/>
    </row>
    <row r="20" spans="1:12" ht="22.5" x14ac:dyDescent="0.25">
      <c r="A20" s="73" t="s">
        <v>37</v>
      </c>
      <c r="B20" s="18" t="s">
        <v>38</v>
      </c>
      <c r="C20" s="19" t="s">
        <v>10</v>
      </c>
      <c r="D20" s="37">
        <v>1000</v>
      </c>
      <c r="E20" s="108">
        <v>735.23</v>
      </c>
      <c r="F20" s="67">
        <f t="shared" si="0"/>
        <v>735230</v>
      </c>
      <c r="I20" s="65"/>
      <c r="J20" s="65"/>
      <c r="L20" s="65"/>
    </row>
    <row r="21" spans="1:12" x14ac:dyDescent="0.25">
      <c r="A21" s="68"/>
      <c r="B21" s="24" t="s">
        <v>39</v>
      </c>
      <c r="C21" s="25"/>
      <c r="D21" s="26"/>
      <c r="E21" s="100"/>
      <c r="F21" s="69">
        <f>SUM(F12:F20)</f>
        <v>6286103.5</v>
      </c>
      <c r="I21" s="65"/>
      <c r="J21" s="65"/>
      <c r="L21" s="65"/>
    </row>
    <row r="22" spans="1:12" ht="15.75" thickBot="1" x14ac:dyDescent="0.3">
      <c r="A22" s="109"/>
      <c r="B22" s="110"/>
      <c r="C22" s="94"/>
      <c r="D22" s="94"/>
      <c r="E22" s="111"/>
      <c r="F22" s="112"/>
      <c r="I22" s="65"/>
      <c r="J22" s="65"/>
      <c r="L22" s="65"/>
    </row>
    <row r="23" spans="1:12" ht="15.75" thickBot="1" x14ac:dyDescent="0.3">
      <c r="A23" s="61">
        <v>3</v>
      </c>
      <c r="B23" s="62" t="s">
        <v>40</v>
      </c>
      <c r="C23" s="9"/>
      <c r="D23" s="9"/>
      <c r="E23" s="99"/>
      <c r="F23" s="107"/>
      <c r="I23" s="65"/>
      <c r="J23" s="65"/>
      <c r="L23" s="65"/>
    </row>
    <row r="24" spans="1:12" s="83" customFormat="1" x14ac:dyDescent="0.25">
      <c r="A24" s="78" t="s">
        <v>41</v>
      </c>
      <c r="B24" s="79" t="s">
        <v>42</v>
      </c>
      <c r="C24" s="80" t="s">
        <v>43</v>
      </c>
      <c r="D24" s="81">
        <v>1800</v>
      </c>
      <c r="E24" s="101">
        <v>2.7</v>
      </c>
      <c r="F24" s="82">
        <f t="shared" ref="F24:F47" si="1">E24*D24</f>
        <v>4860</v>
      </c>
      <c r="H24" s="84"/>
      <c r="I24" s="85"/>
      <c r="J24" s="85"/>
      <c r="K24" s="84"/>
      <c r="L24" s="85"/>
    </row>
    <row r="25" spans="1:12" x14ac:dyDescent="0.25">
      <c r="A25" s="73" t="s">
        <v>44</v>
      </c>
      <c r="B25" s="18" t="s">
        <v>45</v>
      </c>
      <c r="C25" s="43" t="s">
        <v>46</v>
      </c>
      <c r="D25" s="44">
        <v>1925</v>
      </c>
      <c r="E25" s="102">
        <v>20.34</v>
      </c>
      <c r="F25" s="74">
        <f t="shared" si="1"/>
        <v>39154.5</v>
      </c>
      <c r="I25" s="65"/>
      <c r="J25" s="65"/>
      <c r="L25" s="65"/>
    </row>
    <row r="26" spans="1:12" x14ac:dyDescent="0.25">
      <c r="A26" s="73" t="s">
        <v>47</v>
      </c>
      <c r="B26" s="18" t="s">
        <v>48</v>
      </c>
      <c r="C26" s="43" t="s">
        <v>49</v>
      </c>
      <c r="D26" s="44">
        <v>2745</v>
      </c>
      <c r="E26" s="102">
        <v>31.59</v>
      </c>
      <c r="F26" s="74">
        <f t="shared" si="1"/>
        <v>86714.55</v>
      </c>
      <c r="I26" s="65"/>
      <c r="J26" s="65"/>
      <c r="L26" s="65"/>
    </row>
    <row r="27" spans="1:12" x14ac:dyDescent="0.25">
      <c r="A27" s="73" t="s">
        <v>50</v>
      </c>
      <c r="B27" s="18" t="s">
        <v>51</v>
      </c>
      <c r="C27" s="43" t="s">
        <v>52</v>
      </c>
      <c r="D27" s="44">
        <v>8235</v>
      </c>
      <c r="E27" s="102">
        <v>21.62</v>
      </c>
      <c r="F27" s="75">
        <f t="shared" si="1"/>
        <v>178040.7</v>
      </c>
      <c r="I27" s="65"/>
      <c r="J27" s="65"/>
      <c r="L27" s="65"/>
    </row>
    <row r="28" spans="1:12" x14ac:dyDescent="0.25">
      <c r="A28" s="73" t="s">
        <v>53</v>
      </c>
      <c r="B28" s="18" t="s">
        <v>54</v>
      </c>
      <c r="C28" s="43" t="s">
        <v>52</v>
      </c>
      <c r="D28" s="44">
        <v>8235</v>
      </c>
      <c r="E28" s="102">
        <v>8.51</v>
      </c>
      <c r="F28" s="75">
        <f t="shared" si="1"/>
        <v>70079.849999999991</v>
      </c>
      <c r="I28" s="65"/>
      <c r="J28" s="65"/>
      <c r="L28" s="65"/>
    </row>
    <row r="29" spans="1:12" x14ac:dyDescent="0.25">
      <c r="A29" s="73" t="s">
        <v>55</v>
      </c>
      <c r="B29" s="18" t="s">
        <v>56</v>
      </c>
      <c r="C29" s="43" t="s">
        <v>57</v>
      </c>
      <c r="D29" s="44">
        <v>82350</v>
      </c>
      <c r="E29" s="102">
        <v>4.4800000000000004</v>
      </c>
      <c r="F29" s="75">
        <f t="shared" si="1"/>
        <v>368928.00000000006</v>
      </c>
      <c r="I29" s="65"/>
      <c r="J29" s="65"/>
      <c r="L29" s="65"/>
    </row>
    <row r="30" spans="1:12" x14ac:dyDescent="0.25">
      <c r="A30" s="73" t="s">
        <v>58</v>
      </c>
      <c r="B30" s="18" t="s">
        <v>59</v>
      </c>
      <c r="C30" s="43" t="s">
        <v>49</v>
      </c>
      <c r="D30" s="44">
        <v>50</v>
      </c>
      <c r="E30" s="102">
        <v>368.93</v>
      </c>
      <c r="F30" s="75">
        <f t="shared" si="1"/>
        <v>18446.5</v>
      </c>
      <c r="I30" s="65"/>
      <c r="J30" s="65"/>
      <c r="L30" s="65"/>
    </row>
    <row r="31" spans="1:12" x14ac:dyDescent="0.25">
      <c r="A31" s="73" t="s">
        <v>60</v>
      </c>
      <c r="B31" s="18" t="s">
        <v>61</v>
      </c>
      <c r="C31" s="43" t="s">
        <v>43</v>
      </c>
      <c r="D31" s="44">
        <v>24</v>
      </c>
      <c r="E31" s="102">
        <v>576.79</v>
      </c>
      <c r="F31" s="75">
        <f t="shared" si="1"/>
        <v>13842.96</v>
      </c>
      <c r="I31" s="65"/>
      <c r="J31" s="65"/>
      <c r="L31" s="65"/>
    </row>
    <row r="32" spans="1:12" x14ac:dyDescent="0.25">
      <c r="A32" s="73" t="s">
        <v>62</v>
      </c>
      <c r="B32" s="18" t="s">
        <v>63</v>
      </c>
      <c r="C32" s="43" t="s">
        <v>43</v>
      </c>
      <c r="D32" s="44">
        <v>1200</v>
      </c>
      <c r="E32" s="102">
        <v>16.38</v>
      </c>
      <c r="F32" s="74">
        <f t="shared" si="1"/>
        <v>19656</v>
      </c>
      <c r="I32" s="65"/>
      <c r="J32" s="65"/>
      <c r="L32" s="65"/>
    </row>
    <row r="33" spans="1:12" x14ac:dyDescent="0.25">
      <c r="A33" s="73" t="s">
        <v>64</v>
      </c>
      <c r="B33" s="18" t="s">
        <v>65</v>
      </c>
      <c r="C33" s="43" t="s">
        <v>43</v>
      </c>
      <c r="D33" s="44">
        <v>50</v>
      </c>
      <c r="E33" s="102">
        <v>16.95</v>
      </c>
      <c r="F33" s="74">
        <f t="shared" si="1"/>
        <v>847.5</v>
      </c>
      <c r="I33" s="65"/>
      <c r="J33" s="65"/>
      <c r="L33" s="65"/>
    </row>
    <row r="34" spans="1:12" x14ac:dyDescent="0.25">
      <c r="A34" s="73" t="s">
        <v>66</v>
      </c>
      <c r="B34" s="18" t="s">
        <v>67</v>
      </c>
      <c r="C34" s="43" t="s">
        <v>43</v>
      </c>
      <c r="D34" s="44">
        <v>50</v>
      </c>
      <c r="E34" s="102">
        <v>18.18</v>
      </c>
      <c r="F34" s="74">
        <f t="shared" si="1"/>
        <v>909</v>
      </c>
      <c r="I34" s="65"/>
      <c r="J34" s="65"/>
      <c r="L34" s="65"/>
    </row>
    <row r="35" spans="1:12" x14ac:dyDescent="0.25">
      <c r="A35" s="73" t="s">
        <v>68</v>
      </c>
      <c r="B35" s="18" t="s">
        <v>69</v>
      </c>
      <c r="C35" s="43" t="s">
        <v>43</v>
      </c>
      <c r="D35" s="44">
        <v>480</v>
      </c>
      <c r="E35" s="102">
        <v>21.18</v>
      </c>
      <c r="F35" s="74">
        <f t="shared" si="1"/>
        <v>10166.4</v>
      </c>
      <c r="I35" s="65"/>
      <c r="J35" s="65"/>
      <c r="L35" s="65"/>
    </row>
    <row r="36" spans="1:12" x14ac:dyDescent="0.25">
      <c r="A36" s="73" t="s">
        <v>70</v>
      </c>
      <c r="B36" s="18" t="s">
        <v>71</v>
      </c>
      <c r="C36" s="43" t="s">
        <v>43</v>
      </c>
      <c r="D36" s="44">
        <v>50</v>
      </c>
      <c r="E36" s="102">
        <v>23</v>
      </c>
      <c r="F36" s="74">
        <f t="shared" si="1"/>
        <v>1150</v>
      </c>
      <c r="I36" s="65"/>
      <c r="J36" s="65"/>
      <c r="L36" s="65"/>
    </row>
    <row r="37" spans="1:12" x14ac:dyDescent="0.25">
      <c r="A37" s="73" t="s">
        <v>72</v>
      </c>
      <c r="B37" s="18" t="s">
        <v>73</v>
      </c>
      <c r="C37" s="43" t="s">
        <v>10</v>
      </c>
      <c r="D37" s="44">
        <v>240</v>
      </c>
      <c r="E37" s="102">
        <v>460.56</v>
      </c>
      <c r="F37" s="74">
        <f t="shared" si="1"/>
        <v>110534.39999999999</v>
      </c>
      <c r="I37" s="65"/>
      <c r="J37" s="65"/>
      <c r="L37" s="65"/>
    </row>
    <row r="38" spans="1:12" x14ac:dyDescent="0.25">
      <c r="A38" s="73" t="s">
        <v>74</v>
      </c>
      <c r="B38" s="18" t="s">
        <v>75</v>
      </c>
      <c r="C38" s="43" t="s">
        <v>10</v>
      </c>
      <c r="D38" s="44">
        <v>10</v>
      </c>
      <c r="E38" s="102">
        <v>484.53</v>
      </c>
      <c r="F38" s="74">
        <f t="shared" si="1"/>
        <v>4845.2999999999993</v>
      </c>
      <c r="I38" s="65"/>
      <c r="J38" s="65"/>
      <c r="L38" s="65"/>
    </row>
    <row r="39" spans="1:12" x14ac:dyDescent="0.25">
      <c r="A39" s="73" t="s">
        <v>76</v>
      </c>
      <c r="B39" s="18" t="s">
        <v>77</v>
      </c>
      <c r="C39" s="43" t="s">
        <v>10</v>
      </c>
      <c r="D39" s="44">
        <v>10</v>
      </c>
      <c r="E39" s="102">
        <v>508.36</v>
      </c>
      <c r="F39" s="74">
        <f t="shared" si="1"/>
        <v>5083.6000000000004</v>
      </c>
      <c r="I39" s="65"/>
      <c r="J39" s="65"/>
      <c r="L39" s="65"/>
    </row>
    <row r="40" spans="1:12" x14ac:dyDescent="0.25">
      <c r="A40" s="73" t="s">
        <v>78</v>
      </c>
      <c r="B40" s="18" t="s">
        <v>79</v>
      </c>
      <c r="C40" s="43" t="s">
        <v>10</v>
      </c>
      <c r="D40" s="44">
        <v>96</v>
      </c>
      <c r="E40" s="102">
        <v>691.14</v>
      </c>
      <c r="F40" s="74">
        <f t="shared" si="1"/>
        <v>66349.440000000002</v>
      </c>
      <c r="I40" s="65"/>
      <c r="J40" s="65"/>
      <c r="L40" s="65"/>
    </row>
    <row r="41" spans="1:12" x14ac:dyDescent="0.25">
      <c r="A41" s="73" t="s">
        <v>80</v>
      </c>
      <c r="B41" s="18" t="s">
        <v>81</v>
      </c>
      <c r="C41" s="43" t="s">
        <v>10</v>
      </c>
      <c r="D41" s="44">
        <v>10</v>
      </c>
      <c r="E41" s="102">
        <v>747.81</v>
      </c>
      <c r="F41" s="74">
        <f t="shared" si="1"/>
        <v>7478.0999999999995</v>
      </c>
      <c r="I41" s="65"/>
      <c r="J41" s="65"/>
      <c r="L41" s="65"/>
    </row>
    <row r="42" spans="1:12" x14ac:dyDescent="0.25">
      <c r="A42" s="73" t="s">
        <v>82</v>
      </c>
      <c r="B42" s="18" t="s">
        <v>83</v>
      </c>
      <c r="C42" s="43" t="s">
        <v>52</v>
      </c>
      <c r="D42" s="44">
        <v>8235</v>
      </c>
      <c r="E42" s="102">
        <v>11.01</v>
      </c>
      <c r="F42" s="74">
        <f t="shared" si="1"/>
        <v>90667.349999999991</v>
      </c>
      <c r="I42" s="65"/>
      <c r="J42" s="65"/>
      <c r="L42" s="65"/>
    </row>
    <row r="43" spans="1:12" x14ac:dyDescent="0.25">
      <c r="A43" s="73" t="s">
        <v>84</v>
      </c>
      <c r="B43" s="18" t="s">
        <v>85</v>
      </c>
      <c r="C43" s="43" t="s">
        <v>52</v>
      </c>
      <c r="D43" s="44">
        <v>1372.5</v>
      </c>
      <c r="E43" s="102">
        <v>352</v>
      </c>
      <c r="F43" s="74">
        <f t="shared" si="1"/>
        <v>483120</v>
      </c>
      <c r="I43" s="65"/>
      <c r="J43" s="65"/>
      <c r="L43" s="65"/>
    </row>
    <row r="44" spans="1:12" x14ac:dyDescent="0.25">
      <c r="A44" s="73" t="s">
        <v>86</v>
      </c>
      <c r="B44" s="18" t="s">
        <v>87</v>
      </c>
      <c r="C44" s="43" t="s">
        <v>49</v>
      </c>
      <c r="D44" s="44">
        <v>2745</v>
      </c>
      <c r="E44" s="102">
        <v>14.8</v>
      </c>
      <c r="F44" s="74">
        <f t="shared" si="1"/>
        <v>40626</v>
      </c>
      <c r="I44" s="65"/>
      <c r="J44" s="65"/>
      <c r="L44" s="65"/>
    </row>
    <row r="45" spans="1:12" x14ac:dyDescent="0.25">
      <c r="A45" s="73" t="s">
        <v>88</v>
      </c>
      <c r="B45" s="18" t="s">
        <v>89</v>
      </c>
      <c r="C45" s="43" t="s">
        <v>52</v>
      </c>
      <c r="D45" s="44">
        <v>823.5</v>
      </c>
      <c r="E45" s="102">
        <v>207.08</v>
      </c>
      <c r="F45" s="75">
        <f t="shared" si="1"/>
        <v>170530.38</v>
      </c>
      <c r="I45" s="65"/>
      <c r="J45" s="65"/>
      <c r="L45" s="65"/>
    </row>
    <row r="46" spans="1:12" x14ac:dyDescent="0.25">
      <c r="A46" s="73" t="s">
        <v>90</v>
      </c>
      <c r="B46" s="18" t="s">
        <v>91</v>
      </c>
      <c r="C46" s="43" t="s">
        <v>43</v>
      </c>
      <c r="D46" s="37">
        <v>1500</v>
      </c>
      <c r="E46" s="103">
        <v>6.14</v>
      </c>
      <c r="F46" s="75">
        <f t="shared" si="1"/>
        <v>9210</v>
      </c>
      <c r="I46" s="65"/>
      <c r="J46" s="65"/>
      <c r="L46" s="65"/>
    </row>
    <row r="47" spans="1:12" ht="22.5" x14ac:dyDescent="0.25">
      <c r="A47" s="73" t="s">
        <v>92</v>
      </c>
      <c r="B47" s="18" t="s">
        <v>93</v>
      </c>
      <c r="C47" s="43" t="s">
        <v>43</v>
      </c>
      <c r="D47" s="37">
        <v>1250</v>
      </c>
      <c r="E47" s="103">
        <v>55.21</v>
      </c>
      <c r="F47" s="75">
        <f t="shared" si="1"/>
        <v>69012.5</v>
      </c>
      <c r="I47" s="65"/>
      <c r="J47" s="65"/>
      <c r="L47" s="65"/>
    </row>
    <row r="48" spans="1:12" x14ac:dyDescent="0.25">
      <c r="A48" s="68"/>
      <c r="B48" s="48" t="s">
        <v>94</v>
      </c>
      <c r="C48" s="25"/>
      <c r="D48" s="26"/>
      <c r="E48" s="100"/>
      <c r="F48" s="69">
        <f>SUM(F24:F47)</f>
        <v>1870253.0300000003</v>
      </c>
      <c r="I48" s="65"/>
      <c r="J48" s="65"/>
      <c r="L48" s="65"/>
    </row>
    <row r="49" spans="1:12" ht="15.75" thickBot="1" x14ac:dyDescent="0.3">
      <c r="A49" s="109"/>
      <c r="B49" s="110"/>
      <c r="C49" s="94"/>
      <c r="D49" s="94"/>
      <c r="E49" s="111"/>
      <c r="F49" s="112"/>
      <c r="I49" s="65"/>
      <c r="J49" s="65"/>
      <c r="L49" s="65"/>
    </row>
    <row r="50" spans="1:12" ht="15.75" thickBot="1" x14ac:dyDescent="0.3">
      <c r="A50" s="61">
        <v>4</v>
      </c>
      <c r="B50" s="62" t="s">
        <v>95</v>
      </c>
      <c r="C50" s="9"/>
      <c r="D50" s="9"/>
      <c r="E50" s="99"/>
      <c r="F50" s="107"/>
      <c r="I50" s="65"/>
      <c r="J50" s="65"/>
      <c r="L50" s="65"/>
    </row>
    <row r="51" spans="1:12" x14ac:dyDescent="0.25">
      <c r="A51" s="63" t="s">
        <v>96</v>
      </c>
      <c r="B51" s="76" t="s">
        <v>97</v>
      </c>
      <c r="C51" s="13" t="s">
        <v>49</v>
      </c>
      <c r="D51" s="14">
        <v>2000</v>
      </c>
      <c r="E51" s="104">
        <v>6.48</v>
      </c>
      <c r="F51" s="64">
        <f>E51*D51</f>
        <v>12960</v>
      </c>
      <c r="I51" s="65"/>
      <c r="J51" s="65"/>
      <c r="L51" s="65"/>
    </row>
    <row r="52" spans="1:12" x14ac:dyDescent="0.25">
      <c r="A52" s="66" t="s">
        <v>98</v>
      </c>
      <c r="B52" s="77" t="s">
        <v>99</v>
      </c>
      <c r="C52" s="19" t="s">
        <v>52</v>
      </c>
      <c r="D52" s="20">
        <f>D51*0.05</f>
        <v>100</v>
      </c>
      <c r="E52" s="103">
        <v>1475.72</v>
      </c>
      <c r="F52" s="67">
        <f>E52*D52</f>
        <v>147572</v>
      </c>
      <c r="I52" s="65"/>
      <c r="J52" s="65"/>
      <c r="L52" s="65"/>
    </row>
    <row r="53" spans="1:12" ht="22.5" x14ac:dyDescent="0.25">
      <c r="A53" s="66" t="s">
        <v>100</v>
      </c>
      <c r="B53" s="77" t="s">
        <v>101</v>
      </c>
      <c r="C53" s="19" t="s">
        <v>52</v>
      </c>
      <c r="D53" s="51">
        <f>D52</f>
        <v>100</v>
      </c>
      <c r="E53" s="102">
        <v>20.46</v>
      </c>
      <c r="F53" s="67">
        <f>E53*D53</f>
        <v>2046</v>
      </c>
      <c r="I53" s="65"/>
      <c r="J53" s="65"/>
      <c r="L53" s="65"/>
    </row>
    <row r="54" spans="1:12" x14ac:dyDescent="0.25">
      <c r="A54" s="66" t="s">
        <v>102</v>
      </c>
      <c r="B54" s="77" t="s">
        <v>103</v>
      </c>
      <c r="C54" s="19" t="s">
        <v>104</v>
      </c>
      <c r="D54" s="20">
        <f>D53*10</f>
        <v>1000</v>
      </c>
      <c r="E54" s="103">
        <v>3.08</v>
      </c>
      <c r="F54" s="67">
        <f>E54*D54</f>
        <v>3080</v>
      </c>
      <c r="I54" s="65"/>
      <c r="J54" s="65"/>
      <c r="L54" s="65"/>
    </row>
    <row r="55" spans="1:12" s="83" customFormat="1" ht="39" customHeight="1" x14ac:dyDescent="0.25">
      <c r="A55" s="86" t="s">
        <v>105</v>
      </c>
      <c r="B55" s="87" t="s">
        <v>109</v>
      </c>
      <c r="C55" s="88" t="s">
        <v>106</v>
      </c>
      <c r="D55" s="89">
        <v>700</v>
      </c>
      <c r="E55" s="105">
        <v>629.96</v>
      </c>
      <c r="F55" s="90">
        <f>E55*D55</f>
        <v>440972</v>
      </c>
      <c r="G55" s="85"/>
      <c r="H55" s="84"/>
      <c r="I55" s="85"/>
      <c r="J55" s="85"/>
      <c r="K55" s="84"/>
      <c r="L55" s="85"/>
    </row>
    <row r="56" spans="1:12" ht="15.75" thickBot="1" x14ac:dyDescent="0.3">
      <c r="A56" s="68"/>
      <c r="B56" s="48" t="s">
        <v>107</v>
      </c>
      <c r="C56" s="25"/>
      <c r="D56" s="26"/>
      <c r="E56" s="100"/>
      <c r="F56" s="69">
        <f>SUM(F51:F55)</f>
        <v>606630</v>
      </c>
      <c r="G56" s="65"/>
      <c r="I56" s="65"/>
      <c r="J56" s="65"/>
      <c r="L56" s="65"/>
    </row>
    <row r="57" spans="1:12" ht="16.5" thickBot="1" x14ac:dyDescent="0.3">
      <c r="A57" s="115" t="s">
        <v>108</v>
      </c>
      <c r="B57" s="116"/>
      <c r="C57" s="116"/>
      <c r="D57" s="116"/>
      <c r="E57" s="113"/>
      <c r="F57" s="114">
        <f>F56+F48+F21+F9</f>
        <v>9755131.9200000018</v>
      </c>
      <c r="G57" s="65"/>
      <c r="J57" s="65"/>
      <c r="L57" s="65"/>
    </row>
  </sheetData>
  <mergeCells count="3">
    <mergeCell ref="A57:D57"/>
    <mergeCell ref="A2:F2"/>
    <mergeCell ref="A1:F1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tabSelected="1" zoomScaleNormal="100" workbookViewId="0">
      <selection activeCell="B61" sqref="B60:B61"/>
    </sheetView>
  </sheetViews>
  <sheetFormatPr defaultRowHeight="15" x14ac:dyDescent="0.25"/>
  <cols>
    <col min="1" max="1" width="4.28515625" bestFit="1" customWidth="1"/>
    <col min="2" max="2" width="84.7109375" customWidth="1"/>
    <col min="5" max="5" width="13.28515625" bestFit="1" customWidth="1"/>
    <col min="6" max="6" width="16.140625" customWidth="1"/>
    <col min="7" max="7" width="15.85546875" bestFit="1" customWidth="1"/>
    <col min="8" max="8" width="13.28515625" style="53" bestFit="1" customWidth="1"/>
    <col min="9" max="9" width="10.5703125" bestFit="1" customWidth="1"/>
    <col min="10" max="10" width="15.85546875" bestFit="1" customWidth="1"/>
  </cols>
  <sheetData>
    <row r="1" spans="1:10" x14ac:dyDescent="0.25">
      <c r="A1" s="123" t="s">
        <v>0</v>
      </c>
      <c r="B1" s="124"/>
      <c r="C1" s="124"/>
      <c r="D1" s="125"/>
      <c r="E1" s="124"/>
      <c r="F1" s="125"/>
    </row>
    <row r="2" spans="1:10" s="57" customFormat="1" ht="23.25" thickBot="1" x14ac:dyDescent="0.3">
      <c r="A2" s="54" t="s">
        <v>1</v>
      </c>
      <c r="B2" s="4" t="s">
        <v>2</v>
      </c>
      <c r="C2" s="4" t="s">
        <v>3</v>
      </c>
      <c r="D2" s="5" t="s">
        <v>4</v>
      </c>
      <c r="E2" s="55" t="s">
        <v>5</v>
      </c>
      <c r="F2" s="56" t="s">
        <v>6</v>
      </c>
      <c r="H2" s="58"/>
    </row>
    <row r="3" spans="1:10" ht="15.75" thickBot="1" x14ac:dyDescent="0.3">
      <c r="A3" s="7">
        <v>1</v>
      </c>
      <c r="B3" s="8" t="s">
        <v>7</v>
      </c>
      <c r="C3" s="9"/>
      <c r="D3" s="9"/>
      <c r="E3" s="10"/>
      <c r="F3" s="91"/>
    </row>
    <row r="4" spans="1:10" x14ac:dyDescent="0.25">
      <c r="A4" s="11" t="s">
        <v>8</v>
      </c>
      <c r="B4" s="12" t="s">
        <v>9</v>
      </c>
      <c r="C4" s="13" t="s">
        <v>10</v>
      </c>
      <c r="D4" s="14">
        <v>1</v>
      </c>
      <c r="E4" s="15"/>
      <c r="F4" s="16"/>
      <c r="I4" s="1"/>
      <c r="J4" s="1"/>
    </row>
    <row r="5" spans="1:10" x14ac:dyDescent="0.25">
      <c r="A5" s="17" t="s">
        <v>11</v>
      </c>
      <c r="B5" s="18" t="s">
        <v>12</v>
      </c>
      <c r="C5" s="19" t="s">
        <v>13</v>
      </c>
      <c r="D5" s="20">
        <v>12</v>
      </c>
      <c r="E5" s="21"/>
      <c r="F5" s="22"/>
      <c r="I5" s="1"/>
      <c r="J5" s="1"/>
    </row>
    <row r="6" spans="1:10" x14ac:dyDescent="0.25">
      <c r="A6" s="17" t="s">
        <v>14</v>
      </c>
      <c r="B6" s="18" t="s">
        <v>15</v>
      </c>
      <c r="C6" s="19" t="s">
        <v>16</v>
      </c>
      <c r="D6" s="20">
        <v>2112</v>
      </c>
      <c r="E6" s="21"/>
      <c r="F6" s="22"/>
      <c r="G6" s="1"/>
      <c r="I6" s="1"/>
      <c r="J6" s="1"/>
    </row>
    <row r="7" spans="1:10" x14ac:dyDescent="0.25">
      <c r="A7" s="17" t="s">
        <v>17</v>
      </c>
      <c r="B7" s="18" t="s">
        <v>18</v>
      </c>
      <c r="C7" s="19" t="s">
        <v>16</v>
      </c>
      <c r="D7" s="20">
        <v>4224</v>
      </c>
      <c r="E7" s="21"/>
      <c r="F7" s="22"/>
      <c r="I7" s="1"/>
      <c r="J7" s="1"/>
    </row>
    <row r="8" spans="1:10" x14ac:dyDescent="0.25">
      <c r="A8" s="23"/>
      <c r="B8" s="24" t="s">
        <v>19</v>
      </c>
      <c r="C8" s="25"/>
      <c r="D8" s="26"/>
      <c r="E8" s="27"/>
      <c r="F8" s="28">
        <f>F4+F5+F6+F7</f>
        <v>0</v>
      </c>
      <c r="I8" s="1"/>
      <c r="J8" s="1"/>
    </row>
    <row r="9" spans="1:10" ht="15.75" thickBot="1" x14ac:dyDescent="0.3">
      <c r="A9" s="92"/>
      <c r="B9" s="93"/>
      <c r="C9" s="94"/>
      <c r="D9" s="94"/>
      <c r="E9" s="95"/>
      <c r="F9" s="96"/>
      <c r="I9" s="1"/>
      <c r="J9" s="1"/>
    </row>
    <row r="10" spans="1:10" ht="15.75" thickBot="1" x14ac:dyDescent="0.3">
      <c r="A10" s="7">
        <v>2</v>
      </c>
      <c r="B10" s="8" t="s">
        <v>20</v>
      </c>
      <c r="C10" s="9"/>
      <c r="D10" s="9"/>
      <c r="E10" s="10"/>
      <c r="F10" s="91"/>
      <c r="I10" s="1"/>
      <c r="J10" s="1"/>
    </row>
    <row r="11" spans="1:10" x14ac:dyDescent="0.25">
      <c r="A11" s="29" t="s">
        <v>21</v>
      </c>
      <c r="B11" s="30" t="s">
        <v>22</v>
      </c>
      <c r="C11" s="31" t="s">
        <v>10</v>
      </c>
      <c r="D11" s="32">
        <v>250</v>
      </c>
      <c r="E11" s="33"/>
      <c r="F11" s="34"/>
      <c r="I11" s="1"/>
      <c r="J11" s="1"/>
    </row>
    <row r="12" spans="1:10" x14ac:dyDescent="0.25">
      <c r="A12" s="35" t="s">
        <v>23</v>
      </c>
      <c r="B12" s="36" t="s">
        <v>24</v>
      </c>
      <c r="C12" s="19" t="s">
        <v>10</v>
      </c>
      <c r="D12" s="37">
        <v>4500</v>
      </c>
      <c r="E12" s="21"/>
      <c r="F12" s="22"/>
      <c r="I12" s="1"/>
      <c r="J12" s="1"/>
    </row>
    <row r="13" spans="1:10" x14ac:dyDescent="0.25">
      <c r="A13" s="35" t="s">
        <v>25</v>
      </c>
      <c r="B13" s="36" t="s">
        <v>26</v>
      </c>
      <c r="C13" s="19" t="s">
        <v>10</v>
      </c>
      <c r="D13" s="37">
        <v>2500</v>
      </c>
      <c r="E13" s="21"/>
      <c r="F13" s="22"/>
      <c r="I13" s="1"/>
      <c r="J13" s="1"/>
    </row>
    <row r="14" spans="1:10" x14ac:dyDescent="0.25">
      <c r="A14" s="35" t="s">
        <v>27</v>
      </c>
      <c r="B14" s="36" t="s">
        <v>28</v>
      </c>
      <c r="C14" s="19" t="s">
        <v>10</v>
      </c>
      <c r="D14" s="37">
        <v>1800</v>
      </c>
      <c r="E14" s="21"/>
      <c r="F14" s="22"/>
      <c r="I14" s="1"/>
      <c r="J14" s="1"/>
    </row>
    <row r="15" spans="1:10" x14ac:dyDescent="0.25">
      <c r="A15" s="35" t="s">
        <v>29</v>
      </c>
      <c r="B15" s="36" t="s">
        <v>30</v>
      </c>
      <c r="C15" s="19" t="s">
        <v>10</v>
      </c>
      <c r="D15" s="37">
        <v>1500</v>
      </c>
      <c r="E15" s="21"/>
      <c r="F15" s="22"/>
      <c r="I15" s="1"/>
      <c r="J15" s="1"/>
    </row>
    <row r="16" spans="1:10" x14ac:dyDescent="0.25">
      <c r="A16" s="35" t="s">
        <v>31</v>
      </c>
      <c r="B16" s="36" t="s">
        <v>32</v>
      </c>
      <c r="C16" s="19" t="s">
        <v>10</v>
      </c>
      <c r="D16" s="37">
        <v>50</v>
      </c>
      <c r="E16" s="21"/>
      <c r="F16" s="22"/>
      <c r="I16" s="1"/>
      <c r="J16" s="1"/>
    </row>
    <row r="17" spans="1:10" x14ac:dyDescent="0.25">
      <c r="A17" s="35" t="s">
        <v>33</v>
      </c>
      <c r="B17" s="36" t="s">
        <v>34</v>
      </c>
      <c r="C17" s="19" t="s">
        <v>10</v>
      </c>
      <c r="D17" s="37">
        <v>2500</v>
      </c>
      <c r="E17" s="21"/>
      <c r="F17" s="22"/>
      <c r="I17" s="1"/>
      <c r="J17" s="1"/>
    </row>
    <row r="18" spans="1:10" x14ac:dyDescent="0.25">
      <c r="A18" s="35" t="s">
        <v>35</v>
      </c>
      <c r="B18" s="36" t="s">
        <v>36</v>
      </c>
      <c r="C18" s="19" t="s">
        <v>10</v>
      </c>
      <c r="D18" s="37">
        <v>300</v>
      </c>
      <c r="E18" s="21"/>
      <c r="F18" s="22"/>
      <c r="I18" s="1"/>
      <c r="J18" s="1"/>
    </row>
    <row r="19" spans="1:10" x14ac:dyDescent="0.25">
      <c r="A19" s="35" t="s">
        <v>37</v>
      </c>
      <c r="B19" s="36" t="s">
        <v>38</v>
      </c>
      <c r="C19" s="19" t="s">
        <v>10</v>
      </c>
      <c r="D19" s="37">
        <v>1000</v>
      </c>
      <c r="E19" s="21"/>
      <c r="F19" s="22"/>
      <c r="I19" s="1"/>
      <c r="J19" s="1"/>
    </row>
    <row r="20" spans="1:10" x14ac:dyDescent="0.25">
      <c r="A20" s="23"/>
      <c r="B20" s="24" t="s">
        <v>39</v>
      </c>
      <c r="C20" s="25"/>
      <c r="D20" s="26"/>
      <c r="E20" s="27"/>
      <c r="F20" s="28">
        <f>SUM(F11:F19)</f>
        <v>0</v>
      </c>
      <c r="I20" s="1"/>
      <c r="J20" s="1"/>
    </row>
    <row r="21" spans="1:10" ht="15.75" thickBot="1" x14ac:dyDescent="0.3">
      <c r="A21" s="92"/>
      <c r="B21" s="93"/>
      <c r="C21" s="94"/>
      <c r="D21" s="94"/>
      <c r="E21" s="95"/>
      <c r="F21" s="96"/>
      <c r="I21" s="1"/>
      <c r="J21" s="1"/>
    </row>
    <row r="22" spans="1:10" ht="15.75" thickBot="1" x14ac:dyDescent="0.3">
      <c r="A22" s="7">
        <v>3</v>
      </c>
      <c r="B22" s="8" t="s">
        <v>40</v>
      </c>
      <c r="C22" s="9"/>
      <c r="D22" s="9"/>
      <c r="E22" s="10"/>
      <c r="F22" s="91"/>
      <c r="I22" s="1"/>
      <c r="J22" s="1"/>
    </row>
    <row r="23" spans="1:10" x14ac:dyDescent="0.25">
      <c r="A23" s="38" t="s">
        <v>41</v>
      </c>
      <c r="B23" s="12" t="s">
        <v>42</v>
      </c>
      <c r="C23" s="39" t="s">
        <v>43</v>
      </c>
      <c r="D23" s="40">
        <v>1830</v>
      </c>
      <c r="E23" s="41"/>
      <c r="F23" s="42"/>
      <c r="I23" s="1"/>
      <c r="J23" s="1"/>
    </row>
    <row r="24" spans="1:10" x14ac:dyDescent="0.25">
      <c r="A24" s="35" t="s">
        <v>44</v>
      </c>
      <c r="B24" s="18" t="s">
        <v>45</v>
      </c>
      <c r="C24" s="43" t="s">
        <v>46</v>
      </c>
      <c r="D24" s="44">
        <v>1925</v>
      </c>
      <c r="E24" s="45"/>
      <c r="F24" s="46"/>
      <c r="I24" s="1"/>
      <c r="J24" s="1"/>
    </row>
    <row r="25" spans="1:10" x14ac:dyDescent="0.25">
      <c r="A25" s="35" t="s">
        <v>47</v>
      </c>
      <c r="B25" s="36" t="s">
        <v>48</v>
      </c>
      <c r="C25" s="43" t="s">
        <v>49</v>
      </c>
      <c r="D25" s="44">
        <v>2745</v>
      </c>
      <c r="E25" s="45"/>
      <c r="F25" s="46"/>
      <c r="I25" s="1"/>
      <c r="J25" s="1"/>
    </row>
    <row r="26" spans="1:10" x14ac:dyDescent="0.25">
      <c r="A26" s="35" t="s">
        <v>50</v>
      </c>
      <c r="B26" s="36" t="s">
        <v>51</v>
      </c>
      <c r="C26" s="43" t="s">
        <v>52</v>
      </c>
      <c r="D26" s="44">
        <v>8235</v>
      </c>
      <c r="E26" s="45"/>
      <c r="F26" s="47"/>
      <c r="I26" s="1"/>
      <c r="J26" s="1"/>
    </row>
    <row r="27" spans="1:10" x14ac:dyDescent="0.25">
      <c r="A27" s="35" t="s">
        <v>53</v>
      </c>
      <c r="B27" s="36" t="s">
        <v>54</v>
      </c>
      <c r="C27" s="43" t="s">
        <v>52</v>
      </c>
      <c r="D27" s="44">
        <v>8235</v>
      </c>
      <c r="E27" s="45"/>
      <c r="F27" s="47"/>
      <c r="I27" s="1"/>
      <c r="J27" s="1"/>
    </row>
    <row r="28" spans="1:10" x14ac:dyDescent="0.25">
      <c r="A28" s="35" t="s">
        <v>55</v>
      </c>
      <c r="B28" s="36" t="s">
        <v>56</v>
      </c>
      <c r="C28" s="43" t="s">
        <v>57</v>
      </c>
      <c r="D28" s="44">
        <v>82350</v>
      </c>
      <c r="E28" s="45"/>
      <c r="F28" s="47"/>
      <c r="I28" s="1"/>
      <c r="J28" s="1"/>
    </row>
    <row r="29" spans="1:10" x14ac:dyDescent="0.25">
      <c r="A29" s="35" t="s">
        <v>58</v>
      </c>
      <c r="B29" s="36" t="s">
        <v>59</v>
      </c>
      <c r="C29" s="43" t="s">
        <v>49</v>
      </c>
      <c r="D29" s="44">
        <v>50</v>
      </c>
      <c r="E29" s="45"/>
      <c r="F29" s="47"/>
      <c r="I29" s="1"/>
      <c r="J29" s="1"/>
    </row>
    <row r="30" spans="1:10" x14ac:dyDescent="0.25">
      <c r="A30" s="35" t="s">
        <v>60</v>
      </c>
      <c r="B30" s="36" t="s">
        <v>61</v>
      </c>
      <c r="C30" s="43" t="s">
        <v>43</v>
      </c>
      <c r="D30" s="44">
        <v>24</v>
      </c>
      <c r="E30" s="45"/>
      <c r="F30" s="47"/>
      <c r="I30" s="1"/>
      <c r="J30" s="1"/>
    </row>
    <row r="31" spans="1:10" x14ac:dyDescent="0.25">
      <c r="A31" s="35" t="s">
        <v>62</v>
      </c>
      <c r="B31" s="36" t="s">
        <v>63</v>
      </c>
      <c r="C31" s="43" t="s">
        <v>43</v>
      </c>
      <c r="D31" s="44">
        <v>1200</v>
      </c>
      <c r="E31" s="45"/>
      <c r="F31" s="46"/>
      <c r="I31" s="1"/>
      <c r="J31" s="1"/>
    </row>
    <row r="32" spans="1:10" x14ac:dyDescent="0.25">
      <c r="A32" s="35" t="s">
        <v>64</v>
      </c>
      <c r="B32" s="36" t="s">
        <v>65</v>
      </c>
      <c r="C32" s="43" t="s">
        <v>43</v>
      </c>
      <c r="D32" s="44">
        <v>50</v>
      </c>
      <c r="E32" s="45"/>
      <c r="F32" s="46"/>
      <c r="I32" s="1"/>
      <c r="J32" s="1"/>
    </row>
    <row r="33" spans="1:10" x14ac:dyDescent="0.25">
      <c r="A33" s="35" t="s">
        <v>66</v>
      </c>
      <c r="B33" s="36" t="s">
        <v>67</v>
      </c>
      <c r="C33" s="43" t="s">
        <v>43</v>
      </c>
      <c r="D33" s="44">
        <v>50</v>
      </c>
      <c r="E33" s="45"/>
      <c r="F33" s="46"/>
      <c r="I33" s="1"/>
      <c r="J33" s="1"/>
    </row>
    <row r="34" spans="1:10" x14ac:dyDescent="0.25">
      <c r="A34" s="35" t="s">
        <v>68</v>
      </c>
      <c r="B34" s="36" t="s">
        <v>69</v>
      </c>
      <c r="C34" s="43" t="s">
        <v>43</v>
      </c>
      <c r="D34" s="44">
        <v>480</v>
      </c>
      <c r="E34" s="45"/>
      <c r="F34" s="46"/>
      <c r="I34" s="1"/>
      <c r="J34" s="1"/>
    </row>
    <row r="35" spans="1:10" x14ac:dyDescent="0.25">
      <c r="A35" s="35" t="s">
        <v>70</v>
      </c>
      <c r="B35" s="36" t="s">
        <v>71</v>
      </c>
      <c r="C35" s="43" t="s">
        <v>43</v>
      </c>
      <c r="D35" s="44">
        <v>50</v>
      </c>
      <c r="E35" s="45"/>
      <c r="F35" s="46"/>
      <c r="I35" s="1"/>
      <c r="J35" s="1"/>
    </row>
    <row r="36" spans="1:10" x14ac:dyDescent="0.25">
      <c r="A36" s="35" t="s">
        <v>72</v>
      </c>
      <c r="B36" s="36" t="s">
        <v>73</v>
      </c>
      <c r="C36" s="43" t="s">
        <v>10</v>
      </c>
      <c r="D36" s="44">
        <v>240</v>
      </c>
      <c r="E36" s="45"/>
      <c r="F36" s="46"/>
      <c r="I36" s="1"/>
      <c r="J36" s="1"/>
    </row>
    <row r="37" spans="1:10" x14ac:dyDescent="0.25">
      <c r="A37" s="35" t="s">
        <v>74</v>
      </c>
      <c r="B37" s="36" t="s">
        <v>75</v>
      </c>
      <c r="C37" s="43" t="s">
        <v>10</v>
      </c>
      <c r="D37" s="44">
        <v>10</v>
      </c>
      <c r="E37" s="45"/>
      <c r="F37" s="46"/>
      <c r="I37" s="1"/>
      <c r="J37" s="1"/>
    </row>
    <row r="38" spans="1:10" x14ac:dyDescent="0.25">
      <c r="A38" s="35" t="s">
        <v>76</v>
      </c>
      <c r="B38" s="36" t="s">
        <v>77</v>
      </c>
      <c r="C38" s="43" t="s">
        <v>10</v>
      </c>
      <c r="D38" s="44">
        <v>10</v>
      </c>
      <c r="E38" s="45"/>
      <c r="F38" s="46"/>
      <c r="I38" s="1"/>
      <c r="J38" s="1"/>
    </row>
    <row r="39" spans="1:10" x14ac:dyDescent="0.25">
      <c r="A39" s="35" t="s">
        <v>78</v>
      </c>
      <c r="B39" s="36" t="s">
        <v>79</v>
      </c>
      <c r="C39" s="43" t="s">
        <v>10</v>
      </c>
      <c r="D39" s="44">
        <v>96</v>
      </c>
      <c r="E39" s="45"/>
      <c r="F39" s="46"/>
      <c r="I39" s="1"/>
      <c r="J39" s="1"/>
    </row>
    <row r="40" spans="1:10" x14ac:dyDescent="0.25">
      <c r="A40" s="35" t="s">
        <v>80</v>
      </c>
      <c r="B40" s="36" t="s">
        <v>81</v>
      </c>
      <c r="C40" s="43" t="s">
        <v>10</v>
      </c>
      <c r="D40" s="44">
        <v>10</v>
      </c>
      <c r="E40" s="45"/>
      <c r="F40" s="46"/>
      <c r="I40" s="1"/>
      <c r="J40" s="1"/>
    </row>
    <row r="41" spans="1:10" x14ac:dyDescent="0.25">
      <c r="A41" s="35" t="s">
        <v>82</v>
      </c>
      <c r="B41" s="36" t="s">
        <v>83</v>
      </c>
      <c r="C41" s="43" t="s">
        <v>52</v>
      </c>
      <c r="D41" s="44">
        <v>8235</v>
      </c>
      <c r="E41" s="45"/>
      <c r="F41" s="46"/>
      <c r="I41" s="1"/>
      <c r="J41" s="1"/>
    </row>
    <row r="42" spans="1:10" x14ac:dyDescent="0.25">
      <c r="A42" s="35" t="s">
        <v>84</v>
      </c>
      <c r="B42" s="36" t="s">
        <v>85</v>
      </c>
      <c r="C42" s="43" t="s">
        <v>52</v>
      </c>
      <c r="D42" s="44">
        <v>1372.5</v>
      </c>
      <c r="E42" s="45"/>
      <c r="F42" s="46"/>
      <c r="I42" s="1"/>
      <c r="J42" s="1"/>
    </row>
    <row r="43" spans="1:10" x14ac:dyDescent="0.25">
      <c r="A43" s="35" t="s">
        <v>86</v>
      </c>
      <c r="B43" s="36" t="s">
        <v>87</v>
      </c>
      <c r="C43" s="43" t="s">
        <v>49</v>
      </c>
      <c r="D43" s="44">
        <v>2745</v>
      </c>
      <c r="E43" s="45"/>
      <c r="F43" s="46"/>
      <c r="I43" s="1"/>
      <c r="J43" s="1"/>
    </row>
    <row r="44" spans="1:10" x14ac:dyDescent="0.25">
      <c r="A44" s="35" t="s">
        <v>88</v>
      </c>
      <c r="B44" s="36" t="s">
        <v>89</v>
      </c>
      <c r="C44" s="43" t="s">
        <v>52</v>
      </c>
      <c r="D44" s="44">
        <v>823.5</v>
      </c>
      <c r="E44" s="45"/>
      <c r="F44" s="47"/>
      <c r="I44" s="1"/>
      <c r="J44" s="1"/>
    </row>
    <row r="45" spans="1:10" x14ac:dyDescent="0.25">
      <c r="A45" s="35" t="s">
        <v>90</v>
      </c>
      <c r="B45" s="18" t="s">
        <v>91</v>
      </c>
      <c r="C45" s="43" t="s">
        <v>43</v>
      </c>
      <c r="D45" s="37">
        <v>1500</v>
      </c>
      <c r="E45" s="21"/>
      <c r="F45" s="47"/>
      <c r="I45" s="1"/>
      <c r="J45" s="1"/>
    </row>
    <row r="46" spans="1:10" ht="22.5" x14ac:dyDescent="0.25">
      <c r="A46" s="35" t="s">
        <v>92</v>
      </c>
      <c r="B46" s="18" t="s">
        <v>93</v>
      </c>
      <c r="C46" s="43" t="s">
        <v>43</v>
      </c>
      <c r="D46" s="37">
        <v>1250</v>
      </c>
      <c r="E46" s="21"/>
      <c r="F46" s="47"/>
      <c r="I46" s="1"/>
      <c r="J46" s="1"/>
    </row>
    <row r="47" spans="1:10" x14ac:dyDescent="0.25">
      <c r="A47" s="23"/>
      <c r="B47" s="48" t="s">
        <v>94</v>
      </c>
      <c r="C47" s="25"/>
      <c r="D47" s="26"/>
      <c r="E47" s="27"/>
      <c r="F47" s="28">
        <f>SUM(F23:F46)</f>
        <v>0</v>
      </c>
      <c r="I47" s="1"/>
      <c r="J47" s="1"/>
    </row>
    <row r="48" spans="1:10" ht="15.75" thickBot="1" x14ac:dyDescent="0.3">
      <c r="A48" s="92"/>
      <c r="B48" s="93"/>
      <c r="C48" s="94"/>
      <c r="D48" s="94"/>
      <c r="E48" s="95"/>
      <c r="F48" s="96"/>
      <c r="I48" s="1"/>
      <c r="J48" s="1"/>
    </row>
    <row r="49" spans="1:10" ht="15.75" thickBot="1" x14ac:dyDescent="0.3">
      <c r="A49" s="7">
        <v>4</v>
      </c>
      <c r="B49" s="8" t="s">
        <v>95</v>
      </c>
      <c r="C49" s="9"/>
      <c r="D49" s="9"/>
      <c r="E49" s="10"/>
      <c r="F49" s="91"/>
      <c r="I49" s="1"/>
      <c r="J49" s="1"/>
    </row>
    <row r="50" spans="1:10" x14ac:dyDescent="0.25">
      <c r="A50" s="11" t="s">
        <v>96</v>
      </c>
      <c r="B50" s="49" t="s">
        <v>97</v>
      </c>
      <c r="C50" s="13" t="s">
        <v>49</v>
      </c>
      <c r="D50" s="14">
        <v>2000</v>
      </c>
      <c r="E50" s="15"/>
      <c r="F50" s="16"/>
      <c r="I50" s="1"/>
      <c r="J50" s="1"/>
    </row>
    <row r="51" spans="1:10" x14ac:dyDescent="0.25">
      <c r="A51" s="17" t="s">
        <v>98</v>
      </c>
      <c r="B51" s="50" t="s">
        <v>99</v>
      </c>
      <c r="C51" s="19" t="s">
        <v>52</v>
      </c>
      <c r="D51" s="20">
        <f>D50*0.05</f>
        <v>100</v>
      </c>
      <c r="E51" s="21"/>
      <c r="F51" s="22"/>
      <c r="I51" s="1"/>
      <c r="J51" s="1"/>
    </row>
    <row r="52" spans="1:10" x14ac:dyDescent="0.25">
      <c r="A52" s="17" t="s">
        <v>100</v>
      </c>
      <c r="B52" s="50" t="s">
        <v>101</v>
      </c>
      <c r="C52" s="19" t="s">
        <v>52</v>
      </c>
      <c r="D52" s="51">
        <f>D51</f>
        <v>100</v>
      </c>
      <c r="E52" s="45"/>
      <c r="F52" s="22"/>
      <c r="I52" s="1"/>
      <c r="J52" s="1"/>
    </row>
    <row r="53" spans="1:10" x14ac:dyDescent="0.25">
      <c r="A53" s="17" t="s">
        <v>102</v>
      </c>
      <c r="B53" s="50" t="s">
        <v>103</v>
      </c>
      <c r="C53" s="19" t="s">
        <v>104</v>
      </c>
      <c r="D53" s="20">
        <f>D52*10</f>
        <v>1000</v>
      </c>
      <c r="E53" s="21"/>
      <c r="F53" s="22"/>
      <c r="I53" s="1"/>
      <c r="J53" s="1"/>
    </row>
    <row r="54" spans="1:10" ht="39" customHeight="1" x14ac:dyDescent="0.25">
      <c r="A54" s="17" t="s">
        <v>105</v>
      </c>
      <c r="B54" s="50" t="s">
        <v>109</v>
      </c>
      <c r="C54" s="19" t="s">
        <v>106</v>
      </c>
      <c r="D54" s="52">
        <v>300</v>
      </c>
      <c r="E54" s="21"/>
      <c r="F54" s="22"/>
      <c r="G54" s="1"/>
      <c r="I54" s="1"/>
      <c r="J54" s="1"/>
    </row>
    <row r="55" spans="1:10" ht="15.75" thickBot="1" x14ac:dyDescent="0.3">
      <c r="A55" s="23"/>
      <c r="B55" s="48" t="s">
        <v>107</v>
      </c>
      <c r="C55" s="25"/>
      <c r="D55" s="26"/>
      <c r="E55" s="27"/>
      <c r="F55" s="28">
        <f>SUM(F50:F54)</f>
        <v>0</v>
      </c>
      <c r="G55" s="1"/>
      <c r="I55" s="1"/>
      <c r="J55" s="1"/>
    </row>
    <row r="56" spans="1:10" ht="15.75" thickBot="1" x14ac:dyDescent="0.3">
      <c r="A56" s="126" t="s">
        <v>108</v>
      </c>
      <c r="B56" s="127"/>
      <c r="C56" s="127"/>
      <c r="D56" s="127"/>
      <c r="E56" s="97"/>
      <c r="F56" s="98">
        <f>F55+F47+F20+F8</f>
        <v>0</v>
      </c>
      <c r="G56" s="1"/>
      <c r="J56" s="1"/>
    </row>
  </sheetData>
  <mergeCells count="3">
    <mergeCell ref="A1:D1"/>
    <mergeCell ref="E1:F1"/>
    <mergeCell ref="A56:D56"/>
  </mergeCells>
  <pageMargins left="0.511811024" right="0.511811024" top="0.78740157499999996" bottom="0.78740157499999996" header="0.31496062000000002" footer="0.31496062000000002"/>
  <pageSetup paperSize="9" scale="83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PQPU</vt:lpstr>
      <vt:lpstr>PQPU sem preços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Fabiano Aparecido de Souza</dc:creator>
  <cp:lastModifiedBy>Juliana de Almeida Trugillo</cp:lastModifiedBy>
  <cp:lastPrinted>2025-08-01T17:39:02Z</cp:lastPrinted>
  <dcterms:created xsi:type="dcterms:W3CDTF">2024-07-02T20:35:54Z</dcterms:created>
  <dcterms:modified xsi:type="dcterms:W3CDTF">2025-08-22T20:50:03Z</dcterms:modified>
</cp:coreProperties>
</file>