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uário\Downloads\"/>
    </mc:Choice>
  </mc:AlternateContent>
  <xr:revisionPtr revIDLastSave="0" documentId="13_ncr:1_{77589F8E-4EEA-4DF5-8E4D-40ACA3613E96}" xr6:coauthVersionLast="47" xr6:coauthVersionMax="47" xr10:uidLastSave="{00000000-0000-0000-0000-000000000000}"/>
  <bookViews>
    <workbookView xWindow="-108" yWindow="-108" windowWidth="23256" windowHeight="12576" xr2:uid="{00000000-000D-0000-FFFF-FFFF00000000}"/>
  </bookViews>
  <sheets>
    <sheet name="PLANILHA PRONTA" sheetId="6" r:id="rId1"/>
    <sheet name="UNIFORME" sheetId="7" r:id="rId2"/>
    <sheet name="RESUMO" sheetId="8" r:id="rId3"/>
  </sheets>
  <externalReferences>
    <externalReference r:id="rId4"/>
  </externalReferences>
  <definedNames>
    <definedName name="_xlnm.Print_Area" localSheetId="0">'PLANILHA PRONTA'!$A$7:$D$211</definedName>
    <definedName name="_xlnm.Print_Area" localSheetId="2">RESUMO!$A$1:$L$11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3" i="6" l="1"/>
  <c r="C196" i="6" l="1"/>
  <c r="D67" i="6"/>
  <c r="D66" i="6"/>
  <c r="D65" i="6"/>
  <c r="D64" i="6"/>
  <c r="D63" i="6"/>
  <c r="D62" i="6"/>
  <c r="D61" i="6"/>
  <c r="D60" i="6"/>
  <c r="D55" i="6"/>
  <c r="D54" i="6"/>
  <c r="D53" i="6"/>
  <c r="D6" i="8" l="1"/>
  <c r="F9" i="8"/>
  <c r="K8" i="8"/>
  <c r="J8" i="8"/>
  <c r="K7" i="8"/>
  <c r="J7" i="8"/>
  <c r="D7" i="7"/>
  <c r="C7" i="7"/>
  <c r="F6" i="7"/>
  <c r="F5" i="7"/>
  <c r="F4" i="7"/>
  <c r="C4" i="7"/>
  <c r="F3" i="7"/>
  <c r="C3" i="7"/>
  <c r="D80" i="6"/>
  <c r="D78" i="6"/>
  <c r="D79" i="6" s="1"/>
  <c r="D74" i="6"/>
  <c r="D75" i="6" s="1"/>
  <c r="D76" i="6" s="1"/>
  <c r="C62" i="6"/>
  <c r="D31" i="6"/>
  <c r="F7" i="7" l="1"/>
  <c r="F8" i="7" s="1"/>
  <c r="F9" i="7" s="1"/>
  <c r="D159" i="6" s="1"/>
  <c r="D164" i="6" s="1"/>
  <c r="B149" i="6" l="1"/>
  <c r="B148" i="6"/>
  <c r="C134" i="6"/>
  <c r="C133" i="6"/>
  <c r="C132" i="6"/>
  <c r="C131" i="6"/>
  <c r="C115" i="6"/>
  <c r="C113" i="6"/>
  <c r="C112" i="6"/>
  <c r="C110" i="6"/>
  <c r="C111" i="6" s="1"/>
  <c r="D90" i="6"/>
  <c r="D99" i="6" s="1"/>
  <c r="C68" i="6"/>
  <c r="C49" i="6"/>
  <c r="C48" i="6"/>
  <c r="C47" i="6"/>
  <c r="C137" i="6" l="1"/>
  <c r="C142" i="6" s="1"/>
  <c r="D36" i="6"/>
  <c r="D167" i="6" s="1"/>
  <c r="C114" i="6"/>
  <c r="D208" i="6"/>
  <c r="D171" i="6"/>
  <c r="D177" i="6" s="1"/>
  <c r="D41" i="6" l="1"/>
  <c r="D42" i="6" s="1"/>
  <c r="D48" i="6" s="1"/>
  <c r="D204" i="6"/>
  <c r="D103" i="6"/>
  <c r="D119" i="6"/>
  <c r="D121" i="6"/>
  <c r="D98" i="6"/>
  <c r="D47" i="6" l="1"/>
  <c r="D50" i="6" s="1"/>
  <c r="D120" i="6" s="1"/>
  <c r="D173" i="6"/>
  <c r="D49" i="6"/>
  <c r="D104" i="6" l="1"/>
  <c r="D105" i="6" s="1"/>
  <c r="D113" i="6" s="1"/>
  <c r="D96" i="6"/>
  <c r="D115" i="6" l="1"/>
  <c r="D112" i="6"/>
  <c r="D111" i="6"/>
  <c r="D110" i="6"/>
  <c r="D114" i="6"/>
  <c r="D116" i="6" l="1"/>
  <c r="D122" i="6" s="1"/>
  <c r="D123" i="6" s="1"/>
  <c r="D134" i="6" s="1"/>
  <c r="D68" i="6"/>
  <c r="D97" i="6" s="1"/>
  <c r="D100" i="6" s="1"/>
  <c r="D205" i="6" s="1"/>
  <c r="D169" i="6" l="1"/>
  <c r="D175" i="6" s="1"/>
  <c r="D142" i="6"/>
  <c r="D143" i="6" s="1"/>
  <c r="D149" i="6" s="1"/>
  <c r="D133" i="6"/>
  <c r="D130" i="6"/>
  <c r="D206" i="6"/>
  <c r="D131" i="6"/>
  <c r="D132" i="6"/>
  <c r="D168" i="6"/>
  <c r="D137" i="6" l="1"/>
  <c r="D148" i="6" s="1"/>
  <c r="D150" i="6" s="1"/>
  <c r="D170" i="6" s="1"/>
  <c r="D176" i="6" s="1"/>
  <c r="D174" i="6"/>
  <c r="D172" i="6" l="1"/>
  <c r="D184" i="6" s="1"/>
  <c r="D207" i="6"/>
  <c r="D209" i="6" s="1"/>
  <c r="D178" i="6" l="1"/>
  <c r="D179" i="6" s="1"/>
  <c r="D185" i="6" l="1"/>
  <c r="D186" i="6" l="1"/>
  <c r="D187" i="6" s="1"/>
  <c r="D192" i="6" l="1"/>
  <c r="D191" i="6"/>
  <c r="D190" i="6"/>
  <c r="D195" i="6"/>
  <c r="D196" i="6" l="1"/>
  <c r="D197" i="6" s="1"/>
  <c r="D210" i="6" s="1"/>
  <c r="D211" i="6" s="1"/>
  <c r="G6" i="8" s="1"/>
  <c r="H6" i="8" l="1"/>
  <c r="G9" i="8"/>
  <c r="I6" i="8" l="1"/>
  <c r="M6" i="8"/>
  <c r="H9" i="8"/>
  <c r="J6" i="8" l="1"/>
  <c r="I9" i="8"/>
  <c r="J9" i="8" l="1"/>
  <c r="K6" i="8"/>
  <c r="K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Wellington Caninja Soares Ferreira</author>
  </authors>
  <commentList>
    <comment ref="A119" authorId="0" shapeId="0" xr:uid="{00000000-0006-0000-0000-000001000000}">
      <text>
        <r>
          <rPr>
            <b/>
            <sz val="9"/>
            <color indexed="81"/>
            <rFont val="Segoe UI"/>
            <family val="2"/>
          </rPr>
          <t>Wellington Caninja Soares Ferreira:</t>
        </r>
        <r>
          <rPr>
            <sz val="9"/>
            <color indexed="81"/>
            <rFont val="Segoe UI"/>
            <family val="2"/>
          </rPr>
          <t xml:space="preserve">
DISCUTIR BASE DE CÁLCULO
</t>
        </r>
      </text>
    </comment>
  </commentList>
</comments>
</file>

<file path=xl/sharedStrings.xml><?xml version="1.0" encoding="utf-8"?>
<sst xmlns="http://schemas.openxmlformats.org/spreadsheetml/2006/main" count="295" uniqueCount="192">
  <si>
    <t>PLANILHA DE CUSTOS E FORMAÇÃO DE PREÇOS</t>
  </si>
  <si>
    <t>MODELO PARA A CONSOLIDAÇÃO E APRESENTAÇÃO DE PROPOSTAS</t>
  </si>
  <si>
    <t>1. DISCRIMINAÇÃO DOS SERVIÇOS (DADOS REFERENTES À CONTRATAÇÃO)</t>
  </si>
  <si>
    <t>Valor ou Percentual Fixo estipulado por Lei ou CCT</t>
  </si>
  <si>
    <t>Valor Varíável específico de cada Posto de Trabalho</t>
  </si>
  <si>
    <t>A</t>
  </si>
  <si>
    <t>Nº do Processo</t>
  </si>
  <si>
    <t>B</t>
  </si>
  <si>
    <t>Licitação Nº</t>
  </si>
  <si>
    <t>C</t>
  </si>
  <si>
    <t>Data de apresentação da proposta (dia/mês/ano):</t>
  </si>
  <si>
    <t>D</t>
  </si>
  <si>
    <t>Município/UF</t>
  </si>
  <si>
    <t>E</t>
  </si>
  <si>
    <t>Número de meses de execução contratual:</t>
  </si>
  <si>
    <t>F</t>
  </si>
  <si>
    <t>Tipo de Serviço (mesmo serviço com características distintas)</t>
  </si>
  <si>
    <t>G</t>
  </si>
  <si>
    <t>Unidade de Medida</t>
  </si>
  <si>
    <t>H</t>
  </si>
  <si>
    <t>Classificação Brasileira de Ocupações (CBO)</t>
  </si>
  <si>
    <t>I</t>
  </si>
  <si>
    <t>Salário Normativo da Categoria Profissional</t>
  </si>
  <si>
    <t>J</t>
  </si>
  <si>
    <t>Categoria Profissional (vinculada à execução contratual)</t>
  </si>
  <si>
    <t>K</t>
  </si>
  <si>
    <t>Ano Acordo, Convenção ou Dissídio Coletivo</t>
  </si>
  <si>
    <t>L</t>
  </si>
  <si>
    <t>Nº de registro do Acordo, Convenção ou Dissídio Coletivo</t>
  </si>
  <si>
    <t>M</t>
  </si>
  <si>
    <t>Data-Base da Categoria (dia/mês/ano)</t>
  </si>
  <si>
    <t>Fórmulas trazidas pela CCT</t>
  </si>
  <si>
    <t>Módulo 1 - Composição da Remuneração</t>
  </si>
  <si>
    <t>Valores que podem Variar de empresa para empresa</t>
  </si>
  <si>
    <t>Composição da Remuneração</t>
  </si>
  <si>
    <t>Percentual (%)</t>
  </si>
  <si>
    <t>Valor (R$)</t>
  </si>
  <si>
    <t>Salário-Base</t>
  </si>
  <si>
    <t>Total</t>
  </si>
  <si>
    <t>Módulo 2 - Encargos, Benefícios (anuais, mensais e diários) e Intrajornada Suprimido</t>
  </si>
  <si>
    <t xml:space="preserve"> MÓDULO 1</t>
  </si>
  <si>
    <t>TOTAL</t>
  </si>
  <si>
    <t>Submódulo 2.1 - 13º (décimo terceiro) Salário, Férias e Adicional de Férias</t>
  </si>
  <si>
    <t>2.1</t>
  </si>
  <si>
    <t>13º (décimo terceiro) Salário, Férias e Adicional de Férias</t>
  </si>
  <si>
    <t>13º (décimo terceiro) Salário</t>
  </si>
  <si>
    <t xml:space="preserve">Férias </t>
  </si>
  <si>
    <t>Adicional de Férias</t>
  </si>
  <si>
    <t xml:space="preserve"> MÓDULO 2.1</t>
  </si>
  <si>
    <t>Submódulo 2.2 - Encargos Previdenciários (GPS), Fundo de Garantia por Tempo de Serviço (FGTS) e outras contribuições.</t>
  </si>
  <si>
    <t>2.2</t>
  </si>
  <si>
    <t>GPS, FGTS e outras contribuições</t>
  </si>
  <si>
    <t>INSS</t>
  </si>
  <si>
    <t>Salário Educação</t>
  </si>
  <si>
    <t>SESC ou SESI</t>
  </si>
  <si>
    <t>SENAI - SENAC</t>
  </si>
  <si>
    <t>SEBRAE</t>
  </si>
  <si>
    <t>INCRA</t>
  </si>
  <si>
    <t>FGTS</t>
  </si>
  <si>
    <t xml:space="preserve">Total </t>
  </si>
  <si>
    <t>Submódulo 2.3 - Benefícios Mensais e Diários.</t>
  </si>
  <si>
    <t>2.3</t>
  </si>
  <si>
    <t>Benefícios Mensais e Diários</t>
  </si>
  <si>
    <t>A.1</t>
  </si>
  <si>
    <t>Auxílio Transporte Bruto</t>
  </si>
  <si>
    <t>A.2</t>
  </si>
  <si>
    <t xml:space="preserve">(-) Dedução do Vale Transporte </t>
  </si>
  <si>
    <t>A.3</t>
  </si>
  <si>
    <t>Auxílio Transporte Líquido ( A.1 - A.2 )</t>
  </si>
  <si>
    <t>B.1</t>
  </si>
  <si>
    <t>Auxílio-Refeição/Alimentação Bruto</t>
  </si>
  <si>
    <t>B.2</t>
  </si>
  <si>
    <t>(-) Dedução do Auxílio-Refeição/Alimentação</t>
  </si>
  <si>
    <t>B.3</t>
  </si>
  <si>
    <t>Auxílio-Refeição/Alimentação Líquido  ( B.1 - B.2 )</t>
  </si>
  <si>
    <t>Outros (especificar)</t>
  </si>
  <si>
    <t>Submódulo 2.4 - Intrajornada Suprimido</t>
  </si>
  <si>
    <t>2.4</t>
  </si>
  <si>
    <t>Intrajornada Suprimido</t>
  </si>
  <si>
    <t>Quadro-Resumo do Módulo 2 - Encargos, Benefícios (anuais, mensais e diários) e Intrajornada Suprimido</t>
  </si>
  <si>
    <t>Módulo 3 - Provisão para Rescisão</t>
  </si>
  <si>
    <t>Provisão para Rescisão</t>
  </si>
  <si>
    <t>Aviso Prévio Indenizado</t>
  </si>
  <si>
    <t>Incidência do FGTS sobre o Aviso Prévio Indenizado</t>
  </si>
  <si>
    <t>Aviso Prévio Trabalhado</t>
  </si>
  <si>
    <t>Incidência dos encargos do submódulo 2.2 sobre o Aviso Prévio Trabalhado</t>
  </si>
  <si>
    <t>MÓDULO 1</t>
  </si>
  <si>
    <t>MÓDULO 2.1</t>
  </si>
  <si>
    <t>MÓDULO 2.3*</t>
  </si>
  <si>
    <t>MÓDULO 3</t>
  </si>
  <si>
    <t xml:space="preserve">TOTAL </t>
  </si>
  <si>
    <t>Módulo 4 - Custo de Reposição do Profissional Ausente</t>
  </si>
  <si>
    <t>Submódulo 4.1  - Substituto nas Ausências Legais</t>
  </si>
  <si>
    <t>4.1</t>
  </si>
  <si>
    <t>Substituto nas Ausências Legais</t>
  </si>
  <si>
    <t>Substituto na cobertura de Férias</t>
  </si>
  <si>
    <t>Substituto na cobertura de Ausências Legais</t>
  </si>
  <si>
    <t>Substituto na cobertura de Licença-Paternidade</t>
  </si>
  <si>
    <t>Substituto na cobertura de Ausência por acidente de trabalho</t>
  </si>
  <si>
    <t>Substituto na cobertura de Afastamento Maternidade</t>
  </si>
  <si>
    <t>Submódulo 4.2  - Incidências sobre o Substituto nas Ausências Legais</t>
  </si>
  <si>
    <t>4.2</t>
  </si>
  <si>
    <t>Quadro-Resumo do Módulo 4 - Custo de Reposição do Profissional Ausente</t>
  </si>
  <si>
    <t>Custo de Reposição do Profissional Ausente</t>
  </si>
  <si>
    <t>Módulo 5 - Insumos Diversos</t>
  </si>
  <si>
    <t>Insumos Diversos</t>
  </si>
  <si>
    <t>Uniformes</t>
  </si>
  <si>
    <t>Materiais</t>
  </si>
  <si>
    <t>Equipamentos</t>
  </si>
  <si>
    <t>MÓDULO 2</t>
  </si>
  <si>
    <t>MÓDULO 4</t>
  </si>
  <si>
    <t>MÓDULO 5</t>
  </si>
  <si>
    <t>CUSTO INDIRETO</t>
  </si>
  <si>
    <t>Módulo 6 - Custos Indiretos, Tributos e Lucro</t>
  </si>
  <si>
    <t>Custos Indiretos, Tributos e Lucro</t>
  </si>
  <si>
    <t>Custos Indiretos</t>
  </si>
  <si>
    <t xml:space="preserve">Lucro </t>
  </si>
  <si>
    <t xml:space="preserve">  FATURAMENTO </t>
  </si>
  <si>
    <r>
      <t xml:space="preserve">BASE DE CÁLCULO DOS TRIBUTOS  = </t>
    </r>
    <r>
      <rPr>
        <b/>
        <sz val="12"/>
        <color theme="1"/>
        <rFont val="Times New Roman"/>
        <family val="1"/>
      </rPr>
      <t xml:space="preserve">( Faturamento / ( 1 - % Tributos ) </t>
    </r>
  </si>
  <si>
    <t>Tributos</t>
  </si>
  <si>
    <t>C1. Tributos Federais</t>
  </si>
  <si>
    <t xml:space="preserve">C1-A  (PIS)   </t>
  </si>
  <si>
    <t xml:space="preserve">C1. B  (COFINS)  </t>
  </si>
  <si>
    <t>C.2 Tributos Estaduais (especificar)</t>
  </si>
  <si>
    <t xml:space="preserve">C.3 Tributos Municipais </t>
  </si>
  <si>
    <t xml:space="preserve">C3-A (ISS)  </t>
  </si>
  <si>
    <t>SOMA DOS TRIBUTOS</t>
  </si>
  <si>
    <t>2. QUADRO-RESUMO DO CUSTO POR EMPREGADO</t>
  </si>
  <si>
    <t>Mão de obra vinculada à execução contratual (valor por empregado)</t>
  </si>
  <si>
    <t>Módulo 2 - Encargos, Benefícios (anuais, mensais e diários) e Intrajornada</t>
  </si>
  <si>
    <t>Subtotal (A + B + C + D + E)</t>
  </si>
  <si>
    <t>Módulo 6 – Custos Indiretos, Tributos e Lucro</t>
  </si>
  <si>
    <t xml:space="preserve">Valor Total por Empregado </t>
  </si>
  <si>
    <t>Total ( A.3 + B.3 + C + D + E + ...)</t>
  </si>
  <si>
    <t>Incidencia do Submódulo 2.2 sobre o Substituto nas Ausências Legais</t>
  </si>
  <si>
    <t>BASE DE CÁLCULO PARA O LUCRO: 
MÓDULO 1 + MÓDULO 2 + MÓDULO 3 + MÓDULO 4 + MÓDULO 5 + CUSTO INDIRETO</t>
  </si>
  <si>
    <t>BASE DE CÁLCULO PARA O CUSTO INDIRETO: MÓDULO 1 + MÓDULO 2 + MÓDULO 3 + MÓDULO 4 + MÓDULO 5</t>
  </si>
  <si>
    <t xml:space="preserve">BASE DE CÁLCULO PARA O MÓDULO 5:
(PLANILHA ESPECÍFICA DOS INSUMOS) </t>
  </si>
  <si>
    <t>BASE DE CÁLCULO PARA O MÓDULO 4: 
MÓDULO 1 + MÓDULO 2.1 + (MÓDULO 2.3 - Aux. Transp. Liq. - Aux. Alimentação Liq.) + MÓDULO 3</t>
  </si>
  <si>
    <t>BASE DE CÁLCULO PARA O MÓDULO 3:</t>
  </si>
  <si>
    <t>BASE DE CÁLCULO PARA O MÓDULO 2.2:</t>
  </si>
  <si>
    <t xml:space="preserve">BASE DE CÁLCULO PARA O MÓDULO 2.1: </t>
  </si>
  <si>
    <t>Multa do FGTS sobre o Aviso Prévio Indenizado</t>
  </si>
  <si>
    <t>Multa do FGTS sobre o Aviso Prévio Trabalhado</t>
  </si>
  <si>
    <t>RAT x FAP</t>
  </si>
  <si>
    <t>Encargos e Benefícios Anuais, Mensais e Diários e Intrajornada Suprimido</t>
  </si>
  <si>
    <t>Este modelo está arquitetado de acordo com a Instrução Normativa 01, de 17 de janeiro de 2020, 
da Secretaria de Estado de Planejamento e Gestão de Mato Grosso.</t>
  </si>
  <si>
    <t>O modelo a seguir deve ser obrigatoriamente observado por todos os órgãos ou entidades contratantes, podendo ser adaptado às eventuais disposições contrárias constantes em Lei, Acordos, Convenções e Dissídios Coletivos de Trabalho. Na hipótese de adaptação, os órgãos e entidades deverão validar as alterações junto à Secretaria de Estado de Planejamento e Gestão.</t>
  </si>
  <si>
    <t>Insira todas as informações necessárias nos campos editáveis destacados com esta cor</t>
  </si>
  <si>
    <t xml:space="preserve">C1. C  (CPRB)  </t>
  </si>
  <si>
    <t>PROCESSO ADMINISTRATIVO Nº SEMA-PRO-2025/20195</t>
  </si>
  <si>
    <t>023/SEMA/MT/2025</t>
  </si>
  <si>
    <t>Cuiabá/MT</t>
  </si>
  <si>
    <t>MOTORISTA PARA VEÍCULOS LEVES</t>
  </si>
  <si>
    <t>POSTO</t>
  </si>
  <si>
    <t>7823-05</t>
  </si>
  <si>
    <t xml:space="preserve">SINTROBAC </t>
  </si>
  <si>
    <t>2025/2025</t>
  </si>
  <si>
    <t>MT000123/2025</t>
  </si>
  <si>
    <t>Penosidade</t>
  </si>
  <si>
    <t>Assiduidade</t>
  </si>
  <si>
    <t>Vale gás</t>
  </si>
  <si>
    <t>PCMSO</t>
  </si>
  <si>
    <t>UNIFORME</t>
  </si>
  <si>
    <t>CUSTO</t>
  </si>
  <si>
    <t>Item</t>
  </si>
  <si>
    <t>Descrição/Especificação</t>
  </si>
  <si>
    <t>Und</t>
  </si>
  <si>
    <t>Qtde anual</t>
  </si>
  <si>
    <t>Valor unit</t>
  </si>
  <si>
    <t>Valor total</t>
  </si>
  <si>
    <t>calças em tecido brim ou jeans, modelo "reta" na cor preta ou azul escuro</t>
  </si>
  <si>
    <t>camisas tipo polo, na cor verde escuro com emblema da empresa</t>
  </si>
  <si>
    <t>sapatos na cor preta, tipo esporte fino, de couro, solado de borracha</t>
  </si>
  <si>
    <t>par</t>
  </si>
  <si>
    <t>meia em algodão ou microfibra na cor preta, cano médio</t>
  </si>
  <si>
    <t>Crachá de identificação funcional em PVC medindo 55mm x 86mm com impressões
de foto, logo e informações adicionais</t>
  </si>
  <si>
    <t>TOTAL ANUAL POR FUNCIONÁRIO</t>
  </si>
  <si>
    <t>TOTAL MENSAL POR FUNCIONÁRIO</t>
  </si>
  <si>
    <t>VALOR TOTAL DOS SERVIÇOS</t>
  </si>
  <si>
    <t>ITEM</t>
  </si>
  <si>
    <t>UNIDADE DE MEDIDA</t>
  </si>
  <si>
    <t>QTDE</t>
  </si>
  <si>
    <t xml:space="preserve">Valor proposto </t>
  </si>
  <si>
    <t>Valor MENSAL do serviço POR POSTO</t>
  </si>
  <si>
    <t>Valor ANUAL do serviço POR POSTO</t>
  </si>
  <si>
    <t>Valor QUINQUÊNIO do serviço POR POSTO</t>
  </si>
  <si>
    <t>Valor QUINQUÊNIO do serviço GERAL</t>
  </si>
  <si>
    <t>DIÁRIAS DE DESLOCAMENTO DOS MOTORISTAS TERCEIRIZADOS A SEREM PAGAS A EMPRESA PRESTADORA DO SERVIÇOS, QUANDO DA OCORRÊNCIA DE DESLOCAMENTOS FORA DO MUNÍCIPIO DE LOTAÇÃO SEM PERNOITE. DIARIA.</t>
  </si>
  <si>
    <t>DIÁRIA</t>
  </si>
  <si>
    <t>DIÁRIAS DE DESLOCAMENTO DOS MOTORISTAS TERCEIRIZADOS A SEREM PAGAS A EMPRESA PRESTADORA DO SERVIÇOS, QUANDO DA OCORRÊNCIA DE DESLOCAMENTOS FORA DO MUNÍCIPIO DE LOTAÇÃO COM PERNOITE. DIÁRIA.</t>
  </si>
  <si>
    <t>VALOR MENSAL DOS SERVIÇOS (I e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</si>
</sst>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0.000%"/>
    <numFmt numFmtId="165" formatCode="0.0000%"/>
    <numFmt numFmtId="166" formatCode="&quot;R$&quot;\ #,##0.00"/>
    <numFmt numFmtId="167" formatCode="dd/mm/yy;@"/>
  </numFmts>
  <fonts count="26">
    <font>
      <sz val="11"/>
      <color theme="1"/>
      <name val="Calibri"/>
      <family val="2"/>
      <scheme val="minor"/>
    </font>
    <font>
      <sz val="11"/>
      <color theme="1"/>
      <name val="Calibri"/>
      <family val="2"/>
      <scheme val="minor"/>
    </font>
    <font>
      <sz val="18"/>
      <color theme="0"/>
      <name val="Times New Roman"/>
      <family val="1"/>
    </font>
    <font>
      <sz val="12"/>
      <color theme="1"/>
      <name val="Times New Roman"/>
      <family val="1"/>
    </font>
    <font>
      <sz val="12"/>
      <color rgb="FFFF0000"/>
      <name val="Times New Roman"/>
      <family val="1"/>
    </font>
    <font>
      <b/>
      <sz val="12"/>
      <color theme="1"/>
      <name val="Times New Roman"/>
      <family val="1"/>
    </font>
    <font>
      <sz val="10"/>
      <name val="Arial"/>
      <family val="2"/>
    </font>
    <font>
      <sz val="10"/>
      <name val="Times New Roman"/>
      <family val="1"/>
    </font>
    <font>
      <sz val="12"/>
      <name val="Times New Roman"/>
      <family val="1"/>
    </font>
    <font>
      <b/>
      <sz val="16"/>
      <color theme="0"/>
      <name val="Verdana"/>
      <family val="2"/>
    </font>
    <font>
      <b/>
      <sz val="10"/>
      <color theme="0"/>
      <name val="Verdana"/>
      <family val="2"/>
    </font>
    <font>
      <b/>
      <sz val="12"/>
      <color theme="0"/>
      <name val="Times New Roman"/>
      <family val="1"/>
    </font>
    <font>
      <b/>
      <sz val="14"/>
      <color theme="0"/>
      <name val="Verdana"/>
      <family val="2"/>
    </font>
    <font>
      <b/>
      <sz val="9"/>
      <color theme="0"/>
      <name val="Verdana"/>
      <family val="2"/>
    </font>
    <font>
      <sz val="11"/>
      <color indexed="64"/>
      <name val="Calibri"/>
      <family val="2"/>
      <scheme val="minor"/>
    </font>
    <font>
      <b/>
      <sz val="12"/>
      <name val="Times New Roman"/>
      <family val="1"/>
    </font>
    <font>
      <b/>
      <sz val="12"/>
      <color rgb="FF0033CC"/>
      <name val="Times New Roman"/>
      <family val="1"/>
    </font>
    <font>
      <i/>
      <sz val="12"/>
      <name val="Times New Roman"/>
      <family val="1"/>
    </font>
    <font>
      <b/>
      <sz val="9"/>
      <color indexed="81"/>
      <name val="Segoe UI"/>
      <family val="2"/>
    </font>
    <font>
      <sz val="9"/>
      <color indexed="81"/>
      <name val="Segoe UI"/>
      <family val="2"/>
    </font>
    <font>
      <sz val="11.5"/>
      <color theme="1"/>
      <name val="Times New Roman"/>
      <family val="1"/>
    </font>
    <font>
      <b/>
      <sz val="9"/>
      <name val="Arial"/>
      <family val="2"/>
    </font>
    <font>
      <sz val="9"/>
      <name val="Arial"/>
      <family val="2"/>
    </font>
    <font>
      <b/>
      <sz val="11"/>
      <name val="Calibri"/>
      <family val="2"/>
      <scheme val="minor"/>
    </font>
    <font>
      <b/>
      <sz val="10"/>
      <name val="Calibri"/>
      <family val="2"/>
      <scheme val="minor"/>
    </font>
    <font>
      <sz val="10"/>
      <name val="Calibri"/>
      <family val="2"/>
      <scheme val="minor"/>
    </font>
  </fonts>
  <fills count="12">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bgColor indexed="64"/>
      </patternFill>
    </fill>
    <fill>
      <patternFill patternType="lightGrid">
        <bgColor theme="8" tint="-0.499984740745262"/>
      </patternFill>
    </fill>
    <fill>
      <patternFill patternType="solid">
        <fgColor theme="4"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indexed="22"/>
        <bgColor indexed="64"/>
      </patternFill>
    </fill>
    <fill>
      <patternFill patternType="solid">
        <fgColor rgb="FFCCCCCC"/>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ck">
        <color theme="0"/>
      </top>
      <bottom/>
      <diagonal/>
    </border>
    <border>
      <left style="thick">
        <color theme="0"/>
      </left>
      <right style="thick">
        <color theme="0"/>
      </right>
      <top style="thick">
        <color theme="0"/>
      </top>
      <bottom style="thick">
        <color theme="0"/>
      </bottom>
      <diagonal/>
    </border>
    <border>
      <left/>
      <right style="thick">
        <color theme="0"/>
      </right>
      <top style="thick">
        <color theme="0"/>
      </top>
      <bottom/>
      <diagonal/>
    </border>
    <border>
      <left/>
      <right style="thick">
        <color theme="0"/>
      </right>
      <top/>
      <bottom/>
      <diagonal/>
    </border>
    <border>
      <left style="thick">
        <color theme="0"/>
      </left>
      <right/>
      <top style="thick">
        <color theme="0"/>
      </top>
      <bottom/>
      <diagonal/>
    </border>
    <border>
      <left style="thick">
        <color theme="0"/>
      </left>
      <right/>
      <top/>
      <bottom/>
      <diagonal/>
    </border>
    <border>
      <left style="thick">
        <color theme="0"/>
      </left>
      <right/>
      <top/>
      <bottom style="thick">
        <color theme="0"/>
      </bottom>
      <diagonal/>
    </border>
    <border>
      <left/>
      <right/>
      <top/>
      <bottom style="thick">
        <color theme="0"/>
      </bottom>
      <diagonal/>
    </border>
    <border>
      <left style="thick">
        <color theme="0"/>
      </left>
      <right/>
      <top style="thick">
        <color theme="0"/>
      </top>
      <bottom style="thick">
        <color theme="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9" fontId="1" fillId="0" borderId="0" applyFont="0" applyFill="0" applyBorder="0" applyAlignment="0" applyProtection="0"/>
    <xf numFmtId="0" fontId="6" fillId="0" borderId="0"/>
    <xf numFmtId="0" fontId="1" fillId="0" borderId="0"/>
    <xf numFmtId="0" fontId="14" fillId="0" borderId="0"/>
    <xf numFmtId="44" fontId="1" fillId="0" borderId="0" applyFont="0" applyFill="0" applyBorder="0" applyAlignment="0" applyProtection="0"/>
    <xf numFmtId="0" fontId="6" fillId="0" borderId="0"/>
  </cellStyleXfs>
  <cellXfs count="155">
    <xf numFmtId="0" fontId="0" fillId="0" borderId="0" xfId="0"/>
    <xf numFmtId="0" fontId="3" fillId="0" borderId="0" xfId="0" applyFont="1"/>
    <xf numFmtId="0" fontId="5" fillId="4" borderId="0" xfId="0" applyFont="1" applyFill="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4" fontId="8" fillId="0" borderId="1" xfId="0" applyNumberFormat="1" applyFont="1" applyBorder="1" applyAlignment="1">
      <alignment horizontal="center" vertical="center"/>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0" fontId="5" fillId="0" borderId="0" xfId="0" applyFont="1" applyAlignment="1">
      <alignment vertical="center"/>
    </xf>
    <xf numFmtId="0" fontId="10" fillId="5" borderId="3" xfId="3" applyFont="1" applyFill="1" applyBorder="1" applyAlignment="1">
      <alignment horizontal="center" vertical="center" wrapText="1"/>
    </xf>
    <xf numFmtId="0" fontId="12" fillId="5" borderId="3" xfId="3" applyFont="1" applyFill="1" applyBorder="1" applyAlignment="1">
      <alignment horizontal="center" vertical="center" wrapText="1"/>
    </xf>
    <xf numFmtId="164" fontId="8" fillId="4" borderId="1" xfId="1" quotePrefix="1" applyNumberFormat="1" applyFont="1" applyFill="1" applyBorder="1" applyAlignment="1">
      <alignment horizontal="center" vertical="center"/>
    </xf>
    <xf numFmtId="4" fontId="8" fillId="4" borderId="1" xfId="0" applyNumberFormat="1" applyFont="1" applyFill="1" applyBorder="1" applyAlignment="1">
      <alignment horizontal="center" vertical="center"/>
    </xf>
    <xf numFmtId="164" fontId="3" fillId="4" borderId="1" xfId="1" quotePrefix="1" applyNumberFormat="1" applyFont="1" applyFill="1" applyBorder="1" applyAlignment="1">
      <alignment horizontal="center" vertical="center"/>
    </xf>
    <xf numFmtId="165" fontId="3" fillId="4" borderId="1" xfId="1" quotePrefix="1" applyNumberFormat="1" applyFont="1" applyFill="1" applyBorder="1" applyAlignment="1">
      <alignment horizontal="center" vertical="center"/>
    </xf>
    <xf numFmtId="0" fontId="4" fillId="0" borderId="0" xfId="0" applyFont="1" applyAlignment="1">
      <alignment vertical="center"/>
    </xf>
    <xf numFmtId="10" fontId="8" fillId="0" borderId="1" xfId="1" applyNumberFormat="1" applyFont="1" applyFill="1" applyBorder="1" applyAlignment="1">
      <alignment horizontal="center" vertical="center"/>
    </xf>
    <xf numFmtId="2" fontId="3" fillId="4" borderId="1" xfId="0" applyNumberFormat="1" applyFont="1" applyFill="1" applyBorder="1" applyAlignment="1">
      <alignment horizontal="center" vertical="center" wrapText="1"/>
    </xf>
    <xf numFmtId="10" fontId="8" fillId="4" borderId="1" xfId="1" applyNumberFormat="1" applyFont="1" applyFill="1" applyBorder="1" applyAlignment="1">
      <alignment horizontal="center" vertical="center"/>
    </xf>
    <xf numFmtId="10"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2" fontId="3" fillId="0" borderId="0" xfId="0" applyNumberFormat="1" applyFont="1" applyAlignment="1">
      <alignment horizontal="center" vertical="center" wrapText="1"/>
    </xf>
    <xf numFmtId="4" fontId="3" fillId="0" borderId="1" xfId="0" applyNumberFormat="1" applyFont="1" applyBorder="1" applyAlignment="1">
      <alignment horizontal="center" vertical="center" wrapText="1"/>
    </xf>
    <xf numFmtId="2" fontId="3"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4" fontId="5" fillId="0" borderId="1" xfId="0" applyNumberFormat="1" applyFont="1" applyBorder="1" applyAlignment="1">
      <alignment horizontal="center" vertical="center" wrapText="1"/>
    </xf>
    <xf numFmtId="166" fontId="3" fillId="0" borderId="0" xfId="0" applyNumberFormat="1" applyFont="1" applyAlignment="1">
      <alignment horizontal="center" vertical="center"/>
    </xf>
    <xf numFmtId="0" fontId="12" fillId="5" borderId="3" xfId="0" applyFont="1" applyFill="1" applyBorder="1" applyAlignment="1">
      <alignment horizontal="center" vertical="center"/>
    </xf>
    <xf numFmtId="164" fontId="3" fillId="0" borderId="1" xfId="1" applyNumberFormat="1" applyFont="1" applyFill="1" applyBorder="1" applyAlignment="1">
      <alignment horizontal="center" vertical="center"/>
    </xf>
    <xf numFmtId="10" fontId="3" fillId="0" borderId="1" xfId="1" applyNumberFormat="1" applyFont="1" applyFill="1" applyBorder="1" applyAlignment="1">
      <alignment horizontal="center" vertical="center"/>
    </xf>
    <xf numFmtId="164" fontId="5" fillId="0" borderId="1" xfId="0" applyNumberFormat="1" applyFont="1" applyBorder="1" applyAlignment="1">
      <alignment horizontal="center" vertical="center" wrapText="1"/>
    </xf>
    <xf numFmtId="0" fontId="5" fillId="0" borderId="0" xfId="0" applyFont="1" applyAlignment="1">
      <alignment vertical="center" wrapText="1"/>
    </xf>
    <xf numFmtId="164" fontId="5" fillId="0" borderId="0" xfId="0" applyNumberFormat="1" applyFont="1" applyAlignment="1">
      <alignment horizontal="center" vertical="center" wrapText="1"/>
    </xf>
    <xf numFmtId="4" fontId="3" fillId="0" borderId="0" xfId="0" applyNumberFormat="1" applyFont="1" applyAlignment="1">
      <alignment horizontal="center" vertical="center" wrapText="1"/>
    </xf>
    <xf numFmtId="0" fontId="3" fillId="4" borderId="1" xfId="0" applyFont="1" applyFill="1" applyBorder="1" applyAlignment="1">
      <alignment horizontal="center" vertical="center"/>
    </xf>
    <xf numFmtId="164" fontId="3" fillId="4" borderId="1" xfId="1" applyNumberFormat="1" applyFont="1" applyFill="1" applyBorder="1" applyAlignment="1">
      <alignment horizontal="center" vertical="center"/>
    </xf>
    <xf numFmtId="2" fontId="3" fillId="0" borderId="1" xfId="0" applyNumberFormat="1" applyFont="1" applyBorder="1" applyAlignment="1">
      <alignment horizontal="center" vertical="center"/>
    </xf>
    <xf numFmtId="0" fontId="13" fillId="5" borderId="3" xfId="3" applyFont="1" applyFill="1" applyBorder="1" applyAlignment="1">
      <alignment horizontal="center" vertical="center" wrapText="1"/>
    </xf>
    <xf numFmtId="4" fontId="11" fillId="5" borderId="0" xfId="3" applyNumberFormat="1" applyFont="1" applyFill="1" applyAlignment="1">
      <alignment horizontal="center" vertical="center" wrapText="1"/>
    </xf>
    <xf numFmtId="0" fontId="15" fillId="0" borderId="1" xfId="4" applyFont="1" applyBorder="1" applyAlignment="1">
      <alignment horizontal="center" vertical="center" wrapText="1"/>
    </xf>
    <xf numFmtId="0" fontId="15" fillId="0" borderId="1" xfId="4" applyFont="1" applyBorder="1" applyAlignment="1">
      <alignment vertical="center" wrapText="1"/>
    </xf>
    <xf numFmtId="4" fontId="15" fillId="6" borderId="1" xfId="0" applyNumberFormat="1" applyFont="1" applyFill="1" applyBorder="1" applyAlignment="1">
      <alignment horizontal="center" vertical="center"/>
    </xf>
    <xf numFmtId="0" fontId="17" fillId="4" borderId="1" xfId="4" applyFont="1" applyFill="1" applyBorder="1" applyAlignment="1">
      <alignment vertical="center" wrapText="1"/>
    </xf>
    <xf numFmtId="0" fontId="15" fillId="4" borderId="1" xfId="0" applyFont="1" applyFill="1" applyBorder="1" applyAlignment="1">
      <alignment vertical="center"/>
    </xf>
    <xf numFmtId="164" fontId="15" fillId="4" borderId="1" xfId="0" applyNumberFormat="1" applyFont="1" applyFill="1" applyBorder="1" applyAlignment="1">
      <alignment horizontal="center" vertical="center"/>
    </xf>
    <xf numFmtId="4" fontId="15" fillId="4" borderId="1" xfId="0" applyNumberFormat="1" applyFont="1" applyFill="1" applyBorder="1" applyAlignment="1">
      <alignment horizontal="center" vertical="center"/>
    </xf>
    <xf numFmtId="4" fontId="3" fillId="0" borderId="0" xfId="0" applyNumberFormat="1" applyFont="1" applyAlignment="1">
      <alignment vertical="center"/>
    </xf>
    <xf numFmtId="4" fontId="8" fillId="4" borderId="1" xfId="0" quotePrefix="1" applyNumberFormat="1" applyFont="1" applyFill="1" applyBorder="1" applyAlignment="1">
      <alignment horizontal="center" vertical="center"/>
    </xf>
    <xf numFmtId="0" fontId="3" fillId="7" borderId="1" xfId="0" applyFont="1" applyFill="1" applyBorder="1" applyAlignment="1" applyProtection="1">
      <alignment vertical="center" wrapText="1"/>
      <protection locked="0"/>
    </xf>
    <xf numFmtId="9" fontId="3" fillId="7" borderId="1" xfId="0" applyNumberFormat="1" applyFont="1" applyFill="1" applyBorder="1" applyAlignment="1" applyProtection="1">
      <alignment horizontal="center" vertical="center" wrapText="1"/>
      <protection locked="0"/>
    </xf>
    <xf numFmtId="4" fontId="8" fillId="7" borderId="1" xfId="0" quotePrefix="1" applyNumberFormat="1" applyFont="1" applyFill="1" applyBorder="1" applyAlignment="1" applyProtection="1">
      <alignment horizontal="center" vertical="center"/>
      <protection locked="0"/>
    </xf>
    <xf numFmtId="4" fontId="3" fillId="7" borderId="1" xfId="0" quotePrefix="1" applyNumberFormat="1" applyFont="1" applyFill="1" applyBorder="1" applyAlignment="1" applyProtection="1">
      <alignment horizontal="center" vertical="center"/>
      <protection locked="0"/>
    </xf>
    <xf numFmtId="0" fontId="3" fillId="7" borderId="1" xfId="0" applyFont="1" applyFill="1" applyBorder="1" applyAlignment="1" applyProtection="1">
      <alignment horizontal="center" vertical="center" wrapText="1"/>
      <protection locked="0"/>
    </xf>
    <xf numFmtId="4" fontId="8" fillId="7" borderId="1" xfId="0" applyNumberFormat="1" applyFont="1" applyFill="1" applyBorder="1" applyAlignment="1" applyProtection="1">
      <alignment horizontal="center" vertical="center"/>
      <protection locked="0"/>
    </xf>
    <xf numFmtId="2" fontId="3" fillId="7" borderId="1" xfId="0" applyNumberFormat="1"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4" fontId="11" fillId="5" borderId="10" xfId="0" applyNumberFormat="1" applyFont="1" applyFill="1" applyBorder="1" applyAlignment="1">
      <alignment horizontal="center" vertical="center"/>
    </xf>
    <xf numFmtId="4" fontId="11" fillId="5" borderId="10" xfId="3" applyNumberFormat="1" applyFont="1" applyFill="1" applyBorder="1" applyAlignment="1">
      <alignment horizontal="center" vertical="center" wrapText="1"/>
    </xf>
    <xf numFmtId="0" fontId="8" fillId="4" borderId="0" xfId="0" applyFont="1" applyFill="1" applyAlignment="1">
      <alignment horizontal="center"/>
    </xf>
    <xf numFmtId="0" fontId="7" fillId="4" borderId="0" xfId="2" applyFont="1" applyFill="1" applyAlignment="1">
      <alignment horizontal="center" vertical="center"/>
    </xf>
    <xf numFmtId="0" fontId="7" fillId="4" borderId="0" xfId="0" applyFont="1" applyFill="1" applyAlignment="1">
      <alignment horizontal="center"/>
    </xf>
    <xf numFmtId="164" fontId="7" fillId="4" borderId="0" xfId="1" applyNumberFormat="1" applyFont="1" applyFill="1" applyBorder="1" applyAlignment="1">
      <alignment horizontal="center"/>
    </xf>
    <xf numFmtId="10" fontId="8" fillId="4" borderId="0" xfId="0" applyNumberFormat="1" applyFont="1" applyFill="1" applyAlignment="1">
      <alignment horizontal="center"/>
    </xf>
    <xf numFmtId="164" fontId="8" fillId="4" borderId="0" xfId="0" applyNumberFormat="1" applyFont="1" applyFill="1" applyAlignment="1">
      <alignment horizontal="center"/>
    </xf>
    <xf numFmtId="2" fontId="8" fillId="4" borderId="0" xfId="0" applyNumberFormat="1" applyFont="1" applyFill="1" applyAlignment="1">
      <alignment horizontal="center"/>
    </xf>
    <xf numFmtId="0" fontId="3" fillId="4" borderId="1" xfId="0" applyFont="1" applyFill="1" applyBorder="1" applyAlignment="1">
      <alignment horizontal="justify" vertical="center" wrapText="1"/>
    </xf>
    <xf numFmtId="164" fontId="8" fillId="4" borderId="1" xfId="1" applyNumberFormat="1" applyFont="1" applyFill="1" applyBorder="1" applyAlignment="1">
      <alignment horizontal="center" vertical="center"/>
    </xf>
    <xf numFmtId="0" fontId="20" fillId="4" borderId="1" xfId="0" applyFont="1" applyFill="1" applyBorder="1" applyAlignment="1">
      <alignment horizontal="justify" vertical="center" wrapText="1"/>
    </xf>
    <xf numFmtId="2" fontId="5" fillId="0" borderId="1" xfId="0" applyNumberFormat="1" applyFont="1" applyBorder="1" applyAlignment="1">
      <alignment horizontal="center" vertical="center" wrapText="1"/>
    </xf>
    <xf numFmtId="0" fontId="8" fillId="4" borderId="0" xfId="0" applyFont="1" applyFill="1" applyAlignment="1" applyProtection="1">
      <alignment horizontal="center"/>
      <protection hidden="1"/>
    </xf>
    <xf numFmtId="0" fontId="3" fillId="0" borderId="0" xfId="0" applyFont="1" applyProtection="1">
      <protection hidden="1"/>
    </xf>
    <xf numFmtId="10" fontId="3" fillId="7" borderId="1" xfId="1" applyNumberFormat="1" applyFont="1" applyFill="1" applyBorder="1" applyAlignment="1" applyProtection="1">
      <alignment horizontal="center" vertical="center"/>
      <protection locked="0"/>
    </xf>
    <xf numFmtId="164" fontId="15" fillId="7" borderId="1" xfId="1" applyNumberFormat="1" applyFont="1" applyFill="1" applyBorder="1" applyAlignment="1" applyProtection="1">
      <alignment horizontal="center" vertical="center"/>
      <protection locked="0"/>
    </xf>
    <xf numFmtId="10" fontId="8" fillId="7" borderId="1" xfId="1" applyNumberFormat="1" applyFont="1" applyFill="1" applyBorder="1" applyAlignment="1" applyProtection="1">
      <alignment horizontal="center" vertical="center"/>
      <protection locked="0"/>
    </xf>
    <xf numFmtId="164" fontId="8" fillId="7" borderId="1" xfId="1" applyNumberFormat="1" applyFont="1" applyFill="1" applyBorder="1" applyAlignment="1" applyProtection="1">
      <alignment horizontal="center" vertical="center"/>
      <protection locked="0"/>
    </xf>
    <xf numFmtId="164" fontId="3" fillId="7" borderId="1" xfId="1" applyNumberFormat="1" applyFont="1" applyFill="1" applyBorder="1" applyAlignment="1" applyProtection="1">
      <alignment horizontal="center" vertical="center" wrapText="1"/>
      <protection locked="0"/>
    </xf>
    <xf numFmtId="4" fontId="15" fillId="0" borderId="1" xfId="0" applyNumberFormat="1" applyFont="1" applyBorder="1" applyAlignment="1">
      <alignment horizontal="center" vertical="center" wrapText="1"/>
    </xf>
    <xf numFmtId="0" fontId="22" fillId="0" borderId="0" xfId="0" applyFont="1"/>
    <xf numFmtId="0" fontId="21" fillId="9" borderId="1" xfId="0" applyFont="1" applyFill="1" applyBorder="1" applyAlignment="1">
      <alignment horizontal="center" vertical="center"/>
    </xf>
    <xf numFmtId="0" fontId="21" fillId="9" borderId="1" xfId="0" applyFont="1" applyFill="1" applyBorder="1" applyAlignment="1">
      <alignment horizontal="left" vertical="center"/>
    </xf>
    <xf numFmtId="0" fontId="21" fillId="9" borderId="1" xfId="0" applyFont="1" applyFill="1" applyBorder="1" applyAlignment="1">
      <alignment horizontal="center" vertical="center" wrapText="1"/>
    </xf>
    <xf numFmtId="44" fontId="21" fillId="9" borderId="1" xfId="5" applyFont="1" applyFill="1" applyBorder="1" applyAlignment="1">
      <alignment horizontal="center" vertical="center" wrapText="1"/>
    </xf>
    <xf numFmtId="0" fontId="22" fillId="0" borderId="1" xfId="0" applyFont="1" applyBorder="1" applyAlignment="1">
      <alignment horizontal="center" vertical="center"/>
    </xf>
    <xf numFmtId="2" fontId="22" fillId="8" borderId="1" xfId="0" applyNumberFormat="1" applyFont="1" applyFill="1" applyBorder="1" applyAlignment="1">
      <alignment horizontal="justify" vertical="center" wrapText="1"/>
    </xf>
    <xf numFmtId="44" fontId="22" fillId="8" borderId="1" xfId="5" applyFont="1" applyFill="1" applyBorder="1" applyAlignment="1">
      <alignment horizontal="justify" vertical="center" wrapText="1"/>
    </xf>
    <xf numFmtId="44" fontId="21" fillId="0" borderId="1" xfId="5" applyFont="1" applyBorder="1" applyAlignment="1">
      <alignment horizontal="right"/>
    </xf>
    <xf numFmtId="0" fontId="22" fillId="0" borderId="0" xfId="0" applyFont="1" applyAlignment="1">
      <alignment horizontal="center"/>
    </xf>
    <xf numFmtId="44" fontId="22" fillId="0" borderId="0" xfId="5" applyFont="1"/>
    <xf numFmtId="0" fontId="0" fillId="0" borderId="0" xfId="0" applyAlignment="1">
      <alignment horizontal="center" wrapText="1"/>
    </xf>
    <xf numFmtId="0" fontId="24" fillId="10" borderId="1" xfId="6" applyFont="1" applyFill="1" applyBorder="1" applyAlignment="1">
      <alignment horizontal="center" vertical="center" wrapText="1"/>
    </xf>
    <xf numFmtId="0" fontId="25" fillId="0" borderId="1" xfId="6" applyFont="1" applyBorder="1" applyAlignment="1">
      <alignment horizontal="center" vertical="center" wrapText="1"/>
    </xf>
    <xf numFmtId="166" fontId="25" fillId="0" borderId="1" xfId="6" applyNumberFormat="1" applyFont="1" applyBorder="1" applyAlignment="1">
      <alignment horizontal="center" vertical="center" wrapText="1"/>
    </xf>
    <xf numFmtId="4" fontId="1" fillId="0" borderId="0" xfId="0" applyNumberFormat="1" applyFont="1" applyAlignment="1">
      <alignment horizontal="center" vertical="center" wrapText="1"/>
    </xf>
    <xf numFmtId="4" fontId="1" fillId="0" borderId="0" xfId="0" applyNumberFormat="1" applyFont="1" applyAlignment="1">
      <alignment horizontal="center" wrapText="1"/>
    </xf>
    <xf numFmtId="0" fontId="24" fillId="10" borderId="12" xfId="6" applyFont="1" applyFill="1" applyBorder="1" applyAlignment="1">
      <alignment horizontal="center" vertical="center" wrapText="1"/>
    </xf>
    <xf numFmtId="166" fontId="24" fillId="10" borderId="1" xfId="6" applyNumberFormat="1" applyFont="1" applyFill="1" applyBorder="1" applyAlignment="1">
      <alignment horizontal="center" vertical="center" wrapText="1"/>
    </xf>
    <xf numFmtId="166" fontId="24" fillId="11" borderId="1" xfId="6" applyNumberFormat="1" applyFont="1" applyFill="1" applyBorder="1" applyAlignment="1">
      <alignment horizontal="center" vertical="center" wrapText="1"/>
    </xf>
    <xf numFmtId="4" fontId="0" fillId="0" borderId="0" xfId="0" applyNumberFormat="1" applyAlignment="1">
      <alignment horizontal="center" wrapText="1"/>
    </xf>
    <xf numFmtId="166" fontId="0" fillId="0" borderId="0" xfId="0" applyNumberFormat="1" applyAlignment="1">
      <alignment horizontal="center" wrapText="1"/>
    </xf>
    <xf numFmtId="0" fontId="0" fillId="0" borderId="0" xfId="0" applyAlignment="1">
      <alignment horizontal="center" vertical="center" wrapText="1"/>
    </xf>
    <xf numFmtId="44" fontId="0" fillId="0" borderId="0" xfId="5" applyFont="1" applyAlignment="1">
      <alignment horizontal="center" vertical="center" wrapText="1"/>
    </xf>
    <xf numFmtId="44" fontId="0" fillId="0" borderId="0" xfId="0" applyNumberFormat="1" applyAlignment="1">
      <alignment horizontal="center" vertical="center" wrapText="1"/>
    </xf>
    <xf numFmtId="44" fontId="0" fillId="0" borderId="0" xfId="5" applyFont="1" applyAlignment="1">
      <alignment horizontal="center" wrapText="1"/>
    </xf>
    <xf numFmtId="44" fontId="0" fillId="0" borderId="0" xfId="0" applyNumberFormat="1" applyAlignment="1">
      <alignment horizontal="center" wrapText="1"/>
    </xf>
    <xf numFmtId="49" fontId="7" fillId="7" borderId="1" xfId="2" applyNumberFormat="1"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4" fillId="0" borderId="0" xfId="0" applyFont="1" applyAlignment="1">
      <alignment horizontal="center" vertical="center"/>
    </xf>
    <xf numFmtId="0" fontId="5" fillId="3" borderId="0" xfId="0" applyFont="1" applyFill="1" applyAlignment="1">
      <alignment horizontal="center" vertical="center"/>
    </xf>
    <xf numFmtId="167" fontId="7" fillId="7" borderId="1" xfId="2" applyNumberFormat="1" applyFont="1" applyFill="1" applyBorder="1" applyAlignment="1" applyProtection="1">
      <alignment horizontal="center" vertical="center"/>
      <protection locked="0"/>
    </xf>
    <xf numFmtId="0" fontId="7" fillId="7" borderId="1" xfId="2" applyFont="1" applyFill="1" applyBorder="1" applyAlignment="1" applyProtection="1">
      <alignment horizontal="center" vertical="center"/>
      <protection locked="0"/>
    </xf>
    <xf numFmtId="0" fontId="7" fillId="7" borderId="1" xfId="2" applyFont="1" applyFill="1" applyBorder="1" applyAlignment="1" applyProtection="1">
      <alignment horizontal="center" vertical="center" wrapText="1"/>
      <protection locked="0"/>
    </xf>
    <xf numFmtId="0" fontId="9" fillId="5" borderId="2" xfId="0" applyFont="1" applyFill="1" applyBorder="1" applyAlignment="1">
      <alignment horizontal="center" vertical="center"/>
    </xf>
    <xf numFmtId="0" fontId="9" fillId="5" borderId="0" xfId="0" applyFont="1" applyFill="1" applyAlignment="1">
      <alignment horizontal="center" vertical="center"/>
    </xf>
    <xf numFmtId="2" fontId="7" fillId="7" borderId="1" xfId="2" applyNumberFormat="1" applyFont="1" applyFill="1" applyBorder="1" applyAlignment="1" applyProtection="1">
      <alignment horizontal="center" vertical="center"/>
      <protection locked="0"/>
    </xf>
    <xf numFmtId="0" fontId="5" fillId="0" borderId="1" xfId="0" applyFont="1" applyBorder="1" applyAlignment="1">
      <alignment horizontal="center" vertical="center" wrapText="1"/>
    </xf>
    <xf numFmtId="0" fontId="5" fillId="6" borderId="0" xfId="0" applyFont="1" applyFill="1" applyAlignment="1">
      <alignment horizontal="center" vertical="center"/>
    </xf>
    <xf numFmtId="0" fontId="3" fillId="7" borderId="1" xfId="0" applyFont="1" applyFill="1" applyBorder="1" applyAlignment="1" applyProtection="1">
      <alignment horizontal="left" vertical="center" wrapText="1"/>
      <protection locked="0"/>
    </xf>
    <xf numFmtId="0" fontId="5" fillId="6" borderId="0" xfId="0" applyFont="1" applyFill="1" applyAlignment="1">
      <alignment horizontal="center" vertical="center" wrapText="1"/>
    </xf>
    <xf numFmtId="0" fontId="3" fillId="0" borderId="1" xfId="0" applyFont="1" applyBorder="1" applyAlignment="1">
      <alignment horizontal="left" vertical="center" wrapText="1"/>
    </xf>
    <xf numFmtId="0" fontId="9" fillId="5" borderId="6" xfId="3" applyFont="1" applyFill="1" applyBorder="1" applyAlignment="1">
      <alignment horizontal="center" vertical="center" wrapText="1"/>
    </xf>
    <xf numFmtId="0" fontId="9" fillId="5" borderId="2" xfId="3" applyFont="1" applyFill="1" applyBorder="1" applyAlignment="1">
      <alignment horizontal="center" vertical="center" wrapText="1"/>
    </xf>
    <xf numFmtId="0" fontId="9" fillId="5" borderId="7" xfId="3" applyFont="1" applyFill="1" applyBorder="1" applyAlignment="1">
      <alignment horizontal="center" vertical="center" wrapText="1"/>
    </xf>
    <xf numFmtId="0" fontId="9" fillId="5" borderId="0" xfId="3" applyFont="1" applyFill="1" applyAlignment="1">
      <alignment horizontal="center" vertical="center" wrapText="1"/>
    </xf>
    <xf numFmtId="0" fontId="9" fillId="5" borderId="8" xfId="3" applyFont="1" applyFill="1" applyBorder="1" applyAlignment="1">
      <alignment horizontal="center" vertical="center" wrapText="1"/>
    </xf>
    <xf numFmtId="0" fontId="9" fillId="5" borderId="9" xfId="3"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5" xfId="0" applyFont="1" applyFill="1" applyBorder="1" applyAlignment="1">
      <alignment horizontal="center" vertical="center" wrapText="1"/>
    </xf>
    <xf numFmtId="0" fontId="3" fillId="7" borderId="11" xfId="0" applyFont="1" applyFill="1" applyBorder="1" applyAlignment="1" applyProtection="1">
      <alignment horizontal="left" vertical="center" wrapText="1"/>
      <protection locked="0"/>
    </xf>
    <xf numFmtId="0" fontId="3" fillId="7" borderId="12" xfId="0" applyFont="1" applyFill="1" applyBorder="1" applyAlignment="1" applyProtection="1">
      <alignment horizontal="left" vertical="center" wrapText="1"/>
      <protection locked="0"/>
    </xf>
    <xf numFmtId="0" fontId="15" fillId="4" borderId="1" xfId="4" applyFont="1" applyFill="1" applyBorder="1" applyAlignment="1">
      <alignment horizontal="left" vertical="center" wrapText="1"/>
    </xf>
    <xf numFmtId="0" fontId="8" fillId="4" borderId="1" xfId="4" applyFont="1" applyFill="1" applyBorder="1" applyAlignment="1">
      <alignment horizontal="left" vertical="center" wrapText="1"/>
    </xf>
    <xf numFmtId="0" fontId="15" fillId="4" borderId="1" xfId="4" applyFont="1" applyFill="1" applyBorder="1" applyAlignment="1">
      <alignment horizontal="center" vertical="center" wrapText="1"/>
    </xf>
    <xf numFmtId="0" fontId="3" fillId="7" borderId="0" xfId="0" applyFont="1" applyFill="1" applyAlignment="1">
      <alignment horizontal="center" vertical="center"/>
    </xf>
    <xf numFmtId="0" fontId="5" fillId="4" borderId="1" xfId="0" applyFont="1" applyFill="1" applyBorder="1" applyAlignment="1">
      <alignment horizontal="center" vertical="center" wrapText="1"/>
    </xf>
    <xf numFmtId="0" fontId="5" fillId="0" borderId="0" xfId="0" applyFont="1" applyAlignment="1">
      <alignment horizontal="center" vertical="center" wrapText="1"/>
    </xf>
    <xf numFmtId="0" fontId="3" fillId="0" borderId="0" xfId="0" applyFont="1" applyAlignment="1">
      <alignment horizontal="center" vertical="center" wrapText="1"/>
    </xf>
    <xf numFmtId="0" fontId="9" fillId="5" borderId="4" xfId="3" applyFont="1" applyFill="1" applyBorder="1" applyAlignment="1">
      <alignment horizontal="center" vertical="center" wrapText="1"/>
    </xf>
    <xf numFmtId="0" fontId="9" fillId="5" borderId="5" xfId="3" applyFont="1" applyFill="1" applyBorder="1" applyAlignment="1">
      <alignment horizontal="center" vertical="center" wrapText="1"/>
    </xf>
    <xf numFmtId="0" fontId="16" fillId="6" borderId="1" xfId="4" applyFont="1" applyFill="1" applyBorder="1" applyAlignment="1">
      <alignment horizontal="center" vertical="center" wrapText="1"/>
    </xf>
    <xf numFmtId="0" fontId="21" fillId="9" borderId="11" xfId="0" applyFont="1" applyFill="1" applyBorder="1" applyAlignment="1">
      <alignment horizontal="center" wrapText="1"/>
    </xf>
    <xf numFmtId="0" fontId="21" fillId="9" borderId="13" xfId="0" applyFont="1" applyFill="1" applyBorder="1" applyAlignment="1">
      <alignment horizontal="center" wrapText="1"/>
    </xf>
    <xf numFmtId="0" fontId="21" fillId="9" borderId="12" xfId="0" applyFont="1" applyFill="1" applyBorder="1" applyAlignment="1">
      <alignment horizontal="center" wrapText="1"/>
    </xf>
    <xf numFmtId="0" fontId="21" fillId="9" borderId="11" xfId="0" applyFont="1" applyFill="1" applyBorder="1" applyAlignment="1">
      <alignment horizontal="center"/>
    </xf>
    <xf numFmtId="0" fontId="21" fillId="9" borderId="12" xfId="0" applyFont="1" applyFill="1" applyBorder="1" applyAlignment="1">
      <alignment horizontal="center"/>
    </xf>
    <xf numFmtId="0" fontId="21" fillId="0" borderId="11" xfId="0" applyFont="1" applyBorder="1" applyAlignment="1">
      <alignment horizontal="center"/>
    </xf>
    <xf numFmtId="0" fontId="21" fillId="0" borderId="13" xfId="0" applyFont="1" applyBorder="1" applyAlignment="1">
      <alignment horizontal="center"/>
    </xf>
    <xf numFmtId="0" fontId="21" fillId="0" borderId="12" xfId="0" applyFont="1" applyBorder="1" applyAlignment="1">
      <alignment horizontal="center"/>
    </xf>
    <xf numFmtId="0" fontId="23" fillId="0" borderId="1" xfId="6" applyFont="1" applyBorder="1" applyAlignment="1">
      <alignment horizontal="center" vertical="center" wrapText="1"/>
    </xf>
    <xf numFmtId="0" fontId="24" fillId="10" borderId="11" xfId="6" applyFont="1" applyFill="1" applyBorder="1" applyAlignment="1">
      <alignment horizontal="center" vertical="center" wrapText="1"/>
    </xf>
    <xf numFmtId="0" fontId="24" fillId="10" borderId="12" xfId="6" applyFont="1" applyFill="1" applyBorder="1" applyAlignment="1">
      <alignment horizontal="center" vertical="center" wrapText="1"/>
    </xf>
  </cellXfs>
  <cellStyles count="7">
    <cellStyle name="Moeda" xfId="5" builtinId="4"/>
    <cellStyle name="Normal" xfId="0" builtinId="0"/>
    <cellStyle name="Normal 2" xfId="4" xr:uid="{00000000-0005-0000-0000-000001000000}"/>
    <cellStyle name="Normal 2 2" xfId="3" xr:uid="{00000000-0005-0000-0000-000002000000}"/>
    <cellStyle name="Normal 3" xfId="6" xr:uid="{FC446F9F-9408-4AE8-9CB7-BFF6252D47BB}"/>
    <cellStyle name="Normal 4" xfId="2" xr:uid="{00000000-0005-0000-0000-00000300000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225;rio\Documents\DOCUMENTOS%20EDUARDO\ADMINISTRATIVO\PREG&#195;O\2025\LAVORO\07%20-%20JULHO\SESC\PLANILHA%20E%20PROPOSTAS\ANEXO%20I-H%20-%20LOTE%2001%20-%20MODELO%20DE%20PLANILHA%20DE%20CUSTOS%20E%20FORMA&#199;&#195;O%20DE%20PRE&#199;OS.%20V2%20-%20BLOQUEADA.xlsx" TargetMode="External"/><Relationship Id="rId1" Type="http://schemas.openxmlformats.org/officeDocument/2006/relationships/externalLinkPath" Target="/Users/Usu&#225;rio/Documents/DOCUMENTOS%20EDUARDO/ADMINISTRATIVO/PREG&#195;O/2025/LAVORO/07%20-%20JULHO/SESC/PLANILHA%20E%20PROPOSTAS/ANEXO%20I-H%20-%20LOTE%2001%20-%20MODELO%20DE%20PLANILHA%20DE%20CUSTOS%20E%20FORMA&#199;&#195;O%20DE%20PRE&#199;OS.%20V2%20-%20BLOQUE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ientacoes"/>
      <sheetName val="Proposta Global - Lote 01"/>
      <sheetName val="Lt01-Item01-A"/>
      <sheetName val="Lt01-Item02-A"/>
      <sheetName val="Lt01-Item03-A"/>
      <sheetName val="Lt01-Item01-B"/>
      <sheetName val="Lt01-Item02-B"/>
      <sheetName val="Lt01-Item03-B"/>
      <sheetName val="Lt01-Item01-C"/>
      <sheetName val="Lt01-Item02-C"/>
      <sheetName val="Lt01-Item03-C"/>
      <sheetName val="Lt01-Item02-D"/>
      <sheetName val="Lt01-Item02-E"/>
      <sheetName val="Equipamentos_Lt01-A"/>
      <sheetName val="Equipamentos_Lt01-B"/>
      <sheetName val="Equipamentos_Lt01-C"/>
      <sheetName val="Equipamentos_Lt01-D.E"/>
      <sheetName val="Uniforme_Lt01-A"/>
      <sheetName val="Uniforme_Lt01-B"/>
      <sheetName val="Uniforme_Lt01-C"/>
      <sheetName val="Uniforme_Lt01-D"/>
      <sheetName val="Uniforme_Lt01-E"/>
      <sheetName val="Equipamentos_Líder"/>
      <sheetName val="Uniforme_Líd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2">
          <cell r="D12" t="str">
            <v>und</v>
          </cell>
        </row>
        <row r="13">
          <cell r="D13" t="str">
            <v>und</v>
          </cell>
        </row>
        <row r="18">
          <cell r="D18" t="str">
            <v>und</v>
          </cell>
          <cell r="E18">
            <v>1</v>
          </cell>
        </row>
      </sheetData>
      <sheetData sheetId="22"/>
      <sheetData sheetId="2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3"/>
  <sheetViews>
    <sheetView showGridLines="0" tabSelected="1" topLeftCell="A179" zoomScale="85" zoomScaleNormal="85" workbookViewId="0">
      <selection activeCell="D83" sqref="D83"/>
    </sheetView>
  </sheetViews>
  <sheetFormatPr defaultColWidth="0" defaultRowHeight="15.6"/>
  <cols>
    <col min="1" max="1" width="9.109375" style="5" customWidth="1"/>
    <col min="2" max="2" width="72.109375" style="5" customWidth="1"/>
    <col min="3" max="3" width="18" style="5" customWidth="1"/>
    <col min="4" max="4" width="40.88671875" style="5" customWidth="1"/>
    <col min="5" max="5" width="7.88671875" style="61" customWidth="1"/>
    <col min="6" max="6" width="12" style="1" hidden="1" customWidth="1"/>
    <col min="7" max="7" width="15.109375" style="1" hidden="1" customWidth="1"/>
    <col min="8" max="16384" width="14" style="1" hidden="1"/>
  </cols>
  <sheetData>
    <row r="1" spans="1:6" ht="15.75" customHeight="1">
      <c r="A1" s="140"/>
      <c r="B1" s="140"/>
      <c r="C1" s="140"/>
      <c r="D1" s="140"/>
      <c r="E1" s="140"/>
    </row>
    <row r="2" spans="1:6" ht="57" customHeight="1">
      <c r="A2" s="139" t="s">
        <v>147</v>
      </c>
      <c r="B2" s="139"/>
      <c r="C2" s="139"/>
      <c r="D2" s="139"/>
    </row>
    <row r="3" spans="1:6" ht="18.75" customHeight="1">
      <c r="A3" s="23"/>
      <c r="B3" s="23"/>
      <c r="C3" s="23"/>
      <c r="D3" s="23"/>
    </row>
    <row r="4" spans="1:6" ht="57" customHeight="1">
      <c r="A4" s="140" t="s">
        <v>146</v>
      </c>
      <c r="B4" s="140"/>
      <c r="C4" s="140"/>
      <c r="D4" s="140"/>
    </row>
    <row r="5" spans="1:6" ht="17.25" customHeight="1">
      <c r="A5" s="23"/>
      <c r="B5" s="23"/>
      <c r="C5" s="23"/>
      <c r="D5" s="23"/>
    </row>
    <row r="6" spans="1:6">
      <c r="A6" s="137" t="s">
        <v>148</v>
      </c>
      <c r="B6" s="137"/>
      <c r="C6" s="137"/>
      <c r="D6" s="137"/>
    </row>
    <row r="8" spans="1:6" ht="22.8">
      <c r="A8" s="108" t="s">
        <v>0</v>
      </c>
      <c r="B8" s="108"/>
      <c r="C8" s="108"/>
      <c r="D8" s="108"/>
    </row>
    <row r="9" spans="1:6" ht="22.8">
      <c r="A9" s="108" t="s">
        <v>1</v>
      </c>
      <c r="B9" s="108"/>
      <c r="C9" s="108"/>
      <c r="D9" s="108"/>
    </row>
    <row r="10" spans="1:6">
      <c r="A10" s="109"/>
      <c r="B10" s="109"/>
      <c r="C10" s="109"/>
      <c r="D10" s="109"/>
    </row>
    <row r="11" spans="1:6">
      <c r="A11" s="110" t="s">
        <v>2</v>
      </c>
      <c r="B11" s="110"/>
      <c r="C11" s="110"/>
      <c r="D11" s="110"/>
      <c r="F11" s="1" t="s">
        <v>3</v>
      </c>
    </row>
    <row r="12" spans="1:6">
      <c r="A12" s="2"/>
      <c r="B12" s="2"/>
      <c r="C12" s="2"/>
      <c r="D12" s="2"/>
      <c r="F12" s="1" t="s">
        <v>4</v>
      </c>
    </row>
    <row r="13" spans="1:6">
      <c r="A13" s="58" t="s">
        <v>5</v>
      </c>
      <c r="B13" s="3" t="s">
        <v>6</v>
      </c>
      <c r="C13" s="107" t="s">
        <v>150</v>
      </c>
      <c r="D13" s="107"/>
      <c r="E13" s="62"/>
    </row>
    <row r="14" spans="1:6">
      <c r="A14" s="58" t="s">
        <v>7</v>
      </c>
      <c r="B14" s="3" t="s">
        <v>8</v>
      </c>
      <c r="C14" s="107" t="s">
        <v>151</v>
      </c>
      <c r="D14" s="107"/>
      <c r="E14" s="62"/>
    </row>
    <row r="15" spans="1:6">
      <c r="A15" s="58" t="s">
        <v>9</v>
      </c>
      <c r="B15" s="3" t="s">
        <v>10</v>
      </c>
      <c r="C15" s="111">
        <v>45982</v>
      </c>
      <c r="D15" s="111"/>
      <c r="E15" s="62"/>
    </row>
    <row r="16" spans="1:6">
      <c r="A16" s="58" t="s">
        <v>11</v>
      </c>
      <c r="B16" s="3" t="s">
        <v>12</v>
      </c>
      <c r="C16" s="107" t="s">
        <v>152</v>
      </c>
      <c r="D16" s="107"/>
      <c r="E16" s="62"/>
    </row>
    <row r="17" spans="1:6">
      <c r="A17" s="58" t="s">
        <v>13</v>
      </c>
      <c r="B17" s="4" t="s">
        <v>14</v>
      </c>
      <c r="C17" s="112">
        <v>12</v>
      </c>
      <c r="D17" s="112"/>
      <c r="E17" s="63"/>
    </row>
    <row r="18" spans="1:6">
      <c r="A18" s="58" t="s">
        <v>15</v>
      </c>
      <c r="B18" s="4" t="s">
        <v>16</v>
      </c>
      <c r="C18" s="113" t="s">
        <v>153</v>
      </c>
      <c r="D18" s="112"/>
      <c r="E18" s="63"/>
    </row>
    <row r="19" spans="1:6">
      <c r="A19" s="58" t="s">
        <v>17</v>
      </c>
      <c r="B19" s="4" t="s">
        <v>18</v>
      </c>
      <c r="C19" s="107" t="s">
        <v>154</v>
      </c>
      <c r="D19" s="107"/>
      <c r="E19" s="63"/>
    </row>
    <row r="20" spans="1:6">
      <c r="A20" s="58" t="s">
        <v>19</v>
      </c>
      <c r="B20" s="3" t="s">
        <v>20</v>
      </c>
      <c r="C20" s="107" t="s">
        <v>155</v>
      </c>
      <c r="D20" s="107"/>
      <c r="E20" s="63"/>
    </row>
    <row r="21" spans="1:6">
      <c r="A21" s="58" t="s">
        <v>21</v>
      </c>
      <c r="B21" s="3" t="s">
        <v>22</v>
      </c>
      <c r="C21" s="116">
        <v>2620</v>
      </c>
      <c r="D21" s="116"/>
      <c r="E21" s="63"/>
    </row>
    <row r="22" spans="1:6">
      <c r="A22" s="58" t="s">
        <v>23</v>
      </c>
      <c r="B22" s="3" t="s">
        <v>24</v>
      </c>
      <c r="C22" s="113" t="s">
        <v>156</v>
      </c>
      <c r="D22" s="112"/>
      <c r="E22" s="63"/>
    </row>
    <row r="23" spans="1:6">
      <c r="A23" s="58" t="s">
        <v>25</v>
      </c>
      <c r="B23" s="3" t="s">
        <v>26</v>
      </c>
      <c r="C23" s="107" t="s">
        <v>157</v>
      </c>
      <c r="D23" s="107"/>
      <c r="E23" s="63"/>
    </row>
    <row r="24" spans="1:6">
      <c r="A24" s="58" t="s">
        <v>27</v>
      </c>
      <c r="B24" s="3" t="s">
        <v>28</v>
      </c>
      <c r="C24" s="112" t="s">
        <v>158</v>
      </c>
      <c r="D24" s="112"/>
      <c r="E24" s="63"/>
    </row>
    <row r="25" spans="1:6">
      <c r="A25" s="58" t="s">
        <v>29</v>
      </c>
      <c r="B25" s="3" t="s">
        <v>30</v>
      </c>
      <c r="C25" s="111">
        <v>45658</v>
      </c>
      <c r="D25" s="111"/>
      <c r="E25" s="63"/>
    </row>
    <row r="27" spans="1:6">
      <c r="F27" s="1" t="s">
        <v>31</v>
      </c>
    </row>
    <row r="28" spans="1:6">
      <c r="A28" s="110" t="s">
        <v>32</v>
      </c>
      <c r="B28" s="110"/>
      <c r="C28" s="110"/>
      <c r="D28" s="110"/>
      <c r="F28" s="1" t="s">
        <v>33</v>
      </c>
    </row>
    <row r="30" spans="1:6">
      <c r="A30" s="58">
        <v>1</v>
      </c>
      <c r="B30" s="58" t="s">
        <v>34</v>
      </c>
      <c r="C30" s="58" t="s">
        <v>35</v>
      </c>
      <c r="D30" s="58" t="s">
        <v>36</v>
      </c>
    </row>
    <row r="31" spans="1:6">
      <c r="A31" s="6" t="s">
        <v>5</v>
      </c>
      <c r="B31" s="3" t="s">
        <v>37</v>
      </c>
      <c r="C31" s="7"/>
      <c r="D31" s="8">
        <f>C21</f>
        <v>2620</v>
      </c>
    </row>
    <row r="32" spans="1:6">
      <c r="A32" s="55" t="s">
        <v>7</v>
      </c>
      <c r="B32" s="51" t="s">
        <v>159</v>
      </c>
      <c r="C32" s="52">
        <v>0.33069999999999999</v>
      </c>
      <c r="D32" s="53">
        <v>866.5</v>
      </c>
    </row>
    <row r="33" spans="1:4">
      <c r="A33" s="55"/>
      <c r="B33" s="51" t="s">
        <v>160</v>
      </c>
      <c r="C33" s="52"/>
      <c r="D33" s="54">
        <v>83</v>
      </c>
    </row>
    <row r="34" spans="1:4">
      <c r="A34" s="55"/>
      <c r="B34" s="51"/>
      <c r="C34" s="52"/>
      <c r="D34" s="53"/>
    </row>
    <row r="35" spans="1:4">
      <c r="A35" s="55"/>
      <c r="B35" s="51"/>
      <c r="C35" s="52"/>
      <c r="D35" s="53"/>
    </row>
    <row r="36" spans="1:4">
      <c r="A36" s="117" t="s">
        <v>38</v>
      </c>
      <c r="B36" s="117"/>
      <c r="C36" s="9"/>
      <c r="D36" s="10">
        <f>SUM(D31:D35)</f>
        <v>3569.5</v>
      </c>
    </row>
    <row r="39" spans="1:4">
      <c r="A39" s="110" t="s">
        <v>39</v>
      </c>
      <c r="B39" s="110"/>
      <c r="C39" s="110"/>
      <c r="D39" s="110"/>
    </row>
    <row r="40" spans="1:4" ht="16.2" thickBot="1">
      <c r="A40" s="11"/>
    </row>
    <row r="41" spans="1:4" ht="16.8" thickTop="1" thickBot="1">
      <c r="A41" s="114" t="s">
        <v>141</v>
      </c>
      <c r="B41" s="114"/>
      <c r="C41" s="12" t="s">
        <v>40</v>
      </c>
      <c r="D41" s="59">
        <f>D36</f>
        <v>3569.5</v>
      </c>
    </row>
    <row r="42" spans="1:4" ht="18.600000000000001" thickTop="1" thickBot="1">
      <c r="A42" s="115"/>
      <c r="B42" s="115"/>
      <c r="C42" s="13" t="s">
        <v>41</v>
      </c>
      <c r="D42" s="60">
        <f>SUM(D41:D41)</f>
        <v>3569.5</v>
      </c>
    </row>
    <row r="43" spans="1:4" ht="16.2" thickTop="1">
      <c r="A43" s="11"/>
    </row>
    <row r="44" spans="1:4">
      <c r="A44" s="118" t="s">
        <v>42</v>
      </c>
      <c r="B44" s="118"/>
      <c r="C44" s="118"/>
      <c r="D44" s="118"/>
    </row>
    <row r="46" spans="1:4">
      <c r="A46" s="58" t="s">
        <v>43</v>
      </c>
      <c r="B46" s="58" t="s">
        <v>44</v>
      </c>
      <c r="C46" s="58" t="s">
        <v>35</v>
      </c>
      <c r="D46" s="58" t="s">
        <v>36</v>
      </c>
    </row>
    <row r="47" spans="1:4">
      <c r="A47" s="6" t="s">
        <v>5</v>
      </c>
      <c r="B47" s="3" t="s">
        <v>45</v>
      </c>
      <c r="C47" s="14">
        <f>1/12</f>
        <v>8.3333333333333329E-2</v>
      </c>
      <c r="D47" s="15">
        <f>ROUND($D$42*C47,2)</f>
        <v>297.45999999999998</v>
      </c>
    </row>
    <row r="48" spans="1:4">
      <c r="A48" s="6" t="s">
        <v>7</v>
      </c>
      <c r="B48" s="3" t="s">
        <v>46</v>
      </c>
      <c r="C48" s="16">
        <f>1/12</f>
        <v>8.3333333333333329E-2</v>
      </c>
      <c r="D48" s="15">
        <f>ROUND($D$42*C48,2)</f>
        <v>297.45999999999998</v>
      </c>
    </row>
    <row r="49" spans="1:4">
      <c r="A49" s="6" t="s">
        <v>9</v>
      </c>
      <c r="B49" s="3" t="s">
        <v>47</v>
      </c>
      <c r="C49" s="17">
        <f>100%/3/12</f>
        <v>2.7777777777777776E-2</v>
      </c>
      <c r="D49" s="15">
        <f>ROUND($D$42*C49,2)</f>
        <v>99.15</v>
      </c>
    </row>
    <row r="50" spans="1:4">
      <c r="A50" s="117" t="s">
        <v>38</v>
      </c>
      <c r="B50" s="117"/>
      <c r="C50" s="117"/>
      <c r="D50" s="10">
        <f>SUM(D47:D49)</f>
        <v>694.06999999999994</v>
      </c>
    </row>
    <row r="51" spans="1:4">
      <c r="A51" s="18"/>
    </row>
    <row r="52" spans="1:4" ht="16.2" thickBot="1"/>
    <row r="53" spans="1:4" ht="16.8" thickTop="1" thickBot="1">
      <c r="A53" s="114" t="s">
        <v>140</v>
      </c>
      <c r="B53" s="114"/>
      <c r="C53" s="12" t="s">
        <v>40</v>
      </c>
      <c r="D53" s="59">
        <f>D36</f>
        <v>3569.5</v>
      </c>
    </row>
    <row r="54" spans="1:4" ht="16.8" thickTop="1" thickBot="1">
      <c r="A54" s="115"/>
      <c r="B54" s="115"/>
      <c r="C54" s="12" t="s">
        <v>48</v>
      </c>
      <c r="D54" s="60">
        <f>D50</f>
        <v>694.06999999999994</v>
      </c>
    </row>
    <row r="55" spans="1:4" ht="18.600000000000001" thickTop="1" thickBot="1">
      <c r="A55" s="115"/>
      <c r="B55" s="115"/>
      <c r="C55" s="13" t="s">
        <v>41</v>
      </c>
      <c r="D55" s="60">
        <f>SUM(D53:D54)</f>
        <v>4263.57</v>
      </c>
    </row>
    <row r="56" spans="1:4" ht="16.2" thickTop="1"/>
    <row r="57" spans="1:4">
      <c r="A57" s="120" t="s">
        <v>49</v>
      </c>
      <c r="B57" s="120"/>
      <c r="C57" s="120"/>
      <c r="D57" s="120"/>
    </row>
    <row r="59" spans="1:4">
      <c r="A59" s="58" t="s">
        <v>50</v>
      </c>
      <c r="B59" s="58" t="s">
        <v>51</v>
      </c>
      <c r="C59" s="58" t="s">
        <v>35</v>
      </c>
      <c r="D59" s="58" t="s">
        <v>36</v>
      </c>
    </row>
    <row r="60" spans="1:4">
      <c r="A60" s="6" t="s">
        <v>5</v>
      </c>
      <c r="B60" s="3" t="s">
        <v>52</v>
      </c>
      <c r="C60" s="19">
        <v>0.05</v>
      </c>
      <c r="D60" s="20">
        <f t="shared" ref="D60:D67" si="0">ROUND($D$55*C60,2)</f>
        <v>213.18</v>
      </c>
    </row>
    <row r="61" spans="1:4">
      <c r="A61" s="6" t="s">
        <v>7</v>
      </c>
      <c r="B61" s="3" t="s">
        <v>53</v>
      </c>
      <c r="C61" s="19">
        <v>2.5000000000000001E-2</v>
      </c>
      <c r="D61" s="20">
        <f t="shared" si="0"/>
        <v>106.59</v>
      </c>
    </row>
    <row r="62" spans="1:4">
      <c r="A62" s="6" t="s">
        <v>9</v>
      </c>
      <c r="B62" s="3" t="s">
        <v>144</v>
      </c>
      <c r="C62" s="74">
        <f>3*0.5%</f>
        <v>1.4999999999999999E-2</v>
      </c>
      <c r="D62" s="20">
        <f t="shared" si="0"/>
        <v>63.95</v>
      </c>
    </row>
    <row r="63" spans="1:4">
      <c r="A63" s="6" t="s">
        <v>11</v>
      </c>
      <c r="B63" s="3" t="s">
        <v>54</v>
      </c>
      <c r="C63" s="19">
        <v>1.4999999999999999E-2</v>
      </c>
      <c r="D63" s="20">
        <f t="shared" si="0"/>
        <v>63.95</v>
      </c>
    </row>
    <row r="64" spans="1:4">
      <c r="A64" s="6" t="s">
        <v>13</v>
      </c>
      <c r="B64" s="3" t="s">
        <v>55</v>
      </c>
      <c r="C64" s="19">
        <v>0.01</v>
      </c>
      <c r="D64" s="20">
        <f t="shared" si="0"/>
        <v>42.64</v>
      </c>
    </row>
    <row r="65" spans="1:5">
      <c r="A65" s="6" t="s">
        <v>15</v>
      </c>
      <c r="B65" s="3" t="s">
        <v>56</v>
      </c>
      <c r="C65" s="19">
        <v>6.0000000000000001E-3</v>
      </c>
      <c r="D65" s="20">
        <f t="shared" si="0"/>
        <v>25.58</v>
      </c>
    </row>
    <row r="66" spans="1:5">
      <c r="A66" s="6" t="s">
        <v>17</v>
      </c>
      <c r="B66" s="3" t="s">
        <v>57</v>
      </c>
      <c r="C66" s="19">
        <v>2E-3</v>
      </c>
      <c r="D66" s="20">
        <f t="shared" si="0"/>
        <v>8.5299999999999994</v>
      </c>
    </row>
    <row r="67" spans="1:5">
      <c r="A67" s="6" t="s">
        <v>19</v>
      </c>
      <c r="B67" s="3" t="s">
        <v>58</v>
      </c>
      <c r="C67" s="21">
        <v>0.08</v>
      </c>
      <c r="D67" s="20">
        <f t="shared" si="0"/>
        <v>341.09</v>
      </c>
    </row>
    <row r="68" spans="1:5">
      <c r="A68" s="117" t="s">
        <v>59</v>
      </c>
      <c r="B68" s="117"/>
      <c r="C68" s="22">
        <f>SUM(C60:C67)</f>
        <v>0.20300000000000001</v>
      </c>
      <c r="D68" s="10">
        <f>SUM(D60:D67)</f>
        <v>865.51</v>
      </c>
    </row>
    <row r="69" spans="1:5">
      <c r="A69" s="18"/>
    </row>
    <row r="71" spans="1:5">
      <c r="A71" s="118" t="s">
        <v>60</v>
      </c>
      <c r="B71" s="118"/>
      <c r="C71" s="118"/>
      <c r="D71" s="118"/>
    </row>
    <row r="73" spans="1:5">
      <c r="A73" s="58" t="s">
        <v>61</v>
      </c>
      <c r="B73" s="117" t="s">
        <v>62</v>
      </c>
      <c r="C73" s="117"/>
      <c r="D73" s="58" t="s">
        <v>36</v>
      </c>
    </row>
    <row r="74" spans="1:5">
      <c r="A74" s="6" t="s">
        <v>63</v>
      </c>
      <c r="B74" s="121" t="s">
        <v>64</v>
      </c>
      <c r="C74" s="121"/>
      <c r="D74" s="53">
        <f>4.95*2*22</f>
        <v>217.8</v>
      </c>
    </row>
    <row r="75" spans="1:5">
      <c r="A75" s="6" t="s">
        <v>65</v>
      </c>
      <c r="B75" s="121" t="s">
        <v>66</v>
      </c>
      <c r="C75" s="121"/>
      <c r="D75" s="50">
        <f>IF(D74&lt;=0,"0,00",IF(ROUND(D31*6%,2)&gt;D74,D74,ROUND(D31*6%,2)))</f>
        <v>157.19999999999999</v>
      </c>
    </row>
    <row r="76" spans="1:5">
      <c r="A76" s="6" t="s">
        <v>67</v>
      </c>
      <c r="B76" s="121" t="s">
        <v>68</v>
      </c>
      <c r="C76" s="121"/>
      <c r="D76" s="50">
        <f>D74-D75</f>
        <v>60.600000000000023</v>
      </c>
    </row>
    <row r="77" spans="1:5">
      <c r="A77" s="6" t="s">
        <v>69</v>
      </c>
      <c r="B77" s="121" t="s">
        <v>70</v>
      </c>
      <c r="C77" s="121"/>
      <c r="D77" s="53">
        <v>742</v>
      </c>
    </row>
    <row r="78" spans="1:5">
      <c r="A78" s="6" t="s">
        <v>71</v>
      </c>
      <c r="B78" s="121" t="s">
        <v>72</v>
      </c>
      <c r="C78" s="121"/>
      <c r="D78" s="53">
        <f>D77*5%</f>
        <v>37.1</v>
      </c>
    </row>
    <row r="79" spans="1:5">
      <c r="A79" s="6" t="s">
        <v>73</v>
      </c>
      <c r="B79" s="121" t="s">
        <v>74</v>
      </c>
      <c r="C79" s="121"/>
      <c r="D79" s="50">
        <f>D77-D78</f>
        <v>704.9</v>
      </c>
    </row>
    <row r="80" spans="1:5" s="73" customFormat="1">
      <c r="A80" s="55" t="s">
        <v>9</v>
      </c>
      <c r="B80" s="119" t="s">
        <v>161</v>
      </c>
      <c r="C80" s="119"/>
      <c r="D80" s="56">
        <f>140/2</f>
        <v>70</v>
      </c>
      <c r="E80" s="72"/>
    </row>
    <row r="81" spans="1:5" s="73" customFormat="1">
      <c r="A81" s="55"/>
      <c r="B81" s="119" t="s">
        <v>162</v>
      </c>
      <c r="C81" s="119"/>
      <c r="D81" s="57">
        <v>49</v>
      </c>
      <c r="E81" s="72"/>
    </row>
    <row r="82" spans="1:5" s="73" customFormat="1">
      <c r="A82" s="55"/>
      <c r="B82" s="119"/>
      <c r="C82" s="119"/>
      <c r="D82" s="57"/>
      <c r="E82" s="72"/>
    </row>
    <row r="83" spans="1:5">
      <c r="A83" s="117" t="s">
        <v>133</v>
      </c>
      <c r="B83" s="117"/>
      <c r="C83" s="117"/>
      <c r="D83" s="10">
        <f>SUM(D80:D82)+D76+D79</f>
        <v>884.5</v>
      </c>
    </row>
    <row r="86" spans="1:5">
      <c r="A86" s="118" t="s">
        <v>76</v>
      </c>
      <c r="B86" s="118"/>
      <c r="C86" s="118"/>
      <c r="D86" s="118"/>
    </row>
    <row r="88" spans="1:5">
      <c r="A88" s="58" t="s">
        <v>77</v>
      </c>
      <c r="B88" s="117" t="s">
        <v>78</v>
      </c>
      <c r="C88" s="117"/>
      <c r="D88" s="58" t="s">
        <v>36</v>
      </c>
    </row>
    <row r="89" spans="1:5">
      <c r="A89" s="6" t="s">
        <v>5</v>
      </c>
      <c r="B89" s="121" t="s">
        <v>78</v>
      </c>
      <c r="C89" s="121"/>
      <c r="D89" s="57"/>
    </row>
    <row r="90" spans="1:5">
      <c r="A90" s="117" t="s">
        <v>38</v>
      </c>
      <c r="B90" s="117"/>
      <c r="C90" s="117"/>
      <c r="D90" s="10">
        <f>SUM(D89)</f>
        <v>0</v>
      </c>
    </row>
    <row r="91" spans="1:5">
      <c r="A91" s="23"/>
      <c r="B91" s="23"/>
      <c r="C91" s="24"/>
    </row>
    <row r="92" spans="1:5">
      <c r="A92" s="23"/>
      <c r="B92" s="23"/>
      <c r="C92" s="24"/>
    </row>
    <row r="93" spans="1:5">
      <c r="A93" s="110" t="s">
        <v>79</v>
      </c>
      <c r="B93" s="110"/>
      <c r="C93" s="110"/>
      <c r="D93" s="110"/>
    </row>
    <row r="95" spans="1:5">
      <c r="A95" s="58">
        <v>2</v>
      </c>
      <c r="B95" s="117" t="s">
        <v>145</v>
      </c>
      <c r="C95" s="117"/>
      <c r="D95" s="58" t="s">
        <v>36</v>
      </c>
    </row>
    <row r="96" spans="1:5">
      <c r="A96" s="6" t="s">
        <v>43</v>
      </c>
      <c r="B96" s="121" t="s">
        <v>44</v>
      </c>
      <c r="C96" s="121"/>
      <c r="D96" s="25">
        <f>D50</f>
        <v>694.06999999999994</v>
      </c>
    </row>
    <row r="97" spans="1:5">
      <c r="A97" s="6" t="s">
        <v>50</v>
      </c>
      <c r="B97" s="121" t="s">
        <v>51</v>
      </c>
      <c r="C97" s="121"/>
      <c r="D97" s="26">
        <f>D68</f>
        <v>865.51</v>
      </c>
    </row>
    <row r="98" spans="1:5">
      <c r="A98" s="6" t="s">
        <v>61</v>
      </c>
      <c r="B98" s="121" t="s">
        <v>62</v>
      </c>
      <c r="C98" s="121"/>
      <c r="D98" s="26">
        <f>D83</f>
        <v>884.5</v>
      </c>
    </row>
    <row r="99" spans="1:5">
      <c r="A99" s="6" t="s">
        <v>77</v>
      </c>
      <c r="B99" s="121" t="s">
        <v>78</v>
      </c>
      <c r="C99" s="121"/>
      <c r="D99" s="26">
        <f>D90</f>
        <v>0</v>
      </c>
    </row>
    <row r="100" spans="1:5">
      <c r="A100" s="117" t="s">
        <v>38</v>
      </c>
      <c r="B100" s="117"/>
      <c r="C100" s="117"/>
      <c r="D100" s="10">
        <f>SUM(D96:D99)</f>
        <v>2444.08</v>
      </c>
    </row>
    <row r="102" spans="1:5" ht="16.2" thickBot="1">
      <c r="E102" s="64"/>
    </row>
    <row r="103" spans="1:5" ht="16.8" thickTop="1" thickBot="1">
      <c r="A103" s="128" t="s">
        <v>139</v>
      </c>
      <c r="B103" s="114"/>
      <c r="C103" s="12" t="s">
        <v>40</v>
      </c>
      <c r="D103" s="59">
        <f>D36</f>
        <v>3569.5</v>
      </c>
    </row>
    <row r="104" spans="1:5" ht="16.8" thickTop="1" thickBot="1">
      <c r="A104" s="130"/>
      <c r="B104" s="115"/>
      <c r="C104" s="12" t="s">
        <v>87</v>
      </c>
      <c r="D104" s="59">
        <f>D50</f>
        <v>694.06999999999994</v>
      </c>
    </row>
    <row r="105" spans="1:5" ht="18.600000000000001" thickTop="1" thickBot="1">
      <c r="A105" s="115"/>
      <c r="B105" s="115"/>
      <c r="C105" s="13" t="s">
        <v>41</v>
      </c>
      <c r="D105" s="60">
        <f>SUM(D103:D104)</f>
        <v>4263.57</v>
      </c>
    </row>
    <row r="106" spans="1:5" ht="16.2" thickTop="1"/>
    <row r="107" spans="1:5">
      <c r="A107" s="110" t="s">
        <v>80</v>
      </c>
      <c r="B107" s="110"/>
      <c r="C107" s="110"/>
      <c r="D107" s="110"/>
    </row>
    <row r="109" spans="1:5">
      <c r="A109" s="58">
        <v>3</v>
      </c>
      <c r="B109" s="58" t="s">
        <v>81</v>
      </c>
      <c r="C109" s="58" t="s">
        <v>35</v>
      </c>
      <c r="D109" s="58" t="s">
        <v>36</v>
      </c>
    </row>
    <row r="110" spans="1:5">
      <c r="A110" s="6" t="s">
        <v>5</v>
      </c>
      <c r="B110" s="27" t="s">
        <v>82</v>
      </c>
      <c r="C110" s="19">
        <f>1/12*5.55%</f>
        <v>4.6249999999999998E-3</v>
      </c>
      <c r="D110" s="8">
        <f t="shared" ref="D110:D115" si="1">ROUND($D$105*C110,2)</f>
        <v>19.72</v>
      </c>
      <c r="E110" s="65"/>
    </row>
    <row r="111" spans="1:5">
      <c r="A111" s="7" t="s">
        <v>7</v>
      </c>
      <c r="B111" s="68" t="s">
        <v>83</v>
      </c>
      <c r="C111" s="69">
        <f>8%*C110</f>
        <v>3.6999999999999999E-4</v>
      </c>
      <c r="D111" s="15">
        <f t="shared" si="1"/>
        <v>1.58</v>
      </c>
      <c r="E111" s="66"/>
    </row>
    <row r="112" spans="1:5">
      <c r="A112" s="7" t="s">
        <v>9</v>
      </c>
      <c r="B112" s="68" t="s">
        <v>142</v>
      </c>
      <c r="C112" s="21">
        <f>(8%*40%*5.55%)</f>
        <v>1.776E-3</v>
      </c>
      <c r="D112" s="15">
        <f t="shared" si="1"/>
        <v>7.57</v>
      </c>
      <c r="E112" s="67"/>
    </row>
    <row r="113" spans="1:4">
      <c r="A113" s="7" t="s">
        <v>11</v>
      </c>
      <c r="B113" s="68" t="s">
        <v>84</v>
      </c>
      <c r="C113" s="21">
        <f>(1/30*7)/12</f>
        <v>1.9444444444444445E-2</v>
      </c>
      <c r="D113" s="15">
        <f t="shared" si="1"/>
        <v>82.9</v>
      </c>
    </row>
    <row r="114" spans="1:4">
      <c r="A114" s="7" t="s">
        <v>13</v>
      </c>
      <c r="B114" s="70" t="s">
        <v>85</v>
      </c>
      <c r="C114" s="21">
        <f>C68*C113</f>
        <v>3.9472222222222226E-3</v>
      </c>
      <c r="D114" s="15">
        <f t="shared" si="1"/>
        <v>16.829999999999998</v>
      </c>
    </row>
    <row r="115" spans="1:4">
      <c r="A115" s="7" t="s">
        <v>15</v>
      </c>
      <c r="B115" s="68" t="s">
        <v>143</v>
      </c>
      <c r="C115" s="21">
        <f>((0.08*0.4))</f>
        <v>3.2000000000000001E-2</v>
      </c>
      <c r="D115" s="15">
        <f t="shared" si="1"/>
        <v>136.43</v>
      </c>
    </row>
    <row r="116" spans="1:4">
      <c r="A116" s="138" t="s">
        <v>38</v>
      </c>
      <c r="B116" s="138"/>
      <c r="C116" s="138"/>
      <c r="D116" s="10">
        <f>SUM(D110:D115)</f>
        <v>265.03000000000003</v>
      </c>
    </row>
    <row r="117" spans="1:4">
      <c r="D117" s="29"/>
    </row>
    <row r="118" spans="1:4" ht="16.2" thickBot="1"/>
    <row r="119" spans="1:4" ht="16.8" thickTop="1" thickBot="1">
      <c r="A119" s="128" t="s">
        <v>138</v>
      </c>
      <c r="B119" s="129"/>
      <c r="C119" s="12" t="s">
        <v>86</v>
      </c>
      <c r="D119" s="60">
        <f>D36</f>
        <v>3569.5</v>
      </c>
    </row>
    <row r="120" spans="1:4" ht="16.8" thickTop="1" thickBot="1">
      <c r="A120" s="130"/>
      <c r="B120" s="131"/>
      <c r="C120" s="12" t="s">
        <v>87</v>
      </c>
      <c r="D120" s="60">
        <f>D50</f>
        <v>694.06999999999994</v>
      </c>
    </row>
    <row r="121" spans="1:4" ht="16.8" thickTop="1" thickBot="1">
      <c r="A121" s="130"/>
      <c r="B121" s="131"/>
      <c r="C121" s="12" t="s">
        <v>88</v>
      </c>
      <c r="D121" s="60">
        <f>D83-D76-D79</f>
        <v>119</v>
      </c>
    </row>
    <row r="122" spans="1:4" ht="16.8" thickTop="1" thickBot="1">
      <c r="A122" s="130"/>
      <c r="B122" s="131"/>
      <c r="C122" s="12" t="s">
        <v>89</v>
      </c>
      <c r="D122" s="60">
        <f>D116</f>
        <v>265.03000000000003</v>
      </c>
    </row>
    <row r="123" spans="1:4" ht="18.600000000000001" thickTop="1" thickBot="1">
      <c r="A123" s="130"/>
      <c r="B123" s="131"/>
      <c r="C123" s="30" t="s">
        <v>90</v>
      </c>
      <c r="D123" s="60">
        <f>SUM(D119:D122)</f>
        <v>4647.5999999999995</v>
      </c>
    </row>
    <row r="124" spans="1:4" ht="16.2" thickTop="1"/>
    <row r="125" spans="1:4">
      <c r="A125" s="110" t="s">
        <v>91</v>
      </c>
      <c r="B125" s="110"/>
      <c r="C125" s="110"/>
      <c r="D125" s="110"/>
    </row>
    <row r="126" spans="1:4">
      <c r="A126" s="2"/>
      <c r="B126" s="2"/>
      <c r="C126" s="2"/>
      <c r="D126" s="2"/>
    </row>
    <row r="127" spans="1:4">
      <c r="A127" s="118" t="s">
        <v>92</v>
      </c>
      <c r="B127" s="118"/>
      <c r="C127" s="118"/>
      <c r="D127" s="118"/>
    </row>
    <row r="129" spans="1:5">
      <c r="A129" s="58" t="s">
        <v>93</v>
      </c>
      <c r="B129" s="58" t="s">
        <v>94</v>
      </c>
      <c r="C129" s="58" t="s">
        <v>35</v>
      </c>
      <c r="D129" s="58" t="s">
        <v>36</v>
      </c>
    </row>
    <row r="130" spans="1:5">
      <c r="A130" s="6" t="s">
        <v>5</v>
      </c>
      <c r="B130" s="3" t="s">
        <v>95</v>
      </c>
      <c r="C130" s="32">
        <v>0</v>
      </c>
      <c r="D130" s="8">
        <f>ROUND(C130*$D$123,2)</f>
        <v>0</v>
      </c>
    </row>
    <row r="131" spans="1:5">
      <c r="A131" s="6" t="s">
        <v>7</v>
      </c>
      <c r="B131" s="3" t="s">
        <v>96</v>
      </c>
      <c r="C131" s="32">
        <f>ROUND(5.96/365,5)</f>
        <v>1.6330000000000001E-2</v>
      </c>
      <c r="D131" s="8">
        <f>ROUND(C131*$D$123,2)</f>
        <v>75.900000000000006</v>
      </c>
    </row>
    <row r="132" spans="1:5">
      <c r="A132" s="6" t="s">
        <v>9</v>
      </c>
      <c r="B132" s="3" t="s">
        <v>97</v>
      </c>
      <c r="C132" s="32">
        <f>(5/30)/12*0.015</f>
        <v>2.0833333333333332E-4</v>
      </c>
      <c r="D132" s="8">
        <f>ROUND(C132*$D$123,2)</f>
        <v>0.97</v>
      </c>
    </row>
    <row r="133" spans="1:5">
      <c r="A133" s="6" t="s">
        <v>11</v>
      </c>
      <c r="B133" s="3" t="s">
        <v>98</v>
      </c>
      <c r="C133" s="32">
        <f>15/30/12*8%</f>
        <v>3.3333333333333331E-3</v>
      </c>
      <c r="D133" s="8">
        <f>ROUND(C133*$D$123,2)</f>
        <v>15.49</v>
      </c>
    </row>
    <row r="134" spans="1:5">
      <c r="A134" s="6" t="s">
        <v>13</v>
      </c>
      <c r="B134" s="3" t="s">
        <v>99</v>
      </c>
      <c r="C134" s="31">
        <f>0.02*(4/12)/12</f>
        <v>5.5555555555555556E-4</v>
      </c>
      <c r="D134" s="8">
        <f>ROUND(C134*$D$123,2)</f>
        <v>2.58</v>
      </c>
    </row>
    <row r="135" spans="1:5" s="73" customFormat="1">
      <c r="A135" s="55" t="s">
        <v>15</v>
      </c>
      <c r="B135" s="51" t="s">
        <v>75</v>
      </c>
      <c r="C135" s="78"/>
      <c r="D135" s="56"/>
      <c r="E135" s="72"/>
    </row>
    <row r="136" spans="1:5" s="73" customFormat="1">
      <c r="A136" s="55"/>
      <c r="B136" s="51"/>
      <c r="C136" s="78"/>
      <c r="D136" s="56"/>
      <c r="E136" s="72"/>
    </row>
    <row r="137" spans="1:5">
      <c r="A137" s="117" t="s">
        <v>59</v>
      </c>
      <c r="B137" s="117"/>
      <c r="C137" s="33">
        <f>SUM(C130:C135)</f>
        <v>2.0427222222222225E-2</v>
      </c>
      <c r="D137" s="25">
        <f>SUM(D130:D136)</f>
        <v>94.94</v>
      </c>
    </row>
    <row r="138" spans="1:5">
      <c r="A138" s="34"/>
      <c r="B138" s="34"/>
      <c r="C138" s="35"/>
      <c r="D138" s="36"/>
    </row>
    <row r="139" spans="1:5">
      <c r="A139" s="118" t="s">
        <v>100</v>
      </c>
      <c r="B139" s="118"/>
      <c r="C139" s="118"/>
      <c r="D139" s="118"/>
    </row>
    <row r="141" spans="1:5">
      <c r="A141" s="58" t="s">
        <v>101</v>
      </c>
      <c r="B141" s="58" t="s">
        <v>134</v>
      </c>
      <c r="C141" s="58" t="s">
        <v>35</v>
      </c>
      <c r="D141" s="58" t="s">
        <v>36</v>
      </c>
    </row>
    <row r="142" spans="1:5">
      <c r="A142" s="37" t="s">
        <v>5</v>
      </c>
      <c r="B142" s="37" t="s">
        <v>134</v>
      </c>
      <c r="C142" s="38">
        <f>C137*C68</f>
        <v>4.1467261111111124E-3</v>
      </c>
      <c r="D142" s="39">
        <f>C142*D123</f>
        <v>19.272324274000002</v>
      </c>
    </row>
    <row r="143" spans="1:5">
      <c r="A143" s="117" t="s">
        <v>59</v>
      </c>
      <c r="B143" s="117"/>
      <c r="C143" s="117"/>
      <c r="D143" s="25">
        <f>D142</f>
        <v>19.272324274000002</v>
      </c>
    </row>
    <row r="144" spans="1:5">
      <c r="A144" s="34"/>
      <c r="B144" s="34"/>
      <c r="C144" s="35"/>
      <c r="D144" s="36"/>
    </row>
    <row r="145" spans="1:4">
      <c r="A145" s="110" t="s">
        <v>102</v>
      </c>
      <c r="B145" s="110"/>
      <c r="C145" s="110"/>
      <c r="D145" s="110"/>
    </row>
    <row r="147" spans="1:4">
      <c r="A147" s="58">
        <v>4</v>
      </c>
      <c r="B147" s="117" t="s">
        <v>103</v>
      </c>
      <c r="C147" s="117"/>
      <c r="D147" s="58" t="s">
        <v>36</v>
      </c>
    </row>
    <row r="148" spans="1:4">
      <c r="A148" s="6" t="s">
        <v>93</v>
      </c>
      <c r="B148" s="121" t="str">
        <f>B129</f>
        <v>Substituto nas Ausências Legais</v>
      </c>
      <c r="C148" s="121"/>
      <c r="D148" s="25">
        <f>D137</f>
        <v>94.94</v>
      </c>
    </row>
    <row r="149" spans="1:4">
      <c r="A149" s="6" t="s">
        <v>101</v>
      </c>
      <c r="B149" s="121" t="str">
        <f>B141</f>
        <v>Incidencia do Submódulo 2.2 sobre o Substituto nas Ausências Legais</v>
      </c>
      <c r="C149" s="121"/>
      <c r="D149" s="26">
        <f>D143</f>
        <v>19.272324274000002</v>
      </c>
    </row>
    <row r="150" spans="1:4">
      <c r="A150" s="117" t="s">
        <v>38</v>
      </c>
      <c r="B150" s="117"/>
      <c r="C150" s="117"/>
      <c r="D150" s="10">
        <f>SUM(D148:D149)</f>
        <v>114.212324274</v>
      </c>
    </row>
    <row r="151" spans="1:4">
      <c r="A151" s="34"/>
      <c r="B151" s="34"/>
      <c r="C151" s="35"/>
      <c r="D151" s="36"/>
    </row>
    <row r="152" spans="1:4" ht="16.2" thickBot="1"/>
    <row r="153" spans="1:4" ht="16.2" thickTop="1">
      <c r="A153" s="128" t="s">
        <v>137</v>
      </c>
      <c r="B153" s="128"/>
      <c r="C153" s="128"/>
      <c r="D153" s="129"/>
    </row>
    <row r="154" spans="1:4" ht="29.25" customHeight="1">
      <c r="A154" s="130"/>
      <c r="B154" s="130"/>
      <c r="C154" s="130"/>
      <c r="D154" s="131"/>
    </row>
    <row r="156" spans="1:4">
      <c r="A156" s="110" t="s">
        <v>104</v>
      </c>
      <c r="B156" s="110"/>
      <c r="C156" s="110"/>
      <c r="D156" s="110"/>
    </row>
    <row r="158" spans="1:4">
      <c r="A158" s="58">
        <v>5</v>
      </c>
      <c r="B158" s="117" t="s">
        <v>105</v>
      </c>
      <c r="C158" s="117"/>
      <c r="D158" s="58" t="s">
        <v>36</v>
      </c>
    </row>
    <row r="159" spans="1:4">
      <c r="A159" s="6" t="s">
        <v>5</v>
      </c>
      <c r="B159" s="121" t="s">
        <v>106</v>
      </c>
      <c r="C159" s="121"/>
      <c r="D159" s="57">
        <f>UNIFORME!F9</f>
        <v>99.428571428571431</v>
      </c>
    </row>
    <row r="160" spans="1:4">
      <c r="A160" s="6" t="s">
        <v>7</v>
      </c>
      <c r="B160" s="121" t="s">
        <v>107</v>
      </c>
      <c r="C160" s="121"/>
      <c r="D160" s="57"/>
    </row>
    <row r="161" spans="1:4">
      <c r="A161" s="6" t="s">
        <v>9</v>
      </c>
      <c r="B161" s="121" t="s">
        <v>108</v>
      </c>
      <c r="C161" s="121"/>
      <c r="D161" s="57"/>
    </row>
    <row r="162" spans="1:4">
      <c r="A162" s="55" t="s">
        <v>11</v>
      </c>
      <c r="B162" s="119" t="s">
        <v>75</v>
      </c>
      <c r="C162" s="119"/>
      <c r="D162" s="57"/>
    </row>
    <row r="163" spans="1:4">
      <c r="A163" s="55"/>
      <c r="B163" s="132"/>
      <c r="C163" s="133"/>
      <c r="D163" s="57"/>
    </row>
    <row r="164" spans="1:4">
      <c r="A164" s="117" t="s">
        <v>59</v>
      </c>
      <c r="B164" s="117"/>
      <c r="C164" s="117"/>
      <c r="D164" s="71">
        <f>SUM(D159:D163)</f>
        <v>99.428571428571431</v>
      </c>
    </row>
    <row r="166" spans="1:4" ht="16.2" thickBot="1"/>
    <row r="167" spans="1:4" ht="16.8" thickTop="1" thickBot="1">
      <c r="A167" s="122" t="s">
        <v>136</v>
      </c>
      <c r="B167" s="123"/>
      <c r="C167" s="12" t="s">
        <v>86</v>
      </c>
      <c r="D167" s="60">
        <f>D36</f>
        <v>3569.5</v>
      </c>
    </row>
    <row r="168" spans="1:4" ht="16.8" thickTop="1" thickBot="1">
      <c r="A168" s="124"/>
      <c r="B168" s="125"/>
      <c r="C168" s="12" t="s">
        <v>109</v>
      </c>
      <c r="D168" s="60">
        <f>D100</f>
        <v>2444.08</v>
      </c>
    </row>
    <row r="169" spans="1:4" ht="16.8" thickTop="1" thickBot="1">
      <c r="A169" s="124"/>
      <c r="B169" s="125"/>
      <c r="C169" s="12" t="s">
        <v>89</v>
      </c>
      <c r="D169" s="60">
        <f>D116</f>
        <v>265.03000000000003</v>
      </c>
    </row>
    <row r="170" spans="1:4" ht="16.8" thickTop="1" thickBot="1">
      <c r="A170" s="124"/>
      <c r="B170" s="125"/>
      <c r="C170" s="12" t="s">
        <v>110</v>
      </c>
      <c r="D170" s="60">
        <f>D150</f>
        <v>114.212324274</v>
      </c>
    </row>
    <row r="171" spans="1:4" ht="16.8" thickTop="1" thickBot="1">
      <c r="A171" s="124"/>
      <c r="B171" s="125"/>
      <c r="C171" s="12" t="s">
        <v>111</v>
      </c>
      <c r="D171" s="60">
        <f>D164</f>
        <v>99.428571428571431</v>
      </c>
    </row>
    <row r="172" spans="1:4" ht="18.600000000000001" thickTop="1" thickBot="1">
      <c r="A172" s="126"/>
      <c r="B172" s="127"/>
      <c r="C172" s="30" t="s">
        <v>90</v>
      </c>
      <c r="D172" s="60">
        <f>SUM(D167:D171)</f>
        <v>6492.2508957025711</v>
      </c>
    </row>
    <row r="173" spans="1:4" ht="16.8" thickTop="1" thickBot="1">
      <c r="A173" s="123" t="s">
        <v>135</v>
      </c>
      <c r="B173" s="141"/>
      <c r="C173" s="12" t="s">
        <v>86</v>
      </c>
      <c r="D173" s="60">
        <f>D42</f>
        <v>3569.5</v>
      </c>
    </row>
    <row r="174" spans="1:4" ht="16.8" thickTop="1" thickBot="1">
      <c r="A174" s="125"/>
      <c r="B174" s="142"/>
      <c r="C174" s="12" t="s">
        <v>109</v>
      </c>
      <c r="D174" s="60">
        <f>D168</f>
        <v>2444.08</v>
      </c>
    </row>
    <row r="175" spans="1:4" ht="16.8" thickTop="1" thickBot="1">
      <c r="A175" s="125"/>
      <c r="B175" s="142"/>
      <c r="C175" s="12" t="s">
        <v>89</v>
      </c>
      <c r="D175" s="60">
        <f>D169</f>
        <v>265.03000000000003</v>
      </c>
    </row>
    <row r="176" spans="1:4" ht="16.8" thickTop="1" thickBot="1">
      <c r="A176" s="125"/>
      <c r="B176" s="142"/>
      <c r="C176" s="12" t="s">
        <v>110</v>
      </c>
      <c r="D176" s="60">
        <f>D170</f>
        <v>114.212324274</v>
      </c>
    </row>
    <row r="177" spans="1:5" ht="16.8" thickTop="1" thickBot="1">
      <c r="A177" s="125"/>
      <c r="B177" s="142"/>
      <c r="C177" s="12" t="s">
        <v>111</v>
      </c>
      <c r="D177" s="60">
        <f>D171</f>
        <v>99.428571428571431</v>
      </c>
    </row>
    <row r="178" spans="1:5" ht="16.8" thickTop="1" thickBot="1">
      <c r="A178" s="125"/>
      <c r="B178" s="142"/>
      <c r="C178" s="40" t="s">
        <v>112</v>
      </c>
      <c r="D178" s="60">
        <f>D184</f>
        <v>64.92</v>
      </c>
    </row>
    <row r="179" spans="1:5" ht="18.600000000000001" thickTop="1" thickBot="1">
      <c r="A179" s="125"/>
      <c r="B179" s="142"/>
      <c r="C179" s="30" t="s">
        <v>90</v>
      </c>
      <c r="D179" s="41">
        <f>SUM(D173:D178)</f>
        <v>6557.1708957025712</v>
      </c>
    </row>
    <row r="180" spans="1:5" ht="16.2" thickTop="1"/>
    <row r="181" spans="1:5">
      <c r="A181" s="110" t="s">
        <v>113</v>
      </c>
      <c r="B181" s="110"/>
      <c r="C181" s="110"/>
      <c r="D181" s="110"/>
    </row>
    <row r="183" spans="1:5">
      <c r="A183" s="58">
        <v>6</v>
      </c>
      <c r="B183" s="58" t="s">
        <v>114</v>
      </c>
      <c r="C183" s="58" t="s">
        <v>35</v>
      </c>
      <c r="D183" s="58" t="s">
        <v>36</v>
      </c>
    </row>
    <row r="184" spans="1:5">
      <c r="A184" s="42" t="s">
        <v>5</v>
      </c>
      <c r="B184" s="43" t="s">
        <v>115</v>
      </c>
      <c r="C184" s="75">
        <v>0.01</v>
      </c>
      <c r="D184" s="79">
        <f>IF(C184&gt;5%,"PERCENTUAL MÁXIMO ULTRAPASSADO",ROUND(+D172*C184,2))</f>
        <v>64.92</v>
      </c>
    </row>
    <row r="185" spans="1:5" ht="32.25" customHeight="1">
      <c r="A185" s="42" t="s">
        <v>7</v>
      </c>
      <c r="B185" s="43" t="s">
        <v>116</v>
      </c>
      <c r="C185" s="75">
        <v>0.01</v>
      </c>
      <c r="D185" s="79">
        <f>IF(C185&gt;6.79%,"PERCENTUAL MÁXIMO ULTRAPASSADO)",ROUND(C185*(D179),2))</f>
        <v>65.569999999999993</v>
      </c>
    </row>
    <row r="186" spans="1:5">
      <c r="A186" s="143" t="s">
        <v>117</v>
      </c>
      <c r="B186" s="143"/>
      <c r="C186" s="143"/>
      <c r="D186" s="44">
        <f>D172+D184+D185</f>
        <v>6622.7408957025709</v>
      </c>
    </row>
    <row r="187" spans="1:5">
      <c r="A187" s="143" t="s">
        <v>118</v>
      </c>
      <c r="B187" s="143"/>
      <c r="C187" s="143"/>
      <c r="D187" s="44">
        <f>ROUND(D186/(1-C196),2)</f>
        <v>7516.45</v>
      </c>
    </row>
    <row r="188" spans="1:5">
      <c r="A188" s="42" t="s">
        <v>9</v>
      </c>
      <c r="B188" s="134" t="s">
        <v>119</v>
      </c>
      <c r="C188" s="134"/>
      <c r="D188" s="134"/>
    </row>
    <row r="189" spans="1:5">
      <c r="A189" s="43"/>
      <c r="B189" s="135" t="s">
        <v>120</v>
      </c>
      <c r="C189" s="135"/>
      <c r="D189" s="135"/>
      <c r="E189" s="65"/>
    </row>
    <row r="190" spans="1:5">
      <c r="A190" s="43"/>
      <c r="B190" s="45" t="s">
        <v>121</v>
      </c>
      <c r="C190" s="76">
        <v>5.8999999999999999E-3</v>
      </c>
      <c r="D190" s="15">
        <f>ROUND($D$187*C190,2)</f>
        <v>44.35</v>
      </c>
    </row>
    <row r="191" spans="1:5">
      <c r="A191" s="43"/>
      <c r="B191" s="45" t="s">
        <v>122</v>
      </c>
      <c r="C191" s="76">
        <v>2.7E-2</v>
      </c>
      <c r="D191" s="15">
        <f>ROUND($D$187*C191,2)</f>
        <v>202.94</v>
      </c>
    </row>
    <row r="192" spans="1:5">
      <c r="A192" s="43"/>
      <c r="B192" s="45" t="s">
        <v>149</v>
      </c>
      <c r="C192" s="76">
        <v>3.5999999999999997E-2</v>
      </c>
      <c r="D192" s="15">
        <f>ROUND($D$187*C192,2)</f>
        <v>270.58999999999997</v>
      </c>
    </row>
    <row r="193" spans="1:4">
      <c r="A193" s="43"/>
      <c r="B193" s="135" t="s">
        <v>123</v>
      </c>
      <c r="C193" s="135"/>
      <c r="D193" s="135"/>
    </row>
    <row r="194" spans="1:4">
      <c r="A194" s="43"/>
      <c r="B194" s="135" t="s">
        <v>124</v>
      </c>
      <c r="C194" s="135"/>
      <c r="D194" s="135"/>
    </row>
    <row r="195" spans="1:4">
      <c r="A195" s="43"/>
      <c r="B195" s="45" t="s">
        <v>125</v>
      </c>
      <c r="C195" s="77">
        <v>0.05</v>
      </c>
      <c r="D195" s="15">
        <f>ROUND($D$187*C195,2)</f>
        <v>375.82</v>
      </c>
    </row>
    <row r="196" spans="1:4">
      <c r="A196" s="43"/>
      <c r="B196" s="46" t="s">
        <v>126</v>
      </c>
      <c r="C196" s="47">
        <f>C190+C191+C195+C192</f>
        <v>0.11890000000000001</v>
      </c>
      <c r="D196" s="48">
        <f>D190+D191+D195+D192</f>
        <v>893.7</v>
      </c>
    </row>
    <row r="197" spans="1:4">
      <c r="A197" s="136" t="s">
        <v>38</v>
      </c>
      <c r="B197" s="136"/>
      <c r="C197" s="136"/>
      <c r="D197" s="48">
        <f>D196+D185+D184</f>
        <v>1024.19</v>
      </c>
    </row>
    <row r="201" spans="1:4">
      <c r="A201" s="110" t="s">
        <v>127</v>
      </c>
      <c r="B201" s="110"/>
      <c r="C201" s="110"/>
      <c r="D201" s="110"/>
    </row>
    <row r="203" spans="1:4">
      <c r="A203" s="117" t="s">
        <v>128</v>
      </c>
      <c r="B203" s="117"/>
      <c r="C203" s="117"/>
      <c r="D203" s="58" t="s">
        <v>36</v>
      </c>
    </row>
    <row r="204" spans="1:4">
      <c r="A204" s="58" t="s">
        <v>5</v>
      </c>
      <c r="B204" s="121" t="s">
        <v>32</v>
      </c>
      <c r="C204" s="121"/>
      <c r="D204" s="25">
        <f>D36</f>
        <v>3569.5</v>
      </c>
    </row>
    <row r="205" spans="1:4">
      <c r="A205" s="58" t="s">
        <v>7</v>
      </c>
      <c r="B205" s="121" t="s">
        <v>129</v>
      </c>
      <c r="C205" s="121"/>
      <c r="D205" s="25">
        <f>D100</f>
        <v>2444.08</v>
      </c>
    </row>
    <row r="206" spans="1:4">
      <c r="A206" s="58" t="s">
        <v>9</v>
      </c>
      <c r="B206" s="121" t="s">
        <v>80</v>
      </c>
      <c r="C206" s="121"/>
      <c r="D206" s="25">
        <f>D116</f>
        <v>265.03000000000003</v>
      </c>
    </row>
    <row r="207" spans="1:4">
      <c r="A207" s="58" t="s">
        <v>11</v>
      </c>
      <c r="B207" s="121" t="s">
        <v>91</v>
      </c>
      <c r="C207" s="121"/>
      <c r="D207" s="25">
        <f>D170</f>
        <v>114.212324274</v>
      </c>
    </row>
    <row r="208" spans="1:4">
      <c r="A208" s="58" t="s">
        <v>13</v>
      </c>
      <c r="B208" s="121" t="s">
        <v>104</v>
      </c>
      <c r="C208" s="121"/>
      <c r="D208" s="25">
        <f>D164</f>
        <v>99.428571428571431</v>
      </c>
    </row>
    <row r="209" spans="1:4">
      <c r="A209" s="117" t="s">
        <v>130</v>
      </c>
      <c r="B209" s="117"/>
      <c r="C209" s="117"/>
      <c r="D209" s="28">
        <f>SUM(D204:D208)</f>
        <v>6492.2508957025711</v>
      </c>
    </row>
    <row r="210" spans="1:4">
      <c r="A210" s="58" t="s">
        <v>15</v>
      </c>
      <c r="B210" s="121" t="s">
        <v>131</v>
      </c>
      <c r="C210" s="121"/>
      <c r="D210" s="25">
        <f>D197</f>
        <v>1024.19</v>
      </c>
    </row>
    <row r="211" spans="1:4">
      <c r="A211" s="117" t="s">
        <v>132</v>
      </c>
      <c r="B211" s="117"/>
      <c r="C211" s="117"/>
      <c r="D211" s="28">
        <f>D209+D210</f>
        <v>7516.4408957025717</v>
      </c>
    </row>
    <row r="213" spans="1:4">
      <c r="D213" s="49"/>
    </row>
  </sheetData>
  <sheetProtection insertRows="0"/>
  <mergeCells count="96">
    <mergeCell ref="A2:D2"/>
    <mergeCell ref="A1:E1"/>
    <mergeCell ref="A4:D4"/>
    <mergeCell ref="A211:C211"/>
    <mergeCell ref="B205:C205"/>
    <mergeCell ref="B206:C206"/>
    <mergeCell ref="B207:C207"/>
    <mergeCell ref="B208:C208"/>
    <mergeCell ref="A209:C209"/>
    <mergeCell ref="B210:C210"/>
    <mergeCell ref="B204:C204"/>
    <mergeCell ref="A173:B179"/>
    <mergeCell ref="A181:D181"/>
    <mergeCell ref="A186:C186"/>
    <mergeCell ref="A187:C187"/>
    <mergeCell ref="B189:D189"/>
    <mergeCell ref="B194:D194"/>
    <mergeCell ref="A197:C197"/>
    <mergeCell ref="A6:D6"/>
    <mergeCell ref="A201:D201"/>
    <mergeCell ref="B147:C147"/>
    <mergeCell ref="A100:C100"/>
    <mergeCell ref="A103:B105"/>
    <mergeCell ref="A107:D107"/>
    <mergeCell ref="A116:C116"/>
    <mergeCell ref="A119:B123"/>
    <mergeCell ref="A125:D125"/>
    <mergeCell ref="A127:D127"/>
    <mergeCell ref="A137:B137"/>
    <mergeCell ref="A139:D139"/>
    <mergeCell ref="A143:C143"/>
    <mergeCell ref="A145:D145"/>
    <mergeCell ref="A203:C203"/>
    <mergeCell ref="A167:B172"/>
    <mergeCell ref="B148:C148"/>
    <mergeCell ref="B149:C149"/>
    <mergeCell ref="A150:C150"/>
    <mergeCell ref="A153:D154"/>
    <mergeCell ref="A156:D156"/>
    <mergeCell ref="B158:C158"/>
    <mergeCell ref="B159:C159"/>
    <mergeCell ref="B160:C160"/>
    <mergeCell ref="B161:C161"/>
    <mergeCell ref="B162:C162"/>
    <mergeCell ref="A164:C164"/>
    <mergeCell ref="B163:C163"/>
    <mergeCell ref="B188:D188"/>
    <mergeCell ref="B193:D193"/>
    <mergeCell ref="B99:C99"/>
    <mergeCell ref="B82:C82"/>
    <mergeCell ref="A83:C83"/>
    <mergeCell ref="A86:D86"/>
    <mergeCell ref="B88:C88"/>
    <mergeCell ref="B89:C89"/>
    <mergeCell ref="A90:C90"/>
    <mergeCell ref="A93:D93"/>
    <mergeCell ref="B95:C95"/>
    <mergeCell ref="B96:C96"/>
    <mergeCell ref="B97:C97"/>
    <mergeCell ref="B98:C98"/>
    <mergeCell ref="B81:C81"/>
    <mergeCell ref="A57:D57"/>
    <mergeCell ref="A68:B68"/>
    <mergeCell ref="A71:D71"/>
    <mergeCell ref="B73:C73"/>
    <mergeCell ref="B74:C74"/>
    <mergeCell ref="B75:C75"/>
    <mergeCell ref="B76:C76"/>
    <mergeCell ref="B77:C77"/>
    <mergeCell ref="B78:C78"/>
    <mergeCell ref="B79:C79"/>
    <mergeCell ref="B80:C80"/>
    <mergeCell ref="A53:B55"/>
    <mergeCell ref="C21:D21"/>
    <mergeCell ref="C22:D22"/>
    <mergeCell ref="C23:D23"/>
    <mergeCell ref="C24:D24"/>
    <mergeCell ref="C25:D25"/>
    <mergeCell ref="A28:D28"/>
    <mergeCell ref="A36:B36"/>
    <mergeCell ref="A39:D39"/>
    <mergeCell ref="A41:B42"/>
    <mergeCell ref="A44:D44"/>
    <mergeCell ref="A50:C50"/>
    <mergeCell ref="C20:D20"/>
    <mergeCell ref="A8:D8"/>
    <mergeCell ref="A9:D9"/>
    <mergeCell ref="A10:D10"/>
    <mergeCell ref="A11:D11"/>
    <mergeCell ref="C13:D13"/>
    <mergeCell ref="C14:D14"/>
    <mergeCell ref="C15:D15"/>
    <mergeCell ref="C16:D16"/>
    <mergeCell ref="C17:D17"/>
    <mergeCell ref="C18:D18"/>
    <mergeCell ref="C19:D19"/>
  </mergeCells>
  <pageMargins left="0.51181102362204722" right="0.51181102362204722" top="0.78740157480314965" bottom="0.78740157480314965" header="0.31496062992125984" footer="0.31496062992125984"/>
  <pageSetup paperSize="9" scale="65" orientation="portrait" r:id="rId1"/>
  <rowBreaks count="3" manualBreakCount="3">
    <brk id="69" max="3" man="1"/>
    <brk id="137" max="3" man="1"/>
    <brk id="198" max="3" man="1"/>
  </rowBreaks>
  <colBreaks count="1" manualBreakCount="1">
    <brk id="4" min="7" max="192" man="1"/>
  </colBreaks>
  <ignoredErrors>
    <ignoredError sqref="D74:D80" unlockedFormula="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5DDD0-F9F8-4881-8B59-A5411BC0B794}">
  <dimension ref="A1:F9"/>
  <sheetViews>
    <sheetView showGridLines="0" workbookViewId="0">
      <selection activeCell="H11" sqref="H11"/>
    </sheetView>
  </sheetViews>
  <sheetFormatPr defaultRowHeight="11.4"/>
  <cols>
    <col min="1" max="1" width="8.5546875" style="80" bestFit="1" customWidth="1"/>
    <col min="2" max="2" width="34.5546875" style="80" bestFit="1" customWidth="1"/>
    <col min="3" max="3" width="8.44140625" style="89" bestFit="1" customWidth="1"/>
    <col min="4" max="4" width="13.77734375" style="89" bestFit="1" customWidth="1"/>
    <col min="5" max="5" width="10" style="90" bestFit="1" customWidth="1"/>
    <col min="6" max="6" width="10.6640625" style="90" bestFit="1" customWidth="1"/>
    <col min="7" max="249" width="8.88671875" style="80"/>
    <col min="250" max="250" width="5.5546875" style="80" customWidth="1"/>
    <col min="251" max="251" width="17.77734375" style="80" customWidth="1"/>
    <col min="252" max="252" width="24.77734375" style="80" customWidth="1"/>
    <col min="253" max="253" width="7.44140625" style="80" customWidth="1"/>
    <col min="254" max="254" width="6.21875" style="80" customWidth="1"/>
    <col min="255" max="255" width="5.21875" style="80" customWidth="1"/>
    <col min="256" max="256" width="9.21875" style="80" customWidth="1"/>
    <col min="257" max="257" width="9.77734375" style="80" customWidth="1"/>
    <col min="258" max="258" width="10.77734375" style="80" customWidth="1"/>
    <col min="259" max="505" width="8.88671875" style="80"/>
    <col min="506" max="506" width="5.5546875" style="80" customWidth="1"/>
    <col min="507" max="507" width="17.77734375" style="80" customWidth="1"/>
    <col min="508" max="508" width="24.77734375" style="80" customWidth="1"/>
    <col min="509" max="509" width="7.44140625" style="80" customWidth="1"/>
    <col min="510" max="510" width="6.21875" style="80" customWidth="1"/>
    <col min="511" max="511" width="5.21875" style="80" customWidth="1"/>
    <col min="512" max="512" width="9.21875" style="80" customWidth="1"/>
    <col min="513" max="513" width="9.77734375" style="80" customWidth="1"/>
    <col min="514" max="514" width="10.77734375" style="80" customWidth="1"/>
    <col min="515" max="761" width="8.88671875" style="80"/>
    <col min="762" max="762" width="5.5546875" style="80" customWidth="1"/>
    <col min="763" max="763" width="17.77734375" style="80" customWidth="1"/>
    <col min="764" max="764" width="24.77734375" style="80" customWidth="1"/>
    <col min="765" max="765" width="7.44140625" style="80" customWidth="1"/>
    <col min="766" max="766" width="6.21875" style="80" customWidth="1"/>
    <col min="767" max="767" width="5.21875" style="80" customWidth="1"/>
    <col min="768" max="768" width="9.21875" style="80" customWidth="1"/>
    <col min="769" max="769" width="9.77734375" style="80" customWidth="1"/>
    <col min="770" max="770" width="10.77734375" style="80" customWidth="1"/>
    <col min="771" max="1017" width="8.88671875" style="80"/>
    <col min="1018" max="1018" width="5.5546875" style="80" customWidth="1"/>
    <col min="1019" max="1019" width="17.77734375" style="80" customWidth="1"/>
    <col min="1020" max="1020" width="24.77734375" style="80" customWidth="1"/>
    <col min="1021" max="1021" width="7.44140625" style="80" customWidth="1"/>
    <col min="1022" max="1022" width="6.21875" style="80" customWidth="1"/>
    <col min="1023" max="1023" width="5.21875" style="80" customWidth="1"/>
    <col min="1024" max="1024" width="9.21875" style="80" customWidth="1"/>
    <col min="1025" max="1025" width="9.77734375" style="80" customWidth="1"/>
    <col min="1026" max="1026" width="10.77734375" style="80" customWidth="1"/>
    <col min="1027" max="1273" width="8.88671875" style="80"/>
    <col min="1274" max="1274" width="5.5546875" style="80" customWidth="1"/>
    <col min="1275" max="1275" width="17.77734375" style="80" customWidth="1"/>
    <col min="1276" max="1276" width="24.77734375" style="80" customWidth="1"/>
    <col min="1277" max="1277" width="7.44140625" style="80" customWidth="1"/>
    <col min="1278" max="1278" width="6.21875" style="80" customWidth="1"/>
    <col min="1279" max="1279" width="5.21875" style="80" customWidth="1"/>
    <col min="1280" max="1280" width="9.21875" style="80" customWidth="1"/>
    <col min="1281" max="1281" width="9.77734375" style="80" customWidth="1"/>
    <col min="1282" max="1282" width="10.77734375" style="80" customWidth="1"/>
    <col min="1283" max="1529" width="8.88671875" style="80"/>
    <col min="1530" max="1530" width="5.5546875" style="80" customWidth="1"/>
    <col min="1531" max="1531" width="17.77734375" style="80" customWidth="1"/>
    <col min="1532" max="1532" width="24.77734375" style="80" customWidth="1"/>
    <col min="1533" max="1533" width="7.44140625" style="80" customWidth="1"/>
    <col min="1534" max="1534" width="6.21875" style="80" customWidth="1"/>
    <col min="1535" max="1535" width="5.21875" style="80" customWidth="1"/>
    <col min="1536" max="1536" width="9.21875" style="80" customWidth="1"/>
    <col min="1537" max="1537" width="9.77734375" style="80" customWidth="1"/>
    <col min="1538" max="1538" width="10.77734375" style="80" customWidth="1"/>
    <col min="1539" max="1785" width="8.88671875" style="80"/>
    <col min="1786" max="1786" width="5.5546875" style="80" customWidth="1"/>
    <col min="1787" max="1787" width="17.77734375" style="80" customWidth="1"/>
    <col min="1788" max="1788" width="24.77734375" style="80" customWidth="1"/>
    <col min="1789" max="1789" width="7.44140625" style="80" customWidth="1"/>
    <col min="1790" max="1790" width="6.21875" style="80" customWidth="1"/>
    <col min="1791" max="1791" width="5.21875" style="80" customWidth="1"/>
    <col min="1792" max="1792" width="9.21875" style="80" customWidth="1"/>
    <col min="1793" max="1793" width="9.77734375" style="80" customWidth="1"/>
    <col min="1794" max="1794" width="10.77734375" style="80" customWidth="1"/>
    <col min="1795" max="2041" width="8.88671875" style="80"/>
    <col min="2042" max="2042" width="5.5546875" style="80" customWidth="1"/>
    <col min="2043" max="2043" width="17.77734375" style="80" customWidth="1"/>
    <col min="2044" max="2044" width="24.77734375" style="80" customWidth="1"/>
    <col min="2045" max="2045" width="7.44140625" style="80" customWidth="1"/>
    <col min="2046" max="2046" width="6.21875" style="80" customWidth="1"/>
    <col min="2047" max="2047" width="5.21875" style="80" customWidth="1"/>
    <col min="2048" max="2048" width="9.21875" style="80" customWidth="1"/>
    <col min="2049" max="2049" width="9.77734375" style="80" customWidth="1"/>
    <col min="2050" max="2050" width="10.77734375" style="80" customWidth="1"/>
    <col min="2051" max="2297" width="8.88671875" style="80"/>
    <col min="2298" max="2298" width="5.5546875" style="80" customWidth="1"/>
    <col min="2299" max="2299" width="17.77734375" style="80" customWidth="1"/>
    <col min="2300" max="2300" width="24.77734375" style="80" customWidth="1"/>
    <col min="2301" max="2301" width="7.44140625" style="80" customWidth="1"/>
    <col min="2302" max="2302" width="6.21875" style="80" customWidth="1"/>
    <col min="2303" max="2303" width="5.21875" style="80" customWidth="1"/>
    <col min="2304" max="2304" width="9.21875" style="80" customWidth="1"/>
    <col min="2305" max="2305" width="9.77734375" style="80" customWidth="1"/>
    <col min="2306" max="2306" width="10.77734375" style="80" customWidth="1"/>
    <col min="2307" max="2553" width="8.88671875" style="80"/>
    <col min="2554" max="2554" width="5.5546875" style="80" customWidth="1"/>
    <col min="2555" max="2555" width="17.77734375" style="80" customWidth="1"/>
    <col min="2556" max="2556" width="24.77734375" style="80" customWidth="1"/>
    <col min="2557" max="2557" width="7.44140625" style="80" customWidth="1"/>
    <col min="2558" max="2558" width="6.21875" style="80" customWidth="1"/>
    <col min="2559" max="2559" width="5.21875" style="80" customWidth="1"/>
    <col min="2560" max="2560" width="9.21875" style="80" customWidth="1"/>
    <col min="2561" max="2561" width="9.77734375" style="80" customWidth="1"/>
    <col min="2562" max="2562" width="10.77734375" style="80" customWidth="1"/>
    <col min="2563" max="2809" width="8.88671875" style="80"/>
    <col min="2810" max="2810" width="5.5546875" style="80" customWidth="1"/>
    <col min="2811" max="2811" width="17.77734375" style="80" customWidth="1"/>
    <col min="2812" max="2812" width="24.77734375" style="80" customWidth="1"/>
    <col min="2813" max="2813" width="7.44140625" style="80" customWidth="1"/>
    <col min="2814" max="2814" width="6.21875" style="80" customWidth="1"/>
    <col min="2815" max="2815" width="5.21875" style="80" customWidth="1"/>
    <col min="2816" max="2816" width="9.21875" style="80" customWidth="1"/>
    <col min="2817" max="2817" width="9.77734375" style="80" customWidth="1"/>
    <col min="2818" max="2818" width="10.77734375" style="80" customWidth="1"/>
    <col min="2819" max="3065" width="8.88671875" style="80"/>
    <col min="3066" max="3066" width="5.5546875" style="80" customWidth="1"/>
    <col min="3067" max="3067" width="17.77734375" style="80" customWidth="1"/>
    <col min="3068" max="3068" width="24.77734375" style="80" customWidth="1"/>
    <col min="3069" max="3069" width="7.44140625" style="80" customWidth="1"/>
    <col min="3070" max="3070" width="6.21875" style="80" customWidth="1"/>
    <col min="3071" max="3071" width="5.21875" style="80" customWidth="1"/>
    <col min="3072" max="3072" width="9.21875" style="80" customWidth="1"/>
    <col min="3073" max="3073" width="9.77734375" style="80" customWidth="1"/>
    <col min="3074" max="3074" width="10.77734375" style="80" customWidth="1"/>
    <col min="3075" max="3321" width="8.88671875" style="80"/>
    <col min="3322" max="3322" width="5.5546875" style="80" customWidth="1"/>
    <col min="3323" max="3323" width="17.77734375" style="80" customWidth="1"/>
    <col min="3324" max="3324" width="24.77734375" style="80" customWidth="1"/>
    <col min="3325" max="3325" width="7.44140625" style="80" customWidth="1"/>
    <col min="3326" max="3326" width="6.21875" style="80" customWidth="1"/>
    <col min="3327" max="3327" width="5.21875" style="80" customWidth="1"/>
    <col min="3328" max="3328" width="9.21875" style="80" customWidth="1"/>
    <col min="3329" max="3329" width="9.77734375" style="80" customWidth="1"/>
    <col min="3330" max="3330" width="10.77734375" style="80" customWidth="1"/>
    <col min="3331" max="3577" width="8.88671875" style="80"/>
    <col min="3578" max="3578" width="5.5546875" style="80" customWidth="1"/>
    <col min="3579" max="3579" width="17.77734375" style="80" customWidth="1"/>
    <col min="3580" max="3580" width="24.77734375" style="80" customWidth="1"/>
    <col min="3581" max="3581" width="7.44140625" style="80" customWidth="1"/>
    <col min="3582" max="3582" width="6.21875" style="80" customWidth="1"/>
    <col min="3583" max="3583" width="5.21875" style="80" customWidth="1"/>
    <col min="3584" max="3584" width="9.21875" style="80" customWidth="1"/>
    <col min="3585" max="3585" width="9.77734375" style="80" customWidth="1"/>
    <col min="3586" max="3586" width="10.77734375" style="80" customWidth="1"/>
    <col min="3587" max="3833" width="8.88671875" style="80"/>
    <col min="3834" max="3834" width="5.5546875" style="80" customWidth="1"/>
    <col min="3835" max="3835" width="17.77734375" style="80" customWidth="1"/>
    <col min="3836" max="3836" width="24.77734375" style="80" customWidth="1"/>
    <col min="3837" max="3837" width="7.44140625" style="80" customWidth="1"/>
    <col min="3838" max="3838" width="6.21875" style="80" customWidth="1"/>
    <col min="3839" max="3839" width="5.21875" style="80" customWidth="1"/>
    <col min="3840" max="3840" width="9.21875" style="80" customWidth="1"/>
    <col min="3841" max="3841" width="9.77734375" style="80" customWidth="1"/>
    <col min="3842" max="3842" width="10.77734375" style="80" customWidth="1"/>
    <col min="3843" max="4089" width="8.88671875" style="80"/>
    <col min="4090" max="4090" width="5.5546875" style="80" customWidth="1"/>
    <col min="4091" max="4091" width="17.77734375" style="80" customWidth="1"/>
    <col min="4092" max="4092" width="24.77734375" style="80" customWidth="1"/>
    <col min="4093" max="4093" width="7.44140625" style="80" customWidth="1"/>
    <col min="4094" max="4094" width="6.21875" style="80" customWidth="1"/>
    <col min="4095" max="4095" width="5.21875" style="80" customWidth="1"/>
    <col min="4096" max="4096" width="9.21875" style="80" customWidth="1"/>
    <col min="4097" max="4097" width="9.77734375" style="80" customWidth="1"/>
    <col min="4098" max="4098" width="10.77734375" style="80" customWidth="1"/>
    <col min="4099" max="4345" width="8.88671875" style="80"/>
    <col min="4346" max="4346" width="5.5546875" style="80" customWidth="1"/>
    <col min="4347" max="4347" width="17.77734375" style="80" customWidth="1"/>
    <col min="4348" max="4348" width="24.77734375" style="80" customWidth="1"/>
    <col min="4349" max="4349" width="7.44140625" style="80" customWidth="1"/>
    <col min="4350" max="4350" width="6.21875" style="80" customWidth="1"/>
    <col min="4351" max="4351" width="5.21875" style="80" customWidth="1"/>
    <col min="4352" max="4352" width="9.21875" style="80" customWidth="1"/>
    <col min="4353" max="4353" width="9.77734375" style="80" customWidth="1"/>
    <col min="4354" max="4354" width="10.77734375" style="80" customWidth="1"/>
    <col min="4355" max="4601" width="8.88671875" style="80"/>
    <col min="4602" max="4602" width="5.5546875" style="80" customWidth="1"/>
    <col min="4603" max="4603" width="17.77734375" style="80" customWidth="1"/>
    <col min="4604" max="4604" width="24.77734375" style="80" customWidth="1"/>
    <col min="4605" max="4605" width="7.44140625" style="80" customWidth="1"/>
    <col min="4606" max="4606" width="6.21875" style="80" customWidth="1"/>
    <col min="4607" max="4607" width="5.21875" style="80" customWidth="1"/>
    <col min="4608" max="4608" width="9.21875" style="80" customWidth="1"/>
    <col min="4609" max="4609" width="9.77734375" style="80" customWidth="1"/>
    <col min="4610" max="4610" width="10.77734375" style="80" customWidth="1"/>
    <col min="4611" max="4857" width="8.88671875" style="80"/>
    <col min="4858" max="4858" width="5.5546875" style="80" customWidth="1"/>
    <col min="4859" max="4859" width="17.77734375" style="80" customWidth="1"/>
    <col min="4860" max="4860" width="24.77734375" style="80" customWidth="1"/>
    <col min="4861" max="4861" width="7.44140625" style="80" customWidth="1"/>
    <col min="4862" max="4862" width="6.21875" style="80" customWidth="1"/>
    <col min="4863" max="4863" width="5.21875" style="80" customWidth="1"/>
    <col min="4864" max="4864" width="9.21875" style="80" customWidth="1"/>
    <col min="4865" max="4865" width="9.77734375" style="80" customWidth="1"/>
    <col min="4866" max="4866" width="10.77734375" style="80" customWidth="1"/>
    <col min="4867" max="5113" width="8.88671875" style="80"/>
    <col min="5114" max="5114" width="5.5546875" style="80" customWidth="1"/>
    <col min="5115" max="5115" width="17.77734375" style="80" customWidth="1"/>
    <col min="5116" max="5116" width="24.77734375" style="80" customWidth="1"/>
    <col min="5117" max="5117" width="7.44140625" style="80" customWidth="1"/>
    <col min="5118" max="5118" width="6.21875" style="80" customWidth="1"/>
    <col min="5119" max="5119" width="5.21875" style="80" customWidth="1"/>
    <col min="5120" max="5120" width="9.21875" style="80" customWidth="1"/>
    <col min="5121" max="5121" width="9.77734375" style="80" customWidth="1"/>
    <col min="5122" max="5122" width="10.77734375" style="80" customWidth="1"/>
    <col min="5123" max="5369" width="8.88671875" style="80"/>
    <col min="5370" max="5370" width="5.5546875" style="80" customWidth="1"/>
    <col min="5371" max="5371" width="17.77734375" style="80" customWidth="1"/>
    <col min="5372" max="5372" width="24.77734375" style="80" customWidth="1"/>
    <col min="5373" max="5373" width="7.44140625" style="80" customWidth="1"/>
    <col min="5374" max="5374" width="6.21875" style="80" customWidth="1"/>
    <col min="5375" max="5375" width="5.21875" style="80" customWidth="1"/>
    <col min="5376" max="5376" width="9.21875" style="80" customWidth="1"/>
    <col min="5377" max="5377" width="9.77734375" style="80" customWidth="1"/>
    <col min="5378" max="5378" width="10.77734375" style="80" customWidth="1"/>
    <col min="5379" max="5625" width="8.88671875" style="80"/>
    <col min="5626" max="5626" width="5.5546875" style="80" customWidth="1"/>
    <col min="5627" max="5627" width="17.77734375" style="80" customWidth="1"/>
    <col min="5628" max="5628" width="24.77734375" style="80" customWidth="1"/>
    <col min="5629" max="5629" width="7.44140625" style="80" customWidth="1"/>
    <col min="5630" max="5630" width="6.21875" style="80" customWidth="1"/>
    <col min="5631" max="5631" width="5.21875" style="80" customWidth="1"/>
    <col min="5632" max="5632" width="9.21875" style="80" customWidth="1"/>
    <col min="5633" max="5633" width="9.77734375" style="80" customWidth="1"/>
    <col min="5634" max="5634" width="10.77734375" style="80" customWidth="1"/>
    <col min="5635" max="5881" width="8.88671875" style="80"/>
    <col min="5882" max="5882" width="5.5546875" style="80" customWidth="1"/>
    <col min="5883" max="5883" width="17.77734375" style="80" customWidth="1"/>
    <col min="5884" max="5884" width="24.77734375" style="80" customWidth="1"/>
    <col min="5885" max="5885" width="7.44140625" style="80" customWidth="1"/>
    <col min="5886" max="5886" width="6.21875" style="80" customWidth="1"/>
    <col min="5887" max="5887" width="5.21875" style="80" customWidth="1"/>
    <col min="5888" max="5888" width="9.21875" style="80" customWidth="1"/>
    <col min="5889" max="5889" width="9.77734375" style="80" customWidth="1"/>
    <col min="5890" max="5890" width="10.77734375" style="80" customWidth="1"/>
    <col min="5891" max="6137" width="8.88671875" style="80"/>
    <col min="6138" max="6138" width="5.5546875" style="80" customWidth="1"/>
    <col min="6139" max="6139" width="17.77734375" style="80" customWidth="1"/>
    <col min="6140" max="6140" width="24.77734375" style="80" customWidth="1"/>
    <col min="6141" max="6141" width="7.44140625" style="80" customWidth="1"/>
    <col min="6142" max="6142" width="6.21875" style="80" customWidth="1"/>
    <col min="6143" max="6143" width="5.21875" style="80" customWidth="1"/>
    <col min="6144" max="6144" width="9.21875" style="80" customWidth="1"/>
    <col min="6145" max="6145" width="9.77734375" style="80" customWidth="1"/>
    <col min="6146" max="6146" width="10.77734375" style="80" customWidth="1"/>
    <col min="6147" max="6393" width="8.88671875" style="80"/>
    <col min="6394" max="6394" width="5.5546875" style="80" customWidth="1"/>
    <col min="6395" max="6395" width="17.77734375" style="80" customWidth="1"/>
    <col min="6396" max="6396" width="24.77734375" style="80" customWidth="1"/>
    <col min="6397" max="6397" width="7.44140625" style="80" customWidth="1"/>
    <col min="6398" max="6398" width="6.21875" style="80" customWidth="1"/>
    <col min="6399" max="6399" width="5.21875" style="80" customWidth="1"/>
    <col min="6400" max="6400" width="9.21875" style="80" customWidth="1"/>
    <col min="6401" max="6401" width="9.77734375" style="80" customWidth="1"/>
    <col min="6402" max="6402" width="10.77734375" style="80" customWidth="1"/>
    <col min="6403" max="6649" width="8.88671875" style="80"/>
    <col min="6650" max="6650" width="5.5546875" style="80" customWidth="1"/>
    <col min="6651" max="6651" width="17.77734375" style="80" customWidth="1"/>
    <col min="6652" max="6652" width="24.77734375" style="80" customWidth="1"/>
    <col min="6653" max="6653" width="7.44140625" style="80" customWidth="1"/>
    <col min="6654" max="6654" width="6.21875" style="80" customWidth="1"/>
    <col min="6655" max="6655" width="5.21875" style="80" customWidth="1"/>
    <col min="6656" max="6656" width="9.21875" style="80" customWidth="1"/>
    <col min="6657" max="6657" width="9.77734375" style="80" customWidth="1"/>
    <col min="6658" max="6658" width="10.77734375" style="80" customWidth="1"/>
    <col min="6659" max="6905" width="8.88671875" style="80"/>
    <col min="6906" max="6906" width="5.5546875" style="80" customWidth="1"/>
    <col min="6907" max="6907" width="17.77734375" style="80" customWidth="1"/>
    <col min="6908" max="6908" width="24.77734375" style="80" customWidth="1"/>
    <col min="6909" max="6909" width="7.44140625" style="80" customWidth="1"/>
    <col min="6910" max="6910" width="6.21875" style="80" customWidth="1"/>
    <col min="6911" max="6911" width="5.21875" style="80" customWidth="1"/>
    <col min="6912" max="6912" width="9.21875" style="80" customWidth="1"/>
    <col min="6913" max="6913" width="9.77734375" style="80" customWidth="1"/>
    <col min="6914" max="6914" width="10.77734375" style="80" customWidth="1"/>
    <col min="6915" max="7161" width="8.88671875" style="80"/>
    <col min="7162" max="7162" width="5.5546875" style="80" customWidth="1"/>
    <col min="7163" max="7163" width="17.77734375" style="80" customWidth="1"/>
    <col min="7164" max="7164" width="24.77734375" style="80" customWidth="1"/>
    <col min="7165" max="7165" width="7.44140625" style="80" customWidth="1"/>
    <col min="7166" max="7166" width="6.21875" style="80" customWidth="1"/>
    <col min="7167" max="7167" width="5.21875" style="80" customWidth="1"/>
    <col min="7168" max="7168" width="9.21875" style="80" customWidth="1"/>
    <col min="7169" max="7169" width="9.77734375" style="80" customWidth="1"/>
    <col min="7170" max="7170" width="10.77734375" style="80" customWidth="1"/>
    <col min="7171" max="7417" width="8.88671875" style="80"/>
    <col min="7418" max="7418" width="5.5546875" style="80" customWidth="1"/>
    <col min="7419" max="7419" width="17.77734375" style="80" customWidth="1"/>
    <col min="7420" max="7420" width="24.77734375" style="80" customWidth="1"/>
    <col min="7421" max="7421" width="7.44140625" style="80" customWidth="1"/>
    <col min="7422" max="7422" width="6.21875" style="80" customWidth="1"/>
    <col min="7423" max="7423" width="5.21875" style="80" customWidth="1"/>
    <col min="7424" max="7424" width="9.21875" style="80" customWidth="1"/>
    <col min="7425" max="7425" width="9.77734375" style="80" customWidth="1"/>
    <col min="7426" max="7426" width="10.77734375" style="80" customWidth="1"/>
    <col min="7427" max="7673" width="8.88671875" style="80"/>
    <col min="7674" max="7674" width="5.5546875" style="80" customWidth="1"/>
    <col min="7675" max="7675" width="17.77734375" style="80" customWidth="1"/>
    <col min="7676" max="7676" width="24.77734375" style="80" customWidth="1"/>
    <col min="7677" max="7677" width="7.44140625" style="80" customWidth="1"/>
    <col min="7678" max="7678" width="6.21875" style="80" customWidth="1"/>
    <col min="7679" max="7679" width="5.21875" style="80" customWidth="1"/>
    <col min="7680" max="7680" width="9.21875" style="80" customWidth="1"/>
    <col min="7681" max="7681" width="9.77734375" style="80" customWidth="1"/>
    <col min="7682" max="7682" width="10.77734375" style="80" customWidth="1"/>
    <col min="7683" max="7929" width="8.88671875" style="80"/>
    <col min="7930" max="7930" width="5.5546875" style="80" customWidth="1"/>
    <col min="7931" max="7931" width="17.77734375" style="80" customWidth="1"/>
    <col min="7932" max="7932" width="24.77734375" style="80" customWidth="1"/>
    <col min="7933" max="7933" width="7.44140625" style="80" customWidth="1"/>
    <col min="7934" max="7934" width="6.21875" style="80" customWidth="1"/>
    <col min="7935" max="7935" width="5.21875" style="80" customWidth="1"/>
    <col min="7936" max="7936" width="9.21875" style="80" customWidth="1"/>
    <col min="7937" max="7937" width="9.77734375" style="80" customWidth="1"/>
    <col min="7938" max="7938" width="10.77734375" style="80" customWidth="1"/>
    <col min="7939" max="8185" width="8.88671875" style="80"/>
    <col min="8186" max="8186" width="5.5546875" style="80" customWidth="1"/>
    <col min="8187" max="8187" width="17.77734375" style="80" customWidth="1"/>
    <col min="8188" max="8188" width="24.77734375" style="80" customWidth="1"/>
    <col min="8189" max="8189" width="7.44140625" style="80" customWidth="1"/>
    <col min="8190" max="8190" width="6.21875" style="80" customWidth="1"/>
    <col min="8191" max="8191" width="5.21875" style="80" customWidth="1"/>
    <col min="8192" max="8192" width="9.21875" style="80" customWidth="1"/>
    <col min="8193" max="8193" width="9.77734375" style="80" customWidth="1"/>
    <col min="8194" max="8194" width="10.77734375" style="80" customWidth="1"/>
    <col min="8195" max="8441" width="8.88671875" style="80"/>
    <col min="8442" max="8442" width="5.5546875" style="80" customWidth="1"/>
    <col min="8443" max="8443" width="17.77734375" style="80" customWidth="1"/>
    <col min="8444" max="8444" width="24.77734375" style="80" customWidth="1"/>
    <col min="8445" max="8445" width="7.44140625" style="80" customWidth="1"/>
    <col min="8446" max="8446" width="6.21875" style="80" customWidth="1"/>
    <col min="8447" max="8447" width="5.21875" style="80" customWidth="1"/>
    <col min="8448" max="8448" width="9.21875" style="80" customWidth="1"/>
    <col min="8449" max="8449" width="9.77734375" style="80" customWidth="1"/>
    <col min="8450" max="8450" width="10.77734375" style="80" customWidth="1"/>
    <col min="8451" max="8697" width="8.88671875" style="80"/>
    <col min="8698" max="8698" width="5.5546875" style="80" customWidth="1"/>
    <col min="8699" max="8699" width="17.77734375" style="80" customWidth="1"/>
    <col min="8700" max="8700" width="24.77734375" style="80" customWidth="1"/>
    <col min="8701" max="8701" width="7.44140625" style="80" customWidth="1"/>
    <col min="8702" max="8702" width="6.21875" style="80" customWidth="1"/>
    <col min="8703" max="8703" width="5.21875" style="80" customWidth="1"/>
    <col min="8704" max="8704" width="9.21875" style="80" customWidth="1"/>
    <col min="8705" max="8705" width="9.77734375" style="80" customWidth="1"/>
    <col min="8706" max="8706" width="10.77734375" style="80" customWidth="1"/>
    <col min="8707" max="8953" width="8.88671875" style="80"/>
    <col min="8954" max="8954" width="5.5546875" style="80" customWidth="1"/>
    <col min="8955" max="8955" width="17.77734375" style="80" customWidth="1"/>
    <col min="8956" max="8956" width="24.77734375" style="80" customWidth="1"/>
    <col min="8957" max="8957" width="7.44140625" style="80" customWidth="1"/>
    <col min="8958" max="8958" width="6.21875" style="80" customWidth="1"/>
    <col min="8959" max="8959" width="5.21875" style="80" customWidth="1"/>
    <col min="8960" max="8960" width="9.21875" style="80" customWidth="1"/>
    <col min="8961" max="8961" width="9.77734375" style="80" customWidth="1"/>
    <col min="8962" max="8962" width="10.77734375" style="80" customWidth="1"/>
    <col min="8963" max="9209" width="8.88671875" style="80"/>
    <col min="9210" max="9210" width="5.5546875" style="80" customWidth="1"/>
    <col min="9211" max="9211" width="17.77734375" style="80" customWidth="1"/>
    <col min="9212" max="9212" width="24.77734375" style="80" customWidth="1"/>
    <col min="9213" max="9213" width="7.44140625" style="80" customWidth="1"/>
    <col min="9214" max="9214" width="6.21875" style="80" customWidth="1"/>
    <col min="9215" max="9215" width="5.21875" style="80" customWidth="1"/>
    <col min="9216" max="9216" width="9.21875" style="80" customWidth="1"/>
    <col min="9217" max="9217" width="9.77734375" style="80" customWidth="1"/>
    <col min="9218" max="9218" width="10.77734375" style="80" customWidth="1"/>
    <col min="9219" max="9465" width="8.88671875" style="80"/>
    <col min="9466" max="9466" width="5.5546875" style="80" customWidth="1"/>
    <col min="9467" max="9467" width="17.77734375" style="80" customWidth="1"/>
    <col min="9468" max="9468" width="24.77734375" style="80" customWidth="1"/>
    <col min="9469" max="9469" width="7.44140625" style="80" customWidth="1"/>
    <col min="9470" max="9470" width="6.21875" style="80" customWidth="1"/>
    <col min="9471" max="9471" width="5.21875" style="80" customWidth="1"/>
    <col min="9472" max="9472" width="9.21875" style="80" customWidth="1"/>
    <col min="9473" max="9473" width="9.77734375" style="80" customWidth="1"/>
    <col min="9474" max="9474" width="10.77734375" style="80" customWidth="1"/>
    <col min="9475" max="9721" width="8.88671875" style="80"/>
    <col min="9722" max="9722" width="5.5546875" style="80" customWidth="1"/>
    <col min="9723" max="9723" width="17.77734375" style="80" customWidth="1"/>
    <col min="9724" max="9724" width="24.77734375" style="80" customWidth="1"/>
    <col min="9725" max="9725" width="7.44140625" style="80" customWidth="1"/>
    <col min="9726" max="9726" width="6.21875" style="80" customWidth="1"/>
    <col min="9727" max="9727" width="5.21875" style="80" customWidth="1"/>
    <col min="9728" max="9728" width="9.21875" style="80" customWidth="1"/>
    <col min="9729" max="9729" width="9.77734375" style="80" customWidth="1"/>
    <col min="9730" max="9730" width="10.77734375" style="80" customWidth="1"/>
    <col min="9731" max="9977" width="8.88671875" style="80"/>
    <col min="9978" max="9978" width="5.5546875" style="80" customWidth="1"/>
    <col min="9979" max="9979" width="17.77734375" style="80" customWidth="1"/>
    <col min="9980" max="9980" width="24.77734375" style="80" customWidth="1"/>
    <col min="9981" max="9981" width="7.44140625" style="80" customWidth="1"/>
    <col min="9982" max="9982" width="6.21875" style="80" customWidth="1"/>
    <col min="9983" max="9983" width="5.21875" style="80" customWidth="1"/>
    <col min="9984" max="9984" width="9.21875" style="80" customWidth="1"/>
    <col min="9985" max="9985" width="9.77734375" style="80" customWidth="1"/>
    <col min="9986" max="9986" width="10.77734375" style="80" customWidth="1"/>
    <col min="9987" max="10233" width="8.88671875" style="80"/>
    <col min="10234" max="10234" width="5.5546875" style="80" customWidth="1"/>
    <col min="10235" max="10235" width="17.77734375" style="80" customWidth="1"/>
    <col min="10236" max="10236" width="24.77734375" style="80" customWidth="1"/>
    <col min="10237" max="10237" width="7.44140625" style="80" customWidth="1"/>
    <col min="10238" max="10238" width="6.21875" style="80" customWidth="1"/>
    <col min="10239" max="10239" width="5.21875" style="80" customWidth="1"/>
    <col min="10240" max="10240" width="9.21875" style="80" customWidth="1"/>
    <col min="10241" max="10241" width="9.77734375" style="80" customWidth="1"/>
    <col min="10242" max="10242" width="10.77734375" style="80" customWidth="1"/>
    <col min="10243" max="10489" width="8.88671875" style="80"/>
    <col min="10490" max="10490" width="5.5546875" style="80" customWidth="1"/>
    <col min="10491" max="10491" width="17.77734375" style="80" customWidth="1"/>
    <col min="10492" max="10492" width="24.77734375" style="80" customWidth="1"/>
    <col min="10493" max="10493" width="7.44140625" style="80" customWidth="1"/>
    <col min="10494" max="10494" width="6.21875" style="80" customWidth="1"/>
    <col min="10495" max="10495" width="5.21875" style="80" customWidth="1"/>
    <col min="10496" max="10496" width="9.21875" style="80" customWidth="1"/>
    <col min="10497" max="10497" width="9.77734375" style="80" customWidth="1"/>
    <col min="10498" max="10498" width="10.77734375" style="80" customWidth="1"/>
    <col min="10499" max="10745" width="8.88671875" style="80"/>
    <col min="10746" max="10746" width="5.5546875" style="80" customWidth="1"/>
    <col min="10747" max="10747" width="17.77734375" style="80" customWidth="1"/>
    <col min="10748" max="10748" width="24.77734375" style="80" customWidth="1"/>
    <col min="10749" max="10749" width="7.44140625" style="80" customWidth="1"/>
    <col min="10750" max="10750" width="6.21875" style="80" customWidth="1"/>
    <col min="10751" max="10751" width="5.21875" style="80" customWidth="1"/>
    <col min="10752" max="10752" width="9.21875" style="80" customWidth="1"/>
    <col min="10753" max="10753" width="9.77734375" style="80" customWidth="1"/>
    <col min="10754" max="10754" width="10.77734375" style="80" customWidth="1"/>
    <col min="10755" max="11001" width="8.88671875" style="80"/>
    <col min="11002" max="11002" width="5.5546875" style="80" customWidth="1"/>
    <col min="11003" max="11003" width="17.77734375" style="80" customWidth="1"/>
    <col min="11004" max="11004" width="24.77734375" style="80" customWidth="1"/>
    <col min="11005" max="11005" width="7.44140625" style="80" customWidth="1"/>
    <col min="11006" max="11006" width="6.21875" style="80" customWidth="1"/>
    <col min="11007" max="11007" width="5.21875" style="80" customWidth="1"/>
    <col min="11008" max="11008" width="9.21875" style="80" customWidth="1"/>
    <col min="11009" max="11009" width="9.77734375" style="80" customWidth="1"/>
    <col min="11010" max="11010" width="10.77734375" style="80" customWidth="1"/>
    <col min="11011" max="11257" width="8.88671875" style="80"/>
    <col min="11258" max="11258" width="5.5546875" style="80" customWidth="1"/>
    <col min="11259" max="11259" width="17.77734375" style="80" customWidth="1"/>
    <col min="11260" max="11260" width="24.77734375" style="80" customWidth="1"/>
    <col min="11261" max="11261" width="7.44140625" style="80" customWidth="1"/>
    <col min="11262" max="11262" width="6.21875" style="80" customWidth="1"/>
    <col min="11263" max="11263" width="5.21875" style="80" customWidth="1"/>
    <col min="11264" max="11264" width="9.21875" style="80" customWidth="1"/>
    <col min="11265" max="11265" width="9.77734375" style="80" customWidth="1"/>
    <col min="11266" max="11266" width="10.77734375" style="80" customWidth="1"/>
    <col min="11267" max="11513" width="8.88671875" style="80"/>
    <col min="11514" max="11514" width="5.5546875" style="80" customWidth="1"/>
    <col min="11515" max="11515" width="17.77734375" style="80" customWidth="1"/>
    <col min="11516" max="11516" width="24.77734375" style="80" customWidth="1"/>
    <col min="11517" max="11517" width="7.44140625" style="80" customWidth="1"/>
    <col min="11518" max="11518" width="6.21875" style="80" customWidth="1"/>
    <col min="11519" max="11519" width="5.21875" style="80" customWidth="1"/>
    <col min="11520" max="11520" width="9.21875" style="80" customWidth="1"/>
    <col min="11521" max="11521" width="9.77734375" style="80" customWidth="1"/>
    <col min="11522" max="11522" width="10.77734375" style="80" customWidth="1"/>
    <col min="11523" max="11769" width="8.88671875" style="80"/>
    <col min="11770" max="11770" width="5.5546875" style="80" customWidth="1"/>
    <col min="11771" max="11771" width="17.77734375" style="80" customWidth="1"/>
    <col min="11772" max="11772" width="24.77734375" style="80" customWidth="1"/>
    <col min="11773" max="11773" width="7.44140625" style="80" customWidth="1"/>
    <col min="11774" max="11774" width="6.21875" style="80" customWidth="1"/>
    <col min="11775" max="11775" width="5.21875" style="80" customWidth="1"/>
    <col min="11776" max="11776" width="9.21875" style="80" customWidth="1"/>
    <col min="11777" max="11777" width="9.77734375" style="80" customWidth="1"/>
    <col min="11778" max="11778" width="10.77734375" style="80" customWidth="1"/>
    <col min="11779" max="12025" width="8.88671875" style="80"/>
    <col min="12026" max="12026" width="5.5546875" style="80" customWidth="1"/>
    <col min="12027" max="12027" width="17.77734375" style="80" customWidth="1"/>
    <col min="12028" max="12028" width="24.77734375" style="80" customWidth="1"/>
    <col min="12029" max="12029" width="7.44140625" style="80" customWidth="1"/>
    <col min="12030" max="12030" width="6.21875" style="80" customWidth="1"/>
    <col min="12031" max="12031" width="5.21875" style="80" customWidth="1"/>
    <col min="12032" max="12032" width="9.21875" style="80" customWidth="1"/>
    <col min="12033" max="12033" width="9.77734375" style="80" customWidth="1"/>
    <col min="12034" max="12034" width="10.77734375" style="80" customWidth="1"/>
    <col min="12035" max="12281" width="8.88671875" style="80"/>
    <col min="12282" max="12282" width="5.5546875" style="80" customWidth="1"/>
    <col min="12283" max="12283" width="17.77734375" style="80" customWidth="1"/>
    <col min="12284" max="12284" width="24.77734375" style="80" customWidth="1"/>
    <col min="12285" max="12285" width="7.44140625" style="80" customWidth="1"/>
    <col min="12286" max="12286" width="6.21875" style="80" customWidth="1"/>
    <col min="12287" max="12287" width="5.21875" style="80" customWidth="1"/>
    <col min="12288" max="12288" width="9.21875" style="80" customWidth="1"/>
    <col min="12289" max="12289" width="9.77734375" style="80" customWidth="1"/>
    <col min="12290" max="12290" width="10.77734375" style="80" customWidth="1"/>
    <col min="12291" max="12537" width="8.88671875" style="80"/>
    <col min="12538" max="12538" width="5.5546875" style="80" customWidth="1"/>
    <col min="12539" max="12539" width="17.77734375" style="80" customWidth="1"/>
    <col min="12540" max="12540" width="24.77734375" style="80" customWidth="1"/>
    <col min="12541" max="12541" width="7.44140625" style="80" customWidth="1"/>
    <col min="12542" max="12542" width="6.21875" style="80" customWidth="1"/>
    <col min="12543" max="12543" width="5.21875" style="80" customWidth="1"/>
    <col min="12544" max="12544" width="9.21875" style="80" customWidth="1"/>
    <col min="12545" max="12545" width="9.77734375" style="80" customWidth="1"/>
    <col min="12546" max="12546" width="10.77734375" style="80" customWidth="1"/>
    <col min="12547" max="12793" width="8.88671875" style="80"/>
    <col min="12794" max="12794" width="5.5546875" style="80" customWidth="1"/>
    <col min="12795" max="12795" width="17.77734375" style="80" customWidth="1"/>
    <col min="12796" max="12796" width="24.77734375" style="80" customWidth="1"/>
    <col min="12797" max="12797" width="7.44140625" style="80" customWidth="1"/>
    <col min="12798" max="12798" width="6.21875" style="80" customWidth="1"/>
    <col min="12799" max="12799" width="5.21875" style="80" customWidth="1"/>
    <col min="12800" max="12800" width="9.21875" style="80" customWidth="1"/>
    <col min="12801" max="12801" width="9.77734375" style="80" customWidth="1"/>
    <col min="12802" max="12802" width="10.77734375" style="80" customWidth="1"/>
    <col min="12803" max="13049" width="8.88671875" style="80"/>
    <col min="13050" max="13050" width="5.5546875" style="80" customWidth="1"/>
    <col min="13051" max="13051" width="17.77734375" style="80" customWidth="1"/>
    <col min="13052" max="13052" width="24.77734375" style="80" customWidth="1"/>
    <col min="13053" max="13053" width="7.44140625" style="80" customWidth="1"/>
    <col min="13054" max="13054" width="6.21875" style="80" customWidth="1"/>
    <col min="13055" max="13055" width="5.21875" style="80" customWidth="1"/>
    <col min="13056" max="13056" width="9.21875" style="80" customWidth="1"/>
    <col min="13057" max="13057" width="9.77734375" style="80" customWidth="1"/>
    <col min="13058" max="13058" width="10.77734375" style="80" customWidth="1"/>
    <col min="13059" max="13305" width="8.88671875" style="80"/>
    <col min="13306" max="13306" width="5.5546875" style="80" customWidth="1"/>
    <col min="13307" max="13307" width="17.77734375" style="80" customWidth="1"/>
    <col min="13308" max="13308" width="24.77734375" style="80" customWidth="1"/>
    <col min="13309" max="13309" width="7.44140625" style="80" customWidth="1"/>
    <col min="13310" max="13310" width="6.21875" style="80" customWidth="1"/>
    <col min="13311" max="13311" width="5.21875" style="80" customWidth="1"/>
    <col min="13312" max="13312" width="9.21875" style="80" customWidth="1"/>
    <col min="13313" max="13313" width="9.77734375" style="80" customWidth="1"/>
    <col min="13314" max="13314" width="10.77734375" style="80" customWidth="1"/>
    <col min="13315" max="13561" width="8.88671875" style="80"/>
    <col min="13562" max="13562" width="5.5546875" style="80" customWidth="1"/>
    <col min="13563" max="13563" width="17.77734375" style="80" customWidth="1"/>
    <col min="13564" max="13564" width="24.77734375" style="80" customWidth="1"/>
    <col min="13565" max="13565" width="7.44140625" style="80" customWidth="1"/>
    <col min="13566" max="13566" width="6.21875" style="80" customWidth="1"/>
    <col min="13567" max="13567" width="5.21875" style="80" customWidth="1"/>
    <col min="13568" max="13568" width="9.21875" style="80" customWidth="1"/>
    <col min="13569" max="13569" width="9.77734375" style="80" customWidth="1"/>
    <col min="13570" max="13570" width="10.77734375" style="80" customWidth="1"/>
    <col min="13571" max="13817" width="8.88671875" style="80"/>
    <col min="13818" max="13818" width="5.5546875" style="80" customWidth="1"/>
    <col min="13819" max="13819" width="17.77734375" style="80" customWidth="1"/>
    <col min="13820" max="13820" width="24.77734375" style="80" customWidth="1"/>
    <col min="13821" max="13821" width="7.44140625" style="80" customWidth="1"/>
    <col min="13822" max="13822" width="6.21875" style="80" customWidth="1"/>
    <col min="13823" max="13823" width="5.21875" style="80" customWidth="1"/>
    <col min="13824" max="13824" width="9.21875" style="80" customWidth="1"/>
    <col min="13825" max="13825" width="9.77734375" style="80" customWidth="1"/>
    <col min="13826" max="13826" width="10.77734375" style="80" customWidth="1"/>
    <col min="13827" max="14073" width="8.88671875" style="80"/>
    <col min="14074" max="14074" width="5.5546875" style="80" customWidth="1"/>
    <col min="14075" max="14075" width="17.77734375" style="80" customWidth="1"/>
    <col min="14076" max="14076" width="24.77734375" style="80" customWidth="1"/>
    <col min="14077" max="14077" width="7.44140625" style="80" customWidth="1"/>
    <col min="14078" max="14078" width="6.21875" style="80" customWidth="1"/>
    <col min="14079" max="14079" width="5.21875" style="80" customWidth="1"/>
    <col min="14080" max="14080" width="9.21875" style="80" customWidth="1"/>
    <col min="14081" max="14081" width="9.77734375" style="80" customWidth="1"/>
    <col min="14082" max="14082" width="10.77734375" style="80" customWidth="1"/>
    <col min="14083" max="14329" width="8.88671875" style="80"/>
    <col min="14330" max="14330" width="5.5546875" style="80" customWidth="1"/>
    <col min="14331" max="14331" width="17.77734375" style="80" customWidth="1"/>
    <col min="14332" max="14332" width="24.77734375" style="80" customWidth="1"/>
    <col min="14333" max="14333" width="7.44140625" style="80" customWidth="1"/>
    <col min="14334" max="14334" width="6.21875" style="80" customWidth="1"/>
    <col min="14335" max="14335" width="5.21875" style="80" customWidth="1"/>
    <col min="14336" max="14336" width="9.21875" style="80" customWidth="1"/>
    <col min="14337" max="14337" width="9.77734375" style="80" customWidth="1"/>
    <col min="14338" max="14338" width="10.77734375" style="80" customWidth="1"/>
    <col min="14339" max="14585" width="8.88671875" style="80"/>
    <col min="14586" max="14586" width="5.5546875" style="80" customWidth="1"/>
    <col min="14587" max="14587" width="17.77734375" style="80" customWidth="1"/>
    <col min="14588" max="14588" width="24.77734375" style="80" customWidth="1"/>
    <col min="14589" max="14589" width="7.44140625" style="80" customWidth="1"/>
    <col min="14590" max="14590" width="6.21875" style="80" customWidth="1"/>
    <col min="14591" max="14591" width="5.21875" style="80" customWidth="1"/>
    <col min="14592" max="14592" width="9.21875" style="80" customWidth="1"/>
    <col min="14593" max="14593" width="9.77734375" style="80" customWidth="1"/>
    <col min="14594" max="14594" width="10.77734375" style="80" customWidth="1"/>
    <col min="14595" max="14841" width="8.88671875" style="80"/>
    <col min="14842" max="14842" width="5.5546875" style="80" customWidth="1"/>
    <col min="14843" max="14843" width="17.77734375" style="80" customWidth="1"/>
    <col min="14844" max="14844" width="24.77734375" style="80" customWidth="1"/>
    <col min="14845" max="14845" width="7.44140625" style="80" customWidth="1"/>
    <col min="14846" max="14846" width="6.21875" style="80" customWidth="1"/>
    <col min="14847" max="14847" width="5.21875" style="80" customWidth="1"/>
    <col min="14848" max="14848" width="9.21875" style="80" customWidth="1"/>
    <col min="14849" max="14849" width="9.77734375" style="80" customWidth="1"/>
    <col min="14850" max="14850" width="10.77734375" style="80" customWidth="1"/>
    <col min="14851" max="15097" width="8.88671875" style="80"/>
    <col min="15098" max="15098" width="5.5546875" style="80" customWidth="1"/>
    <col min="15099" max="15099" width="17.77734375" style="80" customWidth="1"/>
    <col min="15100" max="15100" width="24.77734375" style="80" customWidth="1"/>
    <col min="15101" max="15101" width="7.44140625" style="80" customWidth="1"/>
    <col min="15102" max="15102" width="6.21875" style="80" customWidth="1"/>
    <col min="15103" max="15103" width="5.21875" style="80" customWidth="1"/>
    <col min="15104" max="15104" width="9.21875" style="80" customWidth="1"/>
    <col min="15105" max="15105" width="9.77734375" style="80" customWidth="1"/>
    <col min="15106" max="15106" width="10.77734375" style="80" customWidth="1"/>
    <col min="15107" max="15353" width="8.88671875" style="80"/>
    <col min="15354" max="15354" width="5.5546875" style="80" customWidth="1"/>
    <col min="15355" max="15355" width="17.77734375" style="80" customWidth="1"/>
    <col min="15356" max="15356" width="24.77734375" style="80" customWidth="1"/>
    <col min="15357" max="15357" width="7.44140625" style="80" customWidth="1"/>
    <col min="15358" max="15358" width="6.21875" style="80" customWidth="1"/>
    <col min="15359" max="15359" width="5.21875" style="80" customWidth="1"/>
    <col min="15360" max="15360" width="9.21875" style="80" customWidth="1"/>
    <col min="15361" max="15361" width="9.77734375" style="80" customWidth="1"/>
    <col min="15362" max="15362" width="10.77734375" style="80" customWidth="1"/>
    <col min="15363" max="15609" width="8.88671875" style="80"/>
    <col min="15610" max="15610" width="5.5546875" style="80" customWidth="1"/>
    <col min="15611" max="15611" width="17.77734375" style="80" customWidth="1"/>
    <col min="15612" max="15612" width="24.77734375" style="80" customWidth="1"/>
    <col min="15613" max="15613" width="7.44140625" style="80" customWidth="1"/>
    <col min="15614" max="15614" width="6.21875" style="80" customWidth="1"/>
    <col min="15615" max="15615" width="5.21875" style="80" customWidth="1"/>
    <col min="15616" max="15616" width="9.21875" style="80" customWidth="1"/>
    <col min="15617" max="15617" width="9.77734375" style="80" customWidth="1"/>
    <col min="15618" max="15618" width="10.77734375" style="80" customWidth="1"/>
    <col min="15619" max="15865" width="8.88671875" style="80"/>
    <col min="15866" max="15866" width="5.5546875" style="80" customWidth="1"/>
    <col min="15867" max="15867" width="17.77734375" style="80" customWidth="1"/>
    <col min="15868" max="15868" width="24.77734375" style="80" customWidth="1"/>
    <col min="15869" max="15869" width="7.44140625" style="80" customWidth="1"/>
    <col min="15870" max="15870" width="6.21875" style="80" customWidth="1"/>
    <col min="15871" max="15871" width="5.21875" style="80" customWidth="1"/>
    <col min="15872" max="15872" width="9.21875" style="80" customWidth="1"/>
    <col min="15873" max="15873" width="9.77734375" style="80" customWidth="1"/>
    <col min="15874" max="15874" width="10.77734375" style="80" customWidth="1"/>
    <col min="15875" max="16121" width="8.88671875" style="80"/>
    <col min="16122" max="16122" width="5.5546875" style="80" customWidth="1"/>
    <col min="16123" max="16123" width="17.77734375" style="80" customWidth="1"/>
    <col min="16124" max="16124" width="24.77734375" style="80" customWidth="1"/>
    <col min="16125" max="16125" width="7.44140625" style="80" customWidth="1"/>
    <col min="16126" max="16126" width="6.21875" style="80" customWidth="1"/>
    <col min="16127" max="16127" width="5.21875" style="80" customWidth="1"/>
    <col min="16128" max="16128" width="9.21875" style="80" customWidth="1"/>
    <col min="16129" max="16129" width="9.77734375" style="80" customWidth="1"/>
    <col min="16130" max="16130" width="10.77734375" style="80" customWidth="1"/>
    <col min="16131" max="16384" width="8.88671875" style="80"/>
  </cols>
  <sheetData>
    <row r="1" spans="1:6" ht="12">
      <c r="A1" s="144" t="s">
        <v>163</v>
      </c>
      <c r="B1" s="145"/>
      <c r="C1" s="145"/>
      <c r="D1" s="146"/>
      <c r="E1" s="147" t="s">
        <v>164</v>
      </c>
      <c r="F1" s="148"/>
    </row>
    <row r="2" spans="1:6" ht="12">
      <c r="A2" s="81" t="s">
        <v>165</v>
      </c>
      <c r="B2" s="82" t="s">
        <v>166</v>
      </c>
      <c r="C2" s="83" t="s">
        <v>167</v>
      </c>
      <c r="D2" s="83" t="s">
        <v>168</v>
      </c>
      <c r="E2" s="84" t="s">
        <v>169</v>
      </c>
      <c r="F2" s="84" t="s">
        <v>170</v>
      </c>
    </row>
    <row r="3" spans="1:6" ht="22.8">
      <c r="A3" s="85">
        <v>1</v>
      </c>
      <c r="B3" s="86" t="s">
        <v>171</v>
      </c>
      <c r="C3" s="86" t="str">
        <f>'[1]Uniforme_Lt01-E'!D12</f>
        <v>und</v>
      </c>
      <c r="D3" s="86">
        <v>6</v>
      </c>
      <c r="E3" s="87">
        <v>80</v>
      </c>
      <c r="F3" s="87">
        <f>E3*D3</f>
        <v>480</v>
      </c>
    </row>
    <row r="4" spans="1:6" ht="22.8">
      <c r="A4" s="85">
        <v>2</v>
      </c>
      <c r="B4" s="86" t="s">
        <v>172</v>
      </c>
      <c r="C4" s="86" t="str">
        <f>'[1]Uniforme_Lt01-E'!D13</f>
        <v>und</v>
      </c>
      <c r="D4" s="86">
        <v>6</v>
      </c>
      <c r="E4" s="87">
        <v>60</v>
      </c>
      <c r="F4" s="87">
        <f t="shared" ref="F4:F7" si="0">E4*D4</f>
        <v>360</v>
      </c>
    </row>
    <row r="5" spans="1:6" ht="22.8">
      <c r="A5" s="85">
        <v>3</v>
      </c>
      <c r="B5" s="86" t="s">
        <v>173</v>
      </c>
      <c r="C5" s="86" t="s">
        <v>174</v>
      </c>
      <c r="D5" s="86">
        <v>3</v>
      </c>
      <c r="E5" s="87">
        <v>81</v>
      </c>
      <c r="F5" s="87">
        <f t="shared" si="0"/>
        <v>243</v>
      </c>
    </row>
    <row r="6" spans="1:6" ht="22.8">
      <c r="A6" s="85">
        <v>4</v>
      </c>
      <c r="B6" s="86" t="s">
        <v>175</v>
      </c>
      <c r="C6" s="86" t="s">
        <v>174</v>
      </c>
      <c r="D6" s="86">
        <v>6</v>
      </c>
      <c r="E6" s="87">
        <v>47</v>
      </c>
      <c r="F6" s="87">
        <f t="shared" si="0"/>
        <v>282</v>
      </c>
    </row>
    <row r="7" spans="1:6" ht="34.200000000000003">
      <c r="A7" s="85">
        <v>5</v>
      </c>
      <c r="B7" s="86" t="s">
        <v>176</v>
      </c>
      <c r="C7" s="86" t="str">
        <f>'[1]Uniforme_Lt01-E'!D18</f>
        <v>und</v>
      </c>
      <c r="D7" s="86">
        <f>'[1]Uniforme_Lt01-E'!E18</f>
        <v>1</v>
      </c>
      <c r="E7" s="87">
        <v>27</v>
      </c>
      <c r="F7" s="87">
        <f t="shared" si="0"/>
        <v>27</v>
      </c>
    </row>
    <row r="8" spans="1:6" ht="12">
      <c r="A8" s="149" t="s">
        <v>177</v>
      </c>
      <c r="B8" s="150"/>
      <c r="C8" s="150"/>
      <c r="D8" s="150"/>
      <c r="E8" s="151"/>
      <c r="F8" s="88">
        <f>SUM(F3:F7)</f>
        <v>1392</v>
      </c>
    </row>
    <row r="9" spans="1:6" ht="12">
      <c r="A9" s="149" t="s">
        <v>178</v>
      </c>
      <c r="B9" s="150"/>
      <c r="C9" s="150"/>
      <c r="D9" s="150"/>
      <c r="E9" s="151"/>
      <c r="F9" s="88">
        <f>F8/14</f>
        <v>99.428571428571431</v>
      </c>
    </row>
  </sheetData>
  <mergeCells count="4">
    <mergeCell ref="A1:D1"/>
    <mergeCell ref="E1:F1"/>
    <mergeCell ref="A8:E8"/>
    <mergeCell ref="A9:E9"/>
  </mergeCells>
  <dataValidations count="5">
    <dataValidation allowBlank="1" showInputMessage="1" showErrorMessage="1" promptTitle="Atenção!" prompt="Informe a quantidade" sqref="WVH983013:WVH983047 WLL983013:WLL983047 WBP983013:WBP983047 VRT983013:VRT983047 VHX983013:VHX983047 UYB983013:UYB983047 UOF983013:UOF983047 UEJ983013:UEJ983047 TUN983013:TUN983047 TKR983013:TKR983047 TAV983013:TAV983047 SQZ983013:SQZ983047 SHD983013:SHD983047 RXH983013:RXH983047 RNL983013:RNL983047 RDP983013:RDP983047 QTT983013:QTT983047 QJX983013:QJX983047 QAB983013:QAB983047 PQF983013:PQF983047 PGJ983013:PGJ983047 OWN983013:OWN983047 OMR983013:OMR983047 OCV983013:OCV983047 NSZ983013:NSZ983047 NJD983013:NJD983047 MZH983013:MZH983047 MPL983013:MPL983047 MFP983013:MFP983047 LVT983013:LVT983047 LLX983013:LLX983047 LCB983013:LCB983047 KSF983013:KSF983047 KIJ983013:KIJ983047 JYN983013:JYN983047 JOR983013:JOR983047 JEV983013:JEV983047 IUZ983013:IUZ983047 ILD983013:ILD983047 IBH983013:IBH983047 HRL983013:HRL983047 HHP983013:HHP983047 GXT983013:GXT983047 GNX983013:GNX983047 GEB983013:GEB983047 FUF983013:FUF983047 FKJ983013:FKJ983047 FAN983013:FAN983047 EQR983013:EQR983047 EGV983013:EGV983047 DWZ983013:DWZ983047 DND983013:DND983047 DDH983013:DDH983047 CTL983013:CTL983047 CJP983013:CJP983047 BZT983013:BZT983047 BPX983013:BPX983047 BGB983013:BGB983047 AWF983013:AWF983047 AMJ983013:AMJ983047 ACN983013:ACN983047 SR983013:SR983047 IV983013:IV983047 WVH917477:WVH917511 WLL917477:WLL917511 WBP917477:WBP917511 VRT917477:VRT917511 VHX917477:VHX917511 UYB917477:UYB917511 UOF917477:UOF917511 UEJ917477:UEJ917511 TUN917477:TUN917511 TKR917477:TKR917511 TAV917477:TAV917511 SQZ917477:SQZ917511 SHD917477:SHD917511 RXH917477:RXH917511 RNL917477:RNL917511 RDP917477:RDP917511 QTT917477:QTT917511 QJX917477:QJX917511 QAB917477:QAB917511 PQF917477:PQF917511 PGJ917477:PGJ917511 OWN917477:OWN917511 OMR917477:OMR917511 OCV917477:OCV917511 NSZ917477:NSZ917511 NJD917477:NJD917511 MZH917477:MZH917511 MPL917477:MPL917511 MFP917477:MFP917511 LVT917477:LVT917511 LLX917477:LLX917511 LCB917477:LCB917511 KSF917477:KSF917511 KIJ917477:KIJ917511 JYN917477:JYN917511 JOR917477:JOR917511 JEV917477:JEV917511 IUZ917477:IUZ917511 ILD917477:ILD917511 IBH917477:IBH917511 HRL917477:HRL917511 HHP917477:HHP917511 GXT917477:GXT917511 GNX917477:GNX917511 GEB917477:GEB917511 FUF917477:FUF917511 FKJ917477:FKJ917511 FAN917477:FAN917511 EQR917477:EQR917511 EGV917477:EGV917511 DWZ917477:DWZ917511 DND917477:DND917511 DDH917477:DDH917511 CTL917477:CTL917511 CJP917477:CJP917511 BZT917477:BZT917511 BPX917477:BPX917511 BGB917477:BGB917511 AWF917477:AWF917511 AMJ917477:AMJ917511 ACN917477:ACN917511 SR917477:SR917511 IV917477:IV917511 WVH851941:WVH851975 WLL851941:WLL851975 WBP851941:WBP851975 VRT851941:VRT851975 VHX851941:VHX851975 UYB851941:UYB851975 UOF851941:UOF851975 UEJ851941:UEJ851975 TUN851941:TUN851975 TKR851941:TKR851975 TAV851941:TAV851975 SQZ851941:SQZ851975 SHD851941:SHD851975 RXH851941:RXH851975 RNL851941:RNL851975 RDP851941:RDP851975 QTT851941:QTT851975 QJX851941:QJX851975 QAB851941:QAB851975 PQF851941:PQF851975 PGJ851941:PGJ851975 OWN851941:OWN851975 OMR851941:OMR851975 OCV851941:OCV851975 NSZ851941:NSZ851975 NJD851941:NJD851975 MZH851941:MZH851975 MPL851941:MPL851975 MFP851941:MFP851975 LVT851941:LVT851975 LLX851941:LLX851975 LCB851941:LCB851975 KSF851941:KSF851975 KIJ851941:KIJ851975 JYN851941:JYN851975 JOR851941:JOR851975 JEV851941:JEV851975 IUZ851941:IUZ851975 ILD851941:ILD851975 IBH851941:IBH851975 HRL851941:HRL851975 HHP851941:HHP851975 GXT851941:GXT851975 GNX851941:GNX851975 GEB851941:GEB851975 FUF851941:FUF851975 FKJ851941:FKJ851975 FAN851941:FAN851975 EQR851941:EQR851975 EGV851941:EGV851975 DWZ851941:DWZ851975 DND851941:DND851975 DDH851941:DDH851975 CTL851941:CTL851975 CJP851941:CJP851975 BZT851941:BZT851975 BPX851941:BPX851975 BGB851941:BGB851975 AWF851941:AWF851975 AMJ851941:AMJ851975 ACN851941:ACN851975 SR851941:SR851975 IV851941:IV851975 WVH786405:WVH786439 WLL786405:WLL786439 WBP786405:WBP786439 VRT786405:VRT786439 VHX786405:VHX786439 UYB786405:UYB786439 UOF786405:UOF786439 UEJ786405:UEJ786439 TUN786405:TUN786439 TKR786405:TKR786439 TAV786405:TAV786439 SQZ786405:SQZ786439 SHD786405:SHD786439 RXH786405:RXH786439 RNL786405:RNL786439 RDP786405:RDP786439 QTT786405:QTT786439 QJX786405:QJX786439 QAB786405:QAB786439 PQF786405:PQF786439 PGJ786405:PGJ786439 OWN786405:OWN786439 OMR786405:OMR786439 OCV786405:OCV786439 NSZ786405:NSZ786439 NJD786405:NJD786439 MZH786405:MZH786439 MPL786405:MPL786439 MFP786405:MFP786439 LVT786405:LVT786439 LLX786405:LLX786439 LCB786405:LCB786439 KSF786405:KSF786439 KIJ786405:KIJ786439 JYN786405:JYN786439 JOR786405:JOR786439 JEV786405:JEV786439 IUZ786405:IUZ786439 ILD786405:ILD786439 IBH786405:IBH786439 HRL786405:HRL786439 HHP786405:HHP786439 GXT786405:GXT786439 GNX786405:GNX786439 GEB786405:GEB786439 FUF786405:FUF786439 FKJ786405:FKJ786439 FAN786405:FAN786439 EQR786405:EQR786439 EGV786405:EGV786439 DWZ786405:DWZ786439 DND786405:DND786439 DDH786405:DDH786439 CTL786405:CTL786439 CJP786405:CJP786439 BZT786405:BZT786439 BPX786405:BPX786439 BGB786405:BGB786439 AWF786405:AWF786439 AMJ786405:AMJ786439 ACN786405:ACN786439 SR786405:SR786439 IV786405:IV786439 WVH720869:WVH720903 WLL720869:WLL720903 WBP720869:WBP720903 VRT720869:VRT720903 VHX720869:VHX720903 UYB720869:UYB720903 UOF720869:UOF720903 UEJ720869:UEJ720903 TUN720869:TUN720903 TKR720869:TKR720903 TAV720869:TAV720903 SQZ720869:SQZ720903 SHD720869:SHD720903 RXH720869:RXH720903 RNL720869:RNL720903 RDP720869:RDP720903 QTT720869:QTT720903 QJX720869:QJX720903 QAB720869:QAB720903 PQF720869:PQF720903 PGJ720869:PGJ720903 OWN720869:OWN720903 OMR720869:OMR720903 OCV720869:OCV720903 NSZ720869:NSZ720903 NJD720869:NJD720903 MZH720869:MZH720903 MPL720869:MPL720903 MFP720869:MFP720903 LVT720869:LVT720903 LLX720869:LLX720903 LCB720869:LCB720903 KSF720869:KSF720903 KIJ720869:KIJ720903 JYN720869:JYN720903 JOR720869:JOR720903 JEV720869:JEV720903 IUZ720869:IUZ720903 ILD720869:ILD720903 IBH720869:IBH720903 HRL720869:HRL720903 HHP720869:HHP720903 GXT720869:GXT720903 GNX720869:GNX720903 GEB720869:GEB720903 FUF720869:FUF720903 FKJ720869:FKJ720903 FAN720869:FAN720903 EQR720869:EQR720903 EGV720869:EGV720903 DWZ720869:DWZ720903 DND720869:DND720903 DDH720869:DDH720903 CTL720869:CTL720903 CJP720869:CJP720903 BZT720869:BZT720903 BPX720869:BPX720903 BGB720869:BGB720903 AWF720869:AWF720903 AMJ720869:AMJ720903 ACN720869:ACN720903 SR720869:SR720903 IV720869:IV720903 WVH655333:WVH655367 WLL655333:WLL655367 WBP655333:WBP655367 VRT655333:VRT655367 VHX655333:VHX655367 UYB655333:UYB655367 UOF655333:UOF655367 UEJ655333:UEJ655367 TUN655333:TUN655367 TKR655333:TKR655367 TAV655333:TAV655367 SQZ655333:SQZ655367 SHD655333:SHD655367 RXH655333:RXH655367 RNL655333:RNL655367 RDP655333:RDP655367 QTT655333:QTT655367 QJX655333:QJX655367 QAB655333:QAB655367 PQF655333:PQF655367 PGJ655333:PGJ655367 OWN655333:OWN655367 OMR655333:OMR655367 OCV655333:OCV655367 NSZ655333:NSZ655367 NJD655333:NJD655367 MZH655333:MZH655367 MPL655333:MPL655367 MFP655333:MFP655367 LVT655333:LVT655367 LLX655333:LLX655367 LCB655333:LCB655367 KSF655333:KSF655367 KIJ655333:KIJ655367 JYN655333:JYN655367 JOR655333:JOR655367 JEV655333:JEV655367 IUZ655333:IUZ655367 ILD655333:ILD655367 IBH655333:IBH655367 HRL655333:HRL655367 HHP655333:HHP655367 GXT655333:GXT655367 GNX655333:GNX655367 GEB655333:GEB655367 FUF655333:FUF655367 FKJ655333:FKJ655367 FAN655333:FAN655367 EQR655333:EQR655367 EGV655333:EGV655367 DWZ655333:DWZ655367 DND655333:DND655367 DDH655333:DDH655367 CTL655333:CTL655367 CJP655333:CJP655367 BZT655333:BZT655367 BPX655333:BPX655367 BGB655333:BGB655367 AWF655333:AWF655367 AMJ655333:AMJ655367 ACN655333:ACN655367 SR655333:SR655367 IV655333:IV655367 WVH589797:WVH589831 WLL589797:WLL589831 WBP589797:WBP589831 VRT589797:VRT589831 VHX589797:VHX589831 UYB589797:UYB589831 UOF589797:UOF589831 UEJ589797:UEJ589831 TUN589797:TUN589831 TKR589797:TKR589831 TAV589797:TAV589831 SQZ589797:SQZ589831 SHD589797:SHD589831 RXH589797:RXH589831 RNL589797:RNL589831 RDP589797:RDP589831 QTT589797:QTT589831 QJX589797:QJX589831 QAB589797:QAB589831 PQF589797:PQF589831 PGJ589797:PGJ589831 OWN589797:OWN589831 OMR589797:OMR589831 OCV589797:OCV589831 NSZ589797:NSZ589831 NJD589797:NJD589831 MZH589797:MZH589831 MPL589797:MPL589831 MFP589797:MFP589831 LVT589797:LVT589831 LLX589797:LLX589831 LCB589797:LCB589831 KSF589797:KSF589831 KIJ589797:KIJ589831 JYN589797:JYN589831 JOR589797:JOR589831 JEV589797:JEV589831 IUZ589797:IUZ589831 ILD589797:ILD589831 IBH589797:IBH589831 HRL589797:HRL589831 HHP589797:HHP589831 GXT589797:GXT589831 GNX589797:GNX589831 GEB589797:GEB589831 FUF589797:FUF589831 FKJ589797:FKJ589831 FAN589797:FAN589831 EQR589797:EQR589831 EGV589797:EGV589831 DWZ589797:DWZ589831 DND589797:DND589831 DDH589797:DDH589831 CTL589797:CTL589831 CJP589797:CJP589831 BZT589797:BZT589831 BPX589797:BPX589831 BGB589797:BGB589831 AWF589797:AWF589831 AMJ589797:AMJ589831 ACN589797:ACN589831 SR589797:SR589831 IV589797:IV589831 WVH524261:WVH524295 WLL524261:WLL524295 WBP524261:WBP524295 VRT524261:VRT524295 VHX524261:VHX524295 UYB524261:UYB524295 UOF524261:UOF524295 UEJ524261:UEJ524295 TUN524261:TUN524295 TKR524261:TKR524295 TAV524261:TAV524295 SQZ524261:SQZ524295 SHD524261:SHD524295 RXH524261:RXH524295 RNL524261:RNL524295 RDP524261:RDP524295 QTT524261:QTT524295 QJX524261:QJX524295 QAB524261:QAB524295 PQF524261:PQF524295 PGJ524261:PGJ524295 OWN524261:OWN524295 OMR524261:OMR524295 OCV524261:OCV524295 NSZ524261:NSZ524295 NJD524261:NJD524295 MZH524261:MZH524295 MPL524261:MPL524295 MFP524261:MFP524295 LVT524261:LVT524295 LLX524261:LLX524295 LCB524261:LCB524295 KSF524261:KSF524295 KIJ524261:KIJ524295 JYN524261:JYN524295 JOR524261:JOR524295 JEV524261:JEV524295 IUZ524261:IUZ524295 ILD524261:ILD524295 IBH524261:IBH524295 HRL524261:HRL524295 HHP524261:HHP524295 GXT524261:GXT524295 GNX524261:GNX524295 GEB524261:GEB524295 FUF524261:FUF524295 FKJ524261:FKJ524295 FAN524261:FAN524295 EQR524261:EQR524295 EGV524261:EGV524295 DWZ524261:DWZ524295 DND524261:DND524295 DDH524261:DDH524295 CTL524261:CTL524295 CJP524261:CJP524295 BZT524261:BZT524295 BPX524261:BPX524295 BGB524261:BGB524295 AWF524261:AWF524295 AMJ524261:AMJ524295 ACN524261:ACN524295 SR524261:SR524295 IV524261:IV524295 WVH458725:WVH458759 WLL458725:WLL458759 WBP458725:WBP458759 VRT458725:VRT458759 VHX458725:VHX458759 UYB458725:UYB458759 UOF458725:UOF458759 UEJ458725:UEJ458759 TUN458725:TUN458759 TKR458725:TKR458759 TAV458725:TAV458759 SQZ458725:SQZ458759 SHD458725:SHD458759 RXH458725:RXH458759 RNL458725:RNL458759 RDP458725:RDP458759 QTT458725:QTT458759 QJX458725:QJX458759 QAB458725:QAB458759 PQF458725:PQF458759 PGJ458725:PGJ458759 OWN458725:OWN458759 OMR458725:OMR458759 OCV458725:OCV458759 NSZ458725:NSZ458759 NJD458725:NJD458759 MZH458725:MZH458759 MPL458725:MPL458759 MFP458725:MFP458759 LVT458725:LVT458759 LLX458725:LLX458759 LCB458725:LCB458759 KSF458725:KSF458759 KIJ458725:KIJ458759 JYN458725:JYN458759 JOR458725:JOR458759 JEV458725:JEV458759 IUZ458725:IUZ458759 ILD458725:ILD458759 IBH458725:IBH458759 HRL458725:HRL458759 HHP458725:HHP458759 GXT458725:GXT458759 GNX458725:GNX458759 GEB458725:GEB458759 FUF458725:FUF458759 FKJ458725:FKJ458759 FAN458725:FAN458759 EQR458725:EQR458759 EGV458725:EGV458759 DWZ458725:DWZ458759 DND458725:DND458759 DDH458725:DDH458759 CTL458725:CTL458759 CJP458725:CJP458759 BZT458725:BZT458759 BPX458725:BPX458759 BGB458725:BGB458759 AWF458725:AWF458759 AMJ458725:AMJ458759 ACN458725:ACN458759 SR458725:SR458759 IV458725:IV458759 WVH393189:WVH393223 WLL393189:WLL393223 WBP393189:WBP393223 VRT393189:VRT393223 VHX393189:VHX393223 UYB393189:UYB393223 UOF393189:UOF393223 UEJ393189:UEJ393223 TUN393189:TUN393223 TKR393189:TKR393223 TAV393189:TAV393223 SQZ393189:SQZ393223 SHD393189:SHD393223 RXH393189:RXH393223 RNL393189:RNL393223 RDP393189:RDP393223 QTT393189:QTT393223 QJX393189:QJX393223 QAB393189:QAB393223 PQF393189:PQF393223 PGJ393189:PGJ393223 OWN393189:OWN393223 OMR393189:OMR393223 OCV393189:OCV393223 NSZ393189:NSZ393223 NJD393189:NJD393223 MZH393189:MZH393223 MPL393189:MPL393223 MFP393189:MFP393223 LVT393189:LVT393223 LLX393189:LLX393223 LCB393189:LCB393223 KSF393189:KSF393223 KIJ393189:KIJ393223 JYN393189:JYN393223 JOR393189:JOR393223 JEV393189:JEV393223 IUZ393189:IUZ393223 ILD393189:ILD393223 IBH393189:IBH393223 HRL393189:HRL393223 HHP393189:HHP393223 GXT393189:GXT393223 GNX393189:GNX393223 GEB393189:GEB393223 FUF393189:FUF393223 FKJ393189:FKJ393223 FAN393189:FAN393223 EQR393189:EQR393223 EGV393189:EGV393223 DWZ393189:DWZ393223 DND393189:DND393223 DDH393189:DDH393223 CTL393189:CTL393223 CJP393189:CJP393223 BZT393189:BZT393223 BPX393189:BPX393223 BGB393189:BGB393223 AWF393189:AWF393223 AMJ393189:AMJ393223 ACN393189:ACN393223 SR393189:SR393223 IV393189:IV393223 WVH327653:WVH327687 WLL327653:WLL327687 WBP327653:WBP327687 VRT327653:VRT327687 VHX327653:VHX327687 UYB327653:UYB327687 UOF327653:UOF327687 UEJ327653:UEJ327687 TUN327653:TUN327687 TKR327653:TKR327687 TAV327653:TAV327687 SQZ327653:SQZ327687 SHD327653:SHD327687 RXH327653:RXH327687 RNL327653:RNL327687 RDP327653:RDP327687 QTT327653:QTT327687 QJX327653:QJX327687 QAB327653:QAB327687 PQF327653:PQF327687 PGJ327653:PGJ327687 OWN327653:OWN327687 OMR327653:OMR327687 OCV327653:OCV327687 NSZ327653:NSZ327687 NJD327653:NJD327687 MZH327653:MZH327687 MPL327653:MPL327687 MFP327653:MFP327687 LVT327653:LVT327687 LLX327653:LLX327687 LCB327653:LCB327687 KSF327653:KSF327687 KIJ327653:KIJ327687 JYN327653:JYN327687 JOR327653:JOR327687 JEV327653:JEV327687 IUZ327653:IUZ327687 ILD327653:ILD327687 IBH327653:IBH327687 HRL327653:HRL327687 HHP327653:HHP327687 GXT327653:GXT327687 GNX327653:GNX327687 GEB327653:GEB327687 FUF327653:FUF327687 FKJ327653:FKJ327687 FAN327653:FAN327687 EQR327653:EQR327687 EGV327653:EGV327687 DWZ327653:DWZ327687 DND327653:DND327687 DDH327653:DDH327687 CTL327653:CTL327687 CJP327653:CJP327687 BZT327653:BZT327687 BPX327653:BPX327687 BGB327653:BGB327687 AWF327653:AWF327687 AMJ327653:AMJ327687 ACN327653:ACN327687 SR327653:SR327687 IV327653:IV327687 WVH262117:WVH262151 WLL262117:WLL262151 WBP262117:WBP262151 VRT262117:VRT262151 VHX262117:VHX262151 UYB262117:UYB262151 UOF262117:UOF262151 UEJ262117:UEJ262151 TUN262117:TUN262151 TKR262117:TKR262151 TAV262117:TAV262151 SQZ262117:SQZ262151 SHD262117:SHD262151 RXH262117:RXH262151 RNL262117:RNL262151 RDP262117:RDP262151 QTT262117:QTT262151 QJX262117:QJX262151 QAB262117:QAB262151 PQF262117:PQF262151 PGJ262117:PGJ262151 OWN262117:OWN262151 OMR262117:OMR262151 OCV262117:OCV262151 NSZ262117:NSZ262151 NJD262117:NJD262151 MZH262117:MZH262151 MPL262117:MPL262151 MFP262117:MFP262151 LVT262117:LVT262151 LLX262117:LLX262151 LCB262117:LCB262151 KSF262117:KSF262151 KIJ262117:KIJ262151 JYN262117:JYN262151 JOR262117:JOR262151 JEV262117:JEV262151 IUZ262117:IUZ262151 ILD262117:ILD262151 IBH262117:IBH262151 HRL262117:HRL262151 HHP262117:HHP262151 GXT262117:GXT262151 GNX262117:GNX262151 GEB262117:GEB262151 FUF262117:FUF262151 FKJ262117:FKJ262151 FAN262117:FAN262151 EQR262117:EQR262151 EGV262117:EGV262151 DWZ262117:DWZ262151 DND262117:DND262151 DDH262117:DDH262151 CTL262117:CTL262151 CJP262117:CJP262151 BZT262117:BZT262151 BPX262117:BPX262151 BGB262117:BGB262151 AWF262117:AWF262151 AMJ262117:AMJ262151 ACN262117:ACN262151 SR262117:SR262151 IV262117:IV262151 WVH196581:WVH196615 WLL196581:WLL196615 WBP196581:WBP196615 VRT196581:VRT196615 VHX196581:VHX196615 UYB196581:UYB196615 UOF196581:UOF196615 UEJ196581:UEJ196615 TUN196581:TUN196615 TKR196581:TKR196615 TAV196581:TAV196615 SQZ196581:SQZ196615 SHD196581:SHD196615 RXH196581:RXH196615 RNL196581:RNL196615 RDP196581:RDP196615 QTT196581:QTT196615 QJX196581:QJX196615 QAB196581:QAB196615 PQF196581:PQF196615 PGJ196581:PGJ196615 OWN196581:OWN196615 OMR196581:OMR196615 OCV196581:OCV196615 NSZ196581:NSZ196615 NJD196581:NJD196615 MZH196581:MZH196615 MPL196581:MPL196615 MFP196581:MFP196615 LVT196581:LVT196615 LLX196581:LLX196615 LCB196581:LCB196615 KSF196581:KSF196615 KIJ196581:KIJ196615 JYN196581:JYN196615 JOR196581:JOR196615 JEV196581:JEV196615 IUZ196581:IUZ196615 ILD196581:ILD196615 IBH196581:IBH196615 HRL196581:HRL196615 HHP196581:HHP196615 GXT196581:GXT196615 GNX196581:GNX196615 GEB196581:GEB196615 FUF196581:FUF196615 FKJ196581:FKJ196615 FAN196581:FAN196615 EQR196581:EQR196615 EGV196581:EGV196615 DWZ196581:DWZ196615 DND196581:DND196615 DDH196581:DDH196615 CTL196581:CTL196615 CJP196581:CJP196615 BZT196581:BZT196615 BPX196581:BPX196615 BGB196581:BGB196615 AWF196581:AWF196615 AMJ196581:AMJ196615 ACN196581:ACN196615 SR196581:SR196615 IV196581:IV196615 WVH131045:WVH131079 WLL131045:WLL131079 WBP131045:WBP131079 VRT131045:VRT131079 VHX131045:VHX131079 UYB131045:UYB131079 UOF131045:UOF131079 UEJ131045:UEJ131079 TUN131045:TUN131079 TKR131045:TKR131079 TAV131045:TAV131079 SQZ131045:SQZ131079 SHD131045:SHD131079 RXH131045:RXH131079 RNL131045:RNL131079 RDP131045:RDP131079 QTT131045:QTT131079 QJX131045:QJX131079 QAB131045:QAB131079 PQF131045:PQF131079 PGJ131045:PGJ131079 OWN131045:OWN131079 OMR131045:OMR131079 OCV131045:OCV131079 NSZ131045:NSZ131079 NJD131045:NJD131079 MZH131045:MZH131079 MPL131045:MPL131079 MFP131045:MFP131079 LVT131045:LVT131079 LLX131045:LLX131079 LCB131045:LCB131079 KSF131045:KSF131079 KIJ131045:KIJ131079 JYN131045:JYN131079 JOR131045:JOR131079 JEV131045:JEV131079 IUZ131045:IUZ131079 ILD131045:ILD131079 IBH131045:IBH131079 HRL131045:HRL131079 HHP131045:HHP131079 GXT131045:GXT131079 GNX131045:GNX131079 GEB131045:GEB131079 FUF131045:FUF131079 FKJ131045:FKJ131079 FAN131045:FAN131079 EQR131045:EQR131079 EGV131045:EGV131079 DWZ131045:DWZ131079 DND131045:DND131079 DDH131045:DDH131079 CTL131045:CTL131079 CJP131045:CJP131079 BZT131045:BZT131079 BPX131045:BPX131079 BGB131045:BGB131079 AWF131045:AWF131079 AMJ131045:AMJ131079 ACN131045:ACN131079 SR131045:SR131079 IV131045:IV131079 WVH65509:WVH65543 WLL65509:WLL65543 WBP65509:WBP65543 VRT65509:VRT65543 VHX65509:VHX65543 UYB65509:UYB65543 UOF65509:UOF65543 UEJ65509:UEJ65543 TUN65509:TUN65543 TKR65509:TKR65543 TAV65509:TAV65543 SQZ65509:SQZ65543 SHD65509:SHD65543 RXH65509:RXH65543 RNL65509:RNL65543 RDP65509:RDP65543 QTT65509:QTT65543 QJX65509:QJX65543 QAB65509:QAB65543 PQF65509:PQF65543 PGJ65509:PGJ65543 OWN65509:OWN65543 OMR65509:OMR65543 OCV65509:OCV65543 NSZ65509:NSZ65543 NJD65509:NJD65543 MZH65509:MZH65543 MPL65509:MPL65543 MFP65509:MFP65543 LVT65509:LVT65543 LLX65509:LLX65543 LCB65509:LCB65543 KSF65509:KSF65543 KIJ65509:KIJ65543 JYN65509:JYN65543 JOR65509:JOR65543 JEV65509:JEV65543 IUZ65509:IUZ65543 ILD65509:ILD65543 IBH65509:IBH65543 HRL65509:HRL65543 HHP65509:HHP65543 GXT65509:GXT65543 GNX65509:GNX65543 GEB65509:GEB65543 FUF65509:FUF65543 FKJ65509:FKJ65543 FAN65509:FAN65543 EQR65509:EQR65543 EGV65509:EGV65543 DWZ65509:DWZ65543 DND65509:DND65543 DDH65509:DDH65543 CTL65509:CTL65543 CJP65509:CJP65543 BZT65509:BZT65543 BPX65509:BPX65543 BGB65509:BGB65543 AWF65509:AWF65543 AMJ65509:AMJ65543 ACN65509:ACN65543 SR65509:SR65543 IV65509:IV65543 E65471:E65505 E131007:E131041 E196543:E196577 E262079:E262113 E327615:E327649 E393151:E393185 E458687:E458721 E524223:E524257 E589759:E589793 E655295:E655329 E720831:E720865 E786367:E786401 E851903:E851937 E917439:E917473 E982975:E983009 IV2:IV8 SR2:SR8 ACN2:ACN8 AMJ2:AMJ8 AWF2:AWF8 BGB2:BGB8 BPX2:BPX8 BZT2:BZT8 CJP2:CJP8 CTL2:CTL8 DDH2:DDH8 DND2:DND8 DWZ2:DWZ8 EGV2:EGV8 EQR2:EQR8 FAN2:FAN8 FKJ2:FKJ8 FUF2:FUF8 GEB2:GEB8 GNX2:GNX8 GXT2:GXT8 HHP2:HHP8 HRL2:HRL8 IBH2:IBH8 ILD2:ILD8 IUZ2:IUZ8 JEV2:JEV8 JOR2:JOR8 JYN2:JYN8 KIJ2:KIJ8 KSF2:KSF8 LCB2:LCB8 LLX2:LLX8 LVT2:LVT8 MFP2:MFP8 MPL2:MPL8 MZH2:MZH8 NJD2:NJD8 NSZ2:NSZ8 OCV2:OCV8 OMR2:OMR8 OWN2:OWN8 PGJ2:PGJ8 PQF2:PQF8 QAB2:QAB8 QJX2:QJX8 QTT2:QTT8 RDP2:RDP8 RNL2:RNL8 RXH2:RXH8 SHD2:SHD8 SQZ2:SQZ8 TAV2:TAV8 TKR2:TKR8 TUN2:TUN8 UEJ2:UEJ8 UOF2:UOF8 UYB2:UYB8 VHX2:VHX8 VRT2:VRT8 WBP2:WBP8 WLL2:WLL8 WVH2:WVH8" xr:uid="{7FD28C10-DFA9-48E8-B4FE-A6EB16CD7DAB}"/>
    <dataValidation allowBlank="1" showInputMessage="1" showErrorMessage="1" promptTitle="Atenção!!" prompt="Informe o custo/preço unitário" sqref="WVI983013:WVI983047 WLM983013:WLM983047 WBQ983013:WBQ983047 VRU983013:VRU983047 VHY983013:VHY983047 UYC983013:UYC983047 UOG983013:UOG983047 UEK983013:UEK983047 TUO983013:TUO983047 TKS983013:TKS983047 TAW983013:TAW983047 SRA983013:SRA983047 SHE983013:SHE983047 RXI983013:RXI983047 RNM983013:RNM983047 RDQ983013:RDQ983047 QTU983013:QTU983047 QJY983013:QJY983047 QAC983013:QAC983047 PQG983013:PQG983047 PGK983013:PGK983047 OWO983013:OWO983047 OMS983013:OMS983047 OCW983013:OCW983047 NTA983013:NTA983047 NJE983013:NJE983047 MZI983013:MZI983047 MPM983013:MPM983047 MFQ983013:MFQ983047 LVU983013:LVU983047 LLY983013:LLY983047 LCC983013:LCC983047 KSG983013:KSG983047 KIK983013:KIK983047 JYO983013:JYO983047 JOS983013:JOS983047 JEW983013:JEW983047 IVA983013:IVA983047 ILE983013:ILE983047 IBI983013:IBI983047 HRM983013:HRM983047 HHQ983013:HHQ983047 GXU983013:GXU983047 GNY983013:GNY983047 GEC983013:GEC983047 FUG983013:FUG983047 FKK983013:FKK983047 FAO983013:FAO983047 EQS983013:EQS983047 EGW983013:EGW983047 DXA983013:DXA983047 DNE983013:DNE983047 DDI983013:DDI983047 CTM983013:CTM983047 CJQ983013:CJQ983047 BZU983013:BZU983047 BPY983013:BPY983047 BGC983013:BGC983047 AWG983013:AWG983047 AMK983013:AMK983047 ACO983013:ACO983047 SS983013:SS983047 IW983013:IW983047 WVI917477:WVI917511 WLM917477:WLM917511 WBQ917477:WBQ917511 VRU917477:VRU917511 VHY917477:VHY917511 UYC917477:UYC917511 UOG917477:UOG917511 UEK917477:UEK917511 TUO917477:TUO917511 TKS917477:TKS917511 TAW917477:TAW917511 SRA917477:SRA917511 SHE917477:SHE917511 RXI917477:RXI917511 RNM917477:RNM917511 RDQ917477:RDQ917511 QTU917477:QTU917511 QJY917477:QJY917511 QAC917477:QAC917511 PQG917477:PQG917511 PGK917477:PGK917511 OWO917477:OWO917511 OMS917477:OMS917511 OCW917477:OCW917511 NTA917477:NTA917511 NJE917477:NJE917511 MZI917477:MZI917511 MPM917477:MPM917511 MFQ917477:MFQ917511 LVU917477:LVU917511 LLY917477:LLY917511 LCC917477:LCC917511 KSG917477:KSG917511 KIK917477:KIK917511 JYO917477:JYO917511 JOS917477:JOS917511 JEW917477:JEW917511 IVA917477:IVA917511 ILE917477:ILE917511 IBI917477:IBI917511 HRM917477:HRM917511 HHQ917477:HHQ917511 GXU917477:GXU917511 GNY917477:GNY917511 GEC917477:GEC917511 FUG917477:FUG917511 FKK917477:FKK917511 FAO917477:FAO917511 EQS917477:EQS917511 EGW917477:EGW917511 DXA917477:DXA917511 DNE917477:DNE917511 DDI917477:DDI917511 CTM917477:CTM917511 CJQ917477:CJQ917511 BZU917477:BZU917511 BPY917477:BPY917511 BGC917477:BGC917511 AWG917477:AWG917511 AMK917477:AMK917511 ACO917477:ACO917511 SS917477:SS917511 IW917477:IW917511 WVI851941:WVI851975 WLM851941:WLM851975 WBQ851941:WBQ851975 VRU851941:VRU851975 VHY851941:VHY851975 UYC851941:UYC851975 UOG851941:UOG851975 UEK851941:UEK851975 TUO851941:TUO851975 TKS851941:TKS851975 TAW851941:TAW851975 SRA851941:SRA851975 SHE851941:SHE851975 RXI851941:RXI851975 RNM851941:RNM851975 RDQ851941:RDQ851975 QTU851941:QTU851975 QJY851941:QJY851975 QAC851941:QAC851975 PQG851941:PQG851975 PGK851941:PGK851975 OWO851941:OWO851975 OMS851941:OMS851975 OCW851941:OCW851975 NTA851941:NTA851975 NJE851941:NJE851975 MZI851941:MZI851975 MPM851941:MPM851975 MFQ851941:MFQ851975 LVU851941:LVU851975 LLY851941:LLY851975 LCC851941:LCC851975 KSG851941:KSG851975 KIK851941:KIK851975 JYO851941:JYO851975 JOS851941:JOS851975 JEW851941:JEW851975 IVA851941:IVA851975 ILE851941:ILE851975 IBI851941:IBI851975 HRM851941:HRM851975 HHQ851941:HHQ851975 GXU851941:GXU851975 GNY851941:GNY851975 GEC851941:GEC851975 FUG851941:FUG851975 FKK851941:FKK851975 FAO851941:FAO851975 EQS851941:EQS851975 EGW851941:EGW851975 DXA851941:DXA851975 DNE851941:DNE851975 DDI851941:DDI851975 CTM851941:CTM851975 CJQ851941:CJQ851975 BZU851941:BZU851975 BPY851941:BPY851975 BGC851941:BGC851975 AWG851941:AWG851975 AMK851941:AMK851975 ACO851941:ACO851975 SS851941:SS851975 IW851941:IW851975 WVI786405:WVI786439 WLM786405:WLM786439 WBQ786405:WBQ786439 VRU786405:VRU786439 VHY786405:VHY786439 UYC786405:UYC786439 UOG786405:UOG786439 UEK786405:UEK786439 TUO786405:TUO786439 TKS786405:TKS786439 TAW786405:TAW786439 SRA786405:SRA786439 SHE786405:SHE786439 RXI786405:RXI786439 RNM786405:RNM786439 RDQ786405:RDQ786439 QTU786405:QTU786439 QJY786405:QJY786439 QAC786405:QAC786439 PQG786405:PQG786439 PGK786405:PGK786439 OWO786405:OWO786439 OMS786405:OMS786439 OCW786405:OCW786439 NTA786405:NTA786439 NJE786405:NJE786439 MZI786405:MZI786439 MPM786405:MPM786439 MFQ786405:MFQ786439 LVU786405:LVU786439 LLY786405:LLY786439 LCC786405:LCC786439 KSG786405:KSG786439 KIK786405:KIK786439 JYO786405:JYO786439 JOS786405:JOS786439 JEW786405:JEW786439 IVA786405:IVA786439 ILE786405:ILE786439 IBI786405:IBI786439 HRM786405:HRM786439 HHQ786405:HHQ786439 GXU786405:GXU786439 GNY786405:GNY786439 GEC786405:GEC786439 FUG786405:FUG786439 FKK786405:FKK786439 FAO786405:FAO786439 EQS786405:EQS786439 EGW786405:EGW786439 DXA786405:DXA786439 DNE786405:DNE786439 DDI786405:DDI786439 CTM786405:CTM786439 CJQ786405:CJQ786439 BZU786405:BZU786439 BPY786405:BPY786439 BGC786405:BGC786439 AWG786405:AWG786439 AMK786405:AMK786439 ACO786405:ACO786439 SS786405:SS786439 IW786405:IW786439 WVI720869:WVI720903 WLM720869:WLM720903 WBQ720869:WBQ720903 VRU720869:VRU720903 VHY720869:VHY720903 UYC720869:UYC720903 UOG720869:UOG720903 UEK720869:UEK720903 TUO720869:TUO720903 TKS720869:TKS720903 TAW720869:TAW720903 SRA720869:SRA720903 SHE720869:SHE720903 RXI720869:RXI720903 RNM720869:RNM720903 RDQ720869:RDQ720903 QTU720869:QTU720903 QJY720869:QJY720903 QAC720869:QAC720903 PQG720869:PQG720903 PGK720869:PGK720903 OWO720869:OWO720903 OMS720869:OMS720903 OCW720869:OCW720903 NTA720869:NTA720903 NJE720869:NJE720903 MZI720869:MZI720903 MPM720869:MPM720903 MFQ720869:MFQ720903 LVU720869:LVU720903 LLY720869:LLY720903 LCC720869:LCC720903 KSG720869:KSG720903 KIK720869:KIK720903 JYO720869:JYO720903 JOS720869:JOS720903 JEW720869:JEW720903 IVA720869:IVA720903 ILE720869:ILE720903 IBI720869:IBI720903 HRM720869:HRM720903 HHQ720869:HHQ720903 GXU720869:GXU720903 GNY720869:GNY720903 GEC720869:GEC720903 FUG720869:FUG720903 FKK720869:FKK720903 FAO720869:FAO720903 EQS720869:EQS720903 EGW720869:EGW720903 DXA720869:DXA720903 DNE720869:DNE720903 DDI720869:DDI720903 CTM720869:CTM720903 CJQ720869:CJQ720903 BZU720869:BZU720903 BPY720869:BPY720903 BGC720869:BGC720903 AWG720869:AWG720903 AMK720869:AMK720903 ACO720869:ACO720903 SS720869:SS720903 IW720869:IW720903 WVI655333:WVI655367 WLM655333:WLM655367 WBQ655333:WBQ655367 VRU655333:VRU655367 VHY655333:VHY655367 UYC655333:UYC655367 UOG655333:UOG655367 UEK655333:UEK655367 TUO655333:TUO655367 TKS655333:TKS655367 TAW655333:TAW655367 SRA655333:SRA655367 SHE655333:SHE655367 RXI655333:RXI655367 RNM655333:RNM655367 RDQ655333:RDQ655367 QTU655333:QTU655367 QJY655333:QJY655367 QAC655333:QAC655367 PQG655333:PQG655367 PGK655333:PGK655367 OWO655333:OWO655367 OMS655333:OMS655367 OCW655333:OCW655367 NTA655333:NTA655367 NJE655333:NJE655367 MZI655333:MZI655367 MPM655333:MPM655367 MFQ655333:MFQ655367 LVU655333:LVU655367 LLY655333:LLY655367 LCC655333:LCC655367 KSG655333:KSG655367 KIK655333:KIK655367 JYO655333:JYO655367 JOS655333:JOS655367 JEW655333:JEW655367 IVA655333:IVA655367 ILE655333:ILE655367 IBI655333:IBI655367 HRM655333:HRM655367 HHQ655333:HHQ655367 GXU655333:GXU655367 GNY655333:GNY655367 GEC655333:GEC655367 FUG655333:FUG655367 FKK655333:FKK655367 FAO655333:FAO655367 EQS655333:EQS655367 EGW655333:EGW655367 DXA655333:DXA655367 DNE655333:DNE655367 DDI655333:DDI655367 CTM655333:CTM655367 CJQ655333:CJQ655367 BZU655333:BZU655367 BPY655333:BPY655367 BGC655333:BGC655367 AWG655333:AWG655367 AMK655333:AMK655367 ACO655333:ACO655367 SS655333:SS655367 IW655333:IW655367 WVI589797:WVI589831 WLM589797:WLM589831 WBQ589797:WBQ589831 VRU589797:VRU589831 VHY589797:VHY589831 UYC589797:UYC589831 UOG589797:UOG589831 UEK589797:UEK589831 TUO589797:TUO589831 TKS589797:TKS589831 TAW589797:TAW589831 SRA589797:SRA589831 SHE589797:SHE589831 RXI589797:RXI589831 RNM589797:RNM589831 RDQ589797:RDQ589831 QTU589797:QTU589831 QJY589797:QJY589831 QAC589797:QAC589831 PQG589797:PQG589831 PGK589797:PGK589831 OWO589797:OWO589831 OMS589797:OMS589831 OCW589797:OCW589831 NTA589797:NTA589831 NJE589797:NJE589831 MZI589797:MZI589831 MPM589797:MPM589831 MFQ589797:MFQ589831 LVU589797:LVU589831 LLY589797:LLY589831 LCC589797:LCC589831 KSG589797:KSG589831 KIK589797:KIK589831 JYO589797:JYO589831 JOS589797:JOS589831 JEW589797:JEW589831 IVA589797:IVA589831 ILE589797:ILE589831 IBI589797:IBI589831 HRM589797:HRM589831 HHQ589797:HHQ589831 GXU589797:GXU589831 GNY589797:GNY589831 GEC589797:GEC589831 FUG589797:FUG589831 FKK589797:FKK589831 FAO589797:FAO589831 EQS589797:EQS589831 EGW589797:EGW589831 DXA589797:DXA589831 DNE589797:DNE589831 DDI589797:DDI589831 CTM589797:CTM589831 CJQ589797:CJQ589831 BZU589797:BZU589831 BPY589797:BPY589831 BGC589797:BGC589831 AWG589797:AWG589831 AMK589797:AMK589831 ACO589797:ACO589831 SS589797:SS589831 IW589797:IW589831 WVI524261:WVI524295 WLM524261:WLM524295 WBQ524261:WBQ524295 VRU524261:VRU524295 VHY524261:VHY524295 UYC524261:UYC524295 UOG524261:UOG524295 UEK524261:UEK524295 TUO524261:TUO524295 TKS524261:TKS524295 TAW524261:TAW524295 SRA524261:SRA524295 SHE524261:SHE524295 RXI524261:RXI524295 RNM524261:RNM524295 RDQ524261:RDQ524295 QTU524261:QTU524295 QJY524261:QJY524295 QAC524261:QAC524295 PQG524261:PQG524295 PGK524261:PGK524295 OWO524261:OWO524295 OMS524261:OMS524295 OCW524261:OCW524295 NTA524261:NTA524295 NJE524261:NJE524295 MZI524261:MZI524295 MPM524261:MPM524295 MFQ524261:MFQ524295 LVU524261:LVU524295 LLY524261:LLY524295 LCC524261:LCC524295 KSG524261:KSG524295 KIK524261:KIK524295 JYO524261:JYO524295 JOS524261:JOS524295 JEW524261:JEW524295 IVA524261:IVA524295 ILE524261:ILE524295 IBI524261:IBI524295 HRM524261:HRM524295 HHQ524261:HHQ524295 GXU524261:GXU524295 GNY524261:GNY524295 GEC524261:GEC524295 FUG524261:FUG524295 FKK524261:FKK524295 FAO524261:FAO524295 EQS524261:EQS524295 EGW524261:EGW524295 DXA524261:DXA524295 DNE524261:DNE524295 DDI524261:DDI524295 CTM524261:CTM524295 CJQ524261:CJQ524295 BZU524261:BZU524295 BPY524261:BPY524295 BGC524261:BGC524295 AWG524261:AWG524295 AMK524261:AMK524295 ACO524261:ACO524295 SS524261:SS524295 IW524261:IW524295 WVI458725:WVI458759 WLM458725:WLM458759 WBQ458725:WBQ458759 VRU458725:VRU458759 VHY458725:VHY458759 UYC458725:UYC458759 UOG458725:UOG458759 UEK458725:UEK458759 TUO458725:TUO458759 TKS458725:TKS458759 TAW458725:TAW458759 SRA458725:SRA458759 SHE458725:SHE458759 RXI458725:RXI458759 RNM458725:RNM458759 RDQ458725:RDQ458759 QTU458725:QTU458759 QJY458725:QJY458759 QAC458725:QAC458759 PQG458725:PQG458759 PGK458725:PGK458759 OWO458725:OWO458759 OMS458725:OMS458759 OCW458725:OCW458759 NTA458725:NTA458759 NJE458725:NJE458759 MZI458725:MZI458759 MPM458725:MPM458759 MFQ458725:MFQ458759 LVU458725:LVU458759 LLY458725:LLY458759 LCC458725:LCC458759 KSG458725:KSG458759 KIK458725:KIK458759 JYO458725:JYO458759 JOS458725:JOS458759 JEW458725:JEW458759 IVA458725:IVA458759 ILE458725:ILE458759 IBI458725:IBI458759 HRM458725:HRM458759 HHQ458725:HHQ458759 GXU458725:GXU458759 GNY458725:GNY458759 GEC458725:GEC458759 FUG458725:FUG458759 FKK458725:FKK458759 FAO458725:FAO458759 EQS458725:EQS458759 EGW458725:EGW458759 DXA458725:DXA458759 DNE458725:DNE458759 DDI458725:DDI458759 CTM458725:CTM458759 CJQ458725:CJQ458759 BZU458725:BZU458759 BPY458725:BPY458759 BGC458725:BGC458759 AWG458725:AWG458759 AMK458725:AMK458759 ACO458725:ACO458759 SS458725:SS458759 IW458725:IW458759 WVI393189:WVI393223 WLM393189:WLM393223 WBQ393189:WBQ393223 VRU393189:VRU393223 VHY393189:VHY393223 UYC393189:UYC393223 UOG393189:UOG393223 UEK393189:UEK393223 TUO393189:TUO393223 TKS393189:TKS393223 TAW393189:TAW393223 SRA393189:SRA393223 SHE393189:SHE393223 RXI393189:RXI393223 RNM393189:RNM393223 RDQ393189:RDQ393223 QTU393189:QTU393223 QJY393189:QJY393223 QAC393189:QAC393223 PQG393189:PQG393223 PGK393189:PGK393223 OWO393189:OWO393223 OMS393189:OMS393223 OCW393189:OCW393223 NTA393189:NTA393223 NJE393189:NJE393223 MZI393189:MZI393223 MPM393189:MPM393223 MFQ393189:MFQ393223 LVU393189:LVU393223 LLY393189:LLY393223 LCC393189:LCC393223 KSG393189:KSG393223 KIK393189:KIK393223 JYO393189:JYO393223 JOS393189:JOS393223 JEW393189:JEW393223 IVA393189:IVA393223 ILE393189:ILE393223 IBI393189:IBI393223 HRM393189:HRM393223 HHQ393189:HHQ393223 GXU393189:GXU393223 GNY393189:GNY393223 GEC393189:GEC393223 FUG393189:FUG393223 FKK393189:FKK393223 FAO393189:FAO393223 EQS393189:EQS393223 EGW393189:EGW393223 DXA393189:DXA393223 DNE393189:DNE393223 DDI393189:DDI393223 CTM393189:CTM393223 CJQ393189:CJQ393223 BZU393189:BZU393223 BPY393189:BPY393223 BGC393189:BGC393223 AWG393189:AWG393223 AMK393189:AMK393223 ACO393189:ACO393223 SS393189:SS393223 IW393189:IW393223 WVI327653:WVI327687 WLM327653:WLM327687 WBQ327653:WBQ327687 VRU327653:VRU327687 VHY327653:VHY327687 UYC327653:UYC327687 UOG327653:UOG327687 UEK327653:UEK327687 TUO327653:TUO327687 TKS327653:TKS327687 TAW327653:TAW327687 SRA327653:SRA327687 SHE327653:SHE327687 RXI327653:RXI327687 RNM327653:RNM327687 RDQ327653:RDQ327687 QTU327653:QTU327687 QJY327653:QJY327687 QAC327653:QAC327687 PQG327653:PQG327687 PGK327653:PGK327687 OWO327653:OWO327687 OMS327653:OMS327687 OCW327653:OCW327687 NTA327653:NTA327687 NJE327653:NJE327687 MZI327653:MZI327687 MPM327653:MPM327687 MFQ327653:MFQ327687 LVU327653:LVU327687 LLY327653:LLY327687 LCC327653:LCC327687 KSG327653:KSG327687 KIK327653:KIK327687 JYO327653:JYO327687 JOS327653:JOS327687 JEW327653:JEW327687 IVA327653:IVA327687 ILE327653:ILE327687 IBI327653:IBI327687 HRM327653:HRM327687 HHQ327653:HHQ327687 GXU327653:GXU327687 GNY327653:GNY327687 GEC327653:GEC327687 FUG327653:FUG327687 FKK327653:FKK327687 FAO327653:FAO327687 EQS327653:EQS327687 EGW327653:EGW327687 DXA327653:DXA327687 DNE327653:DNE327687 DDI327653:DDI327687 CTM327653:CTM327687 CJQ327653:CJQ327687 BZU327653:BZU327687 BPY327653:BPY327687 BGC327653:BGC327687 AWG327653:AWG327687 AMK327653:AMK327687 ACO327653:ACO327687 SS327653:SS327687 IW327653:IW327687 WVI262117:WVI262151 WLM262117:WLM262151 WBQ262117:WBQ262151 VRU262117:VRU262151 VHY262117:VHY262151 UYC262117:UYC262151 UOG262117:UOG262151 UEK262117:UEK262151 TUO262117:TUO262151 TKS262117:TKS262151 TAW262117:TAW262151 SRA262117:SRA262151 SHE262117:SHE262151 RXI262117:RXI262151 RNM262117:RNM262151 RDQ262117:RDQ262151 QTU262117:QTU262151 QJY262117:QJY262151 QAC262117:QAC262151 PQG262117:PQG262151 PGK262117:PGK262151 OWO262117:OWO262151 OMS262117:OMS262151 OCW262117:OCW262151 NTA262117:NTA262151 NJE262117:NJE262151 MZI262117:MZI262151 MPM262117:MPM262151 MFQ262117:MFQ262151 LVU262117:LVU262151 LLY262117:LLY262151 LCC262117:LCC262151 KSG262117:KSG262151 KIK262117:KIK262151 JYO262117:JYO262151 JOS262117:JOS262151 JEW262117:JEW262151 IVA262117:IVA262151 ILE262117:ILE262151 IBI262117:IBI262151 HRM262117:HRM262151 HHQ262117:HHQ262151 GXU262117:GXU262151 GNY262117:GNY262151 GEC262117:GEC262151 FUG262117:FUG262151 FKK262117:FKK262151 FAO262117:FAO262151 EQS262117:EQS262151 EGW262117:EGW262151 DXA262117:DXA262151 DNE262117:DNE262151 DDI262117:DDI262151 CTM262117:CTM262151 CJQ262117:CJQ262151 BZU262117:BZU262151 BPY262117:BPY262151 BGC262117:BGC262151 AWG262117:AWG262151 AMK262117:AMK262151 ACO262117:ACO262151 SS262117:SS262151 IW262117:IW262151 WVI196581:WVI196615 WLM196581:WLM196615 WBQ196581:WBQ196615 VRU196581:VRU196615 VHY196581:VHY196615 UYC196581:UYC196615 UOG196581:UOG196615 UEK196581:UEK196615 TUO196581:TUO196615 TKS196581:TKS196615 TAW196581:TAW196615 SRA196581:SRA196615 SHE196581:SHE196615 RXI196581:RXI196615 RNM196581:RNM196615 RDQ196581:RDQ196615 QTU196581:QTU196615 QJY196581:QJY196615 QAC196581:QAC196615 PQG196581:PQG196615 PGK196581:PGK196615 OWO196581:OWO196615 OMS196581:OMS196615 OCW196581:OCW196615 NTA196581:NTA196615 NJE196581:NJE196615 MZI196581:MZI196615 MPM196581:MPM196615 MFQ196581:MFQ196615 LVU196581:LVU196615 LLY196581:LLY196615 LCC196581:LCC196615 KSG196581:KSG196615 KIK196581:KIK196615 JYO196581:JYO196615 JOS196581:JOS196615 JEW196581:JEW196615 IVA196581:IVA196615 ILE196581:ILE196615 IBI196581:IBI196615 HRM196581:HRM196615 HHQ196581:HHQ196615 GXU196581:GXU196615 GNY196581:GNY196615 GEC196581:GEC196615 FUG196581:FUG196615 FKK196581:FKK196615 FAO196581:FAO196615 EQS196581:EQS196615 EGW196581:EGW196615 DXA196581:DXA196615 DNE196581:DNE196615 DDI196581:DDI196615 CTM196581:CTM196615 CJQ196581:CJQ196615 BZU196581:BZU196615 BPY196581:BPY196615 BGC196581:BGC196615 AWG196581:AWG196615 AMK196581:AMK196615 ACO196581:ACO196615 SS196581:SS196615 IW196581:IW196615 WVI131045:WVI131079 WLM131045:WLM131079 WBQ131045:WBQ131079 VRU131045:VRU131079 VHY131045:VHY131079 UYC131045:UYC131079 UOG131045:UOG131079 UEK131045:UEK131079 TUO131045:TUO131079 TKS131045:TKS131079 TAW131045:TAW131079 SRA131045:SRA131079 SHE131045:SHE131079 RXI131045:RXI131079 RNM131045:RNM131079 RDQ131045:RDQ131079 QTU131045:QTU131079 QJY131045:QJY131079 QAC131045:QAC131079 PQG131045:PQG131079 PGK131045:PGK131079 OWO131045:OWO131079 OMS131045:OMS131079 OCW131045:OCW131079 NTA131045:NTA131079 NJE131045:NJE131079 MZI131045:MZI131079 MPM131045:MPM131079 MFQ131045:MFQ131079 LVU131045:LVU131079 LLY131045:LLY131079 LCC131045:LCC131079 KSG131045:KSG131079 KIK131045:KIK131079 JYO131045:JYO131079 JOS131045:JOS131079 JEW131045:JEW131079 IVA131045:IVA131079 ILE131045:ILE131079 IBI131045:IBI131079 HRM131045:HRM131079 HHQ131045:HHQ131079 GXU131045:GXU131079 GNY131045:GNY131079 GEC131045:GEC131079 FUG131045:FUG131079 FKK131045:FKK131079 FAO131045:FAO131079 EQS131045:EQS131079 EGW131045:EGW131079 DXA131045:DXA131079 DNE131045:DNE131079 DDI131045:DDI131079 CTM131045:CTM131079 CJQ131045:CJQ131079 BZU131045:BZU131079 BPY131045:BPY131079 BGC131045:BGC131079 AWG131045:AWG131079 AMK131045:AMK131079 ACO131045:ACO131079 SS131045:SS131079 IW131045:IW131079 WVI65509:WVI65543 WLM65509:WLM65543 WBQ65509:WBQ65543 VRU65509:VRU65543 VHY65509:VHY65543 UYC65509:UYC65543 UOG65509:UOG65543 UEK65509:UEK65543 TUO65509:TUO65543 TKS65509:TKS65543 TAW65509:TAW65543 SRA65509:SRA65543 SHE65509:SHE65543 RXI65509:RXI65543 RNM65509:RNM65543 RDQ65509:RDQ65543 QTU65509:QTU65543 QJY65509:QJY65543 QAC65509:QAC65543 PQG65509:PQG65543 PGK65509:PGK65543 OWO65509:OWO65543 OMS65509:OMS65543 OCW65509:OCW65543 NTA65509:NTA65543 NJE65509:NJE65543 MZI65509:MZI65543 MPM65509:MPM65543 MFQ65509:MFQ65543 LVU65509:LVU65543 LLY65509:LLY65543 LCC65509:LCC65543 KSG65509:KSG65543 KIK65509:KIK65543 JYO65509:JYO65543 JOS65509:JOS65543 JEW65509:JEW65543 IVA65509:IVA65543 ILE65509:ILE65543 IBI65509:IBI65543 HRM65509:HRM65543 HHQ65509:HHQ65543 GXU65509:GXU65543 GNY65509:GNY65543 GEC65509:GEC65543 FUG65509:FUG65543 FKK65509:FKK65543 FAO65509:FAO65543 EQS65509:EQS65543 EGW65509:EGW65543 DXA65509:DXA65543 DNE65509:DNE65543 DDI65509:DDI65543 CTM65509:CTM65543 CJQ65509:CJQ65543 BZU65509:BZU65543 BPY65509:BPY65543 BGC65509:BGC65543 AWG65509:AWG65543 AMK65509:AMK65543 ACO65509:ACO65543 SS65509:SS65543 IW65509:IW65543 IW2:IW8 SS2:SS8 ACO2:ACO8 AMK2:AMK8 AWG2:AWG8 BGC2:BGC8 BPY2:BPY8 BZU2:BZU8 CJQ2:CJQ8 CTM2:CTM8 DDI2:DDI8 DNE2:DNE8 DXA2:DXA8 EGW2:EGW8 EQS2:EQS8 FAO2:FAO8 FKK2:FKK8 FUG2:FUG8 GEC2:GEC8 GNY2:GNY8 GXU2:GXU8 HHQ2:HHQ8 HRM2:HRM8 IBI2:IBI8 ILE2:ILE8 IVA2:IVA8 JEW2:JEW8 JOS2:JOS8 JYO2:JYO8 KIK2:KIK8 KSG2:KSG8 LCC2:LCC8 LLY2:LLY8 LVU2:LVU8 MFQ2:MFQ8 MPM2:MPM8 MZI2:MZI8 NJE2:NJE8 NTA2:NTA8 OCW2:OCW8 OMS2:OMS8 OWO2:OWO8 PGK2:PGK8 PQG2:PQG8 QAC2:QAC8 QJY2:QJY8 QTU2:QTU8 RDQ2:RDQ8 RNM2:RNM8 RXI2:RXI8 SHE2:SHE8 SRA2:SRA8 TAW2:TAW8 TKS2:TKS8 TUO2:TUO8 UEK2:UEK8 UOG2:UOG8 UYC2:UYC8 VHY2:VHY8 VRU2:VRU8 WBQ2:WBQ8 WLM2:WLM8 WVI2:WVI8" xr:uid="{D2F98822-7F79-4523-AAFF-A2401FFDFAD2}"/>
    <dataValidation allowBlank="1" showInputMessage="1" showErrorMessage="1" promptTitle="Atenção!!" prompt="Informe o percentual de depreciação mensal" sqref="WVI983052:WVI983064 WLM983052:WLM983064 WBQ983052:WBQ983064 VRU983052:VRU983064 VHY983052:VHY983064 UYC983052:UYC983064 UOG983052:UOG983064 UEK983052:UEK983064 TUO983052:TUO983064 TKS983052:TKS983064 TAW983052:TAW983064 SRA983052:SRA983064 SHE983052:SHE983064 RXI983052:RXI983064 RNM983052:RNM983064 RDQ983052:RDQ983064 QTU983052:QTU983064 QJY983052:QJY983064 QAC983052:QAC983064 PQG983052:PQG983064 PGK983052:PGK983064 OWO983052:OWO983064 OMS983052:OMS983064 OCW983052:OCW983064 NTA983052:NTA983064 NJE983052:NJE983064 MZI983052:MZI983064 MPM983052:MPM983064 MFQ983052:MFQ983064 LVU983052:LVU983064 LLY983052:LLY983064 LCC983052:LCC983064 KSG983052:KSG983064 KIK983052:KIK983064 JYO983052:JYO983064 JOS983052:JOS983064 JEW983052:JEW983064 IVA983052:IVA983064 ILE983052:ILE983064 IBI983052:IBI983064 HRM983052:HRM983064 HHQ983052:HHQ983064 GXU983052:GXU983064 GNY983052:GNY983064 GEC983052:GEC983064 FUG983052:FUG983064 FKK983052:FKK983064 FAO983052:FAO983064 EQS983052:EQS983064 EGW983052:EGW983064 DXA983052:DXA983064 DNE983052:DNE983064 DDI983052:DDI983064 CTM983052:CTM983064 CJQ983052:CJQ983064 BZU983052:BZU983064 BPY983052:BPY983064 BGC983052:BGC983064 AWG983052:AWG983064 AMK983052:AMK983064 ACO983052:ACO983064 SS983052:SS983064 IW983052:IW983064 WVI917516:WVI917528 WLM917516:WLM917528 WBQ917516:WBQ917528 VRU917516:VRU917528 VHY917516:VHY917528 UYC917516:UYC917528 UOG917516:UOG917528 UEK917516:UEK917528 TUO917516:TUO917528 TKS917516:TKS917528 TAW917516:TAW917528 SRA917516:SRA917528 SHE917516:SHE917528 RXI917516:RXI917528 RNM917516:RNM917528 RDQ917516:RDQ917528 QTU917516:QTU917528 QJY917516:QJY917528 QAC917516:QAC917528 PQG917516:PQG917528 PGK917516:PGK917528 OWO917516:OWO917528 OMS917516:OMS917528 OCW917516:OCW917528 NTA917516:NTA917528 NJE917516:NJE917528 MZI917516:MZI917528 MPM917516:MPM917528 MFQ917516:MFQ917528 LVU917516:LVU917528 LLY917516:LLY917528 LCC917516:LCC917528 KSG917516:KSG917528 KIK917516:KIK917528 JYO917516:JYO917528 JOS917516:JOS917528 JEW917516:JEW917528 IVA917516:IVA917528 ILE917516:ILE917528 IBI917516:IBI917528 HRM917516:HRM917528 HHQ917516:HHQ917528 GXU917516:GXU917528 GNY917516:GNY917528 GEC917516:GEC917528 FUG917516:FUG917528 FKK917516:FKK917528 FAO917516:FAO917528 EQS917516:EQS917528 EGW917516:EGW917528 DXA917516:DXA917528 DNE917516:DNE917528 DDI917516:DDI917528 CTM917516:CTM917528 CJQ917516:CJQ917528 BZU917516:BZU917528 BPY917516:BPY917528 BGC917516:BGC917528 AWG917516:AWG917528 AMK917516:AMK917528 ACO917516:ACO917528 SS917516:SS917528 IW917516:IW917528 WVI851980:WVI851992 WLM851980:WLM851992 WBQ851980:WBQ851992 VRU851980:VRU851992 VHY851980:VHY851992 UYC851980:UYC851992 UOG851980:UOG851992 UEK851980:UEK851992 TUO851980:TUO851992 TKS851980:TKS851992 TAW851980:TAW851992 SRA851980:SRA851992 SHE851980:SHE851992 RXI851980:RXI851992 RNM851980:RNM851992 RDQ851980:RDQ851992 QTU851980:QTU851992 QJY851980:QJY851992 QAC851980:QAC851992 PQG851980:PQG851992 PGK851980:PGK851992 OWO851980:OWO851992 OMS851980:OMS851992 OCW851980:OCW851992 NTA851980:NTA851992 NJE851980:NJE851992 MZI851980:MZI851992 MPM851980:MPM851992 MFQ851980:MFQ851992 LVU851980:LVU851992 LLY851980:LLY851992 LCC851980:LCC851992 KSG851980:KSG851992 KIK851980:KIK851992 JYO851980:JYO851992 JOS851980:JOS851992 JEW851980:JEW851992 IVA851980:IVA851992 ILE851980:ILE851992 IBI851980:IBI851992 HRM851980:HRM851992 HHQ851980:HHQ851992 GXU851980:GXU851992 GNY851980:GNY851992 GEC851980:GEC851992 FUG851980:FUG851992 FKK851980:FKK851992 FAO851980:FAO851992 EQS851980:EQS851992 EGW851980:EGW851992 DXA851980:DXA851992 DNE851980:DNE851992 DDI851980:DDI851992 CTM851980:CTM851992 CJQ851980:CJQ851992 BZU851980:BZU851992 BPY851980:BPY851992 BGC851980:BGC851992 AWG851980:AWG851992 AMK851980:AMK851992 ACO851980:ACO851992 SS851980:SS851992 IW851980:IW851992 WVI786444:WVI786456 WLM786444:WLM786456 WBQ786444:WBQ786456 VRU786444:VRU786456 VHY786444:VHY786456 UYC786444:UYC786456 UOG786444:UOG786456 UEK786444:UEK786456 TUO786444:TUO786456 TKS786444:TKS786456 TAW786444:TAW786456 SRA786444:SRA786456 SHE786444:SHE786456 RXI786444:RXI786456 RNM786444:RNM786456 RDQ786444:RDQ786456 QTU786444:QTU786456 QJY786444:QJY786456 QAC786444:QAC786456 PQG786444:PQG786456 PGK786444:PGK786456 OWO786444:OWO786456 OMS786444:OMS786456 OCW786444:OCW786456 NTA786444:NTA786456 NJE786444:NJE786456 MZI786444:MZI786456 MPM786444:MPM786456 MFQ786444:MFQ786456 LVU786444:LVU786456 LLY786444:LLY786456 LCC786444:LCC786456 KSG786444:KSG786456 KIK786444:KIK786456 JYO786444:JYO786456 JOS786444:JOS786456 JEW786444:JEW786456 IVA786444:IVA786456 ILE786444:ILE786456 IBI786444:IBI786456 HRM786444:HRM786456 HHQ786444:HHQ786456 GXU786444:GXU786456 GNY786444:GNY786456 GEC786444:GEC786456 FUG786444:FUG786456 FKK786444:FKK786456 FAO786444:FAO786456 EQS786444:EQS786456 EGW786444:EGW786456 DXA786444:DXA786456 DNE786444:DNE786456 DDI786444:DDI786456 CTM786444:CTM786456 CJQ786444:CJQ786456 BZU786444:BZU786456 BPY786444:BPY786456 BGC786444:BGC786456 AWG786444:AWG786456 AMK786444:AMK786456 ACO786444:ACO786456 SS786444:SS786456 IW786444:IW786456 WVI720908:WVI720920 WLM720908:WLM720920 WBQ720908:WBQ720920 VRU720908:VRU720920 VHY720908:VHY720920 UYC720908:UYC720920 UOG720908:UOG720920 UEK720908:UEK720920 TUO720908:TUO720920 TKS720908:TKS720920 TAW720908:TAW720920 SRA720908:SRA720920 SHE720908:SHE720920 RXI720908:RXI720920 RNM720908:RNM720920 RDQ720908:RDQ720920 QTU720908:QTU720920 QJY720908:QJY720920 QAC720908:QAC720920 PQG720908:PQG720920 PGK720908:PGK720920 OWO720908:OWO720920 OMS720908:OMS720920 OCW720908:OCW720920 NTA720908:NTA720920 NJE720908:NJE720920 MZI720908:MZI720920 MPM720908:MPM720920 MFQ720908:MFQ720920 LVU720908:LVU720920 LLY720908:LLY720920 LCC720908:LCC720920 KSG720908:KSG720920 KIK720908:KIK720920 JYO720908:JYO720920 JOS720908:JOS720920 JEW720908:JEW720920 IVA720908:IVA720920 ILE720908:ILE720920 IBI720908:IBI720920 HRM720908:HRM720920 HHQ720908:HHQ720920 GXU720908:GXU720920 GNY720908:GNY720920 GEC720908:GEC720920 FUG720908:FUG720920 FKK720908:FKK720920 FAO720908:FAO720920 EQS720908:EQS720920 EGW720908:EGW720920 DXA720908:DXA720920 DNE720908:DNE720920 DDI720908:DDI720920 CTM720908:CTM720920 CJQ720908:CJQ720920 BZU720908:BZU720920 BPY720908:BPY720920 BGC720908:BGC720920 AWG720908:AWG720920 AMK720908:AMK720920 ACO720908:ACO720920 SS720908:SS720920 IW720908:IW720920 WVI655372:WVI655384 WLM655372:WLM655384 WBQ655372:WBQ655384 VRU655372:VRU655384 VHY655372:VHY655384 UYC655372:UYC655384 UOG655372:UOG655384 UEK655372:UEK655384 TUO655372:TUO655384 TKS655372:TKS655384 TAW655372:TAW655384 SRA655372:SRA655384 SHE655372:SHE655384 RXI655372:RXI655384 RNM655372:RNM655384 RDQ655372:RDQ655384 QTU655372:QTU655384 QJY655372:QJY655384 QAC655372:QAC655384 PQG655372:PQG655384 PGK655372:PGK655384 OWO655372:OWO655384 OMS655372:OMS655384 OCW655372:OCW655384 NTA655372:NTA655384 NJE655372:NJE655384 MZI655372:MZI655384 MPM655372:MPM655384 MFQ655372:MFQ655384 LVU655372:LVU655384 LLY655372:LLY655384 LCC655372:LCC655384 KSG655372:KSG655384 KIK655372:KIK655384 JYO655372:JYO655384 JOS655372:JOS655384 JEW655372:JEW655384 IVA655372:IVA655384 ILE655372:ILE655384 IBI655372:IBI655384 HRM655372:HRM655384 HHQ655372:HHQ655384 GXU655372:GXU655384 GNY655372:GNY655384 GEC655372:GEC655384 FUG655372:FUG655384 FKK655372:FKK655384 FAO655372:FAO655384 EQS655372:EQS655384 EGW655372:EGW655384 DXA655372:DXA655384 DNE655372:DNE655384 DDI655372:DDI655384 CTM655372:CTM655384 CJQ655372:CJQ655384 BZU655372:BZU655384 BPY655372:BPY655384 BGC655372:BGC655384 AWG655372:AWG655384 AMK655372:AMK655384 ACO655372:ACO655384 SS655372:SS655384 IW655372:IW655384 WVI589836:WVI589848 WLM589836:WLM589848 WBQ589836:WBQ589848 VRU589836:VRU589848 VHY589836:VHY589848 UYC589836:UYC589848 UOG589836:UOG589848 UEK589836:UEK589848 TUO589836:TUO589848 TKS589836:TKS589848 TAW589836:TAW589848 SRA589836:SRA589848 SHE589836:SHE589848 RXI589836:RXI589848 RNM589836:RNM589848 RDQ589836:RDQ589848 QTU589836:QTU589848 QJY589836:QJY589848 QAC589836:QAC589848 PQG589836:PQG589848 PGK589836:PGK589848 OWO589836:OWO589848 OMS589836:OMS589848 OCW589836:OCW589848 NTA589836:NTA589848 NJE589836:NJE589848 MZI589836:MZI589848 MPM589836:MPM589848 MFQ589836:MFQ589848 LVU589836:LVU589848 LLY589836:LLY589848 LCC589836:LCC589848 KSG589836:KSG589848 KIK589836:KIK589848 JYO589836:JYO589848 JOS589836:JOS589848 JEW589836:JEW589848 IVA589836:IVA589848 ILE589836:ILE589848 IBI589836:IBI589848 HRM589836:HRM589848 HHQ589836:HHQ589848 GXU589836:GXU589848 GNY589836:GNY589848 GEC589836:GEC589848 FUG589836:FUG589848 FKK589836:FKK589848 FAO589836:FAO589848 EQS589836:EQS589848 EGW589836:EGW589848 DXA589836:DXA589848 DNE589836:DNE589848 DDI589836:DDI589848 CTM589836:CTM589848 CJQ589836:CJQ589848 BZU589836:BZU589848 BPY589836:BPY589848 BGC589836:BGC589848 AWG589836:AWG589848 AMK589836:AMK589848 ACO589836:ACO589848 SS589836:SS589848 IW589836:IW589848 WVI524300:WVI524312 WLM524300:WLM524312 WBQ524300:WBQ524312 VRU524300:VRU524312 VHY524300:VHY524312 UYC524300:UYC524312 UOG524300:UOG524312 UEK524300:UEK524312 TUO524300:TUO524312 TKS524300:TKS524312 TAW524300:TAW524312 SRA524300:SRA524312 SHE524300:SHE524312 RXI524300:RXI524312 RNM524300:RNM524312 RDQ524300:RDQ524312 QTU524300:QTU524312 QJY524300:QJY524312 QAC524300:QAC524312 PQG524300:PQG524312 PGK524300:PGK524312 OWO524300:OWO524312 OMS524300:OMS524312 OCW524300:OCW524312 NTA524300:NTA524312 NJE524300:NJE524312 MZI524300:MZI524312 MPM524300:MPM524312 MFQ524300:MFQ524312 LVU524300:LVU524312 LLY524300:LLY524312 LCC524300:LCC524312 KSG524300:KSG524312 KIK524300:KIK524312 JYO524300:JYO524312 JOS524300:JOS524312 JEW524300:JEW524312 IVA524300:IVA524312 ILE524300:ILE524312 IBI524300:IBI524312 HRM524300:HRM524312 HHQ524300:HHQ524312 GXU524300:GXU524312 GNY524300:GNY524312 GEC524300:GEC524312 FUG524300:FUG524312 FKK524300:FKK524312 FAO524300:FAO524312 EQS524300:EQS524312 EGW524300:EGW524312 DXA524300:DXA524312 DNE524300:DNE524312 DDI524300:DDI524312 CTM524300:CTM524312 CJQ524300:CJQ524312 BZU524300:BZU524312 BPY524300:BPY524312 BGC524300:BGC524312 AWG524300:AWG524312 AMK524300:AMK524312 ACO524300:ACO524312 SS524300:SS524312 IW524300:IW524312 WVI458764:WVI458776 WLM458764:WLM458776 WBQ458764:WBQ458776 VRU458764:VRU458776 VHY458764:VHY458776 UYC458764:UYC458776 UOG458764:UOG458776 UEK458764:UEK458776 TUO458764:TUO458776 TKS458764:TKS458776 TAW458764:TAW458776 SRA458764:SRA458776 SHE458764:SHE458776 RXI458764:RXI458776 RNM458764:RNM458776 RDQ458764:RDQ458776 QTU458764:QTU458776 QJY458764:QJY458776 QAC458764:QAC458776 PQG458764:PQG458776 PGK458764:PGK458776 OWO458764:OWO458776 OMS458764:OMS458776 OCW458764:OCW458776 NTA458764:NTA458776 NJE458764:NJE458776 MZI458764:MZI458776 MPM458764:MPM458776 MFQ458764:MFQ458776 LVU458764:LVU458776 LLY458764:LLY458776 LCC458764:LCC458776 KSG458764:KSG458776 KIK458764:KIK458776 JYO458764:JYO458776 JOS458764:JOS458776 JEW458764:JEW458776 IVA458764:IVA458776 ILE458764:ILE458776 IBI458764:IBI458776 HRM458764:HRM458776 HHQ458764:HHQ458776 GXU458764:GXU458776 GNY458764:GNY458776 GEC458764:GEC458776 FUG458764:FUG458776 FKK458764:FKK458776 FAO458764:FAO458776 EQS458764:EQS458776 EGW458764:EGW458776 DXA458764:DXA458776 DNE458764:DNE458776 DDI458764:DDI458776 CTM458764:CTM458776 CJQ458764:CJQ458776 BZU458764:BZU458776 BPY458764:BPY458776 BGC458764:BGC458776 AWG458764:AWG458776 AMK458764:AMK458776 ACO458764:ACO458776 SS458764:SS458776 IW458764:IW458776 WVI393228:WVI393240 WLM393228:WLM393240 WBQ393228:WBQ393240 VRU393228:VRU393240 VHY393228:VHY393240 UYC393228:UYC393240 UOG393228:UOG393240 UEK393228:UEK393240 TUO393228:TUO393240 TKS393228:TKS393240 TAW393228:TAW393240 SRA393228:SRA393240 SHE393228:SHE393240 RXI393228:RXI393240 RNM393228:RNM393240 RDQ393228:RDQ393240 QTU393228:QTU393240 QJY393228:QJY393240 QAC393228:QAC393240 PQG393228:PQG393240 PGK393228:PGK393240 OWO393228:OWO393240 OMS393228:OMS393240 OCW393228:OCW393240 NTA393228:NTA393240 NJE393228:NJE393240 MZI393228:MZI393240 MPM393228:MPM393240 MFQ393228:MFQ393240 LVU393228:LVU393240 LLY393228:LLY393240 LCC393228:LCC393240 KSG393228:KSG393240 KIK393228:KIK393240 JYO393228:JYO393240 JOS393228:JOS393240 JEW393228:JEW393240 IVA393228:IVA393240 ILE393228:ILE393240 IBI393228:IBI393240 HRM393228:HRM393240 HHQ393228:HHQ393240 GXU393228:GXU393240 GNY393228:GNY393240 GEC393228:GEC393240 FUG393228:FUG393240 FKK393228:FKK393240 FAO393228:FAO393240 EQS393228:EQS393240 EGW393228:EGW393240 DXA393228:DXA393240 DNE393228:DNE393240 DDI393228:DDI393240 CTM393228:CTM393240 CJQ393228:CJQ393240 BZU393228:BZU393240 BPY393228:BPY393240 BGC393228:BGC393240 AWG393228:AWG393240 AMK393228:AMK393240 ACO393228:ACO393240 SS393228:SS393240 IW393228:IW393240 WVI327692:WVI327704 WLM327692:WLM327704 WBQ327692:WBQ327704 VRU327692:VRU327704 VHY327692:VHY327704 UYC327692:UYC327704 UOG327692:UOG327704 UEK327692:UEK327704 TUO327692:TUO327704 TKS327692:TKS327704 TAW327692:TAW327704 SRA327692:SRA327704 SHE327692:SHE327704 RXI327692:RXI327704 RNM327692:RNM327704 RDQ327692:RDQ327704 QTU327692:QTU327704 QJY327692:QJY327704 QAC327692:QAC327704 PQG327692:PQG327704 PGK327692:PGK327704 OWO327692:OWO327704 OMS327692:OMS327704 OCW327692:OCW327704 NTA327692:NTA327704 NJE327692:NJE327704 MZI327692:MZI327704 MPM327692:MPM327704 MFQ327692:MFQ327704 LVU327692:LVU327704 LLY327692:LLY327704 LCC327692:LCC327704 KSG327692:KSG327704 KIK327692:KIK327704 JYO327692:JYO327704 JOS327692:JOS327704 JEW327692:JEW327704 IVA327692:IVA327704 ILE327692:ILE327704 IBI327692:IBI327704 HRM327692:HRM327704 HHQ327692:HHQ327704 GXU327692:GXU327704 GNY327692:GNY327704 GEC327692:GEC327704 FUG327692:FUG327704 FKK327692:FKK327704 FAO327692:FAO327704 EQS327692:EQS327704 EGW327692:EGW327704 DXA327692:DXA327704 DNE327692:DNE327704 DDI327692:DDI327704 CTM327692:CTM327704 CJQ327692:CJQ327704 BZU327692:BZU327704 BPY327692:BPY327704 BGC327692:BGC327704 AWG327692:AWG327704 AMK327692:AMK327704 ACO327692:ACO327704 SS327692:SS327704 IW327692:IW327704 WVI262156:WVI262168 WLM262156:WLM262168 WBQ262156:WBQ262168 VRU262156:VRU262168 VHY262156:VHY262168 UYC262156:UYC262168 UOG262156:UOG262168 UEK262156:UEK262168 TUO262156:TUO262168 TKS262156:TKS262168 TAW262156:TAW262168 SRA262156:SRA262168 SHE262156:SHE262168 RXI262156:RXI262168 RNM262156:RNM262168 RDQ262156:RDQ262168 QTU262156:QTU262168 QJY262156:QJY262168 QAC262156:QAC262168 PQG262156:PQG262168 PGK262156:PGK262168 OWO262156:OWO262168 OMS262156:OMS262168 OCW262156:OCW262168 NTA262156:NTA262168 NJE262156:NJE262168 MZI262156:MZI262168 MPM262156:MPM262168 MFQ262156:MFQ262168 LVU262156:LVU262168 LLY262156:LLY262168 LCC262156:LCC262168 KSG262156:KSG262168 KIK262156:KIK262168 JYO262156:JYO262168 JOS262156:JOS262168 JEW262156:JEW262168 IVA262156:IVA262168 ILE262156:ILE262168 IBI262156:IBI262168 HRM262156:HRM262168 HHQ262156:HHQ262168 GXU262156:GXU262168 GNY262156:GNY262168 GEC262156:GEC262168 FUG262156:FUG262168 FKK262156:FKK262168 FAO262156:FAO262168 EQS262156:EQS262168 EGW262156:EGW262168 DXA262156:DXA262168 DNE262156:DNE262168 DDI262156:DDI262168 CTM262156:CTM262168 CJQ262156:CJQ262168 BZU262156:BZU262168 BPY262156:BPY262168 BGC262156:BGC262168 AWG262156:AWG262168 AMK262156:AMK262168 ACO262156:ACO262168 SS262156:SS262168 IW262156:IW262168 WVI196620:WVI196632 WLM196620:WLM196632 WBQ196620:WBQ196632 VRU196620:VRU196632 VHY196620:VHY196632 UYC196620:UYC196632 UOG196620:UOG196632 UEK196620:UEK196632 TUO196620:TUO196632 TKS196620:TKS196632 TAW196620:TAW196632 SRA196620:SRA196632 SHE196620:SHE196632 RXI196620:RXI196632 RNM196620:RNM196632 RDQ196620:RDQ196632 QTU196620:QTU196632 QJY196620:QJY196632 QAC196620:QAC196632 PQG196620:PQG196632 PGK196620:PGK196632 OWO196620:OWO196632 OMS196620:OMS196632 OCW196620:OCW196632 NTA196620:NTA196632 NJE196620:NJE196632 MZI196620:MZI196632 MPM196620:MPM196632 MFQ196620:MFQ196632 LVU196620:LVU196632 LLY196620:LLY196632 LCC196620:LCC196632 KSG196620:KSG196632 KIK196620:KIK196632 JYO196620:JYO196632 JOS196620:JOS196632 JEW196620:JEW196632 IVA196620:IVA196632 ILE196620:ILE196632 IBI196620:IBI196632 HRM196620:HRM196632 HHQ196620:HHQ196632 GXU196620:GXU196632 GNY196620:GNY196632 GEC196620:GEC196632 FUG196620:FUG196632 FKK196620:FKK196632 FAO196620:FAO196632 EQS196620:EQS196632 EGW196620:EGW196632 DXA196620:DXA196632 DNE196620:DNE196632 DDI196620:DDI196632 CTM196620:CTM196632 CJQ196620:CJQ196632 BZU196620:BZU196632 BPY196620:BPY196632 BGC196620:BGC196632 AWG196620:AWG196632 AMK196620:AMK196632 ACO196620:ACO196632 SS196620:SS196632 IW196620:IW196632 WVI131084:WVI131096 WLM131084:WLM131096 WBQ131084:WBQ131096 VRU131084:VRU131096 VHY131084:VHY131096 UYC131084:UYC131096 UOG131084:UOG131096 UEK131084:UEK131096 TUO131084:TUO131096 TKS131084:TKS131096 TAW131084:TAW131096 SRA131084:SRA131096 SHE131084:SHE131096 RXI131084:RXI131096 RNM131084:RNM131096 RDQ131084:RDQ131096 QTU131084:QTU131096 QJY131084:QJY131096 QAC131084:QAC131096 PQG131084:PQG131096 PGK131084:PGK131096 OWO131084:OWO131096 OMS131084:OMS131096 OCW131084:OCW131096 NTA131084:NTA131096 NJE131084:NJE131096 MZI131084:MZI131096 MPM131084:MPM131096 MFQ131084:MFQ131096 LVU131084:LVU131096 LLY131084:LLY131096 LCC131084:LCC131096 KSG131084:KSG131096 KIK131084:KIK131096 JYO131084:JYO131096 JOS131084:JOS131096 JEW131084:JEW131096 IVA131084:IVA131096 ILE131084:ILE131096 IBI131084:IBI131096 HRM131084:HRM131096 HHQ131084:HHQ131096 GXU131084:GXU131096 GNY131084:GNY131096 GEC131084:GEC131096 FUG131084:FUG131096 FKK131084:FKK131096 FAO131084:FAO131096 EQS131084:EQS131096 EGW131084:EGW131096 DXA131084:DXA131096 DNE131084:DNE131096 DDI131084:DDI131096 CTM131084:CTM131096 CJQ131084:CJQ131096 BZU131084:BZU131096 BPY131084:BPY131096 BGC131084:BGC131096 AWG131084:AWG131096 AMK131084:AMK131096 ACO131084:ACO131096 SS131084:SS131096 IW131084:IW131096 WVI65548:WVI65560 WLM65548:WLM65560 WBQ65548:WBQ65560 VRU65548:VRU65560 VHY65548:VHY65560 UYC65548:UYC65560 UOG65548:UOG65560 UEK65548:UEK65560 TUO65548:TUO65560 TKS65548:TKS65560 TAW65548:TAW65560 SRA65548:SRA65560 SHE65548:SHE65560 RXI65548:RXI65560 RNM65548:RNM65560 RDQ65548:RDQ65560 QTU65548:QTU65560 QJY65548:QJY65560 QAC65548:QAC65560 PQG65548:PQG65560 PGK65548:PGK65560 OWO65548:OWO65560 OMS65548:OMS65560 OCW65548:OCW65560 NTA65548:NTA65560 NJE65548:NJE65560 MZI65548:MZI65560 MPM65548:MPM65560 MFQ65548:MFQ65560 LVU65548:LVU65560 LLY65548:LLY65560 LCC65548:LCC65560 KSG65548:KSG65560 KIK65548:KIK65560 JYO65548:JYO65560 JOS65548:JOS65560 JEW65548:JEW65560 IVA65548:IVA65560 ILE65548:ILE65560 IBI65548:IBI65560 HRM65548:HRM65560 HHQ65548:HHQ65560 GXU65548:GXU65560 GNY65548:GNY65560 GEC65548:GEC65560 FUG65548:FUG65560 FKK65548:FKK65560 FAO65548:FAO65560 EQS65548:EQS65560 EGW65548:EGW65560 DXA65548:DXA65560 DNE65548:DNE65560 DDI65548:DDI65560 CTM65548:CTM65560 CJQ65548:CJQ65560 BZU65548:BZU65560 BPY65548:BPY65560 BGC65548:BGC65560 AWG65548:AWG65560 AMK65548:AMK65560 ACO65548:ACO65560 SS65548:SS65560 IW65548:IW65560 WVI12:WVI24 WLM12:WLM24 WBQ12:WBQ24 VRU12:VRU24 VHY12:VHY24 UYC12:UYC24 UOG12:UOG24 UEK12:UEK24 TUO12:TUO24 TKS12:TKS24 TAW12:TAW24 SRA12:SRA24 SHE12:SHE24 RXI12:RXI24 RNM12:RNM24 RDQ12:RDQ24 QTU12:QTU24 QJY12:QJY24 QAC12:QAC24 PQG12:PQG24 PGK12:PGK24 OWO12:OWO24 OMS12:OMS24 OCW12:OCW24 NTA12:NTA24 NJE12:NJE24 MZI12:MZI24 MPM12:MPM24 MFQ12:MFQ24 LVU12:LVU24 LLY12:LLY24 LCC12:LCC24 KSG12:KSG24 KIK12:KIK24 JYO12:JYO24 JOS12:JOS24 JEW12:JEW24 IVA12:IVA24 ILE12:ILE24 IBI12:IBI24 HRM12:HRM24 HHQ12:HHQ24 GXU12:GXU24 GNY12:GNY24 GEC12:GEC24 FUG12:FUG24 FKK12:FKK24 FAO12:FAO24 EQS12:EQS24 EGW12:EGW24 DXA12:DXA24 DNE12:DNE24 DDI12:DDI24 CTM12:CTM24 CJQ12:CJQ24 BZU12:BZU24 BPY12:BPY24 BGC12:BGC24 AWG12:AWG24 AMK12:AMK24 ACO12:ACO24 SS12:SS24 IW12:IW24" xr:uid="{76343996-EBFA-4592-92C4-9BFE6596F278}"/>
    <dataValidation allowBlank="1" showInputMessage="1" showErrorMessage="1" promptTitle="Atenção!!" prompt="Informe o custo de aquisição" sqref="WVH983052:WVH983064 WLL983052:WLL983064 WBP983052:WBP983064 VRT983052:VRT983064 VHX983052:VHX983064 UYB983052:UYB983064 UOF983052:UOF983064 UEJ983052:UEJ983064 TUN983052:TUN983064 TKR983052:TKR983064 TAV983052:TAV983064 SQZ983052:SQZ983064 SHD983052:SHD983064 RXH983052:RXH983064 RNL983052:RNL983064 RDP983052:RDP983064 QTT983052:QTT983064 QJX983052:QJX983064 QAB983052:QAB983064 PQF983052:PQF983064 PGJ983052:PGJ983064 OWN983052:OWN983064 OMR983052:OMR983064 OCV983052:OCV983064 NSZ983052:NSZ983064 NJD983052:NJD983064 MZH983052:MZH983064 MPL983052:MPL983064 MFP983052:MFP983064 LVT983052:LVT983064 LLX983052:LLX983064 LCB983052:LCB983064 KSF983052:KSF983064 KIJ983052:KIJ983064 JYN983052:JYN983064 JOR983052:JOR983064 JEV983052:JEV983064 IUZ983052:IUZ983064 ILD983052:ILD983064 IBH983052:IBH983064 HRL983052:HRL983064 HHP983052:HHP983064 GXT983052:GXT983064 GNX983052:GNX983064 GEB983052:GEB983064 FUF983052:FUF983064 FKJ983052:FKJ983064 FAN983052:FAN983064 EQR983052:EQR983064 EGV983052:EGV983064 DWZ983052:DWZ983064 DND983052:DND983064 DDH983052:DDH983064 CTL983052:CTL983064 CJP983052:CJP983064 BZT983052:BZT983064 BPX983052:BPX983064 BGB983052:BGB983064 AWF983052:AWF983064 AMJ983052:AMJ983064 ACN983052:ACN983064 SR983052:SR983064 IV983052:IV983064 WVH917516:WVH917528 WLL917516:WLL917528 WBP917516:WBP917528 VRT917516:VRT917528 VHX917516:VHX917528 UYB917516:UYB917528 UOF917516:UOF917528 UEJ917516:UEJ917528 TUN917516:TUN917528 TKR917516:TKR917528 TAV917516:TAV917528 SQZ917516:SQZ917528 SHD917516:SHD917528 RXH917516:RXH917528 RNL917516:RNL917528 RDP917516:RDP917528 QTT917516:QTT917528 QJX917516:QJX917528 QAB917516:QAB917528 PQF917516:PQF917528 PGJ917516:PGJ917528 OWN917516:OWN917528 OMR917516:OMR917528 OCV917516:OCV917528 NSZ917516:NSZ917528 NJD917516:NJD917528 MZH917516:MZH917528 MPL917516:MPL917528 MFP917516:MFP917528 LVT917516:LVT917528 LLX917516:LLX917528 LCB917516:LCB917528 KSF917516:KSF917528 KIJ917516:KIJ917528 JYN917516:JYN917528 JOR917516:JOR917528 JEV917516:JEV917528 IUZ917516:IUZ917528 ILD917516:ILD917528 IBH917516:IBH917528 HRL917516:HRL917528 HHP917516:HHP917528 GXT917516:GXT917528 GNX917516:GNX917528 GEB917516:GEB917528 FUF917516:FUF917528 FKJ917516:FKJ917528 FAN917516:FAN917528 EQR917516:EQR917528 EGV917516:EGV917528 DWZ917516:DWZ917528 DND917516:DND917528 DDH917516:DDH917528 CTL917516:CTL917528 CJP917516:CJP917528 BZT917516:BZT917528 BPX917516:BPX917528 BGB917516:BGB917528 AWF917516:AWF917528 AMJ917516:AMJ917528 ACN917516:ACN917528 SR917516:SR917528 IV917516:IV917528 WVH851980:WVH851992 WLL851980:WLL851992 WBP851980:WBP851992 VRT851980:VRT851992 VHX851980:VHX851992 UYB851980:UYB851992 UOF851980:UOF851992 UEJ851980:UEJ851992 TUN851980:TUN851992 TKR851980:TKR851992 TAV851980:TAV851992 SQZ851980:SQZ851992 SHD851980:SHD851992 RXH851980:RXH851992 RNL851980:RNL851992 RDP851980:RDP851992 QTT851980:QTT851992 QJX851980:QJX851992 QAB851980:QAB851992 PQF851980:PQF851992 PGJ851980:PGJ851992 OWN851980:OWN851992 OMR851980:OMR851992 OCV851980:OCV851992 NSZ851980:NSZ851992 NJD851980:NJD851992 MZH851980:MZH851992 MPL851980:MPL851992 MFP851980:MFP851992 LVT851980:LVT851992 LLX851980:LLX851992 LCB851980:LCB851992 KSF851980:KSF851992 KIJ851980:KIJ851992 JYN851980:JYN851992 JOR851980:JOR851992 JEV851980:JEV851992 IUZ851980:IUZ851992 ILD851980:ILD851992 IBH851980:IBH851992 HRL851980:HRL851992 HHP851980:HHP851992 GXT851980:GXT851992 GNX851980:GNX851992 GEB851980:GEB851992 FUF851980:FUF851992 FKJ851980:FKJ851992 FAN851980:FAN851992 EQR851980:EQR851992 EGV851980:EGV851992 DWZ851980:DWZ851992 DND851980:DND851992 DDH851980:DDH851992 CTL851980:CTL851992 CJP851980:CJP851992 BZT851980:BZT851992 BPX851980:BPX851992 BGB851980:BGB851992 AWF851980:AWF851992 AMJ851980:AMJ851992 ACN851980:ACN851992 SR851980:SR851992 IV851980:IV851992 WVH786444:WVH786456 WLL786444:WLL786456 WBP786444:WBP786456 VRT786444:VRT786456 VHX786444:VHX786456 UYB786444:UYB786456 UOF786444:UOF786456 UEJ786444:UEJ786456 TUN786444:TUN786456 TKR786444:TKR786456 TAV786444:TAV786456 SQZ786444:SQZ786456 SHD786444:SHD786456 RXH786444:RXH786456 RNL786444:RNL786456 RDP786444:RDP786456 QTT786444:QTT786456 QJX786444:QJX786456 QAB786444:QAB786456 PQF786444:PQF786456 PGJ786444:PGJ786456 OWN786444:OWN786456 OMR786444:OMR786456 OCV786444:OCV786456 NSZ786444:NSZ786456 NJD786444:NJD786456 MZH786444:MZH786456 MPL786444:MPL786456 MFP786444:MFP786456 LVT786444:LVT786456 LLX786444:LLX786456 LCB786444:LCB786456 KSF786444:KSF786456 KIJ786444:KIJ786456 JYN786444:JYN786456 JOR786444:JOR786456 JEV786444:JEV786456 IUZ786444:IUZ786456 ILD786444:ILD786456 IBH786444:IBH786456 HRL786444:HRL786456 HHP786444:HHP786456 GXT786444:GXT786456 GNX786444:GNX786456 GEB786444:GEB786456 FUF786444:FUF786456 FKJ786444:FKJ786456 FAN786444:FAN786456 EQR786444:EQR786456 EGV786444:EGV786456 DWZ786444:DWZ786456 DND786444:DND786456 DDH786444:DDH786456 CTL786444:CTL786456 CJP786444:CJP786456 BZT786444:BZT786456 BPX786444:BPX786456 BGB786444:BGB786456 AWF786444:AWF786456 AMJ786444:AMJ786456 ACN786444:ACN786456 SR786444:SR786456 IV786444:IV786456 WVH720908:WVH720920 WLL720908:WLL720920 WBP720908:WBP720920 VRT720908:VRT720920 VHX720908:VHX720920 UYB720908:UYB720920 UOF720908:UOF720920 UEJ720908:UEJ720920 TUN720908:TUN720920 TKR720908:TKR720920 TAV720908:TAV720920 SQZ720908:SQZ720920 SHD720908:SHD720920 RXH720908:RXH720920 RNL720908:RNL720920 RDP720908:RDP720920 QTT720908:QTT720920 QJX720908:QJX720920 QAB720908:QAB720920 PQF720908:PQF720920 PGJ720908:PGJ720920 OWN720908:OWN720920 OMR720908:OMR720920 OCV720908:OCV720920 NSZ720908:NSZ720920 NJD720908:NJD720920 MZH720908:MZH720920 MPL720908:MPL720920 MFP720908:MFP720920 LVT720908:LVT720920 LLX720908:LLX720920 LCB720908:LCB720920 KSF720908:KSF720920 KIJ720908:KIJ720920 JYN720908:JYN720920 JOR720908:JOR720920 JEV720908:JEV720920 IUZ720908:IUZ720920 ILD720908:ILD720920 IBH720908:IBH720920 HRL720908:HRL720920 HHP720908:HHP720920 GXT720908:GXT720920 GNX720908:GNX720920 GEB720908:GEB720920 FUF720908:FUF720920 FKJ720908:FKJ720920 FAN720908:FAN720920 EQR720908:EQR720920 EGV720908:EGV720920 DWZ720908:DWZ720920 DND720908:DND720920 DDH720908:DDH720920 CTL720908:CTL720920 CJP720908:CJP720920 BZT720908:BZT720920 BPX720908:BPX720920 BGB720908:BGB720920 AWF720908:AWF720920 AMJ720908:AMJ720920 ACN720908:ACN720920 SR720908:SR720920 IV720908:IV720920 WVH655372:WVH655384 WLL655372:WLL655384 WBP655372:WBP655384 VRT655372:VRT655384 VHX655372:VHX655384 UYB655372:UYB655384 UOF655372:UOF655384 UEJ655372:UEJ655384 TUN655372:TUN655384 TKR655372:TKR655384 TAV655372:TAV655384 SQZ655372:SQZ655384 SHD655372:SHD655384 RXH655372:RXH655384 RNL655372:RNL655384 RDP655372:RDP655384 QTT655372:QTT655384 QJX655372:QJX655384 QAB655372:QAB655384 PQF655372:PQF655384 PGJ655372:PGJ655384 OWN655372:OWN655384 OMR655372:OMR655384 OCV655372:OCV655384 NSZ655372:NSZ655384 NJD655372:NJD655384 MZH655372:MZH655384 MPL655372:MPL655384 MFP655372:MFP655384 LVT655372:LVT655384 LLX655372:LLX655384 LCB655372:LCB655384 KSF655372:KSF655384 KIJ655372:KIJ655384 JYN655372:JYN655384 JOR655372:JOR655384 JEV655372:JEV655384 IUZ655372:IUZ655384 ILD655372:ILD655384 IBH655372:IBH655384 HRL655372:HRL655384 HHP655372:HHP655384 GXT655372:GXT655384 GNX655372:GNX655384 GEB655372:GEB655384 FUF655372:FUF655384 FKJ655372:FKJ655384 FAN655372:FAN655384 EQR655372:EQR655384 EGV655372:EGV655384 DWZ655372:DWZ655384 DND655372:DND655384 DDH655372:DDH655384 CTL655372:CTL655384 CJP655372:CJP655384 BZT655372:BZT655384 BPX655372:BPX655384 BGB655372:BGB655384 AWF655372:AWF655384 AMJ655372:AMJ655384 ACN655372:ACN655384 SR655372:SR655384 IV655372:IV655384 WVH589836:WVH589848 WLL589836:WLL589848 WBP589836:WBP589848 VRT589836:VRT589848 VHX589836:VHX589848 UYB589836:UYB589848 UOF589836:UOF589848 UEJ589836:UEJ589848 TUN589836:TUN589848 TKR589836:TKR589848 TAV589836:TAV589848 SQZ589836:SQZ589848 SHD589836:SHD589848 RXH589836:RXH589848 RNL589836:RNL589848 RDP589836:RDP589848 QTT589836:QTT589848 QJX589836:QJX589848 QAB589836:QAB589848 PQF589836:PQF589848 PGJ589836:PGJ589848 OWN589836:OWN589848 OMR589836:OMR589848 OCV589836:OCV589848 NSZ589836:NSZ589848 NJD589836:NJD589848 MZH589836:MZH589848 MPL589836:MPL589848 MFP589836:MFP589848 LVT589836:LVT589848 LLX589836:LLX589848 LCB589836:LCB589848 KSF589836:KSF589848 KIJ589836:KIJ589848 JYN589836:JYN589848 JOR589836:JOR589848 JEV589836:JEV589848 IUZ589836:IUZ589848 ILD589836:ILD589848 IBH589836:IBH589848 HRL589836:HRL589848 HHP589836:HHP589848 GXT589836:GXT589848 GNX589836:GNX589848 GEB589836:GEB589848 FUF589836:FUF589848 FKJ589836:FKJ589848 FAN589836:FAN589848 EQR589836:EQR589848 EGV589836:EGV589848 DWZ589836:DWZ589848 DND589836:DND589848 DDH589836:DDH589848 CTL589836:CTL589848 CJP589836:CJP589848 BZT589836:BZT589848 BPX589836:BPX589848 BGB589836:BGB589848 AWF589836:AWF589848 AMJ589836:AMJ589848 ACN589836:ACN589848 SR589836:SR589848 IV589836:IV589848 WVH524300:WVH524312 WLL524300:WLL524312 WBP524300:WBP524312 VRT524300:VRT524312 VHX524300:VHX524312 UYB524300:UYB524312 UOF524300:UOF524312 UEJ524300:UEJ524312 TUN524300:TUN524312 TKR524300:TKR524312 TAV524300:TAV524312 SQZ524300:SQZ524312 SHD524300:SHD524312 RXH524300:RXH524312 RNL524300:RNL524312 RDP524300:RDP524312 QTT524300:QTT524312 QJX524300:QJX524312 QAB524300:QAB524312 PQF524300:PQF524312 PGJ524300:PGJ524312 OWN524300:OWN524312 OMR524300:OMR524312 OCV524300:OCV524312 NSZ524300:NSZ524312 NJD524300:NJD524312 MZH524300:MZH524312 MPL524300:MPL524312 MFP524300:MFP524312 LVT524300:LVT524312 LLX524300:LLX524312 LCB524300:LCB524312 KSF524300:KSF524312 KIJ524300:KIJ524312 JYN524300:JYN524312 JOR524300:JOR524312 JEV524300:JEV524312 IUZ524300:IUZ524312 ILD524300:ILD524312 IBH524300:IBH524312 HRL524300:HRL524312 HHP524300:HHP524312 GXT524300:GXT524312 GNX524300:GNX524312 GEB524300:GEB524312 FUF524300:FUF524312 FKJ524300:FKJ524312 FAN524300:FAN524312 EQR524300:EQR524312 EGV524300:EGV524312 DWZ524300:DWZ524312 DND524300:DND524312 DDH524300:DDH524312 CTL524300:CTL524312 CJP524300:CJP524312 BZT524300:BZT524312 BPX524300:BPX524312 BGB524300:BGB524312 AWF524300:AWF524312 AMJ524300:AMJ524312 ACN524300:ACN524312 SR524300:SR524312 IV524300:IV524312 WVH458764:WVH458776 WLL458764:WLL458776 WBP458764:WBP458776 VRT458764:VRT458776 VHX458764:VHX458776 UYB458764:UYB458776 UOF458764:UOF458776 UEJ458764:UEJ458776 TUN458764:TUN458776 TKR458764:TKR458776 TAV458764:TAV458776 SQZ458764:SQZ458776 SHD458764:SHD458776 RXH458764:RXH458776 RNL458764:RNL458776 RDP458764:RDP458776 QTT458764:QTT458776 QJX458764:QJX458776 QAB458764:QAB458776 PQF458764:PQF458776 PGJ458764:PGJ458776 OWN458764:OWN458776 OMR458764:OMR458776 OCV458764:OCV458776 NSZ458764:NSZ458776 NJD458764:NJD458776 MZH458764:MZH458776 MPL458764:MPL458776 MFP458764:MFP458776 LVT458764:LVT458776 LLX458764:LLX458776 LCB458764:LCB458776 KSF458764:KSF458776 KIJ458764:KIJ458776 JYN458764:JYN458776 JOR458764:JOR458776 JEV458764:JEV458776 IUZ458764:IUZ458776 ILD458764:ILD458776 IBH458764:IBH458776 HRL458764:HRL458776 HHP458764:HHP458776 GXT458764:GXT458776 GNX458764:GNX458776 GEB458764:GEB458776 FUF458764:FUF458776 FKJ458764:FKJ458776 FAN458764:FAN458776 EQR458764:EQR458776 EGV458764:EGV458776 DWZ458764:DWZ458776 DND458764:DND458776 DDH458764:DDH458776 CTL458764:CTL458776 CJP458764:CJP458776 BZT458764:BZT458776 BPX458764:BPX458776 BGB458764:BGB458776 AWF458764:AWF458776 AMJ458764:AMJ458776 ACN458764:ACN458776 SR458764:SR458776 IV458764:IV458776 WVH393228:WVH393240 WLL393228:WLL393240 WBP393228:WBP393240 VRT393228:VRT393240 VHX393228:VHX393240 UYB393228:UYB393240 UOF393228:UOF393240 UEJ393228:UEJ393240 TUN393228:TUN393240 TKR393228:TKR393240 TAV393228:TAV393240 SQZ393228:SQZ393240 SHD393228:SHD393240 RXH393228:RXH393240 RNL393228:RNL393240 RDP393228:RDP393240 QTT393228:QTT393240 QJX393228:QJX393240 QAB393228:QAB393240 PQF393228:PQF393240 PGJ393228:PGJ393240 OWN393228:OWN393240 OMR393228:OMR393240 OCV393228:OCV393240 NSZ393228:NSZ393240 NJD393228:NJD393240 MZH393228:MZH393240 MPL393228:MPL393240 MFP393228:MFP393240 LVT393228:LVT393240 LLX393228:LLX393240 LCB393228:LCB393240 KSF393228:KSF393240 KIJ393228:KIJ393240 JYN393228:JYN393240 JOR393228:JOR393240 JEV393228:JEV393240 IUZ393228:IUZ393240 ILD393228:ILD393240 IBH393228:IBH393240 HRL393228:HRL393240 HHP393228:HHP393240 GXT393228:GXT393240 GNX393228:GNX393240 GEB393228:GEB393240 FUF393228:FUF393240 FKJ393228:FKJ393240 FAN393228:FAN393240 EQR393228:EQR393240 EGV393228:EGV393240 DWZ393228:DWZ393240 DND393228:DND393240 DDH393228:DDH393240 CTL393228:CTL393240 CJP393228:CJP393240 BZT393228:BZT393240 BPX393228:BPX393240 BGB393228:BGB393240 AWF393228:AWF393240 AMJ393228:AMJ393240 ACN393228:ACN393240 SR393228:SR393240 IV393228:IV393240 WVH327692:WVH327704 WLL327692:WLL327704 WBP327692:WBP327704 VRT327692:VRT327704 VHX327692:VHX327704 UYB327692:UYB327704 UOF327692:UOF327704 UEJ327692:UEJ327704 TUN327692:TUN327704 TKR327692:TKR327704 TAV327692:TAV327704 SQZ327692:SQZ327704 SHD327692:SHD327704 RXH327692:RXH327704 RNL327692:RNL327704 RDP327692:RDP327704 QTT327692:QTT327704 QJX327692:QJX327704 QAB327692:QAB327704 PQF327692:PQF327704 PGJ327692:PGJ327704 OWN327692:OWN327704 OMR327692:OMR327704 OCV327692:OCV327704 NSZ327692:NSZ327704 NJD327692:NJD327704 MZH327692:MZH327704 MPL327692:MPL327704 MFP327692:MFP327704 LVT327692:LVT327704 LLX327692:LLX327704 LCB327692:LCB327704 KSF327692:KSF327704 KIJ327692:KIJ327704 JYN327692:JYN327704 JOR327692:JOR327704 JEV327692:JEV327704 IUZ327692:IUZ327704 ILD327692:ILD327704 IBH327692:IBH327704 HRL327692:HRL327704 HHP327692:HHP327704 GXT327692:GXT327704 GNX327692:GNX327704 GEB327692:GEB327704 FUF327692:FUF327704 FKJ327692:FKJ327704 FAN327692:FAN327704 EQR327692:EQR327704 EGV327692:EGV327704 DWZ327692:DWZ327704 DND327692:DND327704 DDH327692:DDH327704 CTL327692:CTL327704 CJP327692:CJP327704 BZT327692:BZT327704 BPX327692:BPX327704 BGB327692:BGB327704 AWF327692:AWF327704 AMJ327692:AMJ327704 ACN327692:ACN327704 SR327692:SR327704 IV327692:IV327704 WVH262156:WVH262168 WLL262156:WLL262168 WBP262156:WBP262168 VRT262156:VRT262168 VHX262156:VHX262168 UYB262156:UYB262168 UOF262156:UOF262168 UEJ262156:UEJ262168 TUN262156:TUN262168 TKR262156:TKR262168 TAV262156:TAV262168 SQZ262156:SQZ262168 SHD262156:SHD262168 RXH262156:RXH262168 RNL262156:RNL262168 RDP262156:RDP262168 QTT262156:QTT262168 QJX262156:QJX262168 QAB262156:QAB262168 PQF262156:PQF262168 PGJ262156:PGJ262168 OWN262156:OWN262168 OMR262156:OMR262168 OCV262156:OCV262168 NSZ262156:NSZ262168 NJD262156:NJD262168 MZH262156:MZH262168 MPL262156:MPL262168 MFP262156:MFP262168 LVT262156:LVT262168 LLX262156:LLX262168 LCB262156:LCB262168 KSF262156:KSF262168 KIJ262156:KIJ262168 JYN262156:JYN262168 JOR262156:JOR262168 JEV262156:JEV262168 IUZ262156:IUZ262168 ILD262156:ILD262168 IBH262156:IBH262168 HRL262156:HRL262168 HHP262156:HHP262168 GXT262156:GXT262168 GNX262156:GNX262168 GEB262156:GEB262168 FUF262156:FUF262168 FKJ262156:FKJ262168 FAN262156:FAN262168 EQR262156:EQR262168 EGV262156:EGV262168 DWZ262156:DWZ262168 DND262156:DND262168 DDH262156:DDH262168 CTL262156:CTL262168 CJP262156:CJP262168 BZT262156:BZT262168 BPX262156:BPX262168 BGB262156:BGB262168 AWF262156:AWF262168 AMJ262156:AMJ262168 ACN262156:ACN262168 SR262156:SR262168 IV262156:IV262168 WVH196620:WVH196632 WLL196620:WLL196632 WBP196620:WBP196632 VRT196620:VRT196632 VHX196620:VHX196632 UYB196620:UYB196632 UOF196620:UOF196632 UEJ196620:UEJ196632 TUN196620:TUN196632 TKR196620:TKR196632 TAV196620:TAV196632 SQZ196620:SQZ196632 SHD196620:SHD196632 RXH196620:RXH196632 RNL196620:RNL196632 RDP196620:RDP196632 QTT196620:QTT196632 QJX196620:QJX196632 QAB196620:QAB196632 PQF196620:PQF196632 PGJ196620:PGJ196632 OWN196620:OWN196632 OMR196620:OMR196632 OCV196620:OCV196632 NSZ196620:NSZ196632 NJD196620:NJD196632 MZH196620:MZH196632 MPL196620:MPL196632 MFP196620:MFP196632 LVT196620:LVT196632 LLX196620:LLX196632 LCB196620:LCB196632 KSF196620:KSF196632 KIJ196620:KIJ196632 JYN196620:JYN196632 JOR196620:JOR196632 JEV196620:JEV196632 IUZ196620:IUZ196632 ILD196620:ILD196632 IBH196620:IBH196632 HRL196620:HRL196632 HHP196620:HHP196632 GXT196620:GXT196632 GNX196620:GNX196632 GEB196620:GEB196632 FUF196620:FUF196632 FKJ196620:FKJ196632 FAN196620:FAN196632 EQR196620:EQR196632 EGV196620:EGV196632 DWZ196620:DWZ196632 DND196620:DND196632 DDH196620:DDH196632 CTL196620:CTL196632 CJP196620:CJP196632 BZT196620:BZT196632 BPX196620:BPX196632 BGB196620:BGB196632 AWF196620:AWF196632 AMJ196620:AMJ196632 ACN196620:ACN196632 SR196620:SR196632 IV196620:IV196632 WVH131084:WVH131096 WLL131084:WLL131096 WBP131084:WBP131096 VRT131084:VRT131096 VHX131084:VHX131096 UYB131084:UYB131096 UOF131084:UOF131096 UEJ131084:UEJ131096 TUN131084:TUN131096 TKR131084:TKR131096 TAV131084:TAV131096 SQZ131084:SQZ131096 SHD131084:SHD131096 RXH131084:RXH131096 RNL131084:RNL131096 RDP131084:RDP131096 QTT131084:QTT131096 QJX131084:QJX131096 QAB131084:QAB131096 PQF131084:PQF131096 PGJ131084:PGJ131096 OWN131084:OWN131096 OMR131084:OMR131096 OCV131084:OCV131096 NSZ131084:NSZ131096 NJD131084:NJD131096 MZH131084:MZH131096 MPL131084:MPL131096 MFP131084:MFP131096 LVT131084:LVT131096 LLX131084:LLX131096 LCB131084:LCB131096 KSF131084:KSF131096 KIJ131084:KIJ131096 JYN131084:JYN131096 JOR131084:JOR131096 JEV131084:JEV131096 IUZ131084:IUZ131096 ILD131084:ILD131096 IBH131084:IBH131096 HRL131084:HRL131096 HHP131084:HHP131096 GXT131084:GXT131096 GNX131084:GNX131096 GEB131084:GEB131096 FUF131084:FUF131096 FKJ131084:FKJ131096 FAN131084:FAN131096 EQR131084:EQR131096 EGV131084:EGV131096 DWZ131084:DWZ131096 DND131084:DND131096 DDH131084:DDH131096 CTL131084:CTL131096 CJP131084:CJP131096 BZT131084:BZT131096 BPX131084:BPX131096 BGB131084:BGB131096 AWF131084:AWF131096 AMJ131084:AMJ131096 ACN131084:ACN131096 SR131084:SR131096 IV131084:IV131096 WVH65548:WVH65560 WLL65548:WLL65560 WBP65548:WBP65560 VRT65548:VRT65560 VHX65548:VHX65560 UYB65548:UYB65560 UOF65548:UOF65560 UEJ65548:UEJ65560 TUN65548:TUN65560 TKR65548:TKR65560 TAV65548:TAV65560 SQZ65548:SQZ65560 SHD65548:SHD65560 RXH65548:RXH65560 RNL65548:RNL65560 RDP65548:RDP65560 QTT65548:QTT65560 QJX65548:QJX65560 QAB65548:QAB65560 PQF65548:PQF65560 PGJ65548:PGJ65560 OWN65548:OWN65560 OMR65548:OMR65560 OCV65548:OCV65560 NSZ65548:NSZ65560 NJD65548:NJD65560 MZH65548:MZH65560 MPL65548:MPL65560 MFP65548:MFP65560 LVT65548:LVT65560 LLX65548:LLX65560 LCB65548:LCB65560 KSF65548:KSF65560 KIJ65548:KIJ65560 JYN65548:JYN65560 JOR65548:JOR65560 JEV65548:JEV65560 IUZ65548:IUZ65560 ILD65548:ILD65560 IBH65548:IBH65560 HRL65548:HRL65560 HHP65548:HHP65560 GXT65548:GXT65560 GNX65548:GNX65560 GEB65548:GEB65560 FUF65548:FUF65560 FKJ65548:FKJ65560 FAN65548:FAN65560 EQR65548:EQR65560 EGV65548:EGV65560 DWZ65548:DWZ65560 DND65548:DND65560 DDH65548:DDH65560 CTL65548:CTL65560 CJP65548:CJP65560 BZT65548:BZT65560 BPX65548:BPX65560 BGB65548:BGB65560 AWF65548:AWF65560 AMJ65548:AMJ65560 ACN65548:ACN65560 SR65548:SR65560 IV65548:IV65560 WVH12:WVH24 WLL12:WLL24 WBP12:WBP24 VRT12:VRT24 VHX12:VHX24 UYB12:UYB24 UOF12:UOF24 UEJ12:UEJ24 TUN12:TUN24 TKR12:TKR24 TAV12:TAV24 SQZ12:SQZ24 SHD12:SHD24 RXH12:RXH24 RNL12:RNL24 RDP12:RDP24 QTT12:QTT24 QJX12:QJX24 QAB12:QAB24 PQF12:PQF24 PGJ12:PGJ24 OWN12:OWN24 OMR12:OMR24 OCV12:OCV24 NSZ12:NSZ24 NJD12:NJD24 MZH12:MZH24 MPL12:MPL24 MFP12:MFP24 LVT12:LVT24 LLX12:LLX24 LCB12:LCB24 KSF12:KSF24 KIJ12:KIJ24 JYN12:JYN24 JOR12:JOR24 JEV12:JEV24 IUZ12:IUZ24 ILD12:ILD24 IBH12:IBH24 HRL12:HRL24 HHP12:HHP24 GXT12:GXT24 GNX12:GNX24 GEB12:GEB24 FUF12:FUF24 FKJ12:FKJ24 FAN12:FAN24 EQR12:EQR24 EGV12:EGV24 DWZ12:DWZ24 DND12:DND24 DDH12:DDH24 CTL12:CTL24 CJP12:CJP24 BZT12:BZT24 BPX12:BPX24 BGB12:BGB24 AWF12:AWF24 AMJ12:AMJ24 ACN12:ACN24 SR12:SR24 IV12:IV24 E65510:E65522 E131046:E131058 E196582:E196594 E262118:E262130 E327654:E327666 E393190:E393202 E458726:E458738 E524262:E524274 E589798:E589810 E655334:E655346 E720870:E720882 E786406:E786418 E851942:E851954 E917478:E917490 E983014:E983026" xr:uid="{9B9E7B3D-C016-46E6-A800-AD904E7FE6B5}"/>
    <dataValidation allowBlank="1" showInputMessage="1" showErrorMessage="1" promptTitle="Atenção!!" prompt="Célula com fórmula. Não digitar dados!!" sqref="WVJ983052:WVJ983066 WLN983052:WLN983066 WBR983052:WBR983066 VRV983052:VRV983066 VHZ983052:VHZ983066 UYD983052:UYD983066 UOH983052:UOH983066 UEL983052:UEL983066 TUP983052:TUP983066 TKT983052:TKT983066 TAX983052:TAX983066 SRB983052:SRB983066 SHF983052:SHF983066 RXJ983052:RXJ983066 RNN983052:RNN983066 RDR983052:RDR983066 QTV983052:QTV983066 QJZ983052:QJZ983066 QAD983052:QAD983066 PQH983052:PQH983066 PGL983052:PGL983066 OWP983052:OWP983066 OMT983052:OMT983066 OCX983052:OCX983066 NTB983052:NTB983066 NJF983052:NJF983066 MZJ983052:MZJ983066 MPN983052:MPN983066 MFR983052:MFR983066 LVV983052:LVV983066 LLZ983052:LLZ983066 LCD983052:LCD983066 KSH983052:KSH983066 KIL983052:KIL983066 JYP983052:JYP983066 JOT983052:JOT983066 JEX983052:JEX983066 IVB983052:IVB983066 ILF983052:ILF983066 IBJ983052:IBJ983066 HRN983052:HRN983066 HHR983052:HHR983066 GXV983052:GXV983066 GNZ983052:GNZ983066 GED983052:GED983066 FUH983052:FUH983066 FKL983052:FKL983066 FAP983052:FAP983066 EQT983052:EQT983066 EGX983052:EGX983066 DXB983052:DXB983066 DNF983052:DNF983066 DDJ983052:DDJ983066 CTN983052:CTN983066 CJR983052:CJR983066 BZV983052:BZV983066 BPZ983052:BPZ983066 BGD983052:BGD983066 AWH983052:AWH983066 AML983052:AML983066 ACP983052:ACP983066 ST983052:ST983066 IX983052:IX983066 WVJ917516:WVJ917530 WLN917516:WLN917530 WBR917516:WBR917530 VRV917516:VRV917530 VHZ917516:VHZ917530 UYD917516:UYD917530 UOH917516:UOH917530 UEL917516:UEL917530 TUP917516:TUP917530 TKT917516:TKT917530 TAX917516:TAX917530 SRB917516:SRB917530 SHF917516:SHF917530 RXJ917516:RXJ917530 RNN917516:RNN917530 RDR917516:RDR917530 QTV917516:QTV917530 QJZ917516:QJZ917530 QAD917516:QAD917530 PQH917516:PQH917530 PGL917516:PGL917530 OWP917516:OWP917530 OMT917516:OMT917530 OCX917516:OCX917530 NTB917516:NTB917530 NJF917516:NJF917530 MZJ917516:MZJ917530 MPN917516:MPN917530 MFR917516:MFR917530 LVV917516:LVV917530 LLZ917516:LLZ917530 LCD917516:LCD917530 KSH917516:KSH917530 KIL917516:KIL917530 JYP917516:JYP917530 JOT917516:JOT917530 JEX917516:JEX917530 IVB917516:IVB917530 ILF917516:ILF917530 IBJ917516:IBJ917530 HRN917516:HRN917530 HHR917516:HHR917530 GXV917516:GXV917530 GNZ917516:GNZ917530 GED917516:GED917530 FUH917516:FUH917530 FKL917516:FKL917530 FAP917516:FAP917530 EQT917516:EQT917530 EGX917516:EGX917530 DXB917516:DXB917530 DNF917516:DNF917530 DDJ917516:DDJ917530 CTN917516:CTN917530 CJR917516:CJR917530 BZV917516:BZV917530 BPZ917516:BPZ917530 BGD917516:BGD917530 AWH917516:AWH917530 AML917516:AML917530 ACP917516:ACP917530 ST917516:ST917530 IX917516:IX917530 WVJ851980:WVJ851994 WLN851980:WLN851994 WBR851980:WBR851994 VRV851980:VRV851994 VHZ851980:VHZ851994 UYD851980:UYD851994 UOH851980:UOH851994 UEL851980:UEL851994 TUP851980:TUP851994 TKT851980:TKT851994 TAX851980:TAX851994 SRB851980:SRB851994 SHF851980:SHF851994 RXJ851980:RXJ851994 RNN851980:RNN851994 RDR851980:RDR851994 QTV851980:QTV851994 QJZ851980:QJZ851994 QAD851980:QAD851994 PQH851980:PQH851994 PGL851980:PGL851994 OWP851980:OWP851994 OMT851980:OMT851994 OCX851980:OCX851994 NTB851980:NTB851994 NJF851980:NJF851994 MZJ851980:MZJ851994 MPN851980:MPN851994 MFR851980:MFR851994 LVV851980:LVV851994 LLZ851980:LLZ851994 LCD851980:LCD851994 KSH851980:KSH851994 KIL851980:KIL851994 JYP851980:JYP851994 JOT851980:JOT851994 JEX851980:JEX851994 IVB851980:IVB851994 ILF851980:ILF851994 IBJ851980:IBJ851994 HRN851980:HRN851994 HHR851980:HHR851994 GXV851980:GXV851994 GNZ851980:GNZ851994 GED851980:GED851994 FUH851980:FUH851994 FKL851980:FKL851994 FAP851980:FAP851994 EQT851980:EQT851994 EGX851980:EGX851994 DXB851980:DXB851994 DNF851980:DNF851994 DDJ851980:DDJ851994 CTN851980:CTN851994 CJR851980:CJR851994 BZV851980:BZV851994 BPZ851980:BPZ851994 BGD851980:BGD851994 AWH851980:AWH851994 AML851980:AML851994 ACP851980:ACP851994 ST851980:ST851994 IX851980:IX851994 WVJ786444:WVJ786458 WLN786444:WLN786458 WBR786444:WBR786458 VRV786444:VRV786458 VHZ786444:VHZ786458 UYD786444:UYD786458 UOH786444:UOH786458 UEL786444:UEL786458 TUP786444:TUP786458 TKT786444:TKT786458 TAX786444:TAX786458 SRB786444:SRB786458 SHF786444:SHF786458 RXJ786444:RXJ786458 RNN786444:RNN786458 RDR786444:RDR786458 QTV786444:QTV786458 QJZ786444:QJZ786458 QAD786444:QAD786458 PQH786444:PQH786458 PGL786444:PGL786458 OWP786444:OWP786458 OMT786444:OMT786458 OCX786444:OCX786458 NTB786444:NTB786458 NJF786444:NJF786458 MZJ786444:MZJ786458 MPN786444:MPN786458 MFR786444:MFR786458 LVV786444:LVV786458 LLZ786444:LLZ786458 LCD786444:LCD786458 KSH786444:KSH786458 KIL786444:KIL786458 JYP786444:JYP786458 JOT786444:JOT786458 JEX786444:JEX786458 IVB786444:IVB786458 ILF786444:ILF786458 IBJ786444:IBJ786458 HRN786444:HRN786458 HHR786444:HHR786458 GXV786444:GXV786458 GNZ786444:GNZ786458 GED786444:GED786458 FUH786444:FUH786458 FKL786444:FKL786458 FAP786444:FAP786458 EQT786444:EQT786458 EGX786444:EGX786458 DXB786444:DXB786458 DNF786444:DNF786458 DDJ786444:DDJ786458 CTN786444:CTN786458 CJR786444:CJR786458 BZV786444:BZV786458 BPZ786444:BPZ786458 BGD786444:BGD786458 AWH786444:AWH786458 AML786444:AML786458 ACP786444:ACP786458 ST786444:ST786458 IX786444:IX786458 WVJ720908:WVJ720922 WLN720908:WLN720922 WBR720908:WBR720922 VRV720908:VRV720922 VHZ720908:VHZ720922 UYD720908:UYD720922 UOH720908:UOH720922 UEL720908:UEL720922 TUP720908:TUP720922 TKT720908:TKT720922 TAX720908:TAX720922 SRB720908:SRB720922 SHF720908:SHF720922 RXJ720908:RXJ720922 RNN720908:RNN720922 RDR720908:RDR720922 QTV720908:QTV720922 QJZ720908:QJZ720922 QAD720908:QAD720922 PQH720908:PQH720922 PGL720908:PGL720922 OWP720908:OWP720922 OMT720908:OMT720922 OCX720908:OCX720922 NTB720908:NTB720922 NJF720908:NJF720922 MZJ720908:MZJ720922 MPN720908:MPN720922 MFR720908:MFR720922 LVV720908:LVV720922 LLZ720908:LLZ720922 LCD720908:LCD720922 KSH720908:KSH720922 KIL720908:KIL720922 JYP720908:JYP720922 JOT720908:JOT720922 JEX720908:JEX720922 IVB720908:IVB720922 ILF720908:ILF720922 IBJ720908:IBJ720922 HRN720908:HRN720922 HHR720908:HHR720922 GXV720908:GXV720922 GNZ720908:GNZ720922 GED720908:GED720922 FUH720908:FUH720922 FKL720908:FKL720922 FAP720908:FAP720922 EQT720908:EQT720922 EGX720908:EGX720922 DXB720908:DXB720922 DNF720908:DNF720922 DDJ720908:DDJ720922 CTN720908:CTN720922 CJR720908:CJR720922 BZV720908:BZV720922 BPZ720908:BPZ720922 BGD720908:BGD720922 AWH720908:AWH720922 AML720908:AML720922 ACP720908:ACP720922 ST720908:ST720922 IX720908:IX720922 WVJ655372:WVJ655386 WLN655372:WLN655386 WBR655372:WBR655386 VRV655372:VRV655386 VHZ655372:VHZ655386 UYD655372:UYD655386 UOH655372:UOH655386 UEL655372:UEL655386 TUP655372:TUP655386 TKT655372:TKT655386 TAX655372:TAX655386 SRB655372:SRB655386 SHF655372:SHF655386 RXJ655372:RXJ655386 RNN655372:RNN655386 RDR655372:RDR655386 QTV655372:QTV655386 QJZ655372:QJZ655386 QAD655372:QAD655386 PQH655372:PQH655386 PGL655372:PGL655386 OWP655372:OWP655386 OMT655372:OMT655386 OCX655372:OCX655386 NTB655372:NTB655386 NJF655372:NJF655386 MZJ655372:MZJ655386 MPN655372:MPN655386 MFR655372:MFR655386 LVV655372:LVV655386 LLZ655372:LLZ655386 LCD655372:LCD655386 KSH655372:KSH655386 KIL655372:KIL655386 JYP655372:JYP655386 JOT655372:JOT655386 JEX655372:JEX655386 IVB655372:IVB655386 ILF655372:ILF655386 IBJ655372:IBJ655386 HRN655372:HRN655386 HHR655372:HHR655386 GXV655372:GXV655386 GNZ655372:GNZ655386 GED655372:GED655386 FUH655372:FUH655386 FKL655372:FKL655386 FAP655372:FAP655386 EQT655372:EQT655386 EGX655372:EGX655386 DXB655372:DXB655386 DNF655372:DNF655386 DDJ655372:DDJ655386 CTN655372:CTN655386 CJR655372:CJR655386 BZV655372:BZV655386 BPZ655372:BPZ655386 BGD655372:BGD655386 AWH655372:AWH655386 AML655372:AML655386 ACP655372:ACP655386 ST655372:ST655386 IX655372:IX655386 WVJ589836:WVJ589850 WLN589836:WLN589850 WBR589836:WBR589850 VRV589836:VRV589850 VHZ589836:VHZ589850 UYD589836:UYD589850 UOH589836:UOH589850 UEL589836:UEL589850 TUP589836:TUP589850 TKT589836:TKT589850 TAX589836:TAX589850 SRB589836:SRB589850 SHF589836:SHF589850 RXJ589836:RXJ589850 RNN589836:RNN589850 RDR589836:RDR589850 QTV589836:QTV589850 QJZ589836:QJZ589850 QAD589836:QAD589850 PQH589836:PQH589850 PGL589836:PGL589850 OWP589836:OWP589850 OMT589836:OMT589850 OCX589836:OCX589850 NTB589836:NTB589850 NJF589836:NJF589850 MZJ589836:MZJ589850 MPN589836:MPN589850 MFR589836:MFR589850 LVV589836:LVV589850 LLZ589836:LLZ589850 LCD589836:LCD589850 KSH589836:KSH589850 KIL589836:KIL589850 JYP589836:JYP589850 JOT589836:JOT589850 JEX589836:JEX589850 IVB589836:IVB589850 ILF589836:ILF589850 IBJ589836:IBJ589850 HRN589836:HRN589850 HHR589836:HHR589850 GXV589836:GXV589850 GNZ589836:GNZ589850 GED589836:GED589850 FUH589836:FUH589850 FKL589836:FKL589850 FAP589836:FAP589850 EQT589836:EQT589850 EGX589836:EGX589850 DXB589836:DXB589850 DNF589836:DNF589850 DDJ589836:DDJ589850 CTN589836:CTN589850 CJR589836:CJR589850 BZV589836:BZV589850 BPZ589836:BPZ589850 BGD589836:BGD589850 AWH589836:AWH589850 AML589836:AML589850 ACP589836:ACP589850 ST589836:ST589850 IX589836:IX589850 WVJ524300:WVJ524314 WLN524300:WLN524314 WBR524300:WBR524314 VRV524300:VRV524314 VHZ524300:VHZ524314 UYD524300:UYD524314 UOH524300:UOH524314 UEL524300:UEL524314 TUP524300:TUP524314 TKT524300:TKT524314 TAX524300:TAX524314 SRB524300:SRB524314 SHF524300:SHF524314 RXJ524300:RXJ524314 RNN524300:RNN524314 RDR524300:RDR524314 QTV524300:QTV524314 QJZ524300:QJZ524314 QAD524300:QAD524314 PQH524300:PQH524314 PGL524300:PGL524314 OWP524300:OWP524314 OMT524300:OMT524314 OCX524300:OCX524314 NTB524300:NTB524314 NJF524300:NJF524314 MZJ524300:MZJ524314 MPN524300:MPN524314 MFR524300:MFR524314 LVV524300:LVV524314 LLZ524300:LLZ524314 LCD524300:LCD524314 KSH524300:KSH524314 KIL524300:KIL524314 JYP524300:JYP524314 JOT524300:JOT524314 JEX524300:JEX524314 IVB524300:IVB524314 ILF524300:ILF524314 IBJ524300:IBJ524314 HRN524300:HRN524314 HHR524300:HHR524314 GXV524300:GXV524314 GNZ524300:GNZ524314 GED524300:GED524314 FUH524300:FUH524314 FKL524300:FKL524314 FAP524300:FAP524314 EQT524300:EQT524314 EGX524300:EGX524314 DXB524300:DXB524314 DNF524300:DNF524314 DDJ524300:DDJ524314 CTN524300:CTN524314 CJR524300:CJR524314 BZV524300:BZV524314 BPZ524300:BPZ524314 BGD524300:BGD524314 AWH524300:AWH524314 AML524300:AML524314 ACP524300:ACP524314 ST524300:ST524314 IX524300:IX524314 WVJ458764:WVJ458778 WLN458764:WLN458778 WBR458764:WBR458778 VRV458764:VRV458778 VHZ458764:VHZ458778 UYD458764:UYD458778 UOH458764:UOH458778 UEL458764:UEL458778 TUP458764:TUP458778 TKT458764:TKT458778 TAX458764:TAX458778 SRB458764:SRB458778 SHF458764:SHF458778 RXJ458764:RXJ458778 RNN458764:RNN458778 RDR458764:RDR458778 QTV458764:QTV458778 QJZ458764:QJZ458778 QAD458764:QAD458778 PQH458764:PQH458778 PGL458764:PGL458778 OWP458764:OWP458778 OMT458764:OMT458778 OCX458764:OCX458778 NTB458764:NTB458778 NJF458764:NJF458778 MZJ458764:MZJ458778 MPN458764:MPN458778 MFR458764:MFR458778 LVV458764:LVV458778 LLZ458764:LLZ458778 LCD458764:LCD458778 KSH458764:KSH458778 KIL458764:KIL458778 JYP458764:JYP458778 JOT458764:JOT458778 JEX458764:JEX458778 IVB458764:IVB458778 ILF458764:ILF458778 IBJ458764:IBJ458778 HRN458764:HRN458778 HHR458764:HHR458778 GXV458764:GXV458778 GNZ458764:GNZ458778 GED458764:GED458778 FUH458764:FUH458778 FKL458764:FKL458778 FAP458764:FAP458778 EQT458764:EQT458778 EGX458764:EGX458778 DXB458764:DXB458778 DNF458764:DNF458778 DDJ458764:DDJ458778 CTN458764:CTN458778 CJR458764:CJR458778 BZV458764:BZV458778 BPZ458764:BPZ458778 BGD458764:BGD458778 AWH458764:AWH458778 AML458764:AML458778 ACP458764:ACP458778 ST458764:ST458778 IX458764:IX458778 WVJ393228:WVJ393242 WLN393228:WLN393242 WBR393228:WBR393242 VRV393228:VRV393242 VHZ393228:VHZ393242 UYD393228:UYD393242 UOH393228:UOH393242 UEL393228:UEL393242 TUP393228:TUP393242 TKT393228:TKT393242 TAX393228:TAX393242 SRB393228:SRB393242 SHF393228:SHF393242 RXJ393228:RXJ393242 RNN393228:RNN393242 RDR393228:RDR393242 QTV393228:QTV393242 QJZ393228:QJZ393242 QAD393228:QAD393242 PQH393228:PQH393242 PGL393228:PGL393242 OWP393228:OWP393242 OMT393228:OMT393242 OCX393228:OCX393242 NTB393228:NTB393242 NJF393228:NJF393242 MZJ393228:MZJ393242 MPN393228:MPN393242 MFR393228:MFR393242 LVV393228:LVV393242 LLZ393228:LLZ393242 LCD393228:LCD393242 KSH393228:KSH393242 KIL393228:KIL393242 JYP393228:JYP393242 JOT393228:JOT393242 JEX393228:JEX393242 IVB393228:IVB393242 ILF393228:ILF393242 IBJ393228:IBJ393242 HRN393228:HRN393242 HHR393228:HHR393242 GXV393228:GXV393242 GNZ393228:GNZ393242 GED393228:GED393242 FUH393228:FUH393242 FKL393228:FKL393242 FAP393228:FAP393242 EQT393228:EQT393242 EGX393228:EGX393242 DXB393228:DXB393242 DNF393228:DNF393242 DDJ393228:DDJ393242 CTN393228:CTN393242 CJR393228:CJR393242 BZV393228:BZV393242 BPZ393228:BPZ393242 BGD393228:BGD393242 AWH393228:AWH393242 AML393228:AML393242 ACP393228:ACP393242 ST393228:ST393242 IX393228:IX393242 WVJ327692:WVJ327706 WLN327692:WLN327706 WBR327692:WBR327706 VRV327692:VRV327706 VHZ327692:VHZ327706 UYD327692:UYD327706 UOH327692:UOH327706 UEL327692:UEL327706 TUP327692:TUP327706 TKT327692:TKT327706 TAX327692:TAX327706 SRB327692:SRB327706 SHF327692:SHF327706 RXJ327692:RXJ327706 RNN327692:RNN327706 RDR327692:RDR327706 QTV327692:QTV327706 QJZ327692:QJZ327706 QAD327692:QAD327706 PQH327692:PQH327706 PGL327692:PGL327706 OWP327692:OWP327706 OMT327692:OMT327706 OCX327692:OCX327706 NTB327692:NTB327706 NJF327692:NJF327706 MZJ327692:MZJ327706 MPN327692:MPN327706 MFR327692:MFR327706 LVV327692:LVV327706 LLZ327692:LLZ327706 LCD327692:LCD327706 KSH327692:KSH327706 KIL327692:KIL327706 JYP327692:JYP327706 JOT327692:JOT327706 JEX327692:JEX327706 IVB327692:IVB327706 ILF327692:ILF327706 IBJ327692:IBJ327706 HRN327692:HRN327706 HHR327692:HHR327706 GXV327692:GXV327706 GNZ327692:GNZ327706 GED327692:GED327706 FUH327692:FUH327706 FKL327692:FKL327706 FAP327692:FAP327706 EQT327692:EQT327706 EGX327692:EGX327706 DXB327692:DXB327706 DNF327692:DNF327706 DDJ327692:DDJ327706 CTN327692:CTN327706 CJR327692:CJR327706 BZV327692:BZV327706 BPZ327692:BPZ327706 BGD327692:BGD327706 AWH327692:AWH327706 AML327692:AML327706 ACP327692:ACP327706 ST327692:ST327706 IX327692:IX327706 WVJ262156:WVJ262170 WLN262156:WLN262170 WBR262156:WBR262170 VRV262156:VRV262170 VHZ262156:VHZ262170 UYD262156:UYD262170 UOH262156:UOH262170 UEL262156:UEL262170 TUP262156:TUP262170 TKT262156:TKT262170 TAX262156:TAX262170 SRB262156:SRB262170 SHF262156:SHF262170 RXJ262156:RXJ262170 RNN262156:RNN262170 RDR262156:RDR262170 QTV262156:QTV262170 QJZ262156:QJZ262170 QAD262156:QAD262170 PQH262156:PQH262170 PGL262156:PGL262170 OWP262156:OWP262170 OMT262156:OMT262170 OCX262156:OCX262170 NTB262156:NTB262170 NJF262156:NJF262170 MZJ262156:MZJ262170 MPN262156:MPN262170 MFR262156:MFR262170 LVV262156:LVV262170 LLZ262156:LLZ262170 LCD262156:LCD262170 KSH262156:KSH262170 KIL262156:KIL262170 JYP262156:JYP262170 JOT262156:JOT262170 JEX262156:JEX262170 IVB262156:IVB262170 ILF262156:ILF262170 IBJ262156:IBJ262170 HRN262156:HRN262170 HHR262156:HHR262170 GXV262156:GXV262170 GNZ262156:GNZ262170 GED262156:GED262170 FUH262156:FUH262170 FKL262156:FKL262170 FAP262156:FAP262170 EQT262156:EQT262170 EGX262156:EGX262170 DXB262156:DXB262170 DNF262156:DNF262170 DDJ262156:DDJ262170 CTN262156:CTN262170 CJR262156:CJR262170 BZV262156:BZV262170 BPZ262156:BPZ262170 BGD262156:BGD262170 AWH262156:AWH262170 AML262156:AML262170 ACP262156:ACP262170 ST262156:ST262170 IX262156:IX262170 WVJ196620:WVJ196634 WLN196620:WLN196634 WBR196620:WBR196634 VRV196620:VRV196634 VHZ196620:VHZ196634 UYD196620:UYD196634 UOH196620:UOH196634 UEL196620:UEL196634 TUP196620:TUP196634 TKT196620:TKT196634 TAX196620:TAX196634 SRB196620:SRB196634 SHF196620:SHF196634 RXJ196620:RXJ196634 RNN196620:RNN196634 RDR196620:RDR196634 QTV196620:QTV196634 QJZ196620:QJZ196634 QAD196620:QAD196634 PQH196620:PQH196634 PGL196620:PGL196634 OWP196620:OWP196634 OMT196620:OMT196634 OCX196620:OCX196634 NTB196620:NTB196634 NJF196620:NJF196634 MZJ196620:MZJ196634 MPN196620:MPN196634 MFR196620:MFR196634 LVV196620:LVV196634 LLZ196620:LLZ196634 LCD196620:LCD196634 KSH196620:KSH196634 KIL196620:KIL196634 JYP196620:JYP196634 JOT196620:JOT196634 JEX196620:JEX196634 IVB196620:IVB196634 ILF196620:ILF196634 IBJ196620:IBJ196634 HRN196620:HRN196634 HHR196620:HHR196634 GXV196620:GXV196634 GNZ196620:GNZ196634 GED196620:GED196634 FUH196620:FUH196634 FKL196620:FKL196634 FAP196620:FAP196634 EQT196620:EQT196634 EGX196620:EGX196634 DXB196620:DXB196634 DNF196620:DNF196634 DDJ196620:DDJ196634 CTN196620:CTN196634 CJR196620:CJR196634 BZV196620:BZV196634 BPZ196620:BPZ196634 BGD196620:BGD196634 AWH196620:AWH196634 AML196620:AML196634 ACP196620:ACP196634 ST196620:ST196634 IX196620:IX196634 WVJ131084:WVJ131098 WLN131084:WLN131098 WBR131084:WBR131098 VRV131084:VRV131098 VHZ131084:VHZ131098 UYD131084:UYD131098 UOH131084:UOH131098 UEL131084:UEL131098 TUP131084:TUP131098 TKT131084:TKT131098 TAX131084:TAX131098 SRB131084:SRB131098 SHF131084:SHF131098 RXJ131084:RXJ131098 RNN131084:RNN131098 RDR131084:RDR131098 QTV131084:QTV131098 QJZ131084:QJZ131098 QAD131084:QAD131098 PQH131084:PQH131098 PGL131084:PGL131098 OWP131084:OWP131098 OMT131084:OMT131098 OCX131084:OCX131098 NTB131084:NTB131098 NJF131084:NJF131098 MZJ131084:MZJ131098 MPN131084:MPN131098 MFR131084:MFR131098 LVV131084:LVV131098 LLZ131084:LLZ131098 LCD131084:LCD131098 KSH131084:KSH131098 KIL131084:KIL131098 JYP131084:JYP131098 JOT131084:JOT131098 JEX131084:JEX131098 IVB131084:IVB131098 ILF131084:ILF131098 IBJ131084:IBJ131098 HRN131084:HRN131098 HHR131084:HHR131098 GXV131084:GXV131098 GNZ131084:GNZ131098 GED131084:GED131098 FUH131084:FUH131098 FKL131084:FKL131098 FAP131084:FAP131098 EQT131084:EQT131098 EGX131084:EGX131098 DXB131084:DXB131098 DNF131084:DNF131098 DDJ131084:DDJ131098 CTN131084:CTN131098 CJR131084:CJR131098 BZV131084:BZV131098 BPZ131084:BPZ131098 BGD131084:BGD131098 AWH131084:AWH131098 AML131084:AML131098 ACP131084:ACP131098 ST131084:ST131098 IX131084:IX131098 WVJ65548:WVJ65562 WLN65548:WLN65562 WBR65548:WBR65562 VRV65548:VRV65562 VHZ65548:VHZ65562 UYD65548:UYD65562 UOH65548:UOH65562 UEL65548:UEL65562 TUP65548:TUP65562 TKT65548:TKT65562 TAX65548:TAX65562 SRB65548:SRB65562 SHF65548:SHF65562 RXJ65548:RXJ65562 RNN65548:RNN65562 RDR65548:RDR65562 QTV65548:QTV65562 QJZ65548:QJZ65562 QAD65548:QAD65562 PQH65548:PQH65562 PGL65548:PGL65562 OWP65548:OWP65562 OMT65548:OMT65562 OCX65548:OCX65562 NTB65548:NTB65562 NJF65548:NJF65562 MZJ65548:MZJ65562 MPN65548:MPN65562 MFR65548:MFR65562 LVV65548:LVV65562 LLZ65548:LLZ65562 LCD65548:LCD65562 KSH65548:KSH65562 KIL65548:KIL65562 JYP65548:JYP65562 JOT65548:JOT65562 JEX65548:JEX65562 IVB65548:IVB65562 ILF65548:ILF65562 IBJ65548:IBJ65562 HRN65548:HRN65562 HHR65548:HHR65562 GXV65548:GXV65562 GNZ65548:GNZ65562 GED65548:GED65562 FUH65548:FUH65562 FKL65548:FKL65562 FAP65548:FAP65562 EQT65548:EQT65562 EGX65548:EGX65562 DXB65548:DXB65562 DNF65548:DNF65562 DDJ65548:DDJ65562 CTN65548:CTN65562 CJR65548:CJR65562 BZV65548:BZV65562 BPZ65548:BPZ65562 BGD65548:BGD65562 AWH65548:AWH65562 AML65548:AML65562 ACP65548:ACP65562 ST65548:ST65562 IX65548:IX65562 WVJ12:WVJ26 WLN12:WLN26 WBR12:WBR26 VRV12:VRV26 VHZ12:VHZ26 UYD12:UYD26 UOH12:UOH26 UEL12:UEL26 TUP12:TUP26 TKT12:TKT26 TAX12:TAX26 SRB12:SRB26 SHF12:SHF26 RXJ12:RXJ26 RNN12:RNN26 RDR12:RDR26 QTV12:QTV26 QJZ12:QJZ26 QAD12:QAD26 PQH12:PQH26 PGL12:PGL26 OWP12:OWP26 OMT12:OMT26 OCX12:OCX26 NTB12:NTB26 NJF12:NJF26 MZJ12:MZJ26 MPN12:MPN26 MFR12:MFR26 LVV12:LVV26 LLZ12:LLZ26 LCD12:LCD26 KSH12:KSH26 KIL12:KIL26 JYP12:JYP26 JOT12:JOT26 JEX12:JEX26 IVB12:IVB26 ILF12:ILF26 IBJ12:IBJ26 HRN12:HRN26 HHR12:HHR26 GXV12:GXV26 GNZ12:GNZ26 GED12:GED26 FUH12:FUH26 FKL12:FKL26 FAP12:FAP26 EQT12:EQT26 EGX12:EGX26 DXB12:DXB26 DNF12:DNF26 DDJ12:DDJ26 CTN12:CTN26 CJR12:CJR26 BZV12:BZV26 BPZ12:BPZ26 BGD12:BGD26 AWH12:AWH26 AML12:AML26 ACP12:ACP26 ST12:ST26 IX12:IX26 WVJ983081:WVJ983084 WLN983081:WLN983084 WBR983081:WBR983084 VRV983081:VRV983084 VHZ983081:VHZ983084 UYD983081:UYD983084 UOH983081:UOH983084 UEL983081:UEL983084 TUP983081:TUP983084 TKT983081:TKT983084 TAX983081:TAX983084 SRB983081:SRB983084 SHF983081:SHF983084 RXJ983081:RXJ983084 RNN983081:RNN983084 RDR983081:RDR983084 QTV983081:QTV983084 QJZ983081:QJZ983084 QAD983081:QAD983084 PQH983081:PQH983084 PGL983081:PGL983084 OWP983081:OWP983084 OMT983081:OMT983084 OCX983081:OCX983084 NTB983081:NTB983084 NJF983081:NJF983084 MZJ983081:MZJ983084 MPN983081:MPN983084 MFR983081:MFR983084 LVV983081:LVV983084 LLZ983081:LLZ983084 LCD983081:LCD983084 KSH983081:KSH983084 KIL983081:KIL983084 JYP983081:JYP983084 JOT983081:JOT983084 JEX983081:JEX983084 IVB983081:IVB983084 ILF983081:ILF983084 IBJ983081:IBJ983084 HRN983081:HRN983084 HHR983081:HHR983084 GXV983081:GXV983084 GNZ983081:GNZ983084 GED983081:GED983084 FUH983081:FUH983084 FKL983081:FKL983084 FAP983081:FAP983084 EQT983081:EQT983084 EGX983081:EGX983084 DXB983081:DXB983084 DNF983081:DNF983084 DDJ983081:DDJ983084 CTN983081:CTN983084 CJR983081:CJR983084 BZV983081:BZV983084 BPZ983081:BPZ983084 BGD983081:BGD983084 AWH983081:AWH983084 AML983081:AML983084 ACP983081:ACP983084 ST983081:ST983084 IX983081:IX983084 WVJ917545:WVJ917548 WLN917545:WLN917548 WBR917545:WBR917548 VRV917545:VRV917548 VHZ917545:VHZ917548 UYD917545:UYD917548 UOH917545:UOH917548 UEL917545:UEL917548 TUP917545:TUP917548 TKT917545:TKT917548 TAX917545:TAX917548 SRB917545:SRB917548 SHF917545:SHF917548 RXJ917545:RXJ917548 RNN917545:RNN917548 RDR917545:RDR917548 QTV917545:QTV917548 QJZ917545:QJZ917548 QAD917545:QAD917548 PQH917545:PQH917548 PGL917545:PGL917548 OWP917545:OWP917548 OMT917545:OMT917548 OCX917545:OCX917548 NTB917545:NTB917548 NJF917545:NJF917548 MZJ917545:MZJ917548 MPN917545:MPN917548 MFR917545:MFR917548 LVV917545:LVV917548 LLZ917545:LLZ917548 LCD917545:LCD917548 KSH917545:KSH917548 KIL917545:KIL917548 JYP917545:JYP917548 JOT917545:JOT917548 JEX917545:JEX917548 IVB917545:IVB917548 ILF917545:ILF917548 IBJ917545:IBJ917548 HRN917545:HRN917548 HHR917545:HHR917548 GXV917545:GXV917548 GNZ917545:GNZ917548 GED917545:GED917548 FUH917545:FUH917548 FKL917545:FKL917548 FAP917545:FAP917548 EQT917545:EQT917548 EGX917545:EGX917548 DXB917545:DXB917548 DNF917545:DNF917548 DDJ917545:DDJ917548 CTN917545:CTN917548 CJR917545:CJR917548 BZV917545:BZV917548 BPZ917545:BPZ917548 BGD917545:BGD917548 AWH917545:AWH917548 AML917545:AML917548 ACP917545:ACP917548 ST917545:ST917548 IX917545:IX917548 WVJ852009:WVJ852012 WLN852009:WLN852012 WBR852009:WBR852012 VRV852009:VRV852012 VHZ852009:VHZ852012 UYD852009:UYD852012 UOH852009:UOH852012 UEL852009:UEL852012 TUP852009:TUP852012 TKT852009:TKT852012 TAX852009:TAX852012 SRB852009:SRB852012 SHF852009:SHF852012 RXJ852009:RXJ852012 RNN852009:RNN852012 RDR852009:RDR852012 QTV852009:QTV852012 QJZ852009:QJZ852012 QAD852009:QAD852012 PQH852009:PQH852012 PGL852009:PGL852012 OWP852009:OWP852012 OMT852009:OMT852012 OCX852009:OCX852012 NTB852009:NTB852012 NJF852009:NJF852012 MZJ852009:MZJ852012 MPN852009:MPN852012 MFR852009:MFR852012 LVV852009:LVV852012 LLZ852009:LLZ852012 LCD852009:LCD852012 KSH852009:KSH852012 KIL852009:KIL852012 JYP852009:JYP852012 JOT852009:JOT852012 JEX852009:JEX852012 IVB852009:IVB852012 ILF852009:ILF852012 IBJ852009:IBJ852012 HRN852009:HRN852012 HHR852009:HHR852012 GXV852009:GXV852012 GNZ852009:GNZ852012 GED852009:GED852012 FUH852009:FUH852012 FKL852009:FKL852012 FAP852009:FAP852012 EQT852009:EQT852012 EGX852009:EGX852012 DXB852009:DXB852012 DNF852009:DNF852012 DDJ852009:DDJ852012 CTN852009:CTN852012 CJR852009:CJR852012 BZV852009:BZV852012 BPZ852009:BPZ852012 BGD852009:BGD852012 AWH852009:AWH852012 AML852009:AML852012 ACP852009:ACP852012 ST852009:ST852012 IX852009:IX852012 WVJ786473:WVJ786476 WLN786473:WLN786476 WBR786473:WBR786476 VRV786473:VRV786476 VHZ786473:VHZ786476 UYD786473:UYD786476 UOH786473:UOH786476 UEL786473:UEL786476 TUP786473:TUP786476 TKT786473:TKT786476 TAX786473:TAX786476 SRB786473:SRB786476 SHF786473:SHF786476 RXJ786473:RXJ786476 RNN786473:RNN786476 RDR786473:RDR786476 QTV786473:QTV786476 QJZ786473:QJZ786476 QAD786473:QAD786476 PQH786473:PQH786476 PGL786473:PGL786476 OWP786473:OWP786476 OMT786473:OMT786476 OCX786473:OCX786476 NTB786473:NTB786476 NJF786473:NJF786476 MZJ786473:MZJ786476 MPN786473:MPN786476 MFR786473:MFR786476 LVV786473:LVV786476 LLZ786473:LLZ786476 LCD786473:LCD786476 KSH786473:KSH786476 KIL786473:KIL786476 JYP786473:JYP786476 JOT786473:JOT786476 JEX786473:JEX786476 IVB786473:IVB786476 ILF786473:ILF786476 IBJ786473:IBJ786476 HRN786473:HRN786476 HHR786473:HHR786476 GXV786473:GXV786476 GNZ786473:GNZ786476 GED786473:GED786476 FUH786473:FUH786476 FKL786473:FKL786476 FAP786473:FAP786476 EQT786473:EQT786476 EGX786473:EGX786476 DXB786473:DXB786476 DNF786473:DNF786476 DDJ786473:DDJ786476 CTN786473:CTN786476 CJR786473:CJR786476 BZV786473:BZV786476 BPZ786473:BPZ786476 BGD786473:BGD786476 AWH786473:AWH786476 AML786473:AML786476 ACP786473:ACP786476 ST786473:ST786476 IX786473:IX786476 WVJ720937:WVJ720940 WLN720937:WLN720940 WBR720937:WBR720940 VRV720937:VRV720940 VHZ720937:VHZ720940 UYD720937:UYD720940 UOH720937:UOH720940 UEL720937:UEL720940 TUP720937:TUP720940 TKT720937:TKT720940 TAX720937:TAX720940 SRB720937:SRB720940 SHF720937:SHF720940 RXJ720937:RXJ720940 RNN720937:RNN720940 RDR720937:RDR720940 QTV720937:QTV720940 QJZ720937:QJZ720940 QAD720937:QAD720940 PQH720937:PQH720940 PGL720937:PGL720940 OWP720937:OWP720940 OMT720937:OMT720940 OCX720937:OCX720940 NTB720937:NTB720940 NJF720937:NJF720940 MZJ720937:MZJ720940 MPN720937:MPN720940 MFR720937:MFR720940 LVV720937:LVV720940 LLZ720937:LLZ720940 LCD720937:LCD720940 KSH720937:KSH720940 KIL720937:KIL720940 JYP720937:JYP720940 JOT720937:JOT720940 JEX720937:JEX720940 IVB720937:IVB720940 ILF720937:ILF720940 IBJ720937:IBJ720940 HRN720937:HRN720940 HHR720937:HHR720940 GXV720937:GXV720940 GNZ720937:GNZ720940 GED720937:GED720940 FUH720937:FUH720940 FKL720937:FKL720940 FAP720937:FAP720940 EQT720937:EQT720940 EGX720937:EGX720940 DXB720937:DXB720940 DNF720937:DNF720940 DDJ720937:DDJ720940 CTN720937:CTN720940 CJR720937:CJR720940 BZV720937:BZV720940 BPZ720937:BPZ720940 BGD720937:BGD720940 AWH720937:AWH720940 AML720937:AML720940 ACP720937:ACP720940 ST720937:ST720940 IX720937:IX720940 WVJ655401:WVJ655404 WLN655401:WLN655404 WBR655401:WBR655404 VRV655401:VRV655404 VHZ655401:VHZ655404 UYD655401:UYD655404 UOH655401:UOH655404 UEL655401:UEL655404 TUP655401:TUP655404 TKT655401:TKT655404 TAX655401:TAX655404 SRB655401:SRB655404 SHF655401:SHF655404 RXJ655401:RXJ655404 RNN655401:RNN655404 RDR655401:RDR655404 QTV655401:QTV655404 QJZ655401:QJZ655404 QAD655401:QAD655404 PQH655401:PQH655404 PGL655401:PGL655404 OWP655401:OWP655404 OMT655401:OMT655404 OCX655401:OCX655404 NTB655401:NTB655404 NJF655401:NJF655404 MZJ655401:MZJ655404 MPN655401:MPN655404 MFR655401:MFR655404 LVV655401:LVV655404 LLZ655401:LLZ655404 LCD655401:LCD655404 KSH655401:KSH655404 KIL655401:KIL655404 JYP655401:JYP655404 JOT655401:JOT655404 JEX655401:JEX655404 IVB655401:IVB655404 ILF655401:ILF655404 IBJ655401:IBJ655404 HRN655401:HRN655404 HHR655401:HHR655404 GXV655401:GXV655404 GNZ655401:GNZ655404 GED655401:GED655404 FUH655401:FUH655404 FKL655401:FKL655404 FAP655401:FAP655404 EQT655401:EQT655404 EGX655401:EGX655404 DXB655401:DXB655404 DNF655401:DNF655404 DDJ655401:DDJ655404 CTN655401:CTN655404 CJR655401:CJR655404 BZV655401:BZV655404 BPZ655401:BPZ655404 BGD655401:BGD655404 AWH655401:AWH655404 AML655401:AML655404 ACP655401:ACP655404 ST655401:ST655404 IX655401:IX655404 WVJ589865:WVJ589868 WLN589865:WLN589868 WBR589865:WBR589868 VRV589865:VRV589868 VHZ589865:VHZ589868 UYD589865:UYD589868 UOH589865:UOH589868 UEL589865:UEL589868 TUP589865:TUP589868 TKT589865:TKT589868 TAX589865:TAX589868 SRB589865:SRB589868 SHF589865:SHF589868 RXJ589865:RXJ589868 RNN589865:RNN589868 RDR589865:RDR589868 QTV589865:QTV589868 QJZ589865:QJZ589868 QAD589865:QAD589868 PQH589865:PQH589868 PGL589865:PGL589868 OWP589865:OWP589868 OMT589865:OMT589868 OCX589865:OCX589868 NTB589865:NTB589868 NJF589865:NJF589868 MZJ589865:MZJ589868 MPN589865:MPN589868 MFR589865:MFR589868 LVV589865:LVV589868 LLZ589865:LLZ589868 LCD589865:LCD589868 KSH589865:KSH589868 KIL589865:KIL589868 JYP589865:JYP589868 JOT589865:JOT589868 JEX589865:JEX589868 IVB589865:IVB589868 ILF589865:ILF589868 IBJ589865:IBJ589868 HRN589865:HRN589868 HHR589865:HHR589868 GXV589865:GXV589868 GNZ589865:GNZ589868 GED589865:GED589868 FUH589865:FUH589868 FKL589865:FKL589868 FAP589865:FAP589868 EQT589865:EQT589868 EGX589865:EGX589868 DXB589865:DXB589868 DNF589865:DNF589868 DDJ589865:DDJ589868 CTN589865:CTN589868 CJR589865:CJR589868 BZV589865:BZV589868 BPZ589865:BPZ589868 BGD589865:BGD589868 AWH589865:AWH589868 AML589865:AML589868 ACP589865:ACP589868 ST589865:ST589868 IX589865:IX589868 WVJ524329:WVJ524332 WLN524329:WLN524332 WBR524329:WBR524332 VRV524329:VRV524332 VHZ524329:VHZ524332 UYD524329:UYD524332 UOH524329:UOH524332 UEL524329:UEL524332 TUP524329:TUP524332 TKT524329:TKT524332 TAX524329:TAX524332 SRB524329:SRB524332 SHF524329:SHF524332 RXJ524329:RXJ524332 RNN524329:RNN524332 RDR524329:RDR524332 QTV524329:QTV524332 QJZ524329:QJZ524332 QAD524329:QAD524332 PQH524329:PQH524332 PGL524329:PGL524332 OWP524329:OWP524332 OMT524329:OMT524332 OCX524329:OCX524332 NTB524329:NTB524332 NJF524329:NJF524332 MZJ524329:MZJ524332 MPN524329:MPN524332 MFR524329:MFR524332 LVV524329:LVV524332 LLZ524329:LLZ524332 LCD524329:LCD524332 KSH524329:KSH524332 KIL524329:KIL524332 JYP524329:JYP524332 JOT524329:JOT524332 JEX524329:JEX524332 IVB524329:IVB524332 ILF524329:ILF524332 IBJ524329:IBJ524332 HRN524329:HRN524332 HHR524329:HHR524332 GXV524329:GXV524332 GNZ524329:GNZ524332 GED524329:GED524332 FUH524329:FUH524332 FKL524329:FKL524332 FAP524329:FAP524332 EQT524329:EQT524332 EGX524329:EGX524332 DXB524329:DXB524332 DNF524329:DNF524332 DDJ524329:DDJ524332 CTN524329:CTN524332 CJR524329:CJR524332 BZV524329:BZV524332 BPZ524329:BPZ524332 BGD524329:BGD524332 AWH524329:AWH524332 AML524329:AML524332 ACP524329:ACP524332 ST524329:ST524332 IX524329:IX524332 WVJ458793:WVJ458796 WLN458793:WLN458796 WBR458793:WBR458796 VRV458793:VRV458796 VHZ458793:VHZ458796 UYD458793:UYD458796 UOH458793:UOH458796 UEL458793:UEL458796 TUP458793:TUP458796 TKT458793:TKT458796 TAX458793:TAX458796 SRB458793:SRB458796 SHF458793:SHF458796 RXJ458793:RXJ458796 RNN458793:RNN458796 RDR458793:RDR458796 QTV458793:QTV458796 QJZ458793:QJZ458796 QAD458793:QAD458796 PQH458793:PQH458796 PGL458793:PGL458796 OWP458793:OWP458796 OMT458793:OMT458796 OCX458793:OCX458796 NTB458793:NTB458796 NJF458793:NJF458796 MZJ458793:MZJ458796 MPN458793:MPN458796 MFR458793:MFR458796 LVV458793:LVV458796 LLZ458793:LLZ458796 LCD458793:LCD458796 KSH458793:KSH458796 KIL458793:KIL458796 JYP458793:JYP458796 JOT458793:JOT458796 JEX458793:JEX458796 IVB458793:IVB458796 ILF458793:ILF458796 IBJ458793:IBJ458796 HRN458793:HRN458796 HHR458793:HHR458796 GXV458793:GXV458796 GNZ458793:GNZ458796 GED458793:GED458796 FUH458793:FUH458796 FKL458793:FKL458796 FAP458793:FAP458796 EQT458793:EQT458796 EGX458793:EGX458796 DXB458793:DXB458796 DNF458793:DNF458796 DDJ458793:DDJ458796 CTN458793:CTN458796 CJR458793:CJR458796 BZV458793:BZV458796 BPZ458793:BPZ458796 BGD458793:BGD458796 AWH458793:AWH458796 AML458793:AML458796 ACP458793:ACP458796 ST458793:ST458796 IX458793:IX458796 WVJ393257:WVJ393260 WLN393257:WLN393260 WBR393257:WBR393260 VRV393257:VRV393260 VHZ393257:VHZ393260 UYD393257:UYD393260 UOH393257:UOH393260 UEL393257:UEL393260 TUP393257:TUP393260 TKT393257:TKT393260 TAX393257:TAX393260 SRB393257:SRB393260 SHF393257:SHF393260 RXJ393257:RXJ393260 RNN393257:RNN393260 RDR393257:RDR393260 QTV393257:QTV393260 QJZ393257:QJZ393260 QAD393257:QAD393260 PQH393257:PQH393260 PGL393257:PGL393260 OWP393257:OWP393260 OMT393257:OMT393260 OCX393257:OCX393260 NTB393257:NTB393260 NJF393257:NJF393260 MZJ393257:MZJ393260 MPN393257:MPN393260 MFR393257:MFR393260 LVV393257:LVV393260 LLZ393257:LLZ393260 LCD393257:LCD393260 KSH393257:KSH393260 KIL393257:KIL393260 JYP393257:JYP393260 JOT393257:JOT393260 JEX393257:JEX393260 IVB393257:IVB393260 ILF393257:ILF393260 IBJ393257:IBJ393260 HRN393257:HRN393260 HHR393257:HHR393260 GXV393257:GXV393260 GNZ393257:GNZ393260 GED393257:GED393260 FUH393257:FUH393260 FKL393257:FKL393260 FAP393257:FAP393260 EQT393257:EQT393260 EGX393257:EGX393260 DXB393257:DXB393260 DNF393257:DNF393260 DDJ393257:DDJ393260 CTN393257:CTN393260 CJR393257:CJR393260 BZV393257:BZV393260 BPZ393257:BPZ393260 BGD393257:BGD393260 AWH393257:AWH393260 AML393257:AML393260 ACP393257:ACP393260 ST393257:ST393260 IX393257:IX393260 WVJ327721:WVJ327724 WLN327721:WLN327724 WBR327721:WBR327724 VRV327721:VRV327724 VHZ327721:VHZ327724 UYD327721:UYD327724 UOH327721:UOH327724 UEL327721:UEL327724 TUP327721:TUP327724 TKT327721:TKT327724 TAX327721:TAX327724 SRB327721:SRB327724 SHF327721:SHF327724 RXJ327721:RXJ327724 RNN327721:RNN327724 RDR327721:RDR327724 QTV327721:QTV327724 QJZ327721:QJZ327724 QAD327721:QAD327724 PQH327721:PQH327724 PGL327721:PGL327724 OWP327721:OWP327724 OMT327721:OMT327724 OCX327721:OCX327724 NTB327721:NTB327724 NJF327721:NJF327724 MZJ327721:MZJ327724 MPN327721:MPN327724 MFR327721:MFR327724 LVV327721:LVV327724 LLZ327721:LLZ327724 LCD327721:LCD327724 KSH327721:KSH327724 KIL327721:KIL327724 JYP327721:JYP327724 JOT327721:JOT327724 JEX327721:JEX327724 IVB327721:IVB327724 ILF327721:ILF327724 IBJ327721:IBJ327724 HRN327721:HRN327724 HHR327721:HHR327724 GXV327721:GXV327724 GNZ327721:GNZ327724 GED327721:GED327724 FUH327721:FUH327724 FKL327721:FKL327724 FAP327721:FAP327724 EQT327721:EQT327724 EGX327721:EGX327724 DXB327721:DXB327724 DNF327721:DNF327724 DDJ327721:DDJ327724 CTN327721:CTN327724 CJR327721:CJR327724 BZV327721:BZV327724 BPZ327721:BPZ327724 BGD327721:BGD327724 AWH327721:AWH327724 AML327721:AML327724 ACP327721:ACP327724 ST327721:ST327724 IX327721:IX327724 WVJ262185:WVJ262188 WLN262185:WLN262188 WBR262185:WBR262188 VRV262185:VRV262188 VHZ262185:VHZ262188 UYD262185:UYD262188 UOH262185:UOH262188 UEL262185:UEL262188 TUP262185:TUP262188 TKT262185:TKT262188 TAX262185:TAX262188 SRB262185:SRB262188 SHF262185:SHF262188 RXJ262185:RXJ262188 RNN262185:RNN262188 RDR262185:RDR262188 QTV262185:QTV262188 QJZ262185:QJZ262188 QAD262185:QAD262188 PQH262185:PQH262188 PGL262185:PGL262188 OWP262185:OWP262188 OMT262185:OMT262188 OCX262185:OCX262188 NTB262185:NTB262188 NJF262185:NJF262188 MZJ262185:MZJ262188 MPN262185:MPN262188 MFR262185:MFR262188 LVV262185:LVV262188 LLZ262185:LLZ262188 LCD262185:LCD262188 KSH262185:KSH262188 KIL262185:KIL262188 JYP262185:JYP262188 JOT262185:JOT262188 JEX262185:JEX262188 IVB262185:IVB262188 ILF262185:ILF262188 IBJ262185:IBJ262188 HRN262185:HRN262188 HHR262185:HHR262188 GXV262185:GXV262188 GNZ262185:GNZ262188 GED262185:GED262188 FUH262185:FUH262188 FKL262185:FKL262188 FAP262185:FAP262188 EQT262185:EQT262188 EGX262185:EGX262188 DXB262185:DXB262188 DNF262185:DNF262188 DDJ262185:DDJ262188 CTN262185:CTN262188 CJR262185:CJR262188 BZV262185:BZV262188 BPZ262185:BPZ262188 BGD262185:BGD262188 AWH262185:AWH262188 AML262185:AML262188 ACP262185:ACP262188 ST262185:ST262188 IX262185:IX262188 WVJ196649:WVJ196652 WLN196649:WLN196652 WBR196649:WBR196652 VRV196649:VRV196652 VHZ196649:VHZ196652 UYD196649:UYD196652 UOH196649:UOH196652 UEL196649:UEL196652 TUP196649:TUP196652 TKT196649:TKT196652 TAX196649:TAX196652 SRB196649:SRB196652 SHF196649:SHF196652 RXJ196649:RXJ196652 RNN196649:RNN196652 RDR196649:RDR196652 QTV196649:QTV196652 QJZ196649:QJZ196652 QAD196649:QAD196652 PQH196649:PQH196652 PGL196649:PGL196652 OWP196649:OWP196652 OMT196649:OMT196652 OCX196649:OCX196652 NTB196649:NTB196652 NJF196649:NJF196652 MZJ196649:MZJ196652 MPN196649:MPN196652 MFR196649:MFR196652 LVV196649:LVV196652 LLZ196649:LLZ196652 LCD196649:LCD196652 KSH196649:KSH196652 KIL196649:KIL196652 JYP196649:JYP196652 JOT196649:JOT196652 JEX196649:JEX196652 IVB196649:IVB196652 ILF196649:ILF196652 IBJ196649:IBJ196652 HRN196649:HRN196652 HHR196649:HHR196652 GXV196649:GXV196652 GNZ196649:GNZ196652 GED196649:GED196652 FUH196649:FUH196652 FKL196649:FKL196652 FAP196649:FAP196652 EQT196649:EQT196652 EGX196649:EGX196652 DXB196649:DXB196652 DNF196649:DNF196652 DDJ196649:DDJ196652 CTN196649:CTN196652 CJR196649:CJR196652 BZV196649:BZV196652 BPZ196649:BPZ196652 BGD196649:BGD196652 AWH196649:AWH196652 AML196649:AML196652 ACP196649:ACP196652 ST196649:ST196652 IX196649:IX196652 WVJ131113:WVJ131116 WLN131113:WLN131116 WBR131113:WBR131116 VRV131113:VRV131116 VHZ131113:VHZ131116 UYD131113:UYD131116 UOH131113:UOH131116 UEL131113:UEL131116 TUP131113:TUP131116 TKT131113:TKT131116 TAX131113:TAX131116 SRB131113:SRB131116 SHF131113:SHF131116 RXJ131113:RXJ131116 RNN131113:RNN131116 RDR131113:RDR131116 QTV131113:QTV131116 QJZ131113:QJZ131116 QAD131113:QAD131116 PQH131113:PQH131116 PGL131113:PGL131116 OWP131113:OWP131116 OMT131113:OMT131116 OCX131113:OCX131116 NTB131113:NTB131116 NJF131113:NJF131116 MZJ131113:MZJ131116 MPN131113:MPN131116 MFR131113:MFR131116 LVV131113:LVV131116 LLZ131113:LLZ131116 LCD131113:LCD131116 KSH131113:KSH131116 KIL131113:KIL131116 JYP131113:JYP131116 JOT131113:JOT131116 JEX131113:JEX131116 IVB131113:IVB131116 ILF131113:ILF131116 IBJ131113:IBJ131116 HRN131113:HRN131116 HHR131113:HHR131116 GXV131113:GXV131116 GNZ131113:GNZ131116 GED131113:GED131116 FUH131113:FUH131116 FKL131113:FKL131116 FAP131113:FAP131116 EQT131113:EQT131116 EGX131113:EGX131116 DXB131113:DXB131116 DNF131113:DNF131116 DDJ131113:DDJ131116 CTN131113:CTN131116 CJR131113:CJR131116 BZV131113:BZV131116 BPZ131113:BPZ131116 BGD131113:BGD131116 AWH131113:AWH131116 AML131113:AML131116 ACP131113:ACP131116 ST131113:ST131116 IX131113:IX131116 WVJ65577:WVJ65580 WLN65577:WLN65580 WBR65577:WBR65580 VRV65577:VRV65580 VHZ65577:VHZ65580 UYD65577:UYD65580 UOH65577:UOH65580 UEL65577:UEL65580 TUP65577:TUP65580 TKT65577:TKT65580 TAX65577:TAX65580 SRB65577:SRB65580 SHF65577:SHF65580 RXJ65577:RXJ65580 RNN65577:RNN65580 RDR65577:RDR65580 QTV65577:QTV65580 QJZ65577:QJZ65580 QAD65577:QAD65580 PQH65577:PQH65580 PGL65577:PGL65580 OWP65577:OWP65580 OMT65577:OMT65580 OCX65577:OCX65580 NTB65577:NTB65580 NJF65577:NJF65580 MZJ65577:MZJ65580 MPN65577:MPN65580 MFR65577:MFR65580 LVV65577:LVV65580 LLZ65577:LLZ65580 LCD65577:LCD65580 KSH65577:KSH65580 KIL65577:KIL65580 JYP65577:JYP65580 JOT65577:JOT65580 JEX65577:JEX65580 IVB65577:IVB65580 ILF65577:ILF65580 IBJ65577:IBJ65580 HRN65577:HRN65580 HHR65577:HHR65580 GXV65577:GXV65580 GNZ65577:GNZ65580 GED65577:GED65580 FUH65577:FUH65580 FKL65577:FKL65580 FAP65577:FAP65580 EQT65577:EQT65580 EGX65577:EGX65580 DXB65577:DXB65580 DNF65577:DNF65580 DDJ65577:DDJ65580 CTN65577:CTN65580 CJR65577:CJR65580 BZV65577:BZV65580 BPZ65577:BPZ65580 BGD65577:BGD65580 AWH65577:AWH65580 AML65577:AML65580 ACP65577:ACP65580 ST65577:ST65580 IX65577:IX65580 WVJ41:WVJ44 WLN41:WLN44 WBR41:WBR44 VRV41:VRV44 VHZ41:VHZ44 UYD41:UYD44 UOH41:UOH44 UEL41:UEL44 TUP41:TUP44 TKT41:TKT44 TAX41:TAX44 SRB41:SRB44 SHF41:SHF44 RXJ41:RXJ44 RNN41:RNN44 RDR41:RDR44 QTV41:QTV44 QJZ41:QJZ44 QAD41:QAD44 PQH41:PQH44 PGL41:PGL44 OWP41:OWP44 OMT41:OMT44 OCX41:OCX44 NTB41:NTB44 NJF41:NJF44 MZJ41:MZJ44 MPN41:MPN44 MFR41:MFR44 LVV41:LVV44 LLZ41:LLZ44 LCD41:LCD44 KSH41:KSH44 KIL41:KIL44 JYP41:JYP44 JOT41:JOT44 JEX41:JEX44 IVB41:IVB44 ILF41:ILF44 IBJ41:IBJ44 HRN41:HRN44 HHR41:HHR44 GXV41:GXV44 GNZ41:GNZ44 GED41:GED44 FUH41:FUH44 FKL41:FKL44 FAP41:FAP44 EQT41:EQT44 EGX41:EGX44 DXB41:DXB44 DNF41:DNF44 DDJ41:DDJ44 CTN41:CTN44 CJR41:CJR44 BZV41:BZV44 BPZ41:BPZ44 BGD41:BGD44 AWH41:AWH44 AML41:AML44 ACP41:ACP44 ST41:ST44 IX41:IX44 WVJ983069:WVJ983070 WLN983069:WLN983070 WBR983069:WBR983070 VRV983069:VRV983070 VHZ983069:VHZ983070 UYD983069:UYD983070 UOH983069:UOH983070 UEL983069:UEL983070 TUP983069:TUP983070 TKT983069:TKT983070 TAX983069:TAX983070 SRB983069:SRB983070 SHF983069:SHF983070 RXJ983069:RXJ983070 RNN983069:RNN983070 RDR983069:RDR983070 QTV983069:QTV983070 QJZ983069:QJZ983070 QAD983069:QAD983070 PQH983069:PQH983070 PGL983069:PGL983070 OWP983069:OWP983070 OMT983069:OMT983070 OCX983069:OCX983070 NTB983069:NTB983070 NJF983069:NJF983070 MZJ983069:MZJ983070 MPN983069:MPN983070 MFR983069:MFR983070 LVV983069:LVV983070 LLZ983069:LLZ983070 LCD983069:LCD983070 KSH983069:KSH983070 KIL983069:KIL983070 JYP983069:JYP983070 JOT983069:JOT983070 JEX983069:JEX983070 IVB983069:IVB983070 ILF983069:ILF983070 IBJ983069:IBJ983070 HRN983069:HRN983070 HHR983069:HHR983070 GXV983069:GXV983070 GNZ983069:GNZ983070 GED983069:GED983070 FUH983069:FUH983070 FKL983069:FKL983070 FAP983069:FAP983070 EQT983069:EQT983070 EGX983069:EGX983070 DXB983069:DXB983070 DNF983069:DNF983070 DDJ983069:DDJ983070 CTN983069:CTN983070 CJR983069:CJR983070 BZV983069:BZV983070 BPZ983069:BPZ983070 BGD983069:BGD983070 AWH983069:AWH983070 AML983069:AML983070 ACP983069:ACP983070 ST983069:ST983070 IX983069:IX983070 WVJ917533:WVJ917534 WLN917533:WLN917534 WBR917533:WBR917534 VRV917533:VRV917534 VHZ917533:VHZ917534 UYD917533:UYD917534 UOH917533:UOH917534 UEL917533:UEL917534 TUP917533:TUP917534 TKT917533:TKT917534 TAX917533:TAX917534 SRB917533:SRB917534 SHF917533:SHF917534 RXJ917533:RXJ917534 RNN917533:RNN917534 RDR917533:RDR917534 QTV917533:QTV917534 QJZ917533:QJZ917534 QAD917533:QAD917534 PQH917533:PQH917534 PGL917533:PGL917534 OWP917533:OWP917534 OMT917533:OMT917534 OCX917533:OCX917534 NTB917533:NTB917534 NJF917533:NJF917534 MZJ917533:MZJ917534 MPN917533:MPN917534 MFR917533:MFR917534 LVV917533:LVV917534 LLZ917533:LLZ917534 LCD917533:LCD917534 KSH917533:KSH917534 KIL917533:KIL917534 JYP917533:JYP917534 JOT917533:JOT917534 JEX917533:JEX917534 IVB917533:IVB917534 ILF917533:ILF917534 IBJ917533:IBJ917534 HRN917533:HRN917534 HHR917533:HHR917534 GXV917533:GXV917534 GNZ917533:GNZ917534 GED917533:GED917534 FUH917533:FUH917534 FKL917533:FKL917534 FAP917533:FAP917534 EQT917533:EQT917534 EGX917533:EGX917534 DXB917533:DXB917534 DNF917533:DNF917534 DDJ917533:DDJ917534 CTN917533:CTN917534 CJR917533:CJR917534 BZV917533:BZV917534 BPZ917533:BPZ917534 BGD917533:BGD917534 AWH917533:AWH917534 AML917533:AML917534 ACP917533:ACP917534 ST917533:ST917534 IX917533:IX917534 WVJ851997:WVJ851998 WLN851997:WLN851998 WBR851997:WBR851998 VRV851997:VRV851998 VHZ851997:VHZ851998 UYD851997:UYD851998 UOH851997:UOH851998 UEL851997:UEL851998 TUP851997:TUP851998 TKT851997:TKT851998 TAX851997:TAX851998 SRB851997:SRB851998 SHF851997:SHF851998 RXJ851997:RXJ851998 RNN851997:RNN851998 RDR851997:RDR851998 QTV851997:QTV851998 QJZ851997:QJZ851998 QAD851997:QAD851998 PQH851997:PQH851998 PGL851997:PGL851998 OWP851997:OWP851998 OMT851997:OMT851998 OCX851997:OCX851998 NTB851997:NTB851998 NJF851997:NJF851998 MZJ851997:MZJ851998 MPN851997:MPN851998 MFR851997:MFR851998 LVV851997:LVV851998 LLZ851997:LLZ851998 LCD851997:LCD851998 KSH851997:KSH851998 KIL851997:KIL851998 JYP851997:JYP851998 JOT851997:JOT851998 JEX851997:JEX851998 IVB851997:IVB851998 ILF851997:ILF851998 IBJ851997:IBJ851998 HRN851997:HRN851998 HHR851997:HHR851998 GXV851997:GXV851998 GNZ851997:GNZ851998 GED851997:GED851998 FUH851997:FUH851998 FKL851997:FKL851998 FAP851997:FAP851998 EQT851997:EQT851998 EGX851997:EGX851998 DXB851997:DXB851998 DNF851997:DNF851998 DDJ851997:DDJ851998 CTN851997:CTN851998 CJR851997:CJR851998 BZV851997:BZV851998 BPZ851997:BPZ851998 BGD851997:BGD851998 AWH851997:AWH851998 AML851997:AML851998 ACP851997:ACP851998 ST851997:ST851998 IX851997:IX851998 WVJ786461:WVJ786462 WLN786461:WLN786462 WBR786461:WBR786462 VRV786461:VRV786462 VHZ786461:VHZ786462 UYD786461:UYD786462 UOH786461:UOH786462 UEL786461:UEL786462 TUP786461:TUP786462 TKT786461:TKT786462 TAX786461:TAX786462 SRB786461:SRB786462 SHF786461:SHF786462 RXJ786461:RXJ786462 RNN786461:RNN786462 RDR786461:RDR786462 QTV786461:QTV786462 QJZ786461:QJZ786462 QAD786461:QAD786462 PQH786461:PQH786462 PGL786461:PGL786462 OWP786461:OWP786462 OMT786461:OMT786462 OCX786461:OCX786462 NTB786461:NTB786462 NJF786461:NJF786462 MZJ786461:MZJ786462 MPN786461:MPN786462 MFR786461:MFR786462 LVV786461:LVV786462 LLZ786461:LLZ786462 LCD786461:LCD786462 KSH786461:KSH786462 KIL786461:KIL786462 JYP786461:JYP786462 JOT786461:JOT786462 JEX786461:JEX786462 IVB786461:IVB786462 ILF786461:ILF786462 IBJ786461:IBJ786462 HRN786461:HRN786462 HHR786461:HHR786462 GXV786461:GXV786462 GNZ786461:GNZ786462 GED786461:GED786462 FUH786461:FUH786462 FKL786461:FKL786462 FAP786461:FAP786462 EQT786461:EQT786462 EGX786461:EGX786462 DXB786461:DXB786462 DNF786461:DNF786462 DDJ786461:DDJ786462 CTN786461:CTN786462 CJR786461:CJR786462 BZV786461:BZV786462 BPZ786461:BPZ786462 BGD786461:BGD786462 AWH786461:AWH786462 AML786461:AML786462 ACP786461:ACP786462 ST786461:ST786462 IX786461:IX786462 WVJ720925:WVJ720926 WLN720925:WLN720926 WBR720925:WBR720926 VRV720925:VRV720926 VHZ720925:VHZ720926 UYD720925:UYD720926 UOH720925:UOH720926 UEL720925:UEL720926 TUP720925:TUP720926 TKT720925:TKT720926 TAX720925:TAX720926 SRB720925:SRB720926 SHF720925:SHF720926 RXJ720925:RXJ720926 RNN720925:RNN720926 RDR720925:RDR720926 QTV720925:QTV720926 QJZ720925:QJZ720926 QAD720925:QAD720926 PQH720925:PQH720926 PGL720925:PGL720926 OWP720925:OWP720926 OMT720925:OMT720926 OCX720925:OCX720926 NTB720925:NTB720926 NJF720925:NJF720926 MZJ720925:MZJ720926 MPN720925:MPN720926 MFR720925:MFR720926 LVV720925:LVV720926 LLZ720925:LLZ720926 LCD720925:LCD720926 KSH720925:KSH720926 KIL720925:KIL720926 JYP720925:JYP720926 JOT720925:JOT720926 JEX720925:JEX720926 IVB720925:IVB720926 ILF720925:ILF720926 IBJ720925:IBJ720926 HRN720925:HRN720926 HHR720925:HHR720926 GXV720925:GXV720926 GNZ720925:GNZ720926 GED720925:GED720926 FUH720925:FUH720926 FKL720925:FKL720926 FAP720925:FAP720926 EQT720925:EQT720926 EGX720925:EGX720926 DXB720925:DXB720926 DNF720925:DNF720926 DDJ720925:DDJ720926 CTN720925:CTN720926 CJR720925:CJR720926 BZV720925:BZV720926 BPZ720925:BPZ720926 BGD720925:BGD720926 AWH720925:AWH720926 AML720925:AML720926 ACP720925:ACP720926 ST720925:ST720926 IX720925:IX720926 WVJ655389:WVJ655390 WLN655389:WLN655390 WBR655389:WBR655390 VRV655389:VRV655390 VHZ655389:VHZ655390 UYD655389:UYD655390 UOH655389:UOH655390 UEL655389:UEL655390 TUP655389:TUP655390 TKT655389:TKT655390 TAX655389:TAX655390 SRB655389:SRB655390 SHF655389:SHF655390 RXJ655389:RXJ655390 RNN655389:RNN655390 RDR655389:RDR655390 QTV655389:QTV655390 QJZ655389:QJZ655390 QAD655389:QAD655390 PQH655389:PQH655390 PGL655389:PGL655390 OWP655389:OWP655390 OMT655389:OMT655390 OCX655389:OCX655390 NTB655389:NTB655390 NJF655389:NJF655390 MZJ655389:MZJ655390 MPN655389:MPN655390 MFR655389:MFR655390 LVV655389:LVV655390 LLZ655389:LLZ655390 LCD655389:LCD655390 KSH655389:KSH655390 KIL655389:KIL655390 JYP655389:JYP655390 JOT655389:JOT655390 JEX655389:JEX655390 IVB655389:IVB655390 ILF655389:ILF655390 IBJ655389:IBJ655390 HRN655389:HRN655390 HHR655389:HHR655390 GXV655389:GXV655390 GNZ655389:GNZ655390 GED655389:GED655390 FUH655389:FUH655390 FKL655389:FKL655390 FAP655389:FAP655390 EQT655389:EQT655390 EGX655389:EGX655390 DXB655389:DXB655390 DNF655389:DNF655390 DDJ655389:DDJ655390 CTN655389:CTN655390 CJR655389:CJR655390 BZV655389:BZV655390 BPZ655389:BPZ655390 BGD655389:BGD655390 AWH655389:AWH655390 AML655389:AML655390 ACP655389:ACP655390 ST655389:ST655390 IX655389:IX655390 WVJ589853:WVJ589854 WLN589853:WLN589854 WBR589853:WBR589854 VRV589853:VRV589854 VHZ589853:VHZ589854 UYD589853:UYD589854 UOH589853:UOH589854 UEL589853:UEL589854 TUP589853:TUP589854 TKT589853:TKT589854 TAX589853:TAX589854 SRB589853:SRB589854 SHF589853:SHF589854 RXJ589853:RXJ589854 RNN589853:RNN589854 RDR589853:RDR589854 QTV589853:QTV589854 QJZ589853:QJZ589854 QAD589853:QAD589854 PQH589853:PQH589854 PGL589853:PGL589854 OWP589853:OWP589854 OMT589853:OMT589854 OCX589853:OCX589854 NTB589853:NTB589854 NJF589853:NJF589854 MZJ589853:MZJ589854 MPN589853:MPN589854 MFR589853:MFR589854 LVV589853:LVV589854 LLZ589853:LLZ589854 LCD589853:LCD589854 KSH589853:KSH589854 KIL589853:KIL589854 JYP589853:JYP589854 JOT589853:JOT589854 JEX589853:JEX589854 IVB589853:IVB589854 ILF589853:ILF589854 IBJ589853:IBJ589854 HRN589853:HRN589854 HHR589853:HHR589854 GXV589853:GXV589854 GNZ589853:GNZ589854 GED589853:GED589854 FUH589853:FUH589854 FKL589853:FKL589854 FAP589853:FAP589854 EQT589853:EQT589854 EGX589853:EGX589854 DXB589853:DXB589854 DNF589853:DNF589854 DDJ589853:DDJ589854 CTN589853:CTN589854 CJR589853:CJR589854 BZV589853:BZV589854 BPZ589853:BPZ589854 BGD589853:BGD589854 AWH589853:AWH589854 AML589853:AML589854 ACP589853:ACP589854 ST589853:ST589854 IX589853:IX589854 WVJ524317:WVJ524318 WLN524317:WLN524318 WBR524317:WBR524318 VRV524317:VRV524318 VHZ524317:VHZ524318 UYD524317:UYD524318 UOH524317:UOH524318 UEL524317:UEL524318 TUP524317:TUP524318 TKT524317:TKT524318 TAX524317:TAX524318 SRB524317:SRB524318 SHF524317:SHF524318 RXJ524317:RXJ524318 RNN524317:RNN524318 RDR524317:RDR524318 QTV524317:QTV524318 QJZ524317:QJZ524318 QAD524317:QAD524318 PQH524317:PQH524318 PGL524317:PGL524318 OWP524317:OWP524318 OMT524317:OMT524318 OCX524317:OCX524318 NTB524317:NTB524318 NJF524317:NJF524318 MZJ524317:MZJ524318 MPN524317:MPN524318 MFR524317:MFR524318 LVV524317:LVV524318 LLZ524317:LLZ524318 LCD524317:LCD524318 KSH524317:KSH524318 KIL524317:KIL524318 JYP524317:JYP524318 JOT524317:JOT524318 JEX524317:JEX524318 IVB524317:IVB524318 ILF524317:ILF524318 IBJ524317:IBJ524318 HRN524317:HRN524318 HHR524317:HHR524318 GXV524317:GXV524318 GNZ524317:GNZ524318 GED524317:GED524318 FUH524317:FUH524318 FKL524317:FKL524318 FAP524317:FAP524318 EQT524317:EQT524318 EGX524317:EGX524318 DXB524317:DXB524318 DNF524317:DNF524318 DDJ524317:DDJ524318 CTN524317:CTN524318 CJR524317:CJR524318 BZV524317:BZV524318 BPZ524317:BPZ524318 BGD524317:BGD524318 AWH524317:AWH524318 AML524317:AML524318 ACP524317:ACP524318 ST524317:ST524318 IX524317:IX524318 WVJ458781:WVJ458782 WLN458781:WLN458782 WBR458781:WBR458782 VRV458781:VRV458782 VHZ458781:VHZ458782 UYD458781:UYD458782 UOH458781:UOH458782 UEL458781:UEL458782 TUP458781:TUP458782 TKT458781:TKT458782 TAX458781:TAX458782 SRB458781:SRB458782 SHF458781:SHF458782 RXJ458781:RXJ458782 RNN458781:RNN458782 RDR458781:RDR458782 QTV458781:QTV458782 QJZ458781:QJZ458782 QAD458781:QAD458782 PQH458781:PQH458782 PGL458781:PGL458782 OWP458781:OWP458782 OMT458781:OMT458782 OCX458781:OCX458782 NTB458781:NTB458782 NJF458781:NJF458782 MZJ458781:MZJ458782 MPN458781:MPN458782 MFR458781:MFR458782 LVV458781:LVV458782 LLZ458781:LLZ458782 LCD458781:LCD458782 KSH458781:KSH458782 KIL458781:KIL458782 JYP458781:JYP458782 JOT458781:JOT458782 JEX458781:JEX458782 IVB458781:IVB458782 ILF458781:ILF458782 IBJ458781:IBJ458782 HRN458781:HRN458782 HHR458781:HHR458782 GXV458781:GXV458782 GNZ458781:GNZ458782 GED458781:GED458782 FUH458781:FUH458782 FKL458781:FKL458782 FAP458781:FAP458782 EQT458781:EQT458782 EGX458781:EGX458782 DXB458781:DXB458782 DNF458781:DNF458782 DDJ458781:DDJ458782 CTN458781:CTN458782 CJR458781:CJR458782 BZV458781:BZV458782 BPZ458781:BPZ458782 BGD458781:BGD458782 AWH458781:AWH458782 AML458781:AML458782 ACP458781:ACP458782 ST458781:ST458782 IX458781:IX458782 WVJ393245:WVJ393246 WLN393245:WLN393246 WBR393245:WBR393246 VRV393245:VRV393246 VHZ393245:VHZ393246 UYD393245:UYD393246 UOH393245:UOH393246 UEL393245:UEL393246 TUP393245:TUP393246 TKT393245:TKT393246 TAX393245:TAX393246 SRB393245:SRB393246 SHF393245:SHF393246 RXJ393245:RXJ393246 RNN393245:RNN393246 RDR393245:RDR393246 QTV393245:QTV393246 QJZ393245:QJZ393246 QAD393245:QAD393246 PQH393245:PQH393246 PGL393245:PGL393246 OWP393245:OWP393246 OMT393245:OMT393246 OCX393245:OCX393246 NTB393245:NTB393246 NJF393245:NJF393246 MZJ393245:MZJ393246 MPN393245:MPN393246 MFR393245:MFR393246 LVV393245:LVV393246 LLZ393245:LLZ393246 LCD393245:LCD393246 KSH393245:KSH393246 KIL393245:KIL393246 JYP393245:JYP393246 JOT393245:JOT393246 JEX393245:JEX393246 IVB393245:IVB393246 ILF393245:ILF393246 IBJ393245:IBJ393246 HRN393245:HRN393246 HHR393245:HHR393246 GXV393245:GXV393246 GNZ393245:GNZ393246 GED393245:GED393246 FUH393245:FUH393246 FKL393245:FKL393246 FAP393245:FAP393246 EQT393245:EQT393246 EGX393245:EGX393246 DXB393245:DXB393246 DNF393245:DNF393246 DDJ393245:DDJ393246 CTN393245:CTN393246 CJR393245:CJR393246 BZV393245:BZV393246 BPZ393245:BPZ393246 BGD393245:BGD393246 AWH393245:AWH393246 AML393245:AML393246 ACP393245:ACP393246 ST393245:ST393246 IX393245:IX393246 WVJ327709:WVJ327710 WLN327709:WLN327710 WBR327709:WBR327710 VRV327709:VRV327710 VHZ327709:VHZ327710 UYD327709:UYD327710 UOH327709:UOH327710 UEL327709:UEL327710 TUP327709:TUP327710 TKT327709:TKT327710 TAX327709:TAX327710 SRB327709:SRB327710 SHF327709:SHF327710 RXJ327709:RXJ327710 RNN327709:RNN327710 RDR327709:RDR327710 QTV327709:QTV327710 QJZ327709:QJZ327710 QAD327709:QAD327710 PQH327709:PQH327710 PGL327709:PGL327710 OWP327709:OWP327710 OMT327709:OMT327710 OCX327709:OCX327710 NTB327709:NTB327710 NJF327709:NJF327710 MZJ327709:MZJ327710 MPN327709:MPN327710 MFR327709:MFR327710 LVV327709:LVV327710 LLZ327709:LLZ327710 LCD327709:LCD327710 KSH327709:KSH327710 KIL327709:KIL327710 JYP327709:JYP327710 JOT327709:JOT327710 JEX327709:JEX327710 IVB327709:IVB327710 ILF327709:ILF327710 IBJ327709:IBJ327710 HRN327709:HRN327710 HHR327709:HHR327710 GXV327709:GXV327710 GNZ327709:GNZ327710 GED327709:GED327710 FUH327709:FUH327710 FKL327709:FKL327710 FAP327709:FAP327710 EQT327709:EQT327710 EGX327709:EGX327710 DXB327709:DXB327710 DNF327709:DNF327710 DDJ327709:DDJ327710 CTN327709:CTN327710 CJR327709:CJR327710 BZV327709:BZV327710 BPZ327709:BPZ327710 BGD327709:BGD327710 AWH327709:AWH327710 AML327709:AML327710 ACP327709:ACP327710 ST327709:ST327710 IX327709:IX327710 WVJ262173:WVJ262174 WLN262173:WLN262174 WBR262173:WBR262174 VRV262173:VRV262174 VHZ262173:VHZ262174 UYD262173:UYD262174 UOH262173:UOH262174 UEL262173:UEL262174 TUP262173:TUP262174 TKT262173:TKT262174 TAX262173:TAX262174 SRB262173:SRB262174 SHF262173:SHF262174 RXJ262173:RXJ262174 RNN262173:RNN262174 RDR262173:RDR262174 QTV262173:QTV262174 QJZ262173:QJZ262174 QAD262173:QAD262174 PQH262173:PQH262174 PGL262173:PGL262174 OWP262173:OWP262174 OMT262173:OMT262174 OCX262173:OCX262174 NTB262173:NTB262174 NJF262173:NJF262174 MZJ262173:MZJ262174 MPN262173:MPN262174 MFR262173:MFR262174 LVV262173:LVV262174 LLZ262173:LLZ262174 LCD262173:LCD262174 KSH262173:KSH262174 KIL262173:KIL262174 JYP262173:JYP262174 JOT262173:JOT262174 JEX262173:JEX262174 IVB262173:IVB262174 ILF262173:ILF262174 IBJ262173:IBJ262174 HRN262173:HRN262174 HHR262173:HHR262174 GXV262173:GXV262174 GNZ262173:GNZ262174 GED262173:GED262174 FUH262173:FUH262174 FKL262173:FKL262174 FAP262173:FAP262174 EQT262173:EQT262174 EGX262173:EGX262174 DXB262173:DXB262174 DNF262173:DNF262174 DDJ262173:DDJ262174 CTN262173:CTN262174 CJR262173:CJR262174 BZV262173:BZV262174 BPZ262173:BPZ262174 BGD262173:BGD262174 AWH262173:AWH262174 AML262173:AML262174 ACP262173:ACP262174 ST262173:ST262174 IX262173:IX262174 WVJ196637:WVJ196638 WLN196637:WLN196638 WBR196637:WBR196638 VRV196637:VRV196638 VHZ196637:VHZ196638 UYD196637:UYD196638 UOH196637:UOH196638 UEL196637:UEL196638 TUP196637:TUP196638 TKT196637:TKT196638 TAX196637:TAX196638 SRB196637:SRB196638 SHF196637:SHF196638 RXJ196637:RXJ196638 RNN196637:RNN196638 RDR196637:RDR196638 QTV196637:QTV196638 QJZ196637:QJZ196638 QAD196637:QAD196638 PQH196637:PQH196638 PGL196637:PGL196638 OWP196637:OWP196638 OMT196637:OMT196638 OCX196637:OCX196638 NTB196637:NTB196638 NJF196637:NJF196638 MZJ196637:MZJ196638 MPN196637:MPN196638 MFR196637:MFR196638 LVV196637:LVV196638 LLZ196637:LLZ196638 LCD196637:LCD196638 KSH196637:KSH196638 KIL196637:KIL196638 JYP196637:JYP196638 JOT196637:JOT196638 JEX196637:JEX196638 IVB196637:IVB196638 ILF196637:ILF196638 IBJ196637:IBJ196638 HRN196637:HRN196638 HHR196637:HHR196638 GXV196637:GXV196638 GNZ196637:GNZ196638 GED196637:GED196638 FUH196637:FUH196638 FKL196637:FKL196638 FAP196637:FAP196638 EQT196637:EQT196638 EGX196637:EGX196638 DXB196637:DXB196638 DNF196637:DNF196638 DDJ196637:DDJ196638 CTN196637:CTN196638 CJR196637:CJR196638 BZV196637:BZV196638 BPZ196637:BPZ196638 BGD196637:BGD196638 AWH196637:AWH196638 AML196637:AML196638 ACP196637:ACP196638 ST196637:ST196638 IX196637:IX196638 WVJ131101:WVJ131102 WLN131101:WLN131102 WBR131101:WBR131102 VRV131101:VRV131102 VHZ131101:VHZ131102 UYD131101:UYD131102 UOH131101:UOH131102 UEL131101:UEL131102 TUP131101:TUP131102 TKT131101:TKT131102 TAX131101:TAX131102 SRB131101:SRB131102 SHF131101:SHF131102 RXJ131101:RXJ131102 RNN131101:RNN131102 RDR131101:RDR131102 QTV131101:QTV131102 QJZ131101:QJZ131102 QAD131101:QAD131102 PQH131101:PQH131102 PGL131101:PGL131102 OWP131101:OWP131102 OMT131101:OMT131102 OCX131101:OCX131102 NTB131101:NTB131102 NJF131101:NJF131102 MZJ131101:MZJ131102 MPN131101:MPN131102 MFR131101:MFR131102 LVV131101:LVV131102 LLZ131101:LLZ131102 LCD131101:LCD131102 KSH131101:KSH131102 KIL131101:KIL131102 JYP131101:JYP131102 JOT131101:JOT131102 JEX131101:JEX131102 IVB131101:IVB131102 ILF131101:ILF131102 IBJ131101:IBJ131102 HRN131101:HRN131102 HHR131101:HHR131102 GXV131101:GXV131102 GNZ131101:GNZ131102 GED131101:GED131102 FUH131101:FUH131102 FKL131101:FKL131102 FAP131101:FAP131102 EQT131101:EQT131102 EGX131101:EGX131102 DXB131101:DXB131102 DNF131101:DNF131102 DDJ131101:DDJ131102 CTN131101:CTN131102 CJR131101:CJR131102 BZV131101:BZV131102 BPZ131101:BPZ131102 BGD131101:BGD131102 AWH131101:AWH131102 AML131101:AML131102 ACP131101:ACP131102 ST131101:ST131102 IX131101:IX131102 WVJ65565:WVJ65566 WLN65565:WLN65566 WBR65565:WBR65566 VRV65565:VRV65566 VHZ65565:VHZ65566 UYD65565:UYD65566 UOH65565:UOH65566 UEL65565:UEL65566 TUP65565:TUP65566 TKT65565:TKT65566 TAX65565:TAX65566 SRB65565:SRB65566 SHF65565:SHF65566 RXJ65565:RXJ65566 RNN65565:RNN65566 RDR65565:RDR65566 QTV65565:QTV65566 QJZ65565:QJZ65566 QAD65565:QAD65566 PQH65565:PQH65566 PGL65565:PGL65566 OWP65565:OWP65566 OMT65565:OMT65566 OCX65565:OCX65566 NTB65565:NTB65566 NJF65565:NJF65566 MZJ65565:MZJ65566 MPN65565:MPN65566 MFR65565:MFR65566 LVV65565:LVV65566 LLZ65565:LLZ65566 LCD65565:LCD65566 KSH65565:KSH65566 KIL65565:KIL65566 JYP65565:JYP65566 JOT65565:JOT65566 JEX65565:JEX65566 IVB65565:IVB65566 ILF65565:ILF65566 IBJ65565:IBJ65566 HRN65565:HRN65566 HHR65565:HHR65566 GXV65565:GXV65566 GNZ65565:GNZ65566 GED65565:GED65566 FUH65565:FUH65566 FKL65565:FKL65566 FAP65565:FAP65566 EQT65565:EQT65566 EGX65565:EGX65566 DXB65565:DXB65566 DNF65565:DNF65566 DDJ65565:DDJ65566 CTN65565:CTN65566 CJR65565:CJR65566 BZV65565:BZV65566 BPZ65565:BPZ65566 BGD65565:BGD65566 AWH65565:AWH65566 AML65565:AML65566 ACP65565:ACP65566 ST65565:ST65566 IX65565:IX65566 WVJ29:WVJ30 WLN29:WLN30 WBR29:WBR30 VRV29:VRV30 VHZ29:VHZ30 UYD29:UYD30 UOH29:UOH30 UEL29:UEL30 TUP29:TUP30 TKT29:TKT30 TAX29:TAX30 SRB29:SRB30 SHF29:SHF30 RXJ29:RXJ30 RNN29:RNN30 RDR29:RDR30 QTV29:QTV30 QJZ29:QJZ30 QAD29:QAD30 PQH29:PQH30 PGL29:PGL30 OWP29:OWP30 OMT29:OMT30 OCX29:OCX30 NTB29:NTB30 NJF29:NJF30 MZJ29:MZJ30 MPN29:MPN30 MFR29:MFR30 LVV29:LVV30 LLZ29:LLZ30 LCD29:LCD30 KSH29:KSH30 KIL29:KIL30 JYP29:JYP30 JOT29:JOT30 JEX29:JEX30 IVB29:IVB30 ILF29:ILF30 IBJ29:IBJ30 HRN29:HRN30 HHR29:HHR30 GXV29:GXV30 GNZ29:GNZ30 GED29:GED30 FUH29:FUH30 FKL29:FKL30 FAP29:FAP30 EQT29:EQT30 EGX29:EGX30 DXB29:DXB30 DNF29:DNF30 DDJ29:DDJ30 CTN29:CTN30 CJR29:CJR30 BZV29:BZV30 BPZ29:BPZ30 BGD29:BGD30 AWH29:AWH30 AML29:AML30 ACP29:ACP30 ST29:ST30 IX29:IX30 WVJ983078 WLN983078 WBR983078 VRV983078 VHZ983078 UYD983078 UOH983078 UEL983078 TUP983078 TKT983078 TAX983078 SRB983078 SHF983078 RXJ983078 RNN983078 RDR983078 QTV983078 QJZ983078 QAD983078 PQH983078 PGL983078 OWP983078 OMT983078 OCX983078 NTB983078 NJF983078 MZJ983078 MPN983078 MFR983078 LVV983078 LLZ983078 LCD983078 KSH983078 KIL983078 JYP983078 JOT983078 JEX983078 IVB983078 ILF983078 IBJ983078 HRN983078 HHR983078 GXV983078 GNZ983078 GED983078 FUH983078 FKL983078 FAP983078 EQT983078 EGX983078 DXB983078 DNF983078 DDJ983078 CTN983078 CJR983078 BZV983078 BPZ983078 BGD983078 AWH983078 AML983078 ACP983078 ST983078 IX983078 WVJ917542 WLN917542 WBR917542 VRV917542 VHZ917542 UYD917542 UOH917542 UEL917542 TUP917542 TKT917542 TAX917542 SRB917542 SHF917542 RXJ917542 RNN917542 RDR917542 QTV917542 QJZ917542 QAD917542 PQH917542 PGL917542 OWP917542 OMT917542 OCX917542 NTB917542 NJF917542 MZJ917542 MPN917542 MFR917542 LVV917542 LLZ917542 LCD917542 KSH917542 KIL917542 JYP917542 JOT917542 JEX917542 IVB917542 ILF917542 IBJ917542 HRN917542 HHR917542 GXV917542 GNZ917542 GED917542 FUH917542 FKL917542 FAP917542 EQT917542 EGX917542 DXB917542 DNF917542 DDJ917542 CTN917542 CJR917542 BZV917542 BPZ917542 BGD917542 AWH917542 AML917542 ACP917542 ST917542 IX917542 WVJ852006 WLN852006 WBR852006 VRV852006 VHZ852006 UYD852006 UOH852006 UEL852006 TUP852006 TKT852006 TAX852006 SRB852006 SHF852006 RXJ852006 RNN852006 RDR852006 QTV852006 QJZ852006 QAD852006 PQH852006 PGL852006 OWP852006 OMT852006 OCX852006 NTB852006 NJF852006 MZJ852006 MPN852006 MFR852006 LVV852006 LLZ852006 LCD852006 KSH852006 KIL852006 JYP852006 JOT852006 JEX852006 IVB852006 ILF852006 IBJ852006 HRN852006 HHR852006 GXV852006 GNZ852006 GED852006 FUH852006 FKL852006 FAP852006 EQT852006 EGX852006 DXB852006 DNF852006 DDJ852006 CTN852006 CJR852006 BZV852006 BPZ852006 BGD852006 AWH852006 AML852006 ACP852006 ST852006 IX852006 WVJ786470 WLN786470 WBR786470 VRV786470 VHZ786470 UYD786470 UOH786470 UEL786470 TUP786470 TKT786470 TAX786470 SRB786470 SHF786470 RXJ786470 RNN786470 RDR786470 QTV786470 QJZ786470 QAD786470 PQH786470 PGL786470 OWP786470 OMT786470 OCX786470 NTB786470 NJF786470 MZJ786470 MPN786470 MFR786470 LVV786470 LLZ786470 LCD786470 KSH786470 KIL786470 JYP786470 JOT786470 JEX786470 IVB786470 ILF786470 IBJ786470 HRN786470 HHR786470 GXV786470 GNZ786470 GED786470 FUH786470 FKL786470 FAP786470 EQT786470 EGX786470 DXB786470 DNF786470 DDJ786470 CTN786470 CJR786470 BZV786470 BPZ786470 BGD786470 AWH786470 AML786470 ACP786470 ST786470 IX786470 WVJ720934 WLN720934 WBR720934 VRV720934 VHZ720934 UYD720934 UOH720934 UEL720934 TUP720934 TKT720934 TAX720934 SRB720934 SHF720934 RXJ720934 RNN720934 RDR720934 QTV720934 QJZ720934 QAD720934 PQH720934 PGL720934 OWP720934 OMT720934 OCX720934 NTB720934 NJF720934 MZJ720934 MPN720934 MFR720934 LVV720934 LLZ720934 LCD720934 KSH720934 KIL720934 JYP720934 JOT720934 JEX720934 IVB720934 ILF720934 IBJ720934 HRN720934 HHR720934 GXV720934 GNZ720934 GED720934 FUH720934 FKL720934 FAP720934 EQT720934 EGX720934 DXB720934 DNF720934 DDJ720934 CTN720934 CJR720934 BZV720934 BPZ720934 BGD720934 AWH720934 AML720934 ACP720934 ST720934 IX720934 WVJ655398 WLN655398 WBR655398 VRV655398 VHZ655398 UYD655398 UOH655398 UEL655398 TUP655398 TKT655398 TAX655398 SRB655398 SHF655398 RXJ655398 RNN655398 RDR655398 QTV655398 QJZ655398 QAD655398 PQH655398 PGL655398 OWP655398 OMT655398 OCX655398 NTB655398 NJF655398 MZJ655398 MPN655398 MFR655398 LVV655398 LLZ655398 LCD655398 KSH655398 KIL655398 JYP655398 JOT655398 JEX655398 IVB655398 ILF655398 IBJ655398 HRN655398 HHR655398 GXV655398 GNZ655398 GED655398 FUH655398 FKL655398 FAP655398 EQT655398 EGX655398 DXB655398 DNF655398 DDJ655398 CTN655398 CJR655398 BZV655398 BPZ655398 BGD655398 AWH655398 AML655398 ACP655398 ST655398 IX655398 WVJ589862 WLN589862 WBR589862 VRV589862 VHZ589862 UYD589862 UOH589862 UEL589862 TUP589862 TKT589862 TAX589862 SRB589862 SHF589862 RXJ589862 RNN589862 RDR589862 QTV589862 QJZ589862 QAD589862 PQH589862 PGL589862 OWP589862 OMT589862 OCX589862 NTB589862 NJF589862 MZJ589862 MPN589862 MFR589862 LVV589862 LLZ589862 LCD589862 KSH589862 KIL589862 JYP589862 JOT589862 JEX589862 IVB589862 ILF589862 IBJ589862 HRN589862 HHR589862 GXV589862 GNZ589862 GED589862 FUH589862 FKL589862 FAP589862 EQT589862 EGX589862 DXB589862 DNF589862 DDJ589862 CTN589862 CJR589862 BZV589862 BPZ589862 BGD589862 AWH589862 AML589862 ACP589862 ST589862 IX589862 WVJ524326 WLN524326 WBR524326 VRV524326 VHZ524326 UYD524326 UOH524326 UEL524326 TUP524326 TKT524326 TAX524326 SRB524326 SHF524326 RXJ524326 RNN524326 RDR524326 QTV524326 QJZ524326 QAD524326 PQH524326 PGL524326 OWP524326 OMT524326 OCX524326 NTB524326 NJF524326 MZJ524326 MPN524326 MFR524326 LVV524326 LLZ524326 LCD524326 KSH524326 KIL524326 JYP524326 JOT524326 JEX524326 IVB524326 ILF524326 IBJ524326 HRN524326 HHR524326 GXV524326 GNZ524326 GED524326 FUH524326 FKL524326 FAP524326 EQT524326 EGX524326 DXB524326 DNF524326 DDJ524326 CTN524326 CJR524326 BZV524326 BPZ524326 BGD524326 AWH524326 AML524326 ACP524326 ST524326 IX524326 WVJ458790 WLN458790 WBR458790 VRV458790 VHZ458790 UYD458790 UOH458790 UEL458790 TUP458790 TKT458790 TAX458790 SRB458790 SHF458790 RXJ458790 RNN458790 RDR458790 QTV458790 QJZ458790 QAD458790 PQH458790 PGL458790 OWP458790 OMT458790 OCX458790 NTB458790 NJF458790 MZJ458790 MPN458790 MFR458790 LVV458790 LLZ458790 LCD458790 KSH458790 KIL458790 JYP458790 JOT458790 JEX458790 IVB458790 ILF458790 IBJ458790 HRN458790 HHR458790 GXV458790 GNZ458790 GED458790 FUH458790 FKL458790 FAP458790 EQT458790 EGX458790 DXB458790 DNF458790 DDJ458790 CTN458790 CJR458790 BZV458790 BPZ458790 BGD458790 AWH458790 AML458790 ACP458790 ST458790 IX458790 WVJ393254 WLN393254 WBR393254 VRV393254 VHZ393254 UYD393254 UOH393254 UEL393254 TUP393254 TKT393254 TAX393254 SRB393254 SHF393254 RXJ393254 RNN393254 RDR393254 QTV393254 QJZ393254 QAD393254 PQH393254 PGL393254 OWP393254 OMT393254 OCX393254 NTB393254 NJF393254 MZJ393254 MPN393254 MFR393254 LVV393254 LLZ393254 LCD393254 KSH393254 KIL393254 JYP393254 JOT393254 JEX393254 IVB393254 ILF393254 IBJ393254 HRN393254 HHR393254 GXV393254 GNZ393254 GED393254 FUH393254 FKL393254 FAP393254 EQT393254 EGX393254 DXB393254 DNF393254 DDJ393254 CTN393254 CJR393254 BZV393254 BPZ393254 BGD393254 AWH393254 AML393254 ACP393254 ST393254 IX393254 WVJ327718 WLN327718 WBR327718 VRV327718 VHZ327718 UYD327718 UOH327718 UEL327718 TUP327718 TKT327718 TAX327718 SRB327718 SHF327718 RXJ327718 RNN327718 RDR327718 QTV327718 QJZ327718 QAD327718 PQH327718 PGL327718 OWP327718 OMT327718 OCX327718 NTB327718 NJF327718 MZJ327718 MPN327718 MFR327718 LVV327718 LLZ327718 LCD327718 KSH327718 KIL327718 JYP327718 JOT327718 JEX327718 IVB327718 ILF327718 IBJ327718 HRN327718 HHR327718 GXV327718 GNZ327718 GED327718 FUH327718 FKL327718 FAP327718 EQT327718 EGX327718 DXB327718 DNF327718 DDJ327718 CTN327718 CJR327718 BZV327718 BPZ327718 BGD327718 AWH327718 AML327718 ACP327718 ST327718 IX327718 WVJ262182 WLN262182 WBR262182 VRV262182 VHZ262182 UYD262182 UOH262182 UEL262182 TUP262182 TKT262182 TAX262182 SRB262182 SHF262182 RXJ262182 RNN262182 RDR262182 QTV262182 QJZ262182 QAD262182 PQH262182 PGL262182 OWP262182 OMT262182 OCX262182 NTB262182 NJF262182 MZJ262182 MPN262182 MFR262182 LVV262182 LLZ262182 LCD262182 KSH262182 KIL262182 JYP262182 JOT262182 JEX262182 IVB262182 ILF262182 IBJ262182 HRN262182 HHR262182 GXV262182 GNZ262182 GED262182 FUH262182 FKL262182 FAP262182 EQT262182 EGX262182 DXB262182 DNF262182 DDJ262182 CTN262182 CJR262182 BZV262182 BPZ262182 BGD262182 AWH262182 AML262182 ACP262182 ST262182 IX262182 WVJ196646 WLN196646 WBR196646 VRV196646 VHZ196646 UYD196646 UOH196646 UEL196646 TUP196646 TKT196646 TAX196646 SRB196646 SHF196646 RXJ196646 RNN196646 RDR196646 QTV196646 QJZ196646 QAD196646 PQH196646 PGL196646 OWP196646 OMT196646 OCX196646 NTB196646 NJF196646 MZJ196646 MPN196646 MFR196646 LVV196646 LLZ196646 LCD196646 KSH196646 KIL196646 JYP196646 JOT196646 JEX196646 IVB196646 ILF196646 IBJ196646 HRN196646 HHR196646 GXV196646 GNZ196646 GED196646 FUH196646 FKL196646 FAP196646 EQT196646 EGX196646 DXB196646 DNF196646 DDJ196646 CTN196646 CJR196646 BZV196646 BPZ196646 BGD196646 AWH196646 AML196646 ACP196646 ST196646 IX196646 WVJ131110 WLN131110 WBR131110 VRV131110 VHZ131110 UYD131110 UOH131110 UEL131110 TUP131110 TKT131110 TAX131110 SRB131110 SHF131110 RXJ131110 RNN131110 RDR131110 QTV131110 QJZ131110 QAD131110 PQH131110 PGL131110 OWP131110 OMT131110 OCX131110 NTB131110 NJF131110 MZJ131110 MPN131110 MFR131110 LVV131110 LLZ131110 LCD131110 KSH131110 KIL131110 JYP131110 JOT131110 JEX131110 IVB131110 ILF131110 IBJ131110 HRN131110 HHR131110 GXV131110 GNZ131110 GED131110 FUH131110 FKL131110 FAP131110 EQT131110 EGX131110 DXB131110 DNF131110 DDJ131110 CTN131110 CJR131110 BZV131110 BPZ131110 BGD131110 AWH131110 AML131110 ACP131110 ST131110 IX131110 WVJ65574 WLN65574 WBR65574 VRV65574 VHZ65574 UYD65574 UOH65574 UEL65574 TUP65574 TKT65574 TAX65574 SRB65574 SHF65574 RXJ65574 RNN65574 RDR65574 QTV65574 QJZ65574 QAD65574 PQH65574 PGL65574 OWP65574 OMT65574 OCX65574 NTB65574 NJF65574 MZJ65574 MPN65574 MFR65574 LVV65574 LLZ65574 LCD65574 KSH65574 KIL65574 JYP65574 JOT65574 JEX65574 IVB65574 ILF65574 IBJ65574 HRN65574 HHR65574 GXV65574 GNZ65574 GED65574 FUH65574 FKL65574 FAP65574 EQT65574 EGX65574 DXB65574 DNF65574 DDJ65574 CTN65574 CJR65574 BZV65574 BPZ65574 BGD65574 AWH65574 AML65574 ACP65574 ST65574 IX65574 WVJ38 WLN38 WBR38 VRV38 VHZ38 UYD38 UOH38 UEL38 TUP38 TKT38 TAX38 SRB38 SHF38 RXJ38 RNN38 RDR38 QTV38 QJZ38 QAD38 PQH38 PGL38 OWP38 OMT38 OCX38 NTB38 NJF38 MZJ38 MPN38 MFR38 LVV38 LLZ38 LCD38 KSH38 KIL38 JYP38 JOT38 JEX38 IVB38 ILF38 IBJ38 HRN38 HHR38 GXV38 GNZ38 GED38 FUH38 FKL38 FAP38 EQT38 EGX38 DXB38 DNF38 DDJ38 CTN38 CJR38 BZV38 BPZ38 BGD38 AWH38 AML38 ACP38 ST38 IX38 WVJ983013:WVJ983048 WLN983013:WLN983048 WBR983013:WBR983048 VRV983013:VRV983048 VHZ983013:VHZ983048 UYD983013:UYD983048 UOH983013:UOH983048 UEL983013:UEL983048 TUP983013:TUP983048 TKT983013:TKT983048 TAX983013:TAX983048 SRB983013:SRB983048 SHF983013:SHF983048 RXJ983013:RXJ983048 RNN983013:RNN983048 RDR983013:RDR983048 QTV983013:QTV983048 QJZ983013:QJZ983048 QAD983013:QAD983048 PQH983013:PQH983048 PGL983013:PGL983048 OWP983013:OWP983048 OMT983013:OMT983048 OCX983013:OCX983048 NTB983013:NTB983048 NJF983013:NJF983048 MZJ983013:MZJ983048 MPN983013:MPN983048 MFR983013:MFR983048 LVV983013:LVV983048 LLZ983013:LLZ983048 LCD983013:LCD983048 KSH983013:KSH983048 KIL983013:KIL983048 JYP983013:JYP983048 JOT983013:JOT983048 JEX983013:JEX983048 IVB983013:IVB983048 ILF983013:ILF983048 IBJ983013:IBJ983048 HRN983013:HRN983048 HHR983013:HHR983048 GXV983013:GXV983048 GNZ983013:GNZ983048 GED983013:GED983048 FUH983013:FUH983048 FKL983013:FKL983048 FAP983013:FAP983048 EQT983013:EQT983048 EGX983013:EGX983048 DXB983013:DXB983048 DNF983013:DNF983048 DDJ983013:DDJ983048 CTN983013:CTN983048 CJR983013:CJR983048 BZV983013:BZV983048 BPZ983013:BPZ983048 BGD983013:BGD983048 AWH983013:AWH983048 AML983013:AML983048 ACP983013:ACP983048 ST983013:ST983048 IX983013:IX983048 WVJ917477:WVJ917512 WLN917477:WLN917512 WBR917477:WBR917512 VRV917477:VRV917512 VHZ917477:VHZ917512 UYD917477:UYD917512 UOH917477:UOH917512 UEL917477:UEL917512 TUP917477:TUP917512 TKT917477:TKT917512 TAX917477:TAX917512 SRB917477:SRB917512 SHF917477:SHF917512 RXJ917477:RXJ917512 RNN917477:RNN917512 RDR917477:RDR917512 QTV917477:QTV917512 QJZ917477:QJZ917512 QAD917477:QAD917512 PQH917477:PQH917512 PGL917477:PGL917512 OWP917477:OWP917512 OMT917477:OMT917512 OCX917477:OCX917512 NTB917477:NTB917512 NJF917477:NJF917512 MZJ917477:MZJ917512 MPN917477:MPN917512 MFR917477:MFR917512 LVV917477:LVV917512 LLZ917477:LLZ917512 LCD917477:LCD917512 KSH917477:KSH917512 KIL917477:KIL917512 JYP917477:JYP917512 JOT917477:JOT917512 JEX917477:JEX917512 IVB917477:IVB917512 ILF917477:ILF917512 IBJ917477:IBJ917512 HRN917477:HRN917512 HHR917477:HHR917512 GXV917477:GXV917512 GNZ917477:GNZ917512 GED917477:GED917512 FUH917477:FUH917512 FKL917477:FKL917512 FAP917477:FAP917512 EQT917477:EQT917512 EGX917477:EGX917512 DXB917477:DXB917512 DNF917477:DNF917512 DDJ917477:DDJ917512 CTN917477:CTN917512 CJR917477:CJR917512 BZV917477:BZV917512 BPZ917477:BPZ917512 BGD917477:BGD917512 AWH917477:AWH917512 AML917477:AML917512 ACP917477:ACP917512 ST917477:ST917512 IX917477:IX917512 WVJ851941:WVJ851976 WLN851941:WLN851976 WBR851941:WBR851976 VRV851941:VRV851976 VHZ851941:VHZ851976 UYD851941:UYD851976 UOH851941:UOH851976 UEL851941:UEL851976 TUP851941:TUP851976 TKT851941:TKT851976 TAX851941:TAX851976 SRB851941:SRB851976 SHF851941:SHF851976 RXJ851941:RXJ851976 RNN851941:RNN851976 RDR851941:RDR851976 QTV851941:QTV851976 QJZ851941:QJZ851976 QAD851941:QAD851976 PQH851941:PQH851976 PGL851941:PGL851976 OWP851941:OWP851976 OMT851941:OMT851976 OCX851941:OCX851976 NTB851941:NTB851976 NJF851941:NJF851976 MZJ851941:MZJ851976 MPN851941:MPN851976 MFR851941:MFR851976 LVV851941:LVV851976 LLZ851941:LLZ851976 LCD851941:LCD851976 KSH851941:KSH851976 KIL851941:KIL851976 JYP851941:JYP851976 JOT851941:JOT851976 JEX851941:JEX851976 IVB851941:IVB851976 ILF851941:ILF851976 IBJ851941:IBJ851976 HRN851941:HRN851976 HHR851941:HHR851976 GXV851941:GXV851976 GNZ851941:GNZ851976 GED851941:GED851976 FUH851941:FUH851976 FKL851941:FKL851976 FAP851941:FAP851976 EQT851941:EQT851976 EGX851941:EGX851976 DXB851941:DXB851976 DNF851941:DNF851976 DDJ851941:DDJ851976 CTN851941:CTN851976 CJR851941:CJR851976 BZV851941:BZV851976 BPZ851941:BPZ851976 BGD851941:BGD851976 AWH851941:AWH851976 AML851941:AML851976 ACP851941:ACP851976 ST851941:ST851976 IX851941:IX851976 WVJ786405:WVJ786440 WLN786405:WLN786440 WBR786405:WBR786440 VRV786405:VRV786440 VHZ786405:VHZ786440 UYD786405:UYD786440 UOH786405:UOH786440 UEL786405:UEL786440 TUP786405:TUP786440 TKT786405:TKT786440 TAX786405:TAX786440 SRB786405:SRB786440 SHF786405:SHF786440 RXJ786405:RXJ786440 RNN786405:RNN786440 RDR786405:RDR786440 QTV786405:QTV786440 QJZ786405:QJZ786440 QAD786405:QAD786440 PQH786405:PQH786440 PGL786405:PGL786440 OWP786405:OWP786440 OMT786405:OMT786440 OCX786405:OCX786440 NTB786405:NTB786440 NJF786405:NJF786440 MZJ786405:MZJ786440 MPN786405:MPN786440 MFR786405:MFR786440 LVV786405:LVV786440 LLZ786405:LLZ786440 LCD786405:LCD786440 KSH786405:KSH786440 KIL786405:KIL786440 JYP786405:JYP786440 JOT786405:JOT786440 JEX786405:JEX786440 IVB786405:IVB786440 ILF786405:ILF786440 IBJ786405:IBJ786440 HRN786405:HRN786440 HHR786405:HHR786440 GXV786405:GXV786440 GNZ786405:GNZ786440 GED786405:GED786440 FUH786405:FUH786440 FKL786405:FKL786440 FAP786405:FAP786440 EQT786405:EQT786440 EGX786405:EGX786440 DXB786405:DXB786440 DNF786405:DNF786440 DDJ786405:DDJ786440 CTN786405:CTN786440 CJR786405:CJR786440 BZV786405:BZV786440 BPZ786405:BPZ786440 BGD786405:BGD786440 AWH786405:AWH786440 AML786405:AML786440 ACP786405:ACP786440 ST786405:ST786440 IX786405:IX786440 WVJ720869:WVJ720904 WLN720869:WLN720904 WBR720869:WBR720904 VRV720869:VRV720904 VHZ720869:VHZ720904 UYD720869:UYD720904 UOH720869:UOH720904 UEL720869:UEL720904 TUP720869:TUP720904 TKT720869:TKT720904 TAX720869:TAX720904 SRB720869:SRB720904 SHF720869:SHF720904 RXJ720869:RXJ720904 RNN720869:RNN720904 RDR720869:RDR720904 QTV720869:QTV720904 QJZ720869:QJZ720904 QAD720869:QAD720904 PQH720869:PQH720904 PGL720869:PGL720904 OWP720869:OWP720904 OMT720869:OMT720904 OCX720869:OCX720904 NTB720869:NTB720904 NJF720869:NJF720904 MZJ720869:MZJ720904 MPN720869:MPN720904 MFR720869:MFR720904 LVV720869:LVV720904 LLZ720869:LLZ720904 LCD720869:LCD720904 KSH720869:KSH720904 KIL720869:KIL720904 JYP720869:JYP720904 JOT720869:JOT720904 JEX720869:JEX720904 IVB720869:IVB720904 ILF720869:ILF720904 IBJ720869:IBJ720904 HRN720869:HRN720904 HHR720869:HHR720904 GXV720869:GXV720904 GNZ720869:GNZ720904 GED720869:GED720904 FUH720869:FUH720904 FKL720869:FKL720904 FAP720869:FAP720904 EQT720869:EQT720904 EGX720869:EGX720904 DXB720869:DXB720904 DNF720869:DNF720904 DDJ720869:DDJ720904 CTN720869:CTN720904 CJR720869:CJR720904 BZV720869:BZV720904 BPZ720869:BPZ720904 BGD720869:BGD720904 AWH720869:AWH720904 AML720869:AML720904 ACP720869:ACP720904 ST720869:ST720904 IX720869:IX720904 WVJ655333:WVJ655368 WLN655333:WLN655368 WBR655333:WBR655368 VRV655333:VRV655368 VHZ655333:VHZ655368 UYD655333:UYD655368 UOH655333:UOH655368 UEL655333:UEL655368 TUP655333:TUP655368 TKT655333:TKT655368 TAX655333:TAX655368 SRB655333:SRB655368 SHF655333:SHF655368 RXJ655333:RXJ655368 RNN655333:RNN655368 RDR655333:RDR655368 QTV655333:QTV655368 QJZ655333:QJZ655368 QAD655333:QAD655368 PQH655333:PQH655368 PGL655333:PGL655368 OWP655333:OWP655368 OMT655333:OMT655368 OCX655333:OCX655368 NTB655333:NTB655368 NJF655333:NJF655368 MZJ655333:MZJ655368 MPN655333:MPN655368 MFR655333:MFR655368 LVV655333:LVV655368 LLZ655333:LLZ655368 LCD655333:LCD655368 KSH655333:KSH655368 KIL655333:KIL655368 JYP655333:JYP655368 JOT655333:JOT655368 JEX655333:JEX655368 IVB655333:IVB655368 ILF655333:ILF655368 IBJ655333:IBJ655368 HRN655333:HRN655368 HHR655333:HHR655368 GXV655333:GXV655368 GNZ655333:GNZ655368 GED655333:GED655368 FUH655333:FUH655368 FKL655333:FKL655368 FAP655333:FAP655368 EQT655333:EQT655368 EGX655333:EGX655368 DXB655333:DXB655368 DNF655333:DNF655368 DDJ655333:DDJ655368 CTN655333:CTN655368 CJR655333:CJR655368 BZV655333:BZV655368 BPZ655333:BPZ655368 BGD655333:BGD655368 AWH655333:AWH655368 AML655333:AML655368 ACP655333:ACP655368 ST655333:ST655368 IX655333:IX655368 WVJ589797:WVJ589832 WLN589797:WLN589832 WBR589797:WBR589832 VRV589797:VRV589832 VHZ589797:VHZ589832 UYD589797:UYD589832 UOH589797:UOH589832 UEL589797:UEL589832 TUP589797:TUP589832 TKT589797:TKT589832 TAX589797:TAX589832 SRB589797:SRB589832 SHF589797:SHF589832 RXJ589797:RXJ589832 RNN589797:RNN589832 RDR589797:RDR589832 QTV589797:QTV589832 QJZ589797:QJZ589832 QAD589797:QAD589832 PQH589797:PQH589832 PGL589797:PGL589832 OWP589797:OWP589832 OMT589797:OMT589832 OCX589797:OCX589832 NTB589797:NTB589832 NJF589797:NJF589832 MZJ589797:MZJ589832 MPN589797:MPN589832 MFR589797:MFR589832 LVV589797:LVV589832 LLZ589797:LLZ589832 LCD589797:LCD589832 KSH589797:KSH589832 KIL589797:KIL589832 JYP589797:JYP589832 JOT589797:JOT589832 JEX589797:JEX589832 IVB589797:IVB589832 ILF589797:ILF589832 IBJ589797:IBJ589832 HRN589797:HRN589832 HHR589797:HHR589832 GXV589797:GXV589832 GNZ589797:GNZ589832 GED589797:GED589832 FUH589797:FUH589832 FKL589797:FKL589832 FAP589797:FAP589832 EQT589797:EQT589832 EGX589797:EGX589832 DXB589797:DXB589832 DNF589797:DNF589832 DDJ589797:DDJ589832 CTN589797:CTN589832 CJR589797:CJR589832 BZV589797:BZV589832 BPZ589797:BPZ589832 BGD589797:BGD589832 AWH589797:AWH589832 AML589797:AML589832 ACP589797:ACP589832 ST589797:ST589832 IX589797:IX589832 WVJ524261:WVJ524296 WLN524261:WLN524296 WBR524261:WBR524296 VRV524261:VRV524296 VHZ524261:VHZ524296 UYD524261:UYD524296 UOH524261:UOH524296 UEL524261:UEL524296 TUP524261:TUP524296 TKT524261:TKT524296 TAX524261:TAX524296 SRB524261:SRB524296 SHF524261:SHF524296 RXJ524261:RXJ524296 RNN524261:RNN524296 RDR524261:RDR524296 QTV524261:QTV524296 QJZ524261:QJZ524296 QAD524261:QAD524296 PQH524261:PQH524296 PGL524261:PGL524296 OWP524261:OWP524296 OMT524261:OMT524296 OCX524261:OCX524296 NTB524261:NTB524296 NJF524261:NJF524296 MZJ524261:MZJ524296 MPN524261:MPN524296 MFR524261:MFR524296 LVV524261:LVV524296 LLZ524261:LLZ524296 LCD524261:LCD524296 KSH524261:KSH524296 KIL524261:KIL524296 JYP524261:JYP524296 JOT524261:JOT524296 JEX524261:JEX524296 IVB524261:IVB524296 ILF524261:ILF524296 IBJ524261:IBJ524296 HRN524261:HRN524296 HHR524261:HHR524296 GXV524261:GXV524296 GNZ524261:GNZ524296 GED524261:GED524296 FUH524261:FUH524296 FKL524261:FKL524296 FAP524261:FAP524296 EQT524261:EQT524296 EGX524261:EGX524296 DXB524261:DXB524296 DNF524261:DNF524296 DDJ524261:DDJ524296 CTN524261:CTN524296 CJR524261:CJR524296 BZV524261:BZV524296 BPZ524261:BPZ524296 BGD524261:BGD524296 AWH524261:AWH524296 AML524261:AML524296 ACP524261:ACP524296 ST524261:ST524296 IX524261:IX524296 WVJ458725:WVJ458760 WLN458725:WLN458760 WBR458725:WBR458760 VRV458725:VRV458760 VHZ458725:VHZ458760 UYD458725:UYD458760 UOH458725:UOH458760 UEL458725:UEL458760 TUP458725:TUP458760 TKT458725:TKT458760 TAX458725:TAX458760 SRB458725:SRB458760 SHF458725:SHF458760 RXJ458725:RXJ458760 RNN458725:RNN458760 RDR458725:RDR458760 QTV458725:QTV458760 QJZ458725:QJZ458760 QAD458725:QAD458760 PQH458725:PQH458760 PGL458725:PGL458760 OWP458725:OWP458760 OMT458725:OMT458760 OCX458725:OCX458760 NTB458725:NTB458760 NJF458725:NJF458760 MZJ458725:MZJ458760 MPN458725:MPN458760 MFR458725:MFR458760 LVV458725:LVV458760 LLZ458725:LLZ458760 LCD458725:LCD458760 KSH458725:KSH458760 KIL458725:KIL458760 JYP458725:JYP458760 JOT458725:JOT458760 JEX458725:JEX458760 IVB458725:IVB458760 ILF458725:ILF458760 IBJ458725:IBJ458760 HRN458725:HRN458760 HHR458725:HHR458760 GXV458725:GXV458760 GNZ458725:GNZ458760 GED458725:GED458760 FUH458725:FUH458760 FKL458725:FKL458760 FAP458725:FAP458760 EQT458725:EQT458760 EGX458725:EGX458760 DXB458725:DXB458760 DNF458725:DNF458760 DDJ458725:DDJ458760 CTN458725:CTN458760 CJR458725:CJR458760 BZV458725:BZV458760 BPZ458725:BPZ458760 BGD458725:BGD458760 AWH458725:AWH458760 AML458725:AML458760 ACP458725:ACP458760 ST458725:ST458760 IX458725:IX458760 WVJ393189:WVJ393224 WLN393189:WLN393224 WBR393189:WBR393224 VRV393189:VRV393224 VHZ393189:VHZ393224 UYD393189:UYD393224 UOH393189:UOH393224 UEL393189:UEL393224 TUP393189:TUP393224 TKT393189:TKT393224 TAX393189:TAX393224 SRB393189:SRB393224 SHF393189:SHF393224 RXJ393189:RXJ393224 RNN393189:RNN393224 RDR393189:RDR393224 QTV393189:QTV393224 QJZ393189:QJZ393224 QAD393189:QAD393224 PQH393189:PQH393224 PGL393189:PGL393224 OWP393189:OWP393224 OMT393189:OMT393224 OCX393189:OCX393224 NTB393189:NTB393224 NJF393189:NJF393224 MZJ393189:MZJ393224 MPN393189:MPN393224 MFR393189:MFR393224 LVV393189:LVV393224 LLZ393189:LLZ393224 LCD393189:LCD393224 KSH393189:KSH393224 KIL393189:KIL393224 JYP393189:JYP393224 JOT393189:JOT393224 JEX393189:JEX393224 IVB393189:IVB393224 ILF393189:ILF393224 IBJ393189:IBJ393224 HRN393189:HRN393224 HHR393189:HHR393224 GXV393189:GXV393224 GNZ393189:GNZ393224 GED393189:GED393224 FUH393189:FUH393224 FKL393189:FKL393224 FAP393189:FAP393224 EQT393189:EQT393224 EGX393189:EGX393224 DXB393189:DXB393224 DNF393189:DNF393224 DDJ393189:DDJ393224 CTN393189:CTN393224 CJR393189:CJR393224 BZV393189:BZV393224 BPZ393189:BPZ393224 BGD393189:BGD393224 AWH393189:AWH393224 AML393189:AML393224 ACP393189:ACP393224 ST393189:ST393224 IX393189:IX393224 WVJ327653:WVJ327688 WLN327653:WLN327688 WBR327653:WBR327688 VRV327653:VRV327688 VHZ327653:VHZ327688 UYD327653:UYD327688 UOH327653:UOH327688 UEL327653:UEL327688 TUP327653:TUP327688 TKT327653:TKT327688 TAX327653:TAX327688 SRB327653:SRB327688 SHF327653:SHF327688 RXJ327653:RXJ327688 RNN327653:RNN327688 RDR327653:RDR327688 QTV327653:QTV327688 QJZ327653:QJZ327688 QAD327653:QAD327688 PQH327653:PQH327688 PGL327653:PGL327688 OWP327653:OWP327688 OMT327653:OMT327688 OCX327653:OCX327688 NTB327653:NTB327688 NJF327653:NJF327688 MZJ327653:MZJ327688 MPN327653:MPN327688 MFR327653:MFR327688 LVV327653:LVV327688 LLZ327653:LLZ327688 LCD327653:LCD327688 KSH327653:KSH327688 KIL327653:KIL327688 JYP327653:JYP327688 JOT327653:JOT327688 JEX327653:JEX327688 IVB327653:IVB327688 ILF327653:ILF327688 IBJ327653:IBJ327688 HRN327653:HRN327688 HHR327653:HHR327688 GXV327653:GXV327688 GNZ327653:GNZ327688 GED327653:GED327688 FUH327653:FUH327688 FKL327653:FKL327688 FAP327653:FAP327688 EQT327653:EQT327688 EGX327653:EGX327688 DXB327653:DXB327688 DNF327653:DNF327688 DDJ327653:DDJ327688 CTN327653:CTN327688 CJR327653:CJR327688 BZV327653:BZV327688 BPZ327653:BPZ327688 BGD327653:BGD327688 AWH327653:AWH327688 AML327653:AML327688 ACP327653:ACP327688 ST327653:ST327688 IX327653:IX327688 WVJ262117:WVJ262152 WLN262117:WLN262152 WBR262117:WBR262152 VRV262117:VRV262152 VHZ262117:VHZ262152 UYD262117:UYD262152 UOH262117:UOH262152 UEL262117:UEL262152 TUP262117:TUP262152 TKT262117:TKT262152 TAX262117:TAX262152 SRB262117:SRB262152 SHF262117:SHF262152 RXJ262117:RXJ262152 RNN262117:RNN262152 RDR262117:RDR262152 QTV262117:QTV262152 QJZ262117:QJZ262152 QAD262117:QAD262152 PQH262117:PQH262152 PGL262117:PGL262152 OWP262117:OWP262152 OMT262117:OMT262152 OCX262117:OCX262152 NTB262117:NTB262152 NJF262117:NJF262152 MZJ262117:MZJ262152 MPN262117:MPN262152 MFR262117:MFR262152 LVV262117:LVV262152 LLZ262117:LLZ262152 LCD262117:LCD262152 KSH262117:KSH262152 KIL262117:KIL262152 JYP262117:JYP262152 JOT262117:JOT262152 JEX262117:JEX262152 IVB262117:IVB262152 ILF262117:ILF262152 IBJ262117:IBJ262152 HRN262117:HRN262152 HHR262117:HHR262152 GXV262117:GXV262152 GNZ262117:GNZ262152 GED262117:GED262152 FUH262117:FUH262152 FKL262117:FKL262152 FAP262117:FAP262152 EQT262117:EQT262152 EGX262117:EGX262152 DXB262117:DXB262152 DNF262117:DNF262152 DDJ262117:DDJ262152 CTN262117:CTN262152 CJR262117:CJR262152 BZV262117:BZV262152 BPZ262117:BPZ262152 BGD262117:BGD262152 AWH262117:AWH262152 AML262117:AML262152 ACP262117:ACP262152 ST262117:ST262152 IX262117:IX262152 WVJ196581:WVJ196616 WLN196581:WLN196616 WBR196581:WBR196616 VRV196581:VRV196616 VHZ196581:VHZ196616 UYD196581:UYD196616 UOH196581:UOH196616 UEL196581:UEL196616 TUP196581:TUP196616 TKT196581:TKT196616 TAX196581:TAX196616 SRB196581:SRB196616 SHF196581:SHF196616 RXJ196581:RXJ196616 RNN196581:RNN196616 RDR196581:RDR196616 QTV196581:QTV196616 QJZ196581:QJZ196616 QAD196581:QAD196616 PQH196581:PQH196616 PGL196581:PGL196616 OWP196581:OWP196616 OMT196581:OMT196616 OCX196581:OCX196616 NTB196581:NTB196616 NJF196581:NJF196616 MZJ196581:MZJ196616 MPN196581:MPN196616 MFR196581:MFR196616 LVV196581:LVV196616 LLZ196581:LLZ196616 LCD196581:LCD196616 KSH196581:KSH196616 KIL196581:KIL196616 JYP196581:JYP196616 JOT196581:JOT196616 JEX196581:JEX196616 IVB196581:IVB196616 ILF196581:ILF196616 IBJ196581:IBJ196616 HRN196581:HRN196616 HHR196581:HHR196616 GXV196581:GXV196616 GNZ196581:GNZ196616 GED196581:GED196616 FUH196581:FUH196616 FKL196581:FKL196616 FAP196581:FAP196616 EQT196581:EQT196616 EGX196581:EGX196616 DXB196581:DXB196616 DNF196581:DNF196616 DDJ196581:DDJ196616 CTN196581:CTN196616 CJR196581:CJR196616 BZV196581:BZV196616 BPZ196581:BPZ196616 BGD196581:BGD196616 AWH196581:AWH196616 AML196581:AML196616 ACP196581:ACP196616 ST196581:ST196616 IX196581:IX196616 WVJ131045:WVJ131080 WLN131045:WLN131080 WBR131045:WBR131080 VRV131045:VRV131080 VHZ131045:VHZ131080 UYD131045:UYD131080 UOH131045:UOH131080 UEL131045:UEL131080 TUP131045:TUP131080 TKT131045:TKT131080 TAX131045:TAX131080 SRB131045:SRB131080 SHF131045:SHF131080 RXJ131045:RXJ131080 RNN131045:RNN131080 RDR131045:RDR131080 QTV131045:QTV131080 QJZ131045:QJZ131080 QAD131045:QAD131080 PQH131045:PQH131080 PGL131045:PGL131080 OWP131045:OWP131080 OMT131045:OMT131080 OCX131045:OCX131080 NTB131045:NTB131080 NJF131045:NJF131080 MZJ131045:MZJ131080 MPN131045:MPN131080 MFR131045:MFR131080 LVV131045:LVV131080 LLZ131045:LLZ131080 LCD131045:LCD131080 KSH131045:KSH131080 KIL131045:KIL131080 JYP131045:JYP131080 JOT131045:JOT131080 JEX131045:JEX131080 IVB131045:IVB131080 ILF131045:ILF131080 IBJ131045:IBJ131080 HRN131045:HRN131080 HHR131045:HHR131080 GXV131045:GXV131080 GNZ131045:GNZ131080 GED131045:GED131080 FUH131045:FUH131080 FKL131045:FKL131080 FAP131045:FAP131080 EQT131045:EQT131080 EGX131045:EGX131080 DXB131045:DXB131080 DNF131045:DNF131080 DDJ131045:DDJ131080 CTN131045:CTN131080 CJR131045:CJR131080 BZV131045:BZV131080 BPZ131045:BPZ131080 BGD131045:BGD131080 AWH131045:AWH131080 AML131045:AML131080 ACP131045:ACP131080 ST131045:ST131080 IX131045:IX131080 WVJ65509:WVJ65544 WLN65509:WLN65544 WBR65509:WBR65544 VRV65509:VRV65544 VHZ65509:VHZ65544 UYD65509:UYD65544 UOH65509:UOH65544 UEL65509:UEL65544 TUP65509:TUP65544 TKT65509:TKT65544 TAX65509:TAX65544 SRB65509:SRB65544 SHF65509:SHF65544 RXJ65509:RXJ65544 RNN65509:RNN65544 RDR65509:RDR65544 QTV65509:QTV65544 QJZ65509:QJZ65544 QAD65509:QAD65544 PQH65509:PQH65544 PGL65509:PGL65544 OWP65509:OWP65544 OMT65509:OMT65544 OCX65509:OCX65544 NTB65509:NTB65544 NJF65509:NJF65544 MZJ65509:MZJ65544 MPN65509:MPN65544 MFR65509:MFR65544 LVV65509:LVV65544 LLZ65509:LLZ65544 LCD65509:LCD65544 KSH65509:KSH65544 KIL65509:KIL65544 JYP65509:JYP65544 JOT65509:JOT65544 JEX65509:JEX65544 IVB65509:IVB65544 ILF65509:ILF65544 IBJ65509:IBJ65544 HRN65509:HRN65544 HHR65509:HHR65544 GXV65509:GXV65544 GNZ65509:GNZ65544 GED65509:GED65544 FUH65509:FUH65544 FKL65509:FKL65544 FAP65509:FAP65544 EQT65509:EQT65544 EGX65509:EGX65544 DXB65509:DXB65544 DNF65509:DNF65544 DDJ65509:DDJ65544 CTN65509:CTN65544 CJR65509:CJR65544 BZV65509:BZV65544 BPZ65509:BPZ65544 BGD65509:BGD65544 AWH65509:AWH65544 AML65509:AML65544 ACP65509:ACP65544 ST65509:ST65544 IX65509:IX65544 WVI983071:WVJ983071 WLM983071:WLN983071 WBQ983071:WBR983071 VRU983071:VRV983071 VHY983071:VHZ983071 UYC983071:UYD983071 UOG983071:UOH983071 UEK983071:UEL983071 TUO983071:TUP983071 TKS983071:TKT983071 TAW983071:TAX983071 SRA983071:SRB983071 SHE983071:SHF983071 RXI983071:RXJ983071 RNM983071:RNN983071 RDQ983071:RDR983071 QTU983071:QTV983071 QJY983071:QJZ983071 QAC983071:QAD983071 PQG983071:PQH983071 PGK983071:PGL983071 OWO983071:OWP983071 OMS983071:OMT983071 OCW983071:OCX983071 NTA983071:NTB983071 NJE983071:NJF983071 MZI983071:MZJ983071 MPM983071:MPN983071 MFQ983071:MFR983071 LVU983071:LVV983071 LLY983071:LLZ983071 LCC983071:LCD983071 KSG983071:KSH983071 KIK983071:KIL983071 JYO983071:JYP983071 JOS983071:JOT983071 JEW983071:JEX983071 IVA983071:IVB983071 ILE983071:ILF983071 IBI983071:IBJ983071 HRM983071:HRN983071 HHQ983071:HHR983071 GXU983071:GXV983071 GNY983071:GNZ983071 GEC983071:GED983071 FUG983071:FUH983071 FKK983071:FKL983071 FAO983071:FAP983071 EQS983071:EQT983071 EGW983071:EGX983071 DXA983071:DXB983071 DNE983071:DNF983071 DDI983071:DDJ983071 CTM983071:CTN983071 CJQ983071:CJR983071 BZU983071:BZV983071 BPY983071:BPZ983071 BGC983071:BGD983071 AWG983071:AWH983071 AMK983071:AML983071 ACO983071:ACP983071 SS983071:ST983071 IW983071:IX983071 WVI917535:WVJ917535 WLM917535:WLN917535 WBQ917535:WBR917535 VRU917535:VRV917535 VHY917535:VHZ917535 UYC917535:UYD917535 UOG917535:UOH917535 UEK917535:UEL917535 TUO917535:TUP917535 TKS917535:TKT917535 TAW917535:TAX917535 SRA917535:SRB917535 SHE917535:SHF917535 RXI917535:RXJ917535 RNM917535:RNN917535 RDQ917535:RDR917535 QTU917535:QTV917535 QJY917535:QJZ917535 QAC917535:QAD917535 PQG917535:PQH917535 PGK917535:PGL917535 OWO917535:OWP917535 OMS917535:OMT917535 OCW917535:OCX917535 NTA917535:NTB917535 NJE917535:NJF917535 MZI917535:MZJ917535 MPM917535:MPN917535 MFQ917535:MFR917535 LVU917535:LVV917535 LLY917535:LLZ917535 LCC917535:LCD917535 KSG917535:KSH917535 KIK917535:KIL917535 JYO917535:JYP917535 JOS917535:JOT917535 JEW917535:JEX917535 IVA917535:IVB917535 ILE917535:ILF917535 IBI917535:IBJ917535 HRM917535:HRN917535 HHQ917535:HHR917535 GXU917535:GXV917535 GNY917535:GNZ917535 GEC917535:GED917535 FUG917535:FUH917535 FKK917535:FKL917535 FAO917535:FAP917535 EQS917535:EQT917535 EGW917535:EGX917535 DXA917535:DXB917535 DNE917535:DNF917535 DDI917535:DDJ917535 CTM917535:CTN917535 CJQ917535:CJR917535 BZU917535:BZV917535 BPY917535:BPZ917535 BGC917535:BGD917535 AWG917535:AWH917535 AMK917535:AML917535 ACO917535:ACP917535 SS917535:ST917535 IW917535:IX917535 WVI851999:WVJ851999 WLM851999:WLN851999 WBQ851999:WBR851999 VRU851999:VRV851999 VHY851999:VHZ851999 UYC851999:UYD851999 UOG851999:UOH851999 UEK851999:UEL851999 TUO851999:TUP851999 TKS851999:TKT851999 TAW851999:TAX851999 SRA851999:SRB851999 SHE851999:SHF851999 RXI851999:RXJ851999 RNM851999:RNN851999 RDQ851999:RDR851999 QTU851999:QTV851999 QJY851999:QJZ851999 QAC851999:QAD851999 PQG851999:PQH851999 PGK851999:PGL851999 OWO851999:OWP851999 OMS851999:OMT851999 OCW851999:OCX851999 NTA851999:NTB851999 NJE851999:NJF851999 MZI851999:MZJ851999 MPM851999:MPN851999 MFQ851999:MFR851999 LVU851999:LVV851999 LLY851999:LLZ851999 LCC851999:LCD851999 KSG851999:KSH851999 KIK851999:KIL851999 JYO851999:JYP851999 JOS851999:JOT851999 JEW851999:JEX851999 IVA851999:IVB851999 ILE851999:ILF851999 IBI851999:IBJ851999 HRM851999:HRN851999 HHQ851999:HHR851999 GXU851999:GXV851999 GNY851999:GNZ851999 GEC851999:GED851999 FUG851999:FUH851999 FKK851999:FKL851999 FAO851999:FAP851999 EQS851999:EQT851999 EGW851999:EGX851999 DXA851999:DXB851999 DNE851999:DNF851999 DDI851999:DDJ851999 CTM851999:CTN851999 CJQ851999:CJR851999 BZU851999:BZV851999 BPY851999:BPZ851999 BGC851999:BGD851999 AWG851999:AWH851999 AMK851999:AML851999 ACO851999:ACP851999 SS851999:ST851999 IW851999:IX851999 WVI786463:WVJ786463 WLM786463:WLN786463 WBQ786463:WBR786463 VRU786463:VRV786463 VHY786463:VHZ786463 UYC786463:UYD786463 UOG786463:UOH786463 UEK786463:UEL786463 TUO786463:TUP786463 TKS786463:TKT786463 TAW786463:TAX786463 SRA786463:SRB786463 SHE786463:SHF786463 RXI786463:RXJ786463 RNM786463:RNN786463 RDQ786463:RDR786463 QTU786463:QTV786463 QJY786463:QJZ786463 QAC786463:QAD786463 PQG786463:PQH786463 PGK786463:PGL786463 OWO786463:OWP786463 OMS786463:OMT786463 OCW786463:OCX786463 NTA786463:NTB786463 NJE786463:NJF786463 MZI786463:MZJ786463 MPM786463:MPN786463 MFQ786463:MFR786463 LVU786463:LVV786463 LLY786463:LLZ786463 LCC786463:LCD786463 KSG786463:KSH786463 KIK786463:KIL786463 JYO786463:JYP786463 JOS786463:JOT786463 JEW786463:JEX786463 IVA786463:IVB786463 ILE786463:ILF786463 IBI786463:IBJ786463 HRM786463:HRN786463 HHQ786463:HHR786463 GXU786463:GXV786463 GNY786463:GNZ786463 GEC786463:GED786463 FUG786463:FUH786463 FKK786463:FKL786463 FAO786463:FAP786463 EQS786463:EQT786463 EGW786463:EGX786463 DXA786463:DXB786463 DNE786463:DNF786463 DDI786463:DDJ786463 CTM786463:CTN786463 CJQ786463:CJR786463 BZU786463:BZV786463 BPY786463:BPZ786463 BGC786463:BGD786463 AWG786463:AWH786463 AMK786463:AML786463 ACO786463:ACP786463 SS786463:ST786463 IW786463:IX786463 WVI720927:WVJ720927 WLM720927:WLN720927 WBQ720927:WBR720927 VRU720927:VRV720927 VHY720927:VHZ720927 UYC720927:UYD720927 UOG720927:UOH720927 UEK720927:UEL720927 TUO720927:TUP720927 TKS720927:TKT720927 TAW720927:TAX720927 SRA720927:SRB720927 SHE720927:SHF720927 RXI720927:RXJ720927 RNM720927:RNN720927 RDQ720927:RDR720927 QTU720927:QTV720927 QJY720927:QJZ720927 QAC720927:QAD720927 PQG720927:PQH720927 PGK720927:PGL720927 OWO720927:OWP720927 OMS720927:OMT720927 OCW720927:OCX720927 NTA720927:NTB720927 NJE720927:NJF720927 MZI720927:MZJ720927 MPM720927:MPN720927 MFQ720927:MFR720927 LVU720927:LVV720927 LLY720927:LLZ720927 LCC720927:LCD720927 KSG720927:KSH720927 KIK720927:KIL720927 JYO720927:JYP720927 JOS720927:JOT720927 JEW720927:JEX720927 IVA720927:IVB720927 ILE720927:ILF720927 IBI720927:IBJ720927 HRM720927:HRN720927 HHQ720927:HHR720927 GXU720927:GXV720927 GNY720927:GNZ720927 GEC720927:GED720927 FUG720927:FUH720927 FKK720927:FKL720927 FAO720927:FAP720927 EQS720927:EQT720927 EGW720927:EGX720927 DXA720927:DXB720927 DNE720927:DNF720927 DDI720927:DDJ720927 CTM720927:CTN720927 CJQ720927:CJR720927 BZU720927:BZV720927 BPY720927:BPZ720927 BGC720927:BGD720927 AWG720927:AWH720927 AMK720927:AML720927 ACO720927:ACP720927 SS720927:ST720927 IW720927:IX720927 WVI655391:WVJ655391 WLM655391:WLN655391 WBQ655391:WBR655391 VRU655391:VRV655391 VHY655391:VHZ655391 UYC655391:UYD655391 UOG655391:UOH655391 UEK655391:UEL655391 TUO655391:TUP655391 TKS655391:TKT655391 TAW655391:TAX655391 SRA655391:SRB655391 SHE655391:SHF655391 RXI655391:RXJ655391 RNM655391:RNN655391 RDQ655391:RDR655391 QTU655391:QTV655391 QJY655391:QJZ655391 QAC655391:QAD655391 PQG655391:PQH655391 PGK655391:PGL655391 OWO655391:OWP655391 OMS655391:OMT655391 OCW655391:OCX655391 NTA655391:NTB655391 NJE655391:NJF655391 MZI655391:MZJ655391 MPM655391:MPN655391 MFQ655391:MFR655391 LVU655391:LVV655391 LLY655391:LLZ655391 LCC655391:LCD655391 KSG655391:KSH655391 KIK655391:KIL655391 JYO655391:JYP655391 JOS655391:JOT655391 JEW655391:JEX655391 IVA655391:IVB655391 ILE655391:ILF655391 IBI655391:IBJ655391 HRM655391:HRN655391 HHQ655391:HHR655391 GXU655391:GXV655391 GNY655391:GNZ655391 GEC655391:GED655391 FUG655391:FUH655391 FKK655391:FKL655391 FAO655391:FAP655391 EQS655391:EQT655391 EGW655391:EGX655391 DXA655391:DXB655391 DNE655391:DNF655391 DDI655391:DDJ655391 CTM655391:CTN655391 CJQ655391:CJR655391 BZU655391:BZV655391 BPY655391:BPZ655391 BGC655391:BGD655391 AWG655391:AWH655391 AMK655391:AML655391 ACO655391:ACP655391 SS655391:ST655391 IW655391:IX655391 WVI589855:WVJ589855 WLM589855:WLN589855 WBQ589855:WBR589855 VRU589855:VRV589855 VHY589855:VHZ589855 UYC589855:UYD589855 UOG589855:UOH589855 UEK589855:UEL589855 TUO589855:TUP589855 TKS589855:TKT589855 TAW589855:TAX589855 SRA589855:SRB589855 SHE589855:SHF589855 RXI589855:RXJ589855 RNM589855:RNN589855 RDQ589855:RDR589855 QTU589855:QTV589855 QJY589855:QJZ589855 QAC589855:QAD589855 PQG589855:PQH589855 PGK589855:PGL589855 OWO589855:OWP589855 OMS589855:OMT589855 OCW589855:OCX589855 NTA589855:NTB589855 NJE589855:NJF589855 MZI589855:MZJ589855 MPM589855:MPN589855 MFQ589855:MFR589855 LVU589855:LVV589855 LLY589855:LLZ589855 LCC589855:LCD589855 KSG589855:KSH589855 KIK589855:KIL589855 JYO589855:JYP589855 JOS589855:JOT589855 JEW589855:JEX589855 IVA589855:IVB589855 ILE589855:ILF589855 IBI589855:IBJ589855 HRM589855:HRN589855 HHQ589855:HHR589855 GXU589855:GXV589855 GNY589855:GNZ589855 GEC589855:GED589855 FUG589855:FUH589855 FKK589855:FKL589855 FAO589855:FAP589855 EQS589855:EQT589855 EGW589855:EGX589855 DXA589855:DXB589855 DNE589855:DNF589855 DDI589855:DDJ589855 CTM589855:CTN589855 CJQ589855:CJR589855 BZU589855:BZV589855 BPY589855:BPZ589855 BGC589855:BGD589855 AWG589855:AWH589855 AMK589855:AML589855 ACO589855:ACP589855 SS589855:ST589855 IW589855:IX589855 WVI524319:WVJ524319 WLM524319:WLN524319 WBQ524319:WBR524319 VRU524319:VRV524319 VHY524319:VHZ524319 UYC524319:UYD524319 UOG524319:UOH524319 UEK524319:UEL524319 TUO524319:TUP524319 TKS524319:TKT524319 TAW524319:TAX524319 SRA524319:SRB524319 SHE524319:SHF524319 RXI524319:RXJ524319 RNM524319:RNN524319 RDQ524319:RDR524319 QTU524319:QTV524319 QJY524319:QJZ524319 QAC524319:QAD524319 PQG524319:PQH524319 PGK524319:PGL524319 OWO524319:OWP524319 OMS524319:OMT524319 OCW524319:OCX524319 NTA524319:NTB524319 NJE524319:NJF524319 MZI524319:MZJ524319 MPM524319:MPN524319 MFQ524319:MFR524319 LVU524319:LVV524319 LLY524319:LLZ524319 LCC524319:LCD524319 KSG524319:KSH524319 KIK524319:KIL524319 JYO524319:JYP524319 JOS524319:JOT524319 JEW524319:JEX524319 IVA524319:IVB524319 ILE524319:ILF524319 IBI524319:IBJ524319 HRM524319:HRN524319 HHQ524319:HHR524319 GXU524319:GXV524319 GNY524319:GNZ524319 GEC524319:GED524319 FUG524319:FUH524319 FKK524319:FKL524319 FAO524319:FAP524319 EQS524319:EQT524319 EGW524319:EGX524319 DXA524319:DXB524319 DNE524319:DNF524319 DDI524319:DDJ524319 CTM524319:CTN524319 CJQ524319:CJR524319 BZU524319:BZV524319 BPY524319:BPZ524319 BGC524319:BGD524319 AWG524319:AWH524319 AMK524319:AML524319 ACO524319:ACP524319 SS524319:ST524319 IW524319:IX524319 WVI458783:WVJ458783 WLM458783:WLN458783 WBQ458783:WBR458783 VRU458783:VRV458783 VHY458783:VHZ458783 UYC458783:UYD458783 UOG458783:UOH458783 UEK458783:UEL458783 TUO458783:TUP458783 TKS458783:TKT458783 TAW458783:TAX458783 SRA458783:SRB458783 SHE458783:SHF458783 RXI458783:RXJ458783 RNM458783:RNN458783 RDQ458783:RDR458783 QTU458783:QTV458783 QJY458783:QJZ458783 QAC458783:QAD458783 PQG458783:PQH458783 PGK458783:PGL458783 OWO458783:OWP458783 OMS458783:OMT458783 OCW458783:OCX458783 NTA458783:NTB458783 NJE458783:NJF458783 MZI458783:MZJ458783 MPM458783:MPN458783 MFQ458783:MFR458783 LVU458783:LVV458783 LLY458783:LLZ458783 LCC458783:LCD458783 KSG458783:KSH458783 KIK458783:KIL458783 JYO458783:JYP458783 JOS458783:JOT458783 JEW458783:JEX458783 IVA458783:IVB458783 ILE458783:ILF458783 IBI458783:IBJ458783 HRM458783:HRN458783 HHQ458783:HHR458783 GXU458783:GXV458783 GNY458783:GNZ458783 GEC458783:GED458783 FUG458783:FUH458783 FKK458783:FKL458783 FAO458783:FAP458783 EQS458783:EQT458783 EGW458783:EGX458783 DXA458783:DXB458783 DNE458783:DNF458783 DDI458783:DDJ458783 CTM458783:CTN458783 CJQ458783:CJR458783 BZU458783:BZV458783 BPY458783:BPZ458783 BGC458783:BGD458783 AWG458783:AWH458783 AMK458783:AML458783 ACO458783:ACP458783 SS458783:ST458783 IW458783:IX458783 WVI393247:WVJ393247 WLM393247:WLN393247 WBQ393247:WBR393247 VRU393247:VRV393247 VHY393247:VHZ393247 UYC393247:UYD393247 UOG393247:UOH393247 UEK393247:UEL393247 TUO393247:TUP393247 TKS393247:TKT393247 TAW393247:TAX393247 SRA393247:SRB393247 SHE393247:SHF393247 RXI393247:RXJ393247 RNM393247:RNN393247 RDQ393247:RDR393247 QTU393247:QTV393247 QJY393247:QJZ393247 QAC393247:QAD393247 PQG393247:PQH393247 PGK393247:PGL393247 OWO393247:OWP393247 OMS393247:OMT393247 OCW393247:OCX393247 NTA393247:NTB393247 NJE393247:NJF393247 MZI393247:MZJ393247 MPM393247:MPN393247 MFQ393247:MFR393247 LVU393247:LVV393247 LLY393247:LLZ393247 LCC393247:LCD393247 KSG393247:KSH393247 KIK393247:KIL393247 JYO393247:JYP393247 JOS393247:JOT393247 JEW393247:JEX393247 IVA393247:IVB393247 ILE393247:ILF393247 IBI393247:IBJ393247 HRM393247:HRN393247 HHQ393247:HHR393247 GXU393247:GXV393247 GNY393247:GNZ393247 GEC393247:GED393247 FUG393247:FUH393247 FKK393247:FKL393247 FAO393247:FAP393247 EQS393247:EQT393247 EGW393247:EGX393247 DXA393247:DXB393247 DNE393247:DNF393247 DDI393247:DDJ393247 CTM393247:CTN393247 CJQ393247:CJR393247 BZU393247:BZV393247 BPY393247:BPZ393247 BGC393247:BGD393247 AWG393247:AWH393247 AMK393247:AML393247 ACO393247:ACP393247 SS393247:ST393247 IW393247:IX393247 WVI327711:WVJ327711 WLM327711:WLN327711 WBQ327711:WBR327711 VRU327711:VRV327711 VHY327711:VHZ327711 UYC327711:UYD327711 UOG327711:UOH327711 UEK327711:UEL327711 TUO327711:TUP327711 TKS327711:TKT327711 TAW327711:TAX327711 SRA327711:SRB327711 SHE327711:SHF327711 RXI327711:RXJ327711 RNM327711:RNN327711 RDQ327711:RDR327711 QTU327711:QTV327711 QJY327711:QJZ327711 QAC327711:QAD327711 PQG327711:PQH327711 PGK327711:PGL327711 OWO327711:OWP327711 OMS327711:OMT327711 OCW327711:OCX327711 NTA327711:NTB327711 NJE327711:NJF327711 MZI327711:MZJ327711 MPM327711:MPN327711 MFQ327711:MFR327711 LVU327711:LVV327711 LLY327711:LLZ327711 LCC327711:LCD327711 KSG327711:KSH327711 KIK327711:KIL327711 JYO327711:JYP327711 JOS327711:JOT327711 JEW327711:JEX327711 IVA327711:IVB327711 ILE327711:ILF327711 IBI327711:IBJ327711 HRM327711:HRN327711 HHQ327711:HHR327711 GXU327711:GXV327711 GNY327711:GNZ327711 GEC327711:GED327711 FUG327711:FUH327711 FKK327711:FKL327711 FAO327711:FAP327711 EQS327711:EQT327711 EGW327711:EGX327711 DXA327711:DXB327711 DNE327711:DNF327711 DDI327711:DDJ327711 CTM327711:CTN327711 CJQ327711:CJR327711 BZU327711:BZV327711 BPY327711:BPZ327711 BGC327711:BGD327711 AWG327711:AWH327711 AMK327711:AML327711 ACO327711:ACP327711 SS327711:ST327711 IW327711:IX327711 WVI262175:WVJ262175 WLM262175:WLN262175 WBQ262175:WBR262175 VRU262175:VRV262175 VHY262175:VHZ262175 UYC262175:UYD262175 UOG262175:UOH262175 UEK262175:UEL262175 TUO262175:TUP262175 TKS262175:TKT262175 TAW262175:TAX262175 SRA262175:SRB262175 SHE262175:SHF262175 RXI262175:RXJ262175 RNM262175:RNN262175 RDQ262175:RDR262175 QTU262175:QTV262175 QJY262175:QJZ262175 QAC262175:QAD262175 PQG262175:PQH262175 PGK262175:PGL262175 OWO262175:OWP262175 OMS262175:OMT262175 OCW262175:OCX262175 NTA262175:NTB262175 NJE262175:NJF262175 MZI262175:MZJ262175 MPM262175:MPN262175 MFQ262175:MFR262175 LVU262175:LVV262175 LLY262175:LLZ262175 LCC262175:LCD262175 KSG262175:KSH262175 KIK262175:KIL262175 JYO262175:JYP262175 JOS262175:JOT262175 JEW262175:JEX262175 IVA262175:IVB262175 ILE262175:ILF262175 IBI262175:IBJ262175 HRM262175:HRN262175 HHQ262175:HHR262175 GXU262175:GXV262175 GNY262175:GNZ262175 GEC262175:GED262175 FUG262175:FUH262175 FKK262175:FKL262175 FAO262175:FAP262175 EQS262175:EQT262175 EGW262175:EGX262175 DXA262175:DXB262175 DNE262175:DNF262175 DDI262175:DDJ262175 CTM262175:CTN262175 CJQ262175:CJR262175 BZU262175:BZV262175 BPY262175:BPZ262175 BGC262175:BGD262175 AWG262175:AWH262175 AMK262175:AML262175 ACO262175:ACP262175 SS262175:ST262175 IW262175:IX262175 WVI196639:WVJ196639 WLM196639:WLN196639 WBQ196639:WBR196639 VRU196639:VRV196639 VHY196639:VHZ196639 UYC196639:UYD196639 UOG196639:UOH196639 UEK196639:UEL196639 TUO196639:TUP196639 TKS196639:TKT196639 TAW196639:TAX196639 SRA196639:SRB196639 SHE196639:SHF196639 RXI196639:RXJ196639 RNM196639:RNN196639 RDQ196639:RDR196639 QTU196639:QTV196639 QJY196639:QJZ196639 QAC196639:QAD196639 PQG196639:PQH196639 PGK196639:PGL196639 OWO196639:OWP196639 OMS196639:OMT196639 OCW196639:OCX196639 NTA196639:NTB196639 NJE196639:NJF196639 MZI196639:MZJ196639 MPM196639:MPN196639 MFQ196639:MFR196639 LVU196639:LVV196639 LLY196639:LLZ196639 LCC196639:LCD196639 KSG196639:KSH196639 KIK196639:KIL196639 JYO196639:JYP196639 JOS196639:JOT196639 JEW196639:JEX196639 IVA196639:IVB196639 ILE196639:ILF196639 IBI196639:IBJ196639 HRM196639:HRN196639 HHQ196639:HHR196639 GXU196639:GXV196639 GNY196639:GNZ196639 GEC196639:GED196639 FUG196639:FUH196639 FKK196639:FKL196639 FAO196639:FAP196639 EQS196639:EQT196639 EGW196639:EGX196639 DXA196639:DXB196639 DNE196639:DNF196639 DDI196639:DDJ196639 CTM196639:CTN196639 CJQ196639:CJR196639 BZU196639:BZV196639 BPY196639:BPZ196639 BGC196639:BGD196639 AWG196639:AWH196639 AMK196639:AML196639 ACO196639:ACP196639 SS196639:ST196639 IW196639:IX196639 WVI131103:WVJ131103 WLM131103:WLN131103 WBQ131103:WBR131103 VRU131103:VRV131103 VHY131103:VHZ131103 UYC131103:UYD131103 UOG131103:UOH131103 UEK131103:UEL131103 TUO131103:TUP131103 TKS131103:TKT131103 TAW131103:TAX131103 SRA131103:SRB131103 SHE131103:SHF131103 RXI131103:RXJ131103 RNM131103:RNN131103 RDQ131103:RDR131103 QTU131103:QTV131103 QJY131103:QJZ131103 QAC131103:QAD131103 PQG131103:PQH131103 PGK131103:PGL131103 OWO131103:OWP131103 OMS131103:OMT131103 OCW131103:OCX131103 NTA131103:NTB131103 NJE131103:NJF131103 MZI131103:MZJ131103 MPM131103:MPN131103 MFQ131103:MFR131103 LVU131103:LVV131103 LLY131103:LLZ131103 LCC131103:LCD131103 KSG131103:KSH131103 KIK131103:KIL131103 JYO131103:JYP131103 JOS131103:JOT131103 JEW131103:JEX131103 IVA131103:IVB131103 ILE131103:ILF131103 IBI131103:IBJ131103 HRM131103:HRN131103 HHQ131103:HHR131103 GXU131103:GXV131103 GNY131103:GNZ131103 GEC131103:GED131103 FUG131103:FUH131103 FKK131103:FKL131103 FAO131103:FAP131103 EQS131103:EQT131103 EGW131103:EGX131103 DXA131103:DXB131103 DNE131103:DNF131103 DDI131103:DDJ131103 CTM131103:CTN131103 CJQ131103:CJR131103 BZU131103:BZV131103 BPY131103:BPZ131103 BGC131103:BGD131103 AWG131103:AWH131103 AMK131103:AML131103 ACO131103:ACP131103 SS131103:ST131103 IW131103:IX131103 WVI65567:WVJ65567 WLM65567:WLN65567 WBQ65567:WBR65567 VRU65567:VRV65567 VHY65567:VHZ65567 UYC65567:UYD65567 UOG65567:UOH65567 UEK65567:UEL65567 TUO65567:TUP65567 TKS65567:TKT65567 TAW65567:TAX65567 SRA65567:SRB65567 SHE65567:SHF65567 RXI65567:RXJ65567 RNM65567:RNN65567 RDQ65567:RDR65567 QTU65567:QTV65567 QJY65567:QJZ65567 QAC65567:QAD65567 PQG65567:PQH65567 PGK65567:PGL65567 OWO65567:OWP65567 OMS65567:OMT65567 OCW65567:OCX65567 NTA65567:NTB65567 NJE65567:NJF65567 MZI65567:MZJ65567 MPM65567:MPN65567 MFQ65567:MFR65567 LVU65567:LVV65567 LLY65567:LLZ65567 LCC65567:LCD65567 KSG65567:KSH65567 KIK65567:KIL65567 JYO65567:JYP65567 JOS65567:JOT65567 JEW65567:JEX65567 IVA65567:IVB65567 ILE65567:ILF65567 IBI65567:IBJ65567 HRM65567:HRN65567 HHQ65567:HHR65567 GXU65567:GXV65567 GNY65567:GNZ65567 GEC65567:GED65567 FUG65567:FUH65567 FKK65567:FKL65567 FAO65567:FAP65567 EQS65567:EQT65567 EGW65567:EGX65567 DXA65567:DXB65567 DNE65567:DNF65567 DDI65567:DDJ65567 CTM65567:CTN65567 CJQ65567:CJR65567 BZU65567:BZV65567 BPY65567:BPZ65567 BGC65567:BGD65567 AWG65567:AWH65567 AMK65567:AML65567 ACO65567:ACP65567 SS65567:ST65567 IW65567:IX65567 WVI31:WVJ31 WLM31:WLN31 WBQ31:WBR31 VRU31:VRV31 VHY31:VHZ31 UYC31:UYD31 UOG31:UOH31 UEK31:UEL31 TUO31:TUP31 TKS31:TKT31 TAW31:TAX31 SRA31:SRB31 SHE31:SHF31 RXI31:RXJ31 RNM31:RNN31 RDQ31:RDR31 QTU31:QTV31 QJY31:QJZ31 QAC31:QAD31 PQG31:PQH31 PGK31:PGL31 OWO31:OWP31 OMS31:OMT31 OCW31:OCX31 NTA31:NTB31 NJE31:NJF31 MZI31:MZJ31 MPM31:MPN31 MFQ31:MFR31 LVU31:LVV31 LLY31:LLZ31 LCC31:LCD31 KSG31:KSH31 KIK31:KIL31 JYO31:JYP31 JOS31:JOT31 JEW31:JEX31 IVA31:IVB31 ILE31:ILF31 IBI31:IBJ31 HRM31:HRN31 HHQ31:HHR31 GXU31:GXV31 GNY31:GNZ31 GEC31:GED31 FUG31:FUH31 FKK31:FKL31 FAO31:FAP31 EQS31:EQT31 EGW31:EGX31 DXA31:DXB31 DNE31:DNF31 DDI31:DDJ31 CTM31:CTN31 CJQ31:CJR31 BZU31:BZV31 BPY31:BPZ31 BGC31:BGD31 AWG31:AWH31 AMK31:AML31 ACO31:ACP31 SS31:ST31 IW31:IX31 F65471:F65506 F131007:F131042 F196543:F196578 F262079:F262114 F327615:F327650 F393151:F393186 F458687:F458722 F524223:F524258 F589759:F589794 F655295:F655330 F720831:F720866 F786367:F786402 F851903:F851938 F917439:F917474 F982975:F983010 F65536 F131072 F196608 F262144 F327680 F393216 F458752 F524288 F589824 F655360 F720896 F786432 F851968 F917504 F983040 F65539:F65542 F131075:F131078 F196611:F196614 F262147:F262150 F327683:F327686 F393219:F393222 F458755:F458758 F524291:F524294 F589827:F589830 F655363:F655366 F720899:F720902 F786435:F786438 F851971:F851974 F917507:F917510 F983043:F983046 F65510:F65524 F131046:F131060 F196582:F196596 F262118:F262132 F327654:F327668 F393190:F393204 F458726:F458740 F524262:F524276 F589798:F589812 F655334:F655348 F720870:F720884 F786406:F786420 F851942:F851956 F917478:F917492 F983014:F983028 WLN2:WLN9 F983031:F983033 F917495:F917497 F851959:F851961 F786423:F786425 F720887:F720889 F655351:F655353 F589815:F589817 F524279:F524281 F458743:F458745 F393207:F393209 F327671:F327673 F262135:F262137 F196599:F196601 F131063:F131065 F65527:F65529 WVJ2:WVJ9 IX2:IX9 ST2:ST9 ACP2:ACP9 AML2:AML9 AWH2:AWH9 BGD2:BGD9 BPZ2:BPZ9 BZV2:BZV9 CJR2:CJR9 CTN2:CTN9 DDJ2:DDJ9 DNF2:DNF9 DXB2:DXB9 EGX2:EGX9 EQT2:EQT9 FAP2:FAP9 FKL2:FKL9 FUH2:FUH9 GED2:GED9 GNZ2:GNZ9 GXV2:GXV9 HHR2:HHR9 HRN2:HRN9 IBJ2:IBJ9 ILF2:ILF9 IVB2:IVB9 JEX2:JEX9 JOT2:JOT9 JYP2:JYP9 KIL2:KIL9 KSH2:KSH9 LCD2:LCD9 LLZ2:LLZ9 LVV2:LVV9 MFR2:MFR9 MPN2:MPN9 MZJ2:MZJ9 NJF2:NJF9 NTB2:NTB9 OCX2:OCX9 OMT2:OMT9 OWP2:OWP9 PGL2:PGL9 PQH2:PQH9 QAD2:QAD9 QJZ2:QJZ9 QTV2:QTV9 RDR2:RDR9 RNN2:RNN9 RXJ2:RXJ9 SHF2:SHF9 SRB2:SRB9 TAX2:TAX9 TKT2:TKT9 TUP2:TUP9 UEL2:UEL9 UOH2:UOH9 UYD2:UYD9 VHZ2:VHZ9 VRV2:VRV9 WBR2:WBR9 F8:F9" xr:uid="{3FA31BF6-8078-481A-9FCA-068A3D6F2A01}"/>
  </dataValidation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D146D-858E-4636-A884-0AB92858F13D}">
  <dimension ref="C4:O21"/>
  <sheetViews>
    <sheetView showGridLines="0" view="pageBreakPreview" zoomScale="60" zoomScaleNormal="100" workbookViewId="0">
      <selection activeCell="N8" sqref="N8"/>
    </sheetView>
  </sheetViews>
  <sheetFormatPr defaultColWidth="14" defaultRowHeight="14.4"/>
  <cols>
    <col min="1" max="2" width="9.5546875" style="91" customWidth="1"/>
    <col min="3" max="3" width="5" style="91" bestFit="1" customWidth="1"/>
    <col min="4" max="4" width="27.33203125" style="91" customWidth="1"/>
    <col min="5" max="5" width="10.5546875" style="91" customWidth="1"/>
    <col min="6" max="6" width="10" style="91" bestFit="1" customWidth="1"/>
    <col min="7" max="7" width="12" style="91" bestFit="1" customWidth="1"/>
    <col min="8" max="8" width="15.21875" style="91" bestFit="1" customWidth="1"/>
    <col min="9" max="9" width="14.21875" style="91" bestFit="1" customWidth="1"/>
    <col min="10" max="11" width="19.6640625" style="91" bestFit="1" customWidth="1"/>
    <col min="12" max="12" width="9.5546875" style="91" customWidth="1"/>
    <col min="13" max="14" width="13.77734375" style="91" bestFit="1" customWidth="1"/>
    <col min="15" max="15" width="10.6640625" style="91" bestFit="1" customWidth="1"/>
    <col min="16" max="27" width="9.5546875" style="91" customWidth="1"/>
    <col min="28" max="16384" width="14" style="91"/>
  </cols>
  <sheetData>
    <row r="4" spans="3:15" ht="14.4" customHeight="1">
      <c r="C4" s="152" t="s">
        <v>179</v>
      </c>
      <c r="D4" s="152"/>
      <c r="E4" s="152"/>
      <c r="F4" s="152"/>
      <c r="G4" s="152"/>
      <c r="H4" s="152"/>
      <c r="I4" s="152"/>
      <c r="J4" s="152"/>
      <c r="K4" s="152"/>
    </row>
    <row r="5" spans="3:15" ht="41.4">
      <c r="C5" s="92" t="s">
        <v>180</v>
      </c>
      <c r="D5" s="92" t="s">
        <v>154</v>
      </c>
      <c r="E5" s="92" t="s">
        <v>181</v>
      </c>
      <c r="F5" s="92" t="s">
        <v>182</v>
      </c>
      <c r="G5" s="92" t="s">
        <v>183</v>
      </c>
      <c r="H5" s="92" t="s">
        <v>184</v>
      </c>
      <c r="I5" s="92" t="s">
        <v>185</v>
      </c>
      <c r="J5" s="92" t="s">
        <v>186</v>
      </c>
      <c r="K5" s="92" t="s">
        <v>187</v>
      </c>
    </row>
    <row r="6" spans="3:15" ht="27.6">
      <c r="C6" s="93">
        <v>1</v>
      </c>
      <c r="D6" s="94" t="str">
        <f>'PLANILHA PRONTA'!C18</f>
        <v>MOTORISTA PARA VEÍCULOS LEVES</v>
      </c>
      <c r="E6" s="94" t="s">
        <v>154</v>
      </c>
      <c r="F6" s="93">
        <v>14</v>
      </c>
      <c r="G6" s="94">
        <f>'PLANILHA PRONTA'!D211</f>
        <v>7516.4408957025717</v>
      </c>
      <c r="H6" s="94">
        <f>G6</f>
        <v>7516.4408957025717</v>
      </c>
      <c r="I6" s="94">
        <f>H6*12</f>
        <v>90197.290748430853</v>
      </c>
      <c r="J6" s="94">
        <f>I6*5</f>
        <v>450986.45374215429</v>
      </c>
      <c r="K6" s="94">
        <f>J6*F6</f>
        <v>6313810.3523901599</v>
      </c>
      <c r="M6" s="95">
        <f>H6*F6</f>
        <v>105230.172539836</v>
      </c>
      <c r="N6" s="96"/>
      <c r="O6" s="96"/>
    </row>
    <row r="7" spans="3:15" ht="110.4">
      <c r="C7" s="93">
        <v>2</v>
      </c>
      <c r="D7" s="94" t="s">
        <v>188</v>
      </c>
      <c r="E7" s="94" t="s">
        <v>189</v>
      </c>
      <c r="F7" s="93">
        <v>2100</v>
      </c>
      <c r="G7" s="94">
        <v>150</v>
      </c>
      <c r="H7" s="94">
        <v>0</v>
      </c>
      <c r="I7" s="94">
        <v>0</v>
      </c>
      <c r="J7" s="94">
        <f>I7*5</f>
        <v>0</v>
      </c>
      <c r="K7" s="94">
        <f>F7*G7</f>
        <v>315000</v>
      </c>
      <c r="M7" s="96"/>
      <c r="N7" s="96"/>
      <c r="O7" s="96"/>
    </row>
    <row r="8" spans="3:15" ht="110.4">
      <c r="C8" s="93">
        <v>3</v>
      </c>
      <c r="D8" s="94" t="s">
        <v>190</v>
      </c>
      <c r="E8" s="94" t="s">
        <v>189</v>
      </c>
      <c r="F8" s="93">
        <v>7000</v>
      </c>
      <c r="G8" s="94">
        <v>367</v>
      </c>
      <c r="H8" s="94">
        <v>0</v>
      </c>
      <c r="I8" s="94">
        <v>0</v>
      </c>
      <c r="J8" s="94">
        <f>I8</f>
        <v>0</v>
      </c>
      <c r="K8" s="94">
        <f>F8*G8</f>
        <v>2569000</v>
      </c>
      <c r="M8" s="96"/>
      <c r="N8" s="96"/>
      <c r="O8" s="96"/>
    </row>
    <row r="9" spans="3:15">
      <c r="C9" s="153" t="s">
        <v>191</v>
      </c>
      <c r="D9" s="154"/>
      <c r="E9" s="97"/>
      <c r="F9" s="92">
        <f t="shared" ref="F9:K9" si="0">SUM(F6:F8)</f>
        <v>9114</v>
      </c>
      <c r="G9" s="98">
        <f t="shared" si="0"/>
        <v>8033.4408957025717</v>
      </c>
      <c r="H9" s="99">
        <f t="shared" si="0"/>
        <v>7516.4408957025717</v>
      </c>
      <c r="I9" s="99">
        <f t="shared" si="0"/>
        <v>90197.290748430853</v>
      </c>
      <c r="J9" s="99">
        <f t="shared" si="0"/>
        <v>450986.45374215429</v>
      </c>
      <c r="K9" s="99">
        <f t="shared" si="0"/>
        <v>9197810.3523901589</v>
      </c>
      <c r="M9" s="100"/>
      <c r="N9" s="100"/>
      <c r="O9" s="100"/>
    </row>
    <row r="10" spans="3:15">
      <c r="N10" s="101"/>
    </row>
    <row r="11" spans="3:15">
      <c r="H11" s="101"/>
    </row>
    <row r="12" spans="3:15">
      <c r="H12" s="101"/>
      <c r="I12" s="102"/>
      <c r="J12" s="103"/>
      <c r="K12" s="102"/>
      <c r="M12" s="104"/>
    </row>
    <row r="13" spans="3:15">
      <c r="H13" s="101"/>
      <c r="I13" s="102"/>
      <c r="J13" s="103"/>
      <c r="K13" s="104"/>
      <c r="M13" s="104"/>
    </row>
    <row r="14" spans="3:15">
      <c r="H14" s="101"/>
    </row>
    <row r="15" spans="3:15">
      <c r="H15" s="101"/>
    </row>
    <row r="18" spans="10:11">
      <c r="J18" s="100"/>
      <c r="K18" s="105"/>
    </row>
    <row r="19" spans="10:11">
      <c r="K19" s="106"/>
    </row>
    <row r="20" spans="10:11">
      <c r="K20" s="101"/>
    </row>
    <row r="21" spans="10:11">
      <c r="K21" s="106"/>
    </row>
  </sheetData>
  <mergeCells count="2">
    <mergeCell ref="C4:K4"/>
    <mergeCell ref="C9:D9"/>
  </mergeCells>
  <pageMargins left="0.511811024" right="0.511811024" top="0.78740157499999996" bottom="0.78740157499999996" header="0.31496062000000002" footer="0.31496062000000002"/>
  <pageSetup paperSize="9" scale="53" orientation="landscape"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 PRONTA</vt:lpstr>
      <vt:lpstr>UNIFORME</vt:lpstr>
      <vt:lpstr>RESUMO</vt:lpstr>
      <vt:lpstr>'PLANILHA PRONTA'!Area_de_impressao</vt:lpstr>
      <vt:lpstr>RESUMO!Area_de_impressao</vt:lpstr>
    </vt:vector>
  </TitlesOfParts>
  <Company>SEGES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Wellington Caninja Soares Ferreira</dc:creator>
  <cp:lastModifiedBy>Eduardo Henrique</cp:lastModifiedBy>
  <cp:lastPrinted>2025-11-24T22:57:15Z</cp:lastPrinted>
  <dcterms:created xsi:type="dcterms:W3CDTF">2019-10-15T20:19:12Z</dcterms:created>
  <dcterms:modified xsi:type="dcterms:W3CDTF">2025-11-25T00:07:50Z</dcterms:modified>
</cp:coreProperties>
</file>