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1.xml.rels" ContentType="application/vnd.openxmlformats-package.relationships+xml"/>
  <Override PartName="/xl/worksheets/_rels/sheet7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2.xml.rels" ContentType="application/vnd.openxmlformats-package.relationships+xml"/>
  <Override PartName="/xl/charts/chart1.xml" ContentType="application/vnd.openxmlformats-officedocument.drawingml.chart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estão de Risco" sheetId="1" state="visible" r:id="rId2"/>
    <sheet name="Risco Alto e Extremo" sheetId="2" state="hidden" r:id="rId3"/>
    <sheet name="Outros Riscos" sheetId="3" state="hidden" r:id="rId4"/>
    <sheet name="Escala de Probabildiades" sheetId="4" state="visible" r:id="rId5"/>
    <sheet name="Escala de Consequências" sheetId="5" state="visible" r:id="rId6"/>
    <sheet name="Nível de Risco - PxQ" sheetId="6" state="visible" r:id="rId7"/>
    <sheet name="Gráfico Comparativo" sheetId="7" state="visible" r:id="rId8"/>
  </sheets>
  <definedNames>
    <definedName function="false" hidden="true" localSheetId="0" name="_xlnm._FilterDatabase" vbProcedure="false">'Gestão de Risco'!$A$2:$K$8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<sst xmlns="http://schemas.openxmlformats.org/spreadsheetml/2006/main" count="408" uniqueCount="131">
  <si>
    <t xml:space="preserve"> Processo nº 0044.015726.00054/2024-63</t>
  </si>
  <si>
    <t xml:space="preserve">ITEM DE VERIFICAÇÃO</t>
  </si>
  <si>
    <t xml:space="preserve">PONTOS CRÍTICOS</t>
  </si>
  <si>
    <t xml:space="preserve">RISCOS</t>
  </si>
  <si>
    <t xml:space="preserve">PROBABILIDADES</t>
  </si>
  <si>
    <t xml:space="preserve">CONSEQUÊNCIAS</t>
  </si>
  <si>
    <t xml:space="preserve">NÍVEL DE RISCO</t>
  </si>
  <si>
    <t xml:space="preserve">AÇÕES SUGERIDAS</t>
  </si>
  <si>
    <t xml:space="preserve">AÇÕES DE CONTINGÊNCIA</t>
  </si>
  <si>
    <t xml:space="preserve">OBSERVAÇÕES</t>
  </si>
  <si>
    <t xml:space="preserve">Entrega dos materiais em local errado.</t>
  </si>
  <si>
    <t xml:space="preserve">Rara</t>
  </si>
  <si>
    <t xml:space="preserve">Pouco relevante</t>
  </si>
  <si>
    <t xml:space="preserve">Revisão das informações enviadas para empresa.</t>
  </si>
  <si>
    <t xml:space="preserve">Redirecionamento a entrega do local correto.</t>
  </si>
  <si>
    <t xml:space="preserve">
O gestor do contrato pode solicitar que a contratada, antes de efetivar a entrega, entre em contato via telefone para confirmar o local.</t>
  </si>
  <si>
    <t xml:space="preserve">Atraso na entrega do material.</t>
  </si>
  <si>
    <t xml:space="preserve">Frequente</t>
  </si>
  <si>
    <r>
      <rPr>
        <sz val="11"/>
        <color rgb="FF000000"/>
        <rFont val="Calibri"/>
        <family val="2"/>
        <charset val="1"/>
      </rPr>
      <t xml:space="preserve"> </t>
    </r>
    <r>
      <rPr>
        <sz val="10"/>
        <color rgb="FF000000"/>
        <rFont val="Calibri"/>
        <family val="2"/>
        <charset val="1"/>
      </rPr>
      <t xml:space="preserve">Incluir cláusulas contratuais de penalidade por atraso injustificado.</t>
    </r>
  </si>
  <si>
    <t xml:space="preserve">Ampliar o prazo contratual com uma margem de segurança.</t>
  </si>
  <si>
    <t xml:space="preserve">Buscar fornecedores alternativos (ter o plano B).</t>
  </si>
  <si>
    <t xml:space="preserve">Ineficiência na comunicação entre os atores envolvidos.</t>
  </si>
  <si>
    <t xml:space="preserve">Eventual</t>
  </si>
  <si>
    <t xml:space="preserve">Irrelevante</t>
  </si>
  <si>
    <t xml:space="preserve">Priorização do atendimento às demandas de contratação pelos gestores. Adotar a realização da reunião inicial da Equipe de Planejamento da Contratação a cada contratação como boa prática.</t>
  </si>
  <si>
    <t xml:space="preserve">Estabelecer urgência no atendimento às demandas de contratação pelos gestores. Marcar reunião da Equipe de Planejamento da Contratação e gestor da área demandante para resolução.</t>
  </si>
  <si>
    <t xml:space="preserve">Não identificação de solução que atenda a demanda.</t>
  </si>
  <si>
    <t xml:space="preserve">Raríssima</t>
  </si>
  <si>
    <t xml:space="preserve">Muito relevante</t>
  </si>
  <si>
    <t xml:space="preserve">Capacitar as equipes em busca das melhores soluções e elaborar estudos aprofundados.</t>
  </si>
  <si>
    <t xml:space="preserve">Propor a confecção de termo aditivo contratual; reunião de alinhamento com fiscais, gestores e contratada.</t>
  </si>
  <si>
    <t xml:space="preserve">Interrupção da prestação dos serviços; solução a ser desenvolvida internamente ou em parceria com outros órgãos ou entidades.</t>
  </si>
  <si>
    <t xml:space="preserve">Atraso no pagamento à contratada.</t>
  </si>
  <si>
    <t xml:space="preserve">Adoção de ordem cronológica de pagamento.</t>
  </si>
  <si>
    <t xml:space="preserve">Atuação do gestor junto à área de orçamento e finanças.</t>
  </si>
  <si>
    <t xml:space="preserve">Uma da causa principais é instrução do processo insuficiente em razão do não envio dos documentos necessários para realização da fiscalização.</t>
  </si>
  <si>
    <t xml:space="preserve">Interrupção do contrato.</t>
  </si>
  <si>
    <t xml:space="preserve">Notificação do departamento responsável à unidade gestora com antecedência necessárias, quando ao fim da vigência contratual; monitoramento do PCA.</t>
  </si>
  <si>
    <t xml:space="preserve">Nova contratação; contratação emergencial; contratação remanescente.</t>
  </si>
  <si>
    <t xml:space="preserve">Prejuízo ao erário; rescisão por inexecução; prejuízo por contratação emergencial; interrupção ou descontinuidade.</t>
  </si>
  <si>
    <t xml:space="preserve"> AQUISIÇÃO EMERGENCIAL DE EQUIPAMENTOS PARA PROTEÇÃO INDIVIDUAL</t>
  </si>
  <si>
    <t xml:space="preserve">SÍMBOLO</t>
  </si>
  <si>
    <t xml:space="preserve">MOTIVAÇÃO</t>
  </si>
  <si>
    <t xml:space="preserve">1) Objeto não usualmente contratado pelo órgão - Q 2</t>
  </si>
  <si>
    <t xml:space="preserve">1.1) Contratação de materiais que já são objetos de contratos existentes ou atas vigentes no órgão</t>
  </si>
  <si>
    <t xml:space="preserve">Relevante</t>
  </si>
  <si>
    <t xml:space="preserve">Baixo</t>
  </si>
  <si>
    <t xml:space="preserve">Pesquisa no âmbito do órgão sobre a existência de contratos existentes, atas vigentes ou a instrução de processos acerca do mesmo objeto</t>
  </si>
  <si>
    <t xml:space="preserve">Verificar se o contrato ou ata se adequa à necessidade da demanda, bem como eventuais possibilidades de supressão, acréscimo ou mesmo rescisão do instrumento</t>
  </si>
  <si>
    <t xml:space="preserve">1.2) Objeto não apresentar a especificação adequada</t>
  </si>
  <si>
    <t xml:space="preserve">Médio</t>
  </si>
  <si>
    <t xml:space="preserve">Consultar processos de contratação semelhantes; buscar apoio técnico especializado referente ao tipo de objeto</t>
  </si>
  <si>
    <t xml:space="preserve">Proceder à retificação do objeto em termos quantitativos e/ou qualitativos no edital ou termo de refência. No caso da sua impossibildiade, suspender o processo de contratação ou verificar eventual possibilidade de rescisão</t>
  </si>
  <si>
    <t xml:space="preserve">1.3) Termo de Referência não traduzir a real necessidade</t>
  </si>
  <si>
    <t xml:space="preserve">Insignificante</t>
  </si>
  <si>
    <t xml:space="preserve">Realizar análise aprofundada da demanda e, se for o caso, solicitar apoio a órgãos que tenham domínio da temática, por meio de estudos técnicos e apresentação de dados quantitativos/estatísticos.</t>
  </si>
  <si>
    <t xml:space="preserve">Analisar a demanda propondo ajustes e readequações a partir de estudos técnicos. Fazer acompanhamento da evolução dos números e das necessidades da demanda. Proceder à eventuais supressões, acréscimos, rescisão contratual ou mesmo à submissão de novo procedimento de contratação. </t>
  </si>
  <si>
    <t xml:space="preserve">1.4) Ausência de estudo técnico aprofundado sobre a demanda</t>
  </si>
  <si>
    <t xml:space="preserve">2) Interlocução com a União e municípios - Q 4</t>
  </si>
  <si>
    <t xml:space="preserve">2.1) Sobreposição de aquisições com compras de outros órgãos e municípios</t>
  </si>
  <si>
    <t xml:space="preserve">2.2) Quantitativos subestimados ou superestimados</t>
  </si>
  <si>
    <t xml:space="preserve">Alto</t>
  </si>
  <si>
    <t xml:space="preserve">2.3) Estratégia de compra não atender às reais necessidades dos destinatários</t>
  </si>
  <si>
    <t xml:space="preserve">IDENTIFICAÇÃO DA DEMANDA, PREÇO E QUANTIDADE</t>
  </si>
  <si>
    <t xml:space="preserve">3) Critérios e parâmetros para a definição de quantitativos - Q 5,6,7</t>
  </si>
  <si>
    <t xml:space="preserve">3.1) Ausência de definição de critério para estabelecer os quantitativos</t>
  </si>
  <si>
    <t xml:space="preserve">Estabeler de critérios para o definição de quantitativos, por meio de dados históricos de demandas, contratações e estudos técnicos.</t>
  </si>
  <si>
    <t xml:space="preserve">Adoção de medidas cabíveis para providenciar nova contratação com os ajustes necessários de estabelecimentos de critérios técnicos.</t>
  </si>
  <si>
    <t xml:space="preserve">3.2) Quantitativo insuficiente ao atendimento da demanda</t>
  </si>
  <si>
    <t xml:space="preserve">Readequar os critérios de destinação da demanda, verificando a necessidade do planejamento de um novo processo de contratação.</t>
  </si>
  <si>
    <t xml:space="preserve">3.3) Necessidade de novas contratações com valor superior</t>
  </si>
  <si>
    <t xml:space="preserve">Planejar novo procedimento de contratação adequado às melhores práticas, dando conhecimento a alta administração visando ao aperfeiçoamento, melhoria dos processos e eventual apuração de responsabilidades.</t>
  </si>
  <si>
    <t xml:space="preserve">4) Compatibilidade com preços de mercado - Q 9,10,11</t>
  </si>
  <si>
    <t xml:space="preserve">4.1) Prática de sobrepreços decorrentes da alta demanda do material no contexto da pandemia</t>
  </si>
  <si>
    <t xml:space="preserve">Extremo</t>
  </si>
  <si>
    <t xml:space="preserve">Realziar pesquisa de mercado e tentar negociar com fornecedor os preços praticados.</t>
  </si>
  <si>
    <t xml:space="preserve">Dar conhecimento a alta administração e órgãos de controle visando à eventual apuração de responsabilidades.</t>
  </si>
  <si>
    <t xml:space="preserve">4.2) Manipulação de preços por empresas, visando aumentar o valor a ser contratado</t>
  </si>
  <si>
    <t xml:space="preserve">Formalizar todas as negociações realizadas com fornecedor e utilizar canais de comunicações oficiais. Incluir os documentos comprobatórios no processo de compras.</t>
  </si>
  <si>
    <t xml:space="preserve">4.3) Conduta inapropriada de fornecedor na hora de negociar os preços e condições da proposta</t>
  </si>
  <si>
    <t xml:space="preserve">5) Definição das instituições hospitalares ou municípios beneficiados - Q 14</t>
  </si>
  <si>
    <t xml:space="preserve">5.1) Ausência de definição das instituições ou municípios beneficiadas devido à falta planejamento prévio</t>
  </si>
  <si>
    <t xml:space="preserve">Estabelecimento de critérios e definição das instituições/ municípios beneficiados para recebimento dos equipamentos, acompanhado de estudo técnico ou diretriz para atendimento, incluindo essas informações nos autos.</t>
  </si>
  <si>
    <t xml:space="preserve">Providenciar análise aprofundada, estudo técnico e/ou apoio especializado de autoridades ou outros órgãos para definição tempestiva.</t>
  </si>
  <si>
    <t xml:space="preserve">5.2) Atendimento intempestivo das demandas pela falta de critério</t>
  </si>
  <si>
    <t xml:space="preserve">Readequação da demanda e análise quanto à eventual apuração de responsabildiades.</t>
  </si>
  <si>
    <t xml:space="preserve">5.3) Distribuição desequilibrada dos itens em relação à demanda</t>
  </si>
  <si>
    <t xml:space="preserve">Readequação da demanda e providências quanto ao planejamento de um novo processo de contratação.</t>
  </si>
  <si>
    <t xml:space="preserve">6) Parâmetros para a distribuição do objeto - Q 15</t>
  </si>
  <si>
    <t xml:space="preserve">6.1) Instituições com alta necessidade de demanda não sendo beneficiadas</t>
  </si>
  <si>
    <t xml:space="preserve">LOGÍSTICA DE EXECUÇÃO CONTRATUAL</t>
  </si>
  <si>
    <t xml:space="preserve">7) Logística de distribuição do objeto contratado - Q 17</t>
  </si>
  <si>
    <t xml:space="preserve">7.1) Atraso na entrega aos beneficiados dada a centralização no galpão da Coordenadoria da Defesa Civil</t>
  </si>
  <si>
    <t xml:space="preserve">Estabelecer estratégia logística de entrega e/ou retirada dos equipamentos por parte dos beneficiados.</t>
  </si>
  <si>
    <t xml:space="preserve">Readequação da demanda e definir estratégias alternativas de distribuição</t>
  </si>
  <si>
    <t xml:space="preserve">7.2)  Disponibilização intempestiva dos itens (após o pico de necessidade)</t>
  </si>
  <si>
    <t xml:space="preserve">8) Prazo de entrega do objeto - Q 18</t>
  </si>
  <si>
    <t xml:space="preserve">8.1) Ausência de entrega dos itens contratados</t>
  </si>
  <si>
    <t xml:space="preserve">Prever no instrumento convocatório garantias ou cautelas por parte da administração, resguardando o recebimento do objeto, e previsão de aplciação de sanções administrativas para o caso do seu eventual descumprimento.</t>
  </si>
  <si>
    <t xml:space="preserve">Notificar a contratada quanto às irregularidades identificadas, fixando prazo para que o fornecedor promova a reparação, correção, substituição ou entrega imediata do equipamento, sem prejuízo a eventuais responsabilizações tendo como referência as sanções previstas no Termo de Referência.</t>
  </si>
  <si>
    <t xml:space="preserve">8.2) Atraso do fornecedor na entrega da demanda</t>
  </si>
  <si>
    <t xml:space="preserve">8.3) Indisponibilidade do item quando da entrega</t>
  </si>
  <si>
    <t xml:space="preserve">9) Acompanhamento da entrega de materiais - Q 20</t>
  </si>
  <si>
    <t xml:space="preserve">9.1) Entrega dos equipamentos fora das especificações definidas</t>
  </si>
  <si>
    <t xml:space="preserve">Definir estratégia de recebimento e conferência dos equipamentos.</t>
  </si>
  <si>
    <t xml:space="preserve">9.2) Entrega dos equipamentos em quantitativos inferiores ao demandado</t>
  </si>
  <si>
    <t xml:space="preserve">9.3) Ausência de estrutura logística para realizar o acompanhamento das entregas</t>
  </si>
  <si>
    <t xml:space="preserve">Definição prévia dos responsáveis pelo recebimento e conferência dos equipamentos, bem como preparação do espaço para estoque da entrega</t>
  </si>
  <si>
    <t xml:space="preserve">Adoção de medidas por parte do gestor e fiscal do contrato, tendo conhecimento de irregularidades, não se abster de comunicar à chefia imediata para a adoção de providências</t>
  </si>
  <si>
    <t xml:space="preserve">Realizar análise aprofundada da demanda e, se for o caso, solicitar apoio a órgãos que tenham domínio da temática, por meio de estudos técnicos e apresentação de dados quantitativos/estatísticos</t>
  </si>
  <si>
    <t xml:space="preserve">Estabelecer estratégia logística de entrega e/ou retirada dos equipamentos por parte dos beneficiados</t>
  </si>
  <si>
    <t xml:space="preserve">Notificar a contratada quanto às irregularidades identificadas, fixando prazo para que o fornecedor promova a reparação, correção, substituição ou entrega imediata do equipamento, sem prejuízo a eventuais responsabilizações tendo como referência as sanções previstas no Termo de Referência</t>
  </si>
  <si>
    <t xml:space="preserve">Frequência</t>
  </si>
  <si>
    <t xml:space="preserve">Significado</t>
  </si>
  <si>
    <t xml:space="preserve">Expressão</t>
  </si>
  <si>
    <t xml:space="preserve">Evento extraordinário para os padrões conhecidos da gestão e operação do processo de contratação. Embora possa assumir dimensão estratégica para a manutenção do processo, não há histórico disponível para sua ocorrência.</t>
  </si>
  <si>
    <t xml:space="preserve">Evento casual, inesperado. Muito embora raro, há histórico de ocorrência conhecido por parte dos gestores e operadores do processo de contratação.</t>
  </si>
  <si>
    <t xml:space="preserve">Evento usual, corriqueiro. Devido à sua ocorrência habitual, seu histórico é amplamente conhecido por parte dos gestores e operadores do processo de contratação.</t>
  </si>
  <si>
    <t xml:space="preserve">Evento se reproduz muitas vezes, se repete seguidamente, de maneira assídua, numerosa e não raro de modo acelerado. Interfere de modo claro no ritmo das atividades, sendo evidente, mesmo para os que conhecem pouco o processo de contratação.</t>
  </si>
  <si>
    <t xml:space="preserve">Impacto</t>
  </si>
  <si>
    <t xml:space="preserve">Degradação na operação do processo de contratação, porém causando impactos mínimos para o órgão/entidade (em termos financeiros, danos à imagem, afetação da qualidade do processo de contratação).</t>
  </si>
  <si>
    <t xml:space="preserve">Degradação na operação do processo de contratação, causando pequenos impactos no órgão/entidade.</t>
  </si>
  <si>
    <t xml:space="preserve">Interrupção do processo de contratação, causando impactos significativos para o órgão e entidade, porém passível de recuperação.</t>
  </si>
  <si>
    <t xml:space="preserve">Interrupção do processo, causando impactos irreversíveis para o órgão/entidade.</t>
  </si>
  <si>
    <t xml:space="preserve">Consequência</t>
  </si>
  <si>
    <t xml:space="preserve">Avaliação do Risco</t>
  </si>
  <si>
    <t xml:space="preserve">Muito Relevante</t>
  </si>
  <si>
    <t xml:space="preserve">Probabilidade</t>
  </si>
  <si>
    <t xml:space="preserve">NÚMERO DE RISCOS</t>
  </si>
  <si>
    <t xml:space="preserve">PERCENTUAL</t>
  </si>
  <si>
    <t xml:space="preserve">TOTAL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</si>
</sst>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.00"/>
    <numFmt numFmtId="166" formatCode="General"/>
    <numFmt numFmtId="167" formatCode="0%"/>
    <numFmt numFmtId="168" formatCode="#,##0"/>
  </numFmts>
  <fonts count="1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Calibri"/>
      <family val="2"/>
      <charset val="1"/>
    </font>
    <font>
      <sz val="11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12"/>
      <color rgb="FFFFFFFF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BFBFBF"/>
        <bgColor rgb="FF9DC3E6"/>
      </patternFill>
    </fill>
    <fill>
      <patternFill patternType="solid">
        <fgColor rgb="FFD9D9D9"/>
        <bgColor rgb="FFBFBFBF"/>
      </patternFill>
    </fill>
    <fill>
      <patternFill patternType="solid">
        <fgColor rgb="FF2E75B6"/>
        <bgColor rgb="FF4472C4"/>
      </patternFill>
    </fill>
    <fill>
      <patternFill patternType="solid">
        <fgColor rgb="FF9DC3E6"/>
        <bgColor rgb="FFBFBFBF"/>
      </patternFill>
    </fill>
    <fill>
      <patternFill patternType="solid">
        <fgColor rgb="FF92D050"/>
        <bgColor rgb="FFA5A5A5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9900"/>
      </patternFill>
    </fill>
    <fill>
      <patternFill patternType="solid">
        <fgColor rgb="FFFF0000"/>
        <bgColor rgb="FF993300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7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6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7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8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9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9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0" fillId="0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1">
    <dxf>
      <fill>
        <patternFill patternType="solid">
          <fgColor rgb="FFD9D9D9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  <dxf>
      <fill>
        <patternFill patternType="solid">
          <fgColor rgb="FF92D050"/>
        </patternFill>
      </fill>
    </dxf>
    <dxf>
      <fill>
        <patternFill patternType="solid">
          <fgColor rgb="FFFFC000"/>
        </patternFill>
      </fill>
    </dxf>
    <dxf>
      <fill>
        <patternFill patternType="solid">
          <fgColor rgb="FFFFFF00"/>
        </patternFill>
      </fill>
    </dxf>
    <dxf>
      <font>
        <b val="1"/>
        <i val="0"/>
      </font>
      <fill>
        <patternFill>
          <bgColor rgb="FFFF0000"/>
        </patternFill>
      </fill>
    </dxf>
    <dxf>
      <font>
        <b val="1"/>
        <i val="0"/>
      </font>
      <fill>
        <patternFill>
          <bgColor rgb="FFFFC000"/>
        </patternFill>
      </fill>
    </dxf>
    <dxf>
      <font>
        <b val="1"/>
        <i val="0"/>
      </font>
    </dxf>
    <dxf>
      <font>
        <b val="1"/>
        <i val="0"/>
      </font>
      <fill>
        <patternFill>
          <bgColor rgb="FFFFFF00"/>
        </patternFill>
      </fill>
    </dxf>
    <dxf>
      <font>
        <b val="1"/>
        <i val="0"/>
      </font>
      <fill>
        <patternFill>
          <bgColor rgb="FF92D05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5B9BD5"/>
      <rgbColor rgb="FF993366"/>
      <rgbColor rgb="FFFFFFCC"/>
      <rgbColor rgb="FFCCFFFF"/>
      <rgbColor rgb="FF660066"/>
      <rgbColor rgb="FFFF8080"/>
      <rgbColor rgb="FF2E75B6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4472C4"/>
      <rgbColor rgb="FF33CCCC"/>
      <rgbColor rgb="FF92D050"/>
      <rgbColor rgb="FFFFC000"/>
      <rgbColor rgb="FFFF9900"/>
      <rgbColor rgb="FFED7D31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lang="en-US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lang="en-US" sz="1800" spc="-1" strike="noStrike">
                <a:solidFill>
                  <a:srgbClr val="000000"/>
                </a:solidFill>
                <a:latin typeface="Calibri"/>
              </a:rPr>
              <a:t>DISTRIBUIÇÃO DE RISCOS</a:t>
            </a:r>
          </a:p>
        </c:rich>
      </c:tx>
      <c:overlay val="0"/>
      <c:spPr>
        <a:noFill/>
        <a:ln w="0">
          <a:noFill/>
        </a:ln>
      </c:spPr>
    </c:title>
    <c:autoTitleDeleted val="0"/>
    <c:view3D>
      <c:rotX val="75"/>
      <c:rotY val="0"/>
      <c:rAngAx val="0"/>
      <c:perspective val="0"/>
    </c:view3D>
    <c:floor>
      <c:spPr>
        <a:solidFill>
          <a:srgbClr val="d9d9d9"/>
        </a:solidFill>
        <a:ln w="0">
          <a:noFill/>
        </a:ln>
      </c:spPr>
    </c:floor>
    <c:sideWall>
      <c:spPr>
        <a:solidFill>
          <a:srgbClr val="d9d9d9"/>
        </a:solidFill>
        <a:ln w="0">
          <a:noFill/>
        </a:ln>
      </c:spPr>
    </c:sideWall>
    <c:backWall>
      <c:spPr>
        <a:solidFill>
          <a:srgbClr val="d9d9d9"/>
        </a:solidFill>
        <a:ln w="0">
          <a:noFill/>
        </a:ln>
      </c:spPr>
    </c:backWall>
    <c:plotArea>
      <c:pie3DChart>
        <c:varyColors val="1"/>
        <c:ser>
          <c:idx val="0"/>
          <c:order val="0"/>
          <c:tx>
            <c:strRef>
              <c:f>'Gráfico Comparativo'!$B$1</c:f>
              <c:strCache>
                <c:ptCount val="1"/>
                <c:pt idx="0">
                  <c:v>NÚMERO DE RISCOS</c:v>
                </c:pt>
              </c:strCache>
            </c:strRef>
          </c:tx>
          <c:spPr>
            <a:solidFill>
              <a:srgbClr val="4472c4"/>
            </a:solidFill>
            <a:ln w="0">
              <a:solidFill>
                <a:srgbClr val="000000"/>
              </a:solidFill>
            </a:ln>
          </c:spPr>
          <c:explosion val="0"/>
          <c:dPt>
            <c:idx val="0"/>
            <c:spPr>
              <a:solidFill>
                <a:srgbClr val="ffffff"/>
              </a:solidFill>
              <a:ln w="0">
                <a:solidFill>
                  <a:srgbClr val="000000"/>
                </a:solidFill>
              </a:ln>
            </c:spPr>
          </c:dPt>
          <c:dPt>
            <c:idx val="1"/>
            <c:spPr>
              <a:solidFill>
                <a:srgbClr val="92d050"/>
              </a:solidFill>
              <a:ln w="0">
                <a:solidFill>
                  <a:srgbClr val="000000"/>
                </a:solidFill>
              </a:ln>
            </c:spPr>
          </c:dPt>
          <c:dPt>
            <c:idx val="2"/>
            <c:spPr>
              <a:solidFill>
                <a:srgbClr val="ffff00"/>
              </a:solidFill>
              <a:ln w="0">
                <a:solidFill>
                  <a:srgbClr val="000000"/>
                </a:solidFill>
              </a:ln>
            </c:spPr>
          </c:dPt>
          <c:dPt>
            <c:idx val="3"/>
            <c:spPr>
              <a:solidFill>
                <a:srgbClr val="ffc000"/>
              </a:solidFill>
              <a:ln w="0">
                <a:solidFill>
                  <a:srgbClr val="000000"/>
                </a:solidFill>
              </a:ln>
            </c:spPr>
          </c:dPt>
          <c:dPt>
            <c:idx val="4"/>
            <c:spPr>
              <a:solidFill>
                <a:srgbClr val="ff0000"/>
              </a:solidFill>
              <a:ln w="0">
                <a:solidFill>
                  <a:srgbClr val="000000"/>
                </a:solidFill>
              </a:ln>
            </c:spPr>
          </c:dPt>
          <c:dLbls>
            <c:numFmt formatCode="#,##0" sourceLinked="0"/>
            <c:dLbl>
              <c:idx val="0"/>
              <c:numFmt formatCode="#,##0" sourceLinked="0"/>
              <c:txPr>
                <a:bodyPr wrap="square"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1"/>
              <c:numFmt formatCode="#,##0" sourceLinked="0"/>
              <c:txPr>
                <a:bodyPr wrap="square"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2"/>
              <c:numFmt formatCode="#,##0" sourceLinked="0"/>
              <c:txPr>
                <a:bodyPr wrap="square"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3"/>
              <c:numFmt formatCode="#,##0" sourceLinked="0"/>
              <c:txPr>
                <a:bodyPr wrap="square"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eparator>; </c:separator>
            </c:dLbl>
            <c:dLbl>
              <c:idx val="4"/>
              <c:numFmt formatCode="#,##0" sourceLinked="0"/>
              <c:txPr>
                <a:bodyPr wrap="square"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1"/>
              <c:showCatName val="0"/>
              <c:showSerName val="0"/>
              <c:showPercent val="0"/>
              <c:separator>; </c:separator>
            </c:dLbl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eparator>; </c:separator>
            <c:showLeaderLines val="1"/>
          </c:dLbls>
          <c:cat>
            <c:multiLvlStrRef>
              <c:f>'Gráfico Comparativo'!$A$2:$A$6,'Gráfico Comparativo'!$C$2:$C$6</c:f>
              <c:multiLvlStrCache>
                <c:ptCount val="5"/>
                <c:lvl>
                  <c:pt idx="0">
                    <c:v>0%</c:v>
                  </c:pt>
                  <c:pt idx="1">
                    <c:v>17%</c:v>
                  </c:pt>
                  <c:pt idx="2">
                    <c:v>50%</c:v>
                  </c:pt>
                  <c:pt idx="3">
                    <c:v>33%</c:v>
                  </c:pt>
                  <c:pt idx="4">
                    <c:v>0%</c:v>
                  </c:pt>
                </c:lvl>
                <c:lvl>
                  <c:pt idx="0">
                    <c:v>Insignificante</c:v>
                  </c:pt>
                  <c:pt idx="1">
                    <c:v>Baixo</c:v>
                  </c:pt>
                  <c:pt idx="2">
                    <c:v>Médio</c:v>
                  </c:pt>
                  <c:pt idx="3">
                    <c:v>Alto</c:v>
                  </c:pt>
                  <c:pt idx="4">
                    <c:v>Extremo</c:v>
                  </c:pt>
                </c:lvl>
              </c:multiLvlStrCache>
            </c:multiLvlStrRef>
          </c:cat>
          <c:val>
            <c:numRef>
              <c:f>'Gráfico Comparativo'!$B$2:$B$6</c:f>
              <c:numCache>
                <c:formatCode>General</c:formatCode>
                <c:ptCount val="5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2</c:v>
                </c:pt>
                <c:pt idx="4">
                  <c:v>0</c:v>
                </c:pt>
              </c:numCache>
            </c:numRef>
          </c:val>
        </c:ser>
        <c:ser>
          <c:idx val="1"/>
          <c:order val="1"/>
          <c:tx>
            <c:strRef>
              <c:f>'Gráfico Comparativo'!$C$1</c:f>
              <c:strCache>
                <c:ptCount val="1"/>
                <c:pt idx="0">
                  <c:v>PERCENTUAL</c:v>
                </c:pt>
              </c:strCache>
            </c:strRef>
          </c:tx>
          <c:spPr>
            <a:solidFill>
              <a:srgbClr val="ed7d31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472c4"/>
              </a:solidFill>
              <a:ln w="0">
                <a:noFill/>
              </a:ln>
            </c:spPr>
          </c:dPt>
          <c:dPt>
            <c:idx val="1"/>
            <c:spPr>
              <a:solidFill>
                <a:srgbClr val="ed7d31"/>
              </a:solidFill>
              <a:ln w="0">
                <a:noFill/>
              </a:ln>
            </c:spPr>
          </c:dPt>
          <c:dPt>
            <c:idx val="2"/>
            <c:spPr>
              <a:solidFill>
                <a:srgbClr val="a5a5a5"/>
              </a:solidFill>
              <a:ln w="0">
                <a:noFill/>
              </a:ln>
            </c:spPr>
          </c:dPt>
          <c:dPt>
            <c:idx val="3"/>
            <c:spPr>
              <a:solidFill>
                <a:srgbClr val="ffc000"/>
              </a:solidFill>
              <a:ln w="0">
                <a:noFill/>
              </a:ln>
            </c:spPr>
          </c:dPt>
          <c:dPt>
            <c:idx val="4"/>
            <c:spPr>
              <a:solidFill>
                <a:srgbClr val="5b9bd5"/>
              </a:solidFill>
              <a:ln w="0">
                <a:noFill/>
              </a:ln>
            </c:spPr>
          </c:dPt>
          <c:dLbls>
            <c:dLbl>
              <c:idx val="0"/>
              <c:txPr>
                <a:bodyPr wrap="square"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0"/>
              <c:separator>; </c:separator>
            </c:dLbl>
            <c:dLbl>
              <c:idx val="1"/>
              <c:txPr>
                <a:bodyPr wrap="square"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0"/>
              <c:separator>; </c:separator>
            </c:dLbl>
            <c:dLbl>
              <c:idx val="2"/>
              <c:txPr>
                <a:bodyPr wrap="square"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0"/>
              <c:separator>; </c:separator>
            </c:dLbl>
            <c:dLbl>
              <c:idx val="3"/>
              <c:txPr>
                <a:bodyPr wrap="square"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0"/>
              <c:separator>; </c:separator>
            </c:dLbl>
            <c:dLbl>
              <c:idx val="4"/>
              <c:txPr>
                <a:bodyPr wrap="square"/>
                <a:lstStyle/>
                <a:p>
                  <a:pPr>
                    <a:defRPr b="0" sz="1000" spc="-1" strike="noStrike">
                      <a:solidFill>
                        <a:srgbClr val="000000"/>
                      </a:solidFill>
                      <a:latin typeface="Calibri"/>
                    </a:defRPr>
                  </a:pPr>
                </a:p>
              </c:txPr>
              <c:dLblPos val="bestFit"/>
              <c:showLegendKey val="0"/>
              <c:showVal val="0"/>
              <c:showCatName val="0"/>
              <c:showSerName val="0"/>
              <c:showPercent val="0"/>
              <c:separator>; </c:separator>
            </c:dLbl>
            <c:txPr>
              <a:bodyPr wrap="square"/>
              <a:lstStyle/>
              <a:p>
                <a:pPr>
                  <a:defRPr b="0" sz="1000" spc="-1" strike="noStrike">
                    <a:solidFill>
                      <a:srgbClr val="000000"/>
                    </a:solidFill>
                    <a:latin typeface="Calibri"/>
                  </a:defRPr>
                </a:pPr>
              </a:p>
            </c:txPr>
            <c:dLblPos val="bestFit"/>
            <c:showLegendKey val="0"/>
            <c:showVal val="0"/>
            <c:showCatName val="0"/>
            <c:showSerName val="0"/>
            <c:showPercent val="0"/>
            <c:separator>; </c:separator>
            <c:showLeaderLines val="1"/>
          </c:dLbls>
          <c:cat>
            <c:multiLvlStrRef>
              <c:f>'Gráfico Comparativo'!$A$2:$A$6,'Gráfico Comparativo'!$C$2:$C$6</c:f>
              <c:multiLvlStrCache>
                <c:ptCount val="5"/>
                <c:lvl>
                  <c:pt idx="0">
                    <c:v>0%</c:v>
                  </c:pt>
                  <c:pt idx="1">
                    <c:v>17%</c:v>
                  </c:pt>
                  <c:pt idx="2">
                    <c:v>50%</c:v>
                  </c:pt>
                  <c:pt idx="3">
                    <c:v>33%</c:v>
                  </c:pt>
                  <c:pt idx="4">
                    <c:v>0%</c:v>
                  </c:pt>
                </c:lvl>
                <c:lvl>
                  <c:pt idx="0">
                    <c:v>Insignificante</c:v>
                  </c:pt>
                  <c:pt idx="1">
                    <c:v>Baixo</c:v>
                  </c:pt>
                  <c:pt idx="2">
                    <c:v>Médio</c:v>
                  </c:pt>
                  <c:pt idx="3">
                    <c:v>Alto</c:v>
                  </c:pt>
                  <c:pt idx="4">
                    <c:v>Extremo</c:v>
                  </c:pt>
                </c:lvl>
              </c:multiLvlStrCache>
            </c:multiLvlStrRef>
          </c:cat>
          <c:val>
            <c:numRef>
              <c:f>'Gráfico Comparativo'!$C$2:$C$6</c:f>
              <c:numCache>
                <c:formatCode>General</c:formatCode>
                <c:ptCount val="5"/>
                <c:pt idx="0">
                  <c:v>0</c:v>
                </c:pt>
                <c:pt idx="1">
                  <c:v>0.166666666666667</c:v>
                </c:pt>
                <c:pt idx="2">
                  <c:v>0.5</c:v>
                </c:pt>
                <c:pt idx="3">
                  <c:v>0.333333333333333</c:v>
                </c:pt>
                <c:pt idx="4">
                  <c:v>0</c:v>
                </c:pt>
              </c:numCache>
            </c:numRef>
          </c:val>
        </c:ser>
      </c:pie3DChart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000000"/>
      </a:solidFill>
      <a:round/>
    </a:ln>
  </c:spPr>
</c:chartSpace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104760</xdr:colOff>
      <xdr:row>0</xdr:row>
      <xdr:rowOff>61920</xdr:rowOff>
    </xdr:from>
    <xdr:to>
      <xdr:col>10</xdr:col>
      <xdr:colOff>408960</xdr:colOff>
      <xdr:row>13</xdr:row>
      <xdr:rowOff>99360</xdr:rowOff>
    </xdr:to>
    <xdr:graphicFrame>
      <xdr:nvGraphicFramePr>
        <xdr:cNvPr id="0" name="Gráfico 1"/>
        <xdr:cNvGraphicFramePr/>
      </xdr:nvGraphicFramePr>
      <xdr:xfrm>
        <a:off x="4239360" y="61920"/>
        <a:ext cx="4633560" cy="27900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7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8"/>
  <sheetViews>
    <sheetView showFormulas="false" showGridLines="true" showRowColHeaders="true" showZeros="true" rightToLeft="false" tabSelected="true" showOutlineSymbols="true" defaultGridColor="true" view="normal" topLeftCell="C1" colorId="64" zoomScale="160" zoomScaleNormal="160" zoomScalePageLayoutView="100" workbookViewId="0">
      <selection pane="topLeft" activeCell="A1" activeCellId="0" sqref="A1"/>
    </sheetView>
  </sheetViews>
  <sheetFormatPr defaultColWidth="9.109375" defaultRowHeight="14.25" zeroHeight="false" outlineLevelRow="0" outlineLevelCol="0"/>
  <cols>
    <col collapsed="false" customWidth="true" hidden="false" outlineLevel="0" max="1" min="1" style="1" width="15.66"/>
    <col collapsed="false" customWidth="true" hidden="true" outlineLevel="0" max="2" min="2" style="1" width="16.44"/>
    <col collapsed="false" customWidth="true" hidden="false" outlineLevel="0" max="3" min="3" style="1" width="31.76"/>
    <col collapsed="false" customWidth="true" hidden="false" outlineLevel="0" max="4" min="4" style="1" width="15.66"/>
    <col collapsed="false" customWidth="true" hidden="true" outlineLevel="0" max="5" min="5" style="1" width="5"/>
    <col collapsed="false" customWidth="true" hidden="false" outlineLevel="0" max="6" min="6" style="1" width="16.44"/>
    <col collapsed="false" customWidth="true" hidden="true" outlineLevel="0" max="7" min="7" style="1" width="7.44"/>
    <col collapsed="false" customWidth="true" hidden="false" outlineLevel="0" max="8" min="8" style="1" width="14.67"/>
    <col collapsed="false" customWidth="true" hidden="false" outlineLevel="0" max="10" min="9" style="1" width="44.78"/>
    <col collapsed="false" customWidth="true" hidden="false" outlineLevel="0" max="11" min="11" style="1" width="41.11"/>
  </cols>
  <sheetData>
    <row r="1" s="3" customFormat="true" ht="25.5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3" customFormat="true" ht="51.75" hidden="false" customHeight="true" outlineLevel="0" collapsed="false">
      <c r="A2" s="4" t="s">
        <v>1</v>
      </c>
      <c r="B2" s="4" t="s">
        <v>2</v>
      </c>
      <c r="C2" s="4" t="s">
        <v>3</v>
      </c>
      <c r="D2" s="4" t="s">
        <v>4</v>
      </c>
      <c r="E2" s="4"/>
      <c r="F2" s="4" t="s">
        <v>5</v>
      </c>
      <c r="G2" s="4"/>
      <c r="H2" s="4" t="s">
        <v>6</v>
      </c>
      <c r="I2" s="4" t="s">
        <v>7</v>
      </c>
      <c r="J2" s="4" t="s">
        <v>8</v>
      </c>
      <c r="K2" s="4" t="s">
        <v>9</v>
      </c>
    </row>
    <row r="3" customFormat="false" ht="41" hidden="false" customHeight="false" outlineLevel="0" collapsed="false">
      <c r="A3" s="5"/>
      <c r="B3" s="6"/>
      <c r="C3" s="7" t="s">
        <v>10</v>
      </c>
      <c r="D3" s="8" t="s">
        <v>11</v>
      </c>
      <c r="E3" s="9" t="n">
        <f aca="false">IF(D3="raríssima",0.1,IF(D3="rara",0.35,IF(D3="eventual",0.75,IF(D3="frequente",1,0))))</f>
        <v>0.35</v>
      </c>
      <c r="F3" s="8" t="s">
        <v>12</v>
      </c>
      <c r="G3" s="9" t="n">
        <f aca="false">IF(F3="irrelevante",10,IF(F3="Pouco relevante",20,IF(F3="Relevante",50,IF(F3="Muito relevante",100))))</f>
        <v>20</v>
      </c>
      <c r="H3" s="10" t="str">
        <f aca="false">IF(E3*G3&lt;=3.5,"Insignificante",IF(E3*G3&lt;=7,"Baixo",IF(E3*G3&lt;=17.5,"Médio",IF(E3*G3&lt;=35,"Alto",IF(E3*G3&gt;35,"Extremo","Erro")))))</f>
        <v>Baixo</v>
      </c>
      <c r="I3" s="6" t="s">
        <v>13</v>
      </c>
      <c r="J3" s="6" t="s">
        <v>14</v>
      </c>
      <c r="K3" s="6" t="s">
        <v>15</v>
      </c>
    </row>
    <row r="4" customFormat="false" ht="22.85" hidden="false" customHeight="false" outlineLevel="0" collapsed="false">
      <c r="A4" s="5"/>
      <c r="B4" s="11"/>
      <c r="C4" s="12" t="s">
        <v>16</v>
      </c>
      <c r="D4" s="8" t="s">
        <v>17</v>
      </c>
      <c r="E4" s="9" t="n">
        <f aca="false">IF(D4="raríssima",0.1,IF(D4="rara",0.35,IF(D4="eventual",0.75,IF(D4="frequente",1,0))))</f>
        <v>1</v>
      </c>
      <c r="F4" s="8" t="s">
        <v>12</v>
      </c>
      <c r="G4" s="9" t="n">
        <f aca="false">IF(F4="irrelevante",10,IF(F4="Pouco relevante",20,IF(F4="Relevante",50,IF(F4="Muito relevante",100))))</f>
        <v>20</v>
      </c>
      <c r="H4" s="10" t="str">
        <f aca="false">IF(E4*G4&lt;=3.5,"Insignificante",IF(E4*G4&lt;=7,"Baixo",IF(E4*G4&lt;=17.5,"Médio",IF(E4*G4&lt;=35,"Alto",IF(E4*G4&gt;35,"Extremo","Erro")))))</f>
        <v>Alto</v>
      </c>
      <c r="I4" s="13" t="s">
        <v>18</v>
      </c>
      <c r="J4" s="14" t="s">
        <v>19</v>
      </c>
      <c r="K4" s="15" t="s">
        <v>20</v>
      </c>
    </row>
    <row r="5" customFormat="false" ht="41" hidden="false" customHeight="false" outlineLevel="0" collapsed="false">
      <c r="A5" s="4"/>
      <c r="B5" s="11"/>
      <c r="C5" s="6" t="s">
        <v>21</v>
      </c>
      <c r="D5" s="8" t="s">
        <v>22</v>
      </c>
      <c r="E5" s="9" t="n">
        <f aca="false">IF(D5="raríssima",0.1,IF(D5="rara",0.35,IF(D5="eventual",0.75,IF(D5="frequente",1,0))))</f>
        <v>0.75</v>
      </c>
      <c r="F5" s="8" t="s">
        <v>23</v>
      </c>
      <c r="G5" s="9" t="n">
        <f aca="false">IF(F5="irrelevante",10,IF(F5="Pouco relevante",20,IF(F5="Relevante",50,IF(F5="Muito relevante",100))))</f>
        <v>10</v>
      </c>
      <c r="H5" s="10" t="str">
        <f aca="false">IF(E5*G5&lt;=3.5,"Insignificante",IF(E5*G5&lt;=7,"Baixo",IF(E5*G5&lt;=17.5,"Médio",IF(E5*G5&lt;=35,"Alto",IF(E5*G5&gt;35,"Extremo","Erro")))))</f>
        <v>Médio</v>
      </c>
      <c r="I5" s="16" t="s">
        <v>24</v>
      </c>
      <c r="J5" s="6" t="s">
        <v>25</v>
      </c>
      <c r="K5" s="11"/>
    </row>
    <row r="6" customFormat="false" ht="31.2" hidden="false" customHeight="false" outlineLevel="0" collapsed="false">
      <c r="A6" s="4"/>
      <c r="B6" s="11"/>
      <c r="C6" s="6" t="s">
        <v>26</v>
      </c>
      <c r="D6" s="8" t="s">
        <v>27</v>
      </c>
      <c r="E6" s="9" t="n">
        <f aca="false">IF(D6="raríssima",0.1,IF(D6="rara",0.35,IF(D6="eventual",0.75,IF(D6="frequente",1,0))))</f>
        <v>0.1</v>
      </c>
      <c r="F6" s="8" t="s">
        <v>28</v>
      </c>
      <c r="G6" s="9" t="n">
        <f aca="false">IF(F6="irrelevante",10,IF(F6="Pouco relevante",20,IF(F6="Relevante",50,IF(F6="Muito relevante",100))))</f>
        <v>100</v>
      </c>
      <c r="H6" s="10" t="str">
        <f aca="false">IF(E6*G6&lt;=3.5,"Insignificante",IF(E6*G6&lt;=7,"Baixo",IF(E6*G6&lt;=17.5,"Médio",IF(E6*G6&lt;=35,"Alto",IF(E6*G6&gt;35,"Extremo","Erro")))))</f>
        <v>Médio</v>
      </c>
      <c r="I6" s="6" t="s">
        <v>29</v>
      </c>
      <c r="J6" s="6" t="s">
        <v>30</v>
      </c>
      <c r="K6" s="6" t="s">
        <v>31</v>
      </c>
    </row>
    <row r="7" customFormat="false" ht="31.2" hidden="false" customHeight="false" outlineLevel="0" collapsed="false">
      <c r="A7" s="4"/>
      <c r="B7" s="11"/>
      <c r="C7" s="6" t="s">
        <v>32</v>
      </c>
      <c r="D7" s="8" t="s">
        <v>27</v>
      </c>
      <c r="E7" s="9" t="n">
        <f aca="false">IF(D7="raríssima",0.1,IF(D7="rara",0.35,IF(D7="eventual",0.75,IF(D7="frequente",1,0))))</f>
        <v>0.1</v>
      </c>
      <c r="F7" s="8" t="s">
        <v>28</v>
      </c>
      <c r="G7" s="9" t="n">
        <f aca="false">IF(F7="irrelevante",10,IF(F7="Pouco relevante",20,IF(F7="Relevante",50,IF(F7="Muito relevante",100))))</f>
        <v>100</v>
      </c>
      <c r="H7" s="10" t="str">
        <f aca="false">IF(E7*G7&lt;=3.5,"Insignificante",IF(E7*G7&lt;=7,"Baixo",IF(E7*G7&lt;=17.5,"Médio",IF(E7*G7&lt;=35,"Alto",IF(E7*G7&gt;35,"Extremo","Erro")))))</f>
        <v>Médio</v>
      </c>
      <c r="I7" s="17" t="s">
        <v>33</v>
      </c>
      <c r="J7" s="17" t="s">
        <v>34</v>
      </c>
      <c r="K7" s="6" t="s">
        <v>35</v>
      </c>
    </row>
    <row r="8" customFormat="false" ht="31.2" hidden="false" customHeight="false" outlineLevel="0" collapsed="false">
      <c r="A8" s="5"/>
      <c r="B8" s="11"/>
      <c r="C8" s="17" t="s">
        <v>36</v>
      </c>
      <c r="D8" s="8" t="s">
        <v>11</v>
      </c>
      <c r="E8" s="9" t="n">
        <f aca="false">IF(D8="raríssima",0.1,IF(D8="rara",0.35,IF(D8="eventual",0.75,IF(D8="frequente",1,0))))</f>
        <v>0.35</v>
      </c>
      <c r="F8" s="8" t="s">
        <v>28</v>
      </c>
      <c r="G8" s="9" t="n">
        <f aca="false">IF(F8="irrelevante",10,IF(F8="Pouco relevante",20,IF(F8="Relevante",50,IF(F8="Muito relevante",100))))</f>
        <v>100</v>
      </c>
      <c r="H8" s="10" t="str">
        <f aca="false">IF(E8*G8&lt;=3.5,"Insignificante",IF(E8*G8&lt;=7,"Baixo",IF(E8*G8&lt;=17.5,"Médio",IF(E8*G8&lt;=35,"Alto",IF(E8*G8&gt;35,"Extremo","Erro")))))</f>
        <v>Alto</v>
      </c>
      <c r="I8" s="6" t="s">
        <v>37</v>
      </c>
      <c r="J8" s="6" t="s">
        <v>38</v>
      </c>
      <c r="K8" s="6" t="s">
        <v>39</v>
      </c>
    </row>
  </sheetData>
  <autoFilter ref="A2:K8"/>
  <mergeCells count="1">
    <mergeCell ref="A1:K1"/>
  </mergeCells>
  <conditionalFormatting sqref="H1:H1048576">
    <cfRule type="containsText" priority="2" operator="containsText" aboveAverage="0" equalAverage="0" bottom="0" percent="0" rank="0" text="Extremo" dxfId="6">
      <formula>NOT(ISERROR(SEARCH("Extremo",H1)))</formula>
    </cfRule>
    <cfRule type="containsText" priority="3" operator="containsText" aboveAverage="0" equalAverage="0" bottom="0" percent="0" rank="0" text="Alto" dxfId="7">
      <formula>NOT(ISERROR(SEARCH("Alto",H1)))</formula>
    </cfRule>
    <cfRule type="containsText" priority="4" operator="containsText" aboveAverage="0" equalAverage="0" bottom="0" percent="0" rank="0" text="Insignificante" dxfId="8">
      <formula>NOT(ISERROR(SEARCH("Insignificante",H1)))</formula>
    </cfRule>
    <cfRule type="containsText" priority="5" operator="containsText" aboveAverage="0" equalAverage="0" bottom="0" percent="0" rank="0" text="Médio" dxfId="9">
      <formula>NOT(ISERROR(SEARCH("Médio",H1)))</formula>
    </cfRule>
    <cfRule type="containsText" priority="6" operator="containsText" aboveAverage="0" equalAverage="0" bottom="0" percent="0" rank="0" text="Baixo" dxfId="10">
      <formula>NOT(ISERROR(SEARCH("Baixo",H1)))</formula>
    </cfRule>
  </conditionalFormatting>
  <dataValidations count="2">
    <dataValidation allowBlank="true" errorStyle="stop" operator="between" showDropDown="false" showErrorMessage="true" showInputMessage="true" sqref="F3:F8" type="list">
      <formula1>'Escala de Consequências'!$A$2:$A$5</formula1>
      <formula2>0</formula2>
    </dataValidation>
    <dataValidation allowBlank="true" errorStyle="stop" operator="between" showDropDown="false" showErrorMessage="true" showInputMessage="true" sqref="D3:D8" type="list">
      <formula1>'Escala de Probabildiades'!$A$2:$A$5</formula1>
      <formula2>0</formula2>
    </dataValidation>
  </dataValidation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31"/>
  <sheetViews>
    <sheetView showFormulas="false" showGridLines="true" showRowColHeaders="true" showZeros="true" rightToLeft="false" tabSelected="false" showOutlineSymbols="true" defaultGridColor="true" view="normal" topLeftCell="C2" colorId="64" zoomScale="160" zoomScaleNormal="160" zoomScalePageLayoutView="100" workbookViewId="0">
      <selection pane="topLeft" activeCell="I15" activeCellId="0" sqref="I15"/>
    </sheetView>
  </sheetViews>
  <sheetFormatPr defaultColWidth="8.77734375" defaultRowHeight="14.25" zeroHeight="false" outlineLevelRow="0" outlineLevelCol="0"/>
  <cols>
    <col collapsed="false" customWidth="true" hidden="true" outlineLevel="0" max="1" min="1" style="1" width="24.44"/>
    <col collapsed="false" customWidth="true" hidden="true" outlineLevel="0" max="2" min="2" style="1" width="61.11"/>
    <col collapsed="false" customWidth="true" hidden="false" outlineLevel="0" max="3" min="3" style="1" width="63.66"/>
    <col collapsed="false" customWidth="true" hidden="true" outlineLevel="0" max="4" min="4" style="1" width="16.33"/>
    <col collapsed="false" customWidth="true" hidden="true" outlineLevel="0" max="5" min="5" style="1" width="16.44"/>
    <col collapsed="false" customWidth="true" hidden="false" outlineLevel="0" max="6" min="6" style="1" width="14.67"/>
    <col collapsed="false" customWidth="true" hidden="false" outlineLevel="0" max="7" min="7" style="1" width="8.67"/>
    <col collapsed="false" customWidth="true" hidden="false" outlineLevel="0" max="9" min="8" style="1" width="44.78"/>
    <col collapsed="false" customWidth="true" hidden="true" outlineLevel="0" max="10" min="10" style="1" width="41.11"/>
  </cols>
  <sheetData>
    <row r="1" customFormat="false" ht="14.25" hidden="false" customHeight="true" outlineLevel="0" collapsed="false">
      <c r="A1" s="18" t="s">
        <v>40</v>
      </c>
      <c r="B1" s="18"/>
      <c r="C1" s="18"/>
      <c r="D1" s="18"/>
      <c r="E1" s="18"/>
      <c r="F1" s="18"/>
      <c r="G1" s="18"/>
      <c r="H1" s="18"/>
      <c r="I1" s="18"/>
      <c r="J1" s="18"/>
    </row>
    <row r="2" customFormat="false" ht="14.25" hidden="false" customHeight="false" outlineLevel="0" collapsed="false">
      <c r="A2" s="19" t="s">
        <v>1</v>
      </c>
      <c r="B2" s="19" t="s">
        <v>2</v>
      </c>
      <c r="C2" s="19" t="s">
        <v>3</v>
      </c>
      <c r="D2" s="19" t="s">
        <v>4</v>
      </c>
      <c r="E2" s="19" t="s">
        <v>5</v>
      </c>
      <c r="F2" s="19" t="s">
        <v>6</v>
      </c>
      <c r="G2" s="19" t="s">
        <v>41</v>
      </c>
      <c r="H2" s="19" t="s">
        <v>7</v>
      </c>
      <c r="I2" s="19" t="s">
        <v>8</v>
      </c>
      <c r="J2" s="19" t="s">
        <v>9</v>
      </c>
    </row>
    <row r="3" customFormat="false" ht="14.25" hidden="true" customHeight="false" outlineLevel="0" collapsed="false">
      <c r="A3" s="8"/>
      <c r="B3" s="8"/>
      <c r="C3" s="8"/>
      <c r="D3" s="8"/>
      <c r="E3" s="8"/>
      <c r="F3" s="8"/>
      <c r="G3" s="8"/>
      <c r="H3" s="8"/>
      <c r="I3" s="8"/>
      <c r="J3" s="8"/>
    </row>
    <row r="4" customFormat="false" ht="54.75" hidden="true" customHeight="true" outlineLevel="0" collapsed="false">
      <c r="A4" s="19" t="s">
        <v>42</v>
      </c>
      <c r="B4" s="6" t="s">
        <v>43</v>
      </c>
      <c r="C4" s="17" t="s">
        <v>44</v>
      </c>
      <c r="D4" s="17" t="s">
        <v>27</v>
      </c>
      <c r="E4" s="17" t="s">
        <v>45</v>
      </c>
      <c r="F4" s="17" t="s">
        <v>46</v>
      </c>
      <c r="G4" s="20"/>
      <c r="H4" s="17" t="s">
        <v>47</v>
      </c>
      <c r="I4" s="17" t="s">
        <v>48</v>
      </c>
      <c r="J4" s="17"/>
    </row>
    <row r="5" customFormat="false" ht="69" hidden="true" customHeight="false" outlineLevel="0" collapsed="false">
      <c r="A5" s="19"/>
      <c r="B5" s="6"/>
      <c r="C5" s="17" t="s">
        <v>49</v>
      </c>
      <c r="D5" s="17" t="s">
        <v>11</v>
      </c>
      <c r="E5" s="17" t="s">
        <v>45</v>
      </c>
      <c r="F5" s="17" t="s">
        <v>50</v>
      </c>
      <c r="G5" s="21"/>
      <c r="H5" s="17" t="s">
        <v>51</v>
      </c>
      <c r="I5" s="17" t="s">
        <v>52</v>
      </c>
      <c r="J5" s="17"/>
    </row>
    <row r="6" customFormat="false" ht="14.25" hidden="true" customHeight="true" outlineLevel="0" collapsed="false">
      <c r="A6" s="19"/>
      <c r="B6" s="6"/>
      <c r="C6" s="17" t="s">
        <v>53</v>
      </c>
      <c r="D6" s="17" t="s">
        <v>27</v>
      </c>
      <c r="E6" s="17" t="s">
        <v>12</v>
      </c>
      <c r="F6" s="17" t="s">
        <v>54</v>
      </c>
      <c r="G6" s="17"/>
      <c r="H6" s="6" t="s">
        <v>55</v>
      </c>
      <c r="I6" s="6" t="s">
        <v>56</v>
      </c>
      <c r="J6" s="17"/>
    </row>
    <row r="7" customFormat="false" ht="38.25" hidden="true" customHeight="true" outlineLevel="0" collapsed="false">
      <c r="A7" s="19"/>
      <c r="B7" s="6"/>
      <c r="C7" s="17" t="s">
        <v>57</v>
      </c>
      <c r="D7" s="17" t="s">
        <v>22</v>
      </c>
      <c r="E7" s="17" t="s">
        <v>12</v>
      </c>
      <c r="F7" s="17" t="s">
        <v>50</v>
      </c>
      <c r="G7" s="21"/>
      <c r="H7" s="6"/>
      <c r="I7" s="6"/>
      <c r="J7" s="17"/>
    </row>
    <row r="8" customFormat="false" ht="14.25" hidden="true" customHeight="true" outlineLevel="0" collapsed="false">
      <c r="A8" s="19"/>
      <c r="B8" s="22" t="s">
        <v>58</v>
      </c>
      <c r="C8" s="17" t="s">
        <v>59</v>
      </c>
      <c r="D8" s="17" t="s">
        <v>27</v>
      </c>
      <c r="E8" s="17" t="s">
        <v>12</v>
      </c>
      <c r="F8" s="17" t="s">
        <v>54</v>
      </c>
      <c r="G8" s="17"/>
      <c r="H8" s="6"/>
      <c r="I8" s="6"/>
      <c r="J8" s="17"/>
    </row>
    <row r="9" customFormat="false" ht="96.75" hidden="false" customHeight="true" outlineLevel="0" collapsed="false">
      <c r="A9" s="19"/>
      <c r="B9" s="22"/>
      <c r="C9" s="17" t="s">
        <v>60</v>
      </c>
      <c r="D9" s="17" t="s">
        <v>22</v>
      </c>
      <c r="E9" s="17" t="s">
        <v>45</v>
      </c>
      <c r="F9" s="17" t="s">
        <v>61</v>
      </c>
      <c r="G9" s="23"/>
      <c r="H9" s="6"/>
      <c r="I9" s="6"/>
      <c r="J9" s="17"/>
    </row>
    <row r="10" customFormat="false" ht="14.25" hidden="true" customHeight="false" outlineLevel="0" collapsed="false">
      <c r="A10" s="19"/>
      <c r="B10" s="22"/>
      <c r="C10" s="17" t="s">
        <v>62</v>
      </c>
      <c r="D10" s="17" t="s">
        <v>11</v>
      </c>
      <c r="E10" s="17" t="s">
        <v>45</v>
      </c>
      <c r="F10" s="17" t="s">
        <v>50</v>
      </c>
      <c r="G10" s="21"/>
      <c r="H10" s="6"/>
      <c r="I10" s="6"/>
      <c r="J10" s="17"/>
    </row>
    <row r="11" customFormat="false" ht="14.25" hidden="true" customHeight="false" outlineLevel="0" collapsed="false">
      <c r="A11" s="24"/>
      <c r="B11" s="24"/>
      <c r="C11" s="24"/>
      <c r="D11" s="24"/>
      <c r="E11" s="24"/>
      <c r="F11" s="24"/>
      <c r="G11" s="24"/>
      <c r="H11" s="24"/>
      <c r="I11" s="24"/>
      <c r="J11" s="24"/>
    </row>
    <row r="12" customFormat="false" ht="41.25" hidden="true" customHeight="true" outlineLevel="0" collapsed="false">
      <c r="A12" s="19" t="s">
        <v>63</v>
      </c>
      <c r="B12" s="6" t="s">
        <v>64</v>
      </c>
      <c r="C12" s="17" t="s">
        <v>65</v>
      </c>
      <c r="D12" s="17" t="s">
        <v>22</v>
      </c>
      <c r="E12" s="17" t="s">
        <v>12</v>
      </c>
      <c r="F12" s="17" t="s">
        <v>50</v>
      </c>
      <c r="G12" s="21"/>
      <c r="H12" s="6" t="s">
        <v>66</v>
      </c>
      <c r="I12" s="25" t="s">
        <v>67</v>
      </c>
      <c r="J12" s="17"/>
    </row>
    <row r="13" customFormat="false" ht="41.25" hidden="false" customHeight="false" outlineLevel="0" collapsed="false">
      <c r="A13" s="19"/>
      <c r="B13" s="6"/>
      <c r="C13" s="17" t="s">
        <v>68</v>
      </c>
      <c r="D13" s="17" t="s">
        <v>22</v>
      </c>
      <c r="E13" s="17" t="s">
        <v>45</v>
      </c>
      <c r="F13" s="17" t="s">
        <v>61</v>
      </c>
      <c r="G13" s="23"/>
      <c r="H13" s="6"/>
      <c r="I13" s="25" t="s">
        <v>69</v>
      </c>
      <c r="J13" s="17"/>
    </row>
    <row r="14" customFormat="false" ht="69" hidden="true" customHeight="false" outlineLevel="0" collapsed="false">
      <c r="A14" s="19"/>
      <c r="B14" s="6"/>
      <c r="C14" s="17" t="s">
        <v>70</v>
      </c>
      <c r="D14" s="17" t="s">
        <v>11</v>
      </c>
      <c r="E14" s="17" t="s">
        <v>45</v>
      </c>
      <c r="F14" s="17" t="s">
        <v>50</v>
      </c>
      <c r="G14" s="21"/>
      <c r="H14" s="6"/>
      <c r="I14" s="25" t="s">
        <v>71</v>
      </c>
      <c r="J14" s="17"/>
    </row>
    <row r="15" customFormat="false" ht="28.5" hidden="false" customHeight="true" outlineLevel="0" collapsed="false">
      <c r="A15" s="19"/>
      <c r="B15" s="6" t="s">
        <v>72</v>
      </c>
      <c r="C15" s="17" t="s">
        <v>73</v>
      </c>
      <c r="D15" s="17" t="s">
        <v>17</v>
      </c>
      <c r="E15" s="17" t="s">
        <v>45</v>
      </c>
      <c r="F15" s="17" t="s">
        <v>74</v>
      </c>
      <c r="G15" s="26"/>
      <c r="H15" s="17" t="s">
        <v>75</v>
      </c>
      <c r="I15" s="6" t="s">
        <v>76</v>
      </c>
      <c r="J15" s="17"/>
    </row>
    <row r="16" customFormat="false" ht="55.5" hidden="false" customHeight="true" outlineLevel="0" collapsed="false">
      <c r="A16" s="19"/>
      <c r="B16" s="6"/>
      <c r="C16" s="17" t="s">
        <v>77</v>
      </c>
      <c r="D16" s="17" t="s">
        <v>22</v>
      </c>
      <c r="E16" s="17" t="s">
        <v>45</v>
      </c>
      <c r="F16" s="17" t="s">
        <v>61</v>
      </c>
      <c r="G16" s="23"/>
      <c r="H16" s="6" t="s">
        <v>78</v>
      </c>
      <c r="I16" s="6"/>
      <c r="J16" s="17"/>
    </row>
    <row r="17" customFormat="false" ht="27" hidden="true" customHeight="false" outlineLevel="0" collapsed="false">
      <c r="A17" s="19"/>
      <c r="B17" s="6"/>
      <c r="C17" s="17" t="s">
        <v>79</v>
      </c>
      <c r="D17" s="17" t="s">
        <v>11</v>
      </c>
      <c r="E17" s="17" t="s">
        <v>12</v>
      </c>
      <c r="F17" s="17" t="s">
        <v>46</v>
      </c>
      <c r="G17" s="20"/>
      <c r="H17" s="6"/>
      <c r="I17" s="6"/>
      <c r="J17" s="17"/>
    </row>
    <row r="18" customFormat="false" ht="14.25" hidden="true" customHeight="false" outlineLevel="0" collapsed="false">
      <c r="A18" s="24"/>
      <c r="B18" s="24"/>
      <c r="C18" s="24"/>
      <c r="D18" s="24"/>
      <c r="E18" s="24"/>
      <c r="F18" s="24"/>
      <c r="G18" s="24"/>
      <c r="H18" s="24"/>
      <c r="I18" s="24"/>
      <c r="J18" s="24"/>
    </row>
    <row r="19" customFormat="false" ht="41.25" hidden="true" customHeight="true" outlineLevel="0" collapsed="false">
      <c r="A19" s="19"/>
      <c r="B19" s="27" t="s">
        <v>80</v>
      </c>
      <c r="C19" s="17" t="s">
        <v>81</v>
      </c>
      <c r="D19" s="17" t="s">
        <v>11</v>
      </c>
      <c r="E19" s="17" t="s">
        <v>12</v>
      </c>
      <c r="F19" s="17" t="s">
        <v>46</v>
      </c>
      <c r="G19" s="20"/>
      <c r="H19" s="6" t="s">
        <v>82</v>
      </c>
      <c r="I19" s="25" t="s">
        <v>83</v>
      </c>
      <c r="J19" s="17"/>
    </row>
    <row r="20" customFormat="false" ht="27" hidden="true" customHeight="false" outlineLevel="0" collapsed="false">
      <c r="A20" s="19"/>
      <c r="B20" s="27"/>
      <c r="C20" s="17" t="s">
        <v>84</v>
      </c>
      <c r="D20" s="17" t="s">
        <v>11</v>
      </c>
      <c r="E20" s="17" t="s">
        <v>45</v>
      </c>
      <c r="F20" s="17" t="s">
        <v>50</v>
      </c>
      <c r="G20" s="21"/>
      <c r="H20" s="6"/>
      <c r="I20" s="25" t="s">
        <v>85</v>
      </c>
      <c r="J20" s="17"/>
    </row>
    <row r="21" customFormat="false" ht="25.5" hidden="true" customHeight="true" outlineLevel="0" collapsed="false">
      <c r="A21" s="19"/>
      <c r="B21" s="27"/>
      <c r="C21" s="17" t="s">
        <v>86</v>
      </c>
      <c r="D21" s="17" t="s">
        <v>11</v>
      </c>
      <c r="E21" s="17" t="s">
        <v>12</v>
      </c>
      <c r="F21" s="17" t="s">
        <v>46</v>
      </c>
      <c r="G21" s="20"/>
      <c r="H21" s="6"/>
      <c r="I21" s="6" t="s">
        <v>87</v>
      </c>
      <c r="J21" s="17"/>
    </row>
    <row r="22" customFormat="false" ht="24" hidden="true" customHeight="true" outlineLevel="0" collapsed="false">
      <c r="A22" s="19"/>
      <c r="B22" s="17" t="s">
        <v>88</v>
      </c>
      <c r="C22" s="17" t="s">
        <v>89</v>
      </c>
      <c r="D22" s="17" t="s">
        <v>11</v>
      </c>
      <c r="E22" s="17" t="s">
        <v>45</v>
      </c>
      <c r="F22" s="17" t="s">
        <v>50</v>
      </c>
      <c r="G22" s="21"/>
      <c r="H22" s="6"/>
      <c r="I22" s="6"/>
      <c r="J22" s="17"/>
    </row>
    <row r="23" customFormat="false" ht="14.25" hidden="true" customHeight="false" outlineLevel="0" collapsed="false">
      <c r="A23" s="24"/>
      <c r="B23" s="24"/>
      <c r="C23" s="24"/>
      <c r="D23" s="24"/>
      <c r="E23" s="24"/>
      <c r="F23" s="24"/>
      <c r="G23" s="24"/>
      <c r="H23" s="24"/>
      <c r="I23" s="24"/>
      <c r="J23" s="24"/>
    </row>
    <row r="24" customFormat="false" ht="38.25" hidden="true" customHeight="true" outlineLevel="0" collapsed="false">
      <c r="A24" s="19" t="s">
        <v>90</v>
      </c>
      <c r="B24" s="6" t="s">
        <v>91</v>
      </c>
      <c r="C24" s="17" t="s">
        <v>92</v>
      </c>
      <c r="D24" s="17" t="s">
        <v>11</v>
      </c>
      <c r="E24" s="17" t="s">
        <v>45</v>
      </c>
      <c r="F24" s="17" t="s">
        <v>50</v>
      </c>
      <c r="G24" s="21"/>
      <c r="H24" s="6" t="s">
        <v>93</v>
      </c>
      <c r="I24" s="6" t="s">
        <v>94</v>
      </c>
      <c r="J24" s="17"/>
    </row>
    <row r="25" customFormat="false" ht="44.25" hidden="false" customHeight="true" outlineLevel="0" collapsed="false">
      <c r="A25" s="19"/>
      <c r="B25" s="6"/>
      <c r="C25" s="17" t="s">
        <v>95</v>
      </c>
      <c r="D25" s="17" t="s">
        <v>11</v>
      </c>
      <c r="E25" s="17" t="s">
        <v>28</v>
      </c>
      <c r="F25" s="17" t="s">
        <v>61</v>
      </c>
      <c r="G25" s="23"/>
      <c r="H25" s="6"/>
      <c r="I25" s="6"/>
      <c r="J25" s="17"/>
    </row>
    <row r="26" customFormat="false" ht="19.5" hidden="false" customHeight="true" outlineLevel="0" collapsed="false">
      <c r="A26" s="19"/>
      <c r="B26" s="6" t="s">
        <v>96</v>
      </c>
      <c r="C26" s="17" t="s">
        <v>97</v>
      </c>
      <c r="D26" s="17" t="s">
        <v>11</v>
      </c>
      <c r="E26" s="17" t="s">
        <v>28</v>
      </c>
      <c r="F26" s="17" t="s">
        <v>61</v>
      </c>
      <c r="G26" s="23"/>
      <c r="H26" s="6" t="s">
        <v>98</v>
      </c>
      <c r="I26" s="6" t="s">
        <v>99</v>
      </c>
      <c r="J26" s="25"/>
    </row>
    <row r="27" customFormat="false" ht="19.5" hidden="false" customHeight="true" outlineLevel="0" collapsed="false">
      <c r="A27" s="19"/>
      <c r="B27" s="6"/>
      <c r="C27" s="17" t="s">
        <v>100</v>
      </c>
      <c r="D27" s="17" t="s">
        <v>22</v>
      </c>
      <c r="E27" s="17" t="s">
        <v>45</v>
      </c>
      <c r="F27" s="17" t="s">
        <v>61</v>
      </c>
      <c r="G27" s="23"/>
      <c r="H27" s="6"/>
      <c r="I27" s="6"/>
      <c r="J27" s="25"/>
    </row>
    <row r="28" customFormat="false" ht="60" hidden="false" customHeight="true" outlineLevel="0" collapsed="false">
      <c r="A28" s="19"/>
      <c r="B28" s="6"/>
      <c r="C28" s="17" t="s">
        <v>101</v>
      </c>
      <c r="D28" s="17" t="s">
        <v>11</v>
      </c>
      <c r="E28" s="17" t="s">
        <v>28</v>
      </c>
      <c r="F28" s="17" t="s">
        <v>61</v>
      </c>
      <c r="G28" s="23"/>
      <c r="H28" s="6"/>
      <c r="I28" s="6"/>
      <c r="J28" s="17"/>
    </row>
    <row r="29" customFormat="false" ht="19.5" hidden="true" customHeight="true" outlineLevel="0" collapsed="false">
      <c r="A29" s="19"/>
      <c r="B29" s="27" t="s">
        <v>102</v>
      </c>
      <c r="C29" s="17" t="s">
        <v>103</v>
      </c>
      <c r="D29" s="17" t="s">
        <v>22</v>
      </c>
      <c r="E29" s="17" t="s">
        <v>12</v>
      </c>
      <c r="F29" s="17" t="s">
        <v>50</v>
      </c>
      <c r="G29" s="21"/>
      <c r="H29" s="6" t="s">
        <v>104</v>
      </c>
      <c r="I29" s="22"/>
      <c r="J29" s="17"/>
    </row>
    <row r="30" customFormat="false" ht="19.5" hidden="true" customHeight="true" outlineLevel="0" collapsed="false">
      <c r="A30" s="19"/>
      <c r="B30" s="27"/>
      <c r="C30" s="17" t="s">
        <v>105</v>
      </c>
      <c r="D30" s="17" t="s">
        <v>11</v>
      </c>
      <c r="E30" s="17" t="s">
        <v>45</v>
      </c>
      <c r="F30" s="17" t="s">
        <v>50</v>
      </c>
      <c r="G30" s="21"/>
      <c r="H30" s="6"/>
      <c r="I30" s="22"/>
      <c r="J30" s="17"/>
    </row>
    <row r="31" customFormat="false" ht="54.75" hidden="true" customHeight="false" outlineLevel="0" collapsed="false">
      <c r="A31" s="19"/>
      <c r="B31" s="27"/>
      <c r="C31" s="17" t="s">
        <v>106</v>
      </c>
      <c r="D31" s="17" t="s">
        <v>11</v>
      </c>
      <c r="E31" s="17" t="s">
        <v>12</v>
      </c>
      <c r="F31" s="17" t="s">
        <v>46</v>
      </c>
      <c r="G31" s="20"/>
      <c r="H31" s="17" t="s">
        <v>107</v>
      </c>
      <c r="I31" s="17" t="s">
        <v>108</v>
      </c>
      <c r="J31" s="17"/>
    </row>
  </sheetData>
  <mergeCells count="30">
    <mergeCell ref="A1:J1"/>
    <mergeCell ref="A3:J3"/>
    <mergeCell ref="A4:A10"/>
    <mergeCell ref="B4:B7"/>
    <mergeCell ref="H6:H10"/>
    <mergeCell ref="I6:I10"/>
    <mergeCell ref="B8:B10"/>
    <mergeCell ref="A11:J11"/>
    <mergeCell ref="A12:A17"/>
    <mergeCell ref="B12:B14"/>
    <mergeCell ref="H12:H14"/>
    <mergeCell ref="B15:B17"/>
    <mergeCell ref="I15:I17"/>
    <mergeCell ref="H16:H17"/>
    <mergeCell ref="A18:J18"/>
    <mergeCell ref="A19:A22"/>
    <mergeCell ref="B19:B21"/>
    <mergeCell ref="H19:H22"/>
    <mergeCell ref="I21:I22"/>
    <mergeCell ref="A23:J23"/>
    <mergeCell ref="A24:A31"/>
    <mergeCell ref="B24:B25"/>
    <mergeCell ref="H24:H25"/>
    <mergeCell ref="I24:I25"/>
    <mergeCell ref="B26:B28"/>
    <mergeCell ref="H26:H28"/>
    <mergeCell ref="I26:I28"/>
    <mergeCell ref="B29:B31"/>
    <mergeCell ref="H29:H30"/>
    <mergeCell ref="I29:I30"/>
  </mergeCells>
  <dataValidations count="3">
    <dataValidation allowBlank="true" errorStyle="stop" operator="between" showDropDown="false" showErrorMessage="true" showInputMessage="true" sqref="F4:F10 F12:F17 F19:F22 F24:F31" type="list">
      <formula1>'Gráfico Comparativo'!$A$2:$A$6</formula1>
      <formula2>0</formula2>
    </dataValidation>
    <dataValidation allowBlank="true" errorStyle="stop" operator="between" showDropDown="false" showErrorMessage="true" showInputMessage="true" sqref="E4:E10 E12:E17 E19:E22 E24:E31" type="list">
      <formula1>'Escala de Consequências'!$A$2:$A$5</formula1>
      <formula2>0</formula2>
    </dataValidation>
    <dataValidation allowBlank="true" errorStyle="stop" operator="between" showDropDown="false" showErrorMessage="true" showInputMessage="true" sqref="D4:D10 D12:D17 D19:D22 D24:D31" type="list">
      <formula1>'Escala de Probabildiades'!$A$2:$A$5</formula1>
      <formula2>0</formula2>
    </dataValidation>
  </dataValidation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30"/>
  <sheetViews>
    <sheetView showFormulas="false" showGridLines="true" showRowColHeaders="true" showZeros="true" rightToLeft="false" tabSelected="false" showOutlineSymbols="true" defaultGridColor="true" view="normal" topLeftCell="C1" colorId="64" zoomScale="160" zoomScaleNormal="160" zoomScalePageLayoutView="100" workbookViewId="0">
      <selection pane="topLeft" activeCell="G4" activeCellId="0" sqref="G4"/>
    </sheetView>
  </sheetViews>
  <sheetFormatPr defaultColWidth="8.77734375" defaultRowHeight="14.25" zeroHeight="false" outlineLevelRow="0" outlineLevelCol="0"/>
  <cols>
    <col collapsed="false" customWidth="true" hidden="true" outlineLevel="0" max="1" min="1" style="1" width="24.44"/>
    <col collapsed="false" customWidth="true" hidden="true" outlineLevel="0" max="2" min="2" style="1" width="61.11"/>
    <col collapsed="false" customWidth="true" hidden="false" outlineLevel="0" max="3" min="3" style="1" width="63.66"/>
    <col collapsed="false" customWidth="true" hidden="true" outlineLevel="0" max="4" min="4" style="1" width="16.33"/>
    <col collapsed="false" customWidth="true" hidden="true" outlineLevel="0" max="5" min="5" style="1" width="16.44"/>
    <col collapsed="false" customWidth="true" hidden="false" outlineLevel="0" max="6" min="6" style="1" width="14.67"/>
    <col collapsed="false" customWidth="true" hidden="false" outlineLevel="0" max="7" min="7" style="1" width="8.67"/>
    <col collapsed="false" customWidth="true" hidden="false" outlineLevel="0" max="9" min="8" style="1" width="44.78"/>
    <col collapsed="false" customWidth="true" hidden="true" outlineLevel="0" max="10" min="10" style="1" width="41.11"/>
  </cols>
  <sheetData>
    <row r="1" customFormat="false" ht="14.25" hidden="false" customHeight="true" outlineLevel="0" collapsed="false">
      <c r="A1" s="18" t="s">
        <v>40</v>
      </c>
      <c r="B1" s="18"/>
      <c r="C1" s="18"/>
      <c r="D1" s="18"/>
      <c r="E1" s="18"/>
      <c r="F1" s="18"/>
      <c r="G1" s="18"/>
      <c r="H1" s="18"/>
      <c r="I1" s="18"/>
      <c r="J1" s="18"/>
    </row>
    <row r="2" customFormat="false" ht="14.25" hidden="false" customHeight="false" outlineLevel="0" collapsed="false">
      <c r="A2" s="19" t="s">
        <v>1</v>
      </c>
      <c r="B2" s="19" t="s">
        <v>2</v>
      </c>
      <c r="C2" s="19" t="s">
        <v>3</v>
      </c>
      <c r="D2" s="19" t="s">
        <v>4</v>
      </c>
      <c r="E2" s="19" t="s">
        <v>5</v>
      </c>
      <c r="F2" s="19" t="s">
        <v>6</v>
      </c>
      <c r="G2" s="19" t="s">
        <v>41</v>
      </c>
      <c r="H2" s="19" t="s">
        <v>7</v>
      </c>
      <c r="I2" s="19" t="s">
        <v>8</v>
      </c>
      <c r="J2" s="19" t="s">
        <v>9</v>
      </c>
    </row>
    <row r="3" customFormat="false" ht="14.25" hidden="true" customHeight="false" outlineLevel="0" collapsed="false">
      <c r="A3" s="8"/>
      <c r="B3" s="8"/>
      <c r="C3" s="8"/>
      <c r="D3" s="8"/>
      <c r="E3" s="8"/>
      <c r="F3" s="8"/>
      <c r="G3" s="8"/>
      <c r="H3" s="8"/>
      <c r="I3" s="8"/>
      <c r="J3" s="8"/>
    </row>
    <row r="4" customFormat="false" ht="54.75" hidden="false" customHeight="true" outlineLevel="0" collapsed="false">
      <c r="A4" s="19" t="s">
        <v>42</v>
      </c>
      <c r="B4" s="6" t="s">
        <v>43</v>
      </c>
      <c r="C4" s="17" t="s">
        <v>44</v>
      </c>
      <c r="D4" s="17" t="s">
        <v>27</v>
      </c>
      <c r="E4" s="17" t="s">
        <v>45</v>
      </c>
      <c r="F4" s="17" t="s">
        <v>46</v>
      </c>
      <c r="G4" s="20"/>
      <c r="H4" s="17" t="s">
        <v>47</v>
      </c>
      <c r="I4" s="17" t="s">
        <v>48</v>
      </c>
      <c r="J4" s="17"/>
    </row>
    <row r="5" customFormat="false" ht="69" hidden="false" customHeight="false" outlineLevel="0" collapsed="false">
      <c r="A5" s="19"/>
      <c r="B5" s="6"/>
      <c r="C5" s="17" t="s">
        <v>49</v>
      </c>
      <c r="D5" s="17" t="s">
        <v>11</v>
      </c>
      <c r="E5" s="17" t="s">
        <v>45</v>
      </c>
      <c r="F5" s="17" t="s">
        <v>50</v>
      </c>
      <c r="G5" s="21"/>
      <c r="H5" s="17" t="s">
        <v>51</v>
      </c>
      <c r="I5" s="17" t="s">
        <v>52</v>
      </c>
      <c r="J5" s="17"/>
    </row>
    <row r="6" customFormat="false" ht="14.25" hidden="false" customHeight="true" outlineLevel="0" collapsed="false">
      <c r="A6" s="19"/>
      <c r="B6" s="6"/>
      <c r="C6" s="17" t="s">
        <v>53</v>
      </c>
      <c r="D6" s="17" t="s">
        <v>27</v>
      </c>
      <c r="E6" s="17" t="s">
        <v>12</v>
      </c>
      <c r="F6" s="17" t="s">
        <v>54</v>
      </c>
      <c r="G6" s="17"/>
      <c r="H6" s="6" t="s">
        <v>109</v>
      </c>
      <c r="I6" s="6" t="s">
        <v>56</v>
      </c>
      <c r="J6" s="17"/>
    </row>
    <row r="7" customFormat="false" ht="38.25" hidden="false" customHeight="true" outlineLevel="0" collapsed="false">
      <c r="A7" s="19"/>
      <c r="B7" s="6"/>
      <c r="C7" s="17" t="s">
        <v>57</v>
      </c>
      <c r="D7" s="17" t="s">
        <v>22</v>
      </c>
      <c r="E7" s="17" t="s">
        <v>12</v>
      </c>
      <c r="F7" s="17" t="s">
        <v>50</v>
      </c>
      <c r="G7" s="21"/>
      <c r="H7" s="6"/>
      <c r="I7" s="6"/>
      <c r="J7" s="17"/>
    </row>
    <row r="8" customFormat="false" ht="14.25" hidden="false" customHeight="true" outlineLevel="0" collapsed="false">
      <c r="A8" s="19"/>
      <c r="B8" s="22" t="s">
        <v>58</v>
      </c>
      <c r="C8" s="17" t="s">
        <v>59</v>
      </c>
      <c r="D8" s="17" t="s">
        <v>27</v>
      </c>
      <c r="E8" s="17" t="s">
        <v>12</v>
      </c>
      <c r="F8" s="17" t="s">
        <v>50</v>
      </c>
      <c r="G8" s="21"/>
      <c r="H8" s="6"/>
      <c r="I8" s="6"/>
      <c r="J8" s="17"/>
    </row>
    <row r="9" customFormat="false" ht="14.25" hidden="true" customHeight="false" outlineLevel="0" collapsed="false">
      <c r="A9" s="19"/>
      <c r="B9" s="22"/>
      <c r="C9" s="17" t="s">
        <v>60</v>
      </c>
      <c r="D9" s="17" t="s">
        <v>22</v>
      </c>
      <c r="E9" s="17" t="s">
        <v>45</v>
      </c>
      <c r="F9" s="17" t="s">
        <v>61</v>
      </c>
      <c r="G9" s="23"/>
      <c r="H9" s="6"/>
      <c r="I9" s="6"/>
      <c r="J9" s="17"/>
    </row>
    <row r="10" customFormat="false" ht="14.25" hidden="false" customHeight="false" outlineLevel="0" collapsed="false">
      <c r="A10" s="19"/>
      <c r="B10" s="22"/>
      <c r="C10" s="17" t="s">
        <v>62</v>
      </c>
      <c r="D10" s="17" t="s">
        <v>11</v>
      </c>
      <c r="E10" s="17" t="s">
        <v>45</v>
      </c>
      <c r="F10" s="17" t="s">
        <v>50</v>
      </c>
      <c r="G10" s="21"/>
      <c r="H10" s="6"/>
      <c r="I10" s="6"/>
      <c r="J10" s="17"/>
    </row>
    <row r="11" customFormat="false" ht="41.25" hidden="false" customHeight="true" outlineLevel="0" collapsed="false">
      <c r="A11" s="19" t="s">
        <v>63</v>
      </c>
      <c r="B11" s="6" t="s">
        <v>64</v>
      </c>
      <c r="C11" s="17" t="s">
        <v>65</v>
      </c>
      <c r="D11" s="17" t="s">
        <v>22</v>
      </c>
      <c r="E11" s="17" t="s">
        <v>12</v>
      </c>
      <c r="F11" s="17" t="s">
        <v>50</v>
      </c>
      <c r="G11" s="21"/>
      <c r="H11" s="6" t="s">
        <v>66</v>
      </c>
      <c r="I11" s="25" t="s">
        <v>67</v>
      </c>
      <c r="J11" s="17"/>
    </row>
    <row r="12" customFormat="false" ht="41.25" hidden="true" customHeight="false" outlineLevel="0" collapsed="false">
      <c r="A12" s="19"/>
      <c r="B12" s="6"/>
      <c r="C12" s="17" t="s">
        <v>68</v>
      </c>
      <c r="D12" s="17" t="s">
        <v>22</v>
      </c>
      <c r="E12" s="17" t="s">
        <v>45</v>
      </c>
      <c r="F12" s="17" t="s">
        <v>61</v>
      </c>
      <c r="G12" s="23"/>
      <c r="H12" s="6"/>
      <c r="I12" s="25" t="s">
        <v>69</v>
      </c>
      <c r="J12" s="17"/>
    </row>
    <row r="13" customFormat="false" ht="69" hidden="false" customHeight="false" outlineLevel="0" collapsed="false">
      <c r="A13" s="19"/>
      <c r="B13" s="6"/>
      <c r="C13" s="17" t="s">
        <v>70</v>
      </c>
      <c r="D13" s="17" t="s">
        <v>11</v>
      </c>
      <c r="E13" s="17" t="s">
        <v>45</v>
      </c>
      <c r="F13" s="17" t="s">
        <v>50</v>
      </c>
      <c r="G13" s="21"/>
      <c r="H13" s="6"/>
      <c r="I13" s="25" t="s">
        <v>71</v>
      </c>
      <c r="J13" s="17"/>
    </row>
    <row r="14" customFormat="false" ht="27" hidden="true" customHeight="true" outlineLevel="0" collapsed="false">
      <c r="A14" s="19"/>
      <c r="B14" s="6" t="s">
        <v>72</v>
      </c>
      <c r="C14" s="17" t="s">
        <v>73</v>
      </c>
      <c r="D14" s="17" t="s">
        <v>17</v>
      </c>
      <c r="E14" s="17" t="s">
        <v>45</v>
      </c>
      <c r="F14" s="17" t="s">
        <v>74</v>
      </c>
      <c r="G14" s="26"/>
      <c r="H14" s="17" t="s">
        <v>75</v>
      </c>
      <c r="I14" s="6" t="s">
        <v>76</v>
      </c>
      <c r="J14" s="17"/>
    </row>
    <row r="15" customFormat="false" ht="25.5" hidden="true" customHeight="true" outlineLevel="0" collapsed="false">
      <c r="A15" s="19"/>
      <c r="B15" s="6"/>
      <c r="C15" s="17" t="s">
        <v>77</v>
      </c>
      <c r="D15" s="17" t="s">
        <v>22</v>
      </c>
      <c r="E15" s="17" t="s">
        <v>45</v>
      </c>
      <c r="F15" s="17" t="s">
        <v>61</v>
      </c>
      <c r="G15" s="23"/>
      <c r="H15" s="6" t="s">
        <v>78</v>
      </c>
      <c r="I15" s="6"/>
      <c r="J15" s="17"/>
    </row>
    <row r="16" customFormat="false" ht="27" hidden="false" customHeight="false" outlineLevel="0" collapsed="false">
      <c r="A16" s="19"/>
      <c r="B16" s="6"/>
      <c r="C16" s="17" t="s">
        <v>79</v>
      </c>
      <c r="D16" s="17" t="s">
        <v>11</v>
      </c>
      <c r="E16" s="17" t="s">
        <v>12</v>
      </c>
      <c r="F16" s="17" t="s">
        <v>46</v>
      </c>
      <c r="G16" s="20"/>
      <c r="H16" s="6"/>
      <c r="I16" s="6"/>
      <c r="J16" s="17"/>
    </row>
    <row r="17" customFormat="false" ht="14.25" hidden="true" customHeight="false" outlineLevel="0" collapsed="false">
      <c r="A17" s="24"/>
      <c r="B17" s="24"/>
      <c r="C17" s="24"/>
      <c r="D17" s="24"/>
      <c r="E17" s="24"/>
      <c r="F17" s="24"/>
      <c r="G17" s="24"/>
      <c r="H17" s="24"/>
      <c r="I17" s="24"/>
      <c r="J17" s="24"/>
    </row>
    <row r="18" customFormat="false" ht="41.25" hidden="false" customHeight="true" outlineLevel="0" collapsed="false">
      <c r="A18" s="19"/>
      <c r="B18" s="27" t="s">
        <v>80</v>
      </c>
      <c r="C18" s="17" t="s">
        <v>81</v>
      </c>
      <c r="D18" s="17" t="s">
        <v>11</v>
      </c>
      <c r="E18" s="17" t="s">
        <v>12</v>
      </c>
      <c r="F18" s="17" t="s">
        <v>46</v>
      </c>
      <c r="G18" s="20"/>
      <c r="H18" s="6" t="s">
        <v>82</v>
      </c>
      <c r="I18" s="25" t="s">
        <v>83</v>
      </c>
      <c r="J18" s="17"/>
    </row>
    <row r="19" customFormat="false" ht="27" hidden="false" customHeight="false" outlineLevel="0" collapsed="false">
      <c r="A19" s="19"/>
      <c r="B19" s="27"/>
      <c r="C19" s="17" t="s">
        <v>84</v>
      </c>
      <c r="D19" s="17" t="s">
        <v>11</v>
      </c>
      <c r="E19" s="17" t="s">
        <v>45</v>
      </c>
      <c r="F19" s="17" t="s">
        <v>50</v>
      </c>
      <c r="G19" s="21"/>
      <c r="H19" s="6"/>
      <c r="I19" s="25" t="s">
        <v>85</v>
      </c>
      <c r="J19" s="17"/>
    </row>
    <row r="20" customFormat="false" ht="25.5" hidden="false" customHeight="true" outlineLevel="0" collapsed="false">
      <c r="A20" s="19"/>
      <c r="B20" s="27"/>
      <c r="C20" s="17" t="s">
        <v>86</v>
      </c>
      <c r="D20" s="17" t="s">
        <v>11</v>
      </c>
      <c r="E20" s="17" t="s">
        <v>12</v>
      </c>
      <c r="F20" s="17" t="s">
        <v>46</v>
      </c>
      <c r="G20" s="20"/>
      <c r="H20" s="6"/>
      <c r="I20" s="6" t="s">
        <v>87</v>
      </c>
      <c r="J20" s="17"/>
    </row>
    <row r="21" customFormat="false" ht="24" hidden="false" customHeight="true" outlineLevel="0" collapsed="false">
      <c r="A21" s="19"/>
      <c r="B21" s="17" t="s">
        <v>88</v>
      </c>
      <c r="C21" s="17" t="s">
        <v>89</v>
      </c>
      <c r="D21" s="17" t="s">
        <v>11</v>
      </c>
      <c r="E21" s="17" t="s">
        <v>45</v>
      </c>
      <c r="F21" s="17" t="s">
        <v>50</v>
      </c>
      <c r="G21" s="21"/>
      <c r="H21" s="6"/>
      <c r="I21" s="6"/>
      <c r="J21" s="17"/>
    </row>
    <row r="22" customFormat="false" ht="14.25" hidden="true" customHeight="false" outlineLevel="0" collapsed="false">
      <c r="A22" s="24"/>
      <c r="B22" s="24"/>
      <c r="C22" s="24"/>
      <c r="D22" s="24"/>
      <c r="E22" s="24"/>
      <c r="F22" s="24"/>
      <c r="G22" s="24"/>
      <c r="H22" s="24"/>
      <c r="I22" s="24"/>
      <c r="J22" s="24"/>
    </row>
    <row r="23" customFormat="false" ht="38.25" hidden="false" customHeight="true" outlineLevel="0" collapsed="false">
      <c r="A23" s="19" t="s">
        <v>90</v>
      </c>
      <c r="B23" s="6" t="s">
        <v>91</v>
      </c>
      <c r="C23" s="17" t="s">
        <v>92</v>
      </c>
      <c r="D23" s="17" t="s">
        <v>11</v>
      </c>
      <c r="E23" s="17" t="s">
        <v>45</v>
      </c>
      <c r="F23" s="17" t="s">
        <v>50</v>
      </c>
      <c r="G23" s="21"/>
      <c r="H23" s="6" t="s">
        <v>110</v>
      </c>
      <c r="I23" s="6" t="s">
        <v>94</v>
      </c>
      <c r="J23" s="17"/>
    </row>
    <row r="24" customFormat="false" ht="14.25" hidden="true" customHeight="false" outlineLevel="0" collapsed="false">
      <c r="A24" s="19"/>
      <c r="B24" s="6"/>
      <c r="C24" s="17" t="s">
        <v>95</v>
      </c>
      <c r="D24" s="17" t="s">
        <v>11</v>
      </c>
      <c r="E24" s="17" t="s">
        <v>28</v>
      </c>
      <c r="F24" s="17" t="s">
        <v>61</v>
      </c>
      <c r="G24" s="23"/>
      <c r="H24" s="6"/>
      <c r="I24" s="6"/>
      <c r="J24" s="17"/>
    </row>
    <row r="25" customFormat="false" ht="19.5" hidden="true" customHeight="true" outlineLevel="0" collapsed="false">
      <c r="A25" s="19"/>
      <c r="B25" s="6" t="s">
        <v>96</v>
      </c>
      <c r="C25" s="17" t="s">
        <v>97</v>
      </c>
      <c r="D25" s="17" t="s">
        <v>11</v>
      </c>
      <c r="E25" s="17" t="s">
        <v>28</v>
      </c>
      <c r="F25" s="17" t="s">
        <v>61</v>
      </c>
      <c r="G25" s="23"/>
      <c r="H25" s="6" t="s">
        <v>98</v>
      </c>
      <c r="I25" s="6" t="s">
        <v>111</v>
      </c>
      <c r="J25" s="25"/>
    </row>
    <row r="26" customFormat="false" ht="19.5" hidden="true" customHeight="true" outlineLevel="0" collapsed="false">
      <c r="A26" s="19"/>
      <c r="B26" s="6"/>
      <c r="C26" s="17" t="s">
        <v>100</v>
      </c>
      <c r="D26" s="17" t="s">
        <v>22</v>
      </c>
      <c r="E26" s="17" t="s">
        <v>45</v>
      </c>
      <c r="F26" s="17" t="s">
        <v>61</v>
      </c>
      <c r="G26" s="23"/>
      <c r="H26" s="6"/>
      <c r="I26" s="6"/>
      <c r="J26" s="25"/>
    </row>
    <row r="27" customFormat="false" ht="19.5" hidden="true" customHeight="true" outlineLevel="0" collapsed="false">
      <c r="A27" s="19"/>
      <c r="B27" s="6"/>
      <c r="C27" s="17" t="s">
        <v>101</v>
      </c>
      <c r="D27" s="17" t="s">
        <v>11</v>
      </c>
      <c r="E27" s="17" t="s">
        <v>28</v>
      </c>
      <c r="F27" s="17" t="s">
        <v>61</v>
      </c>
      <c r="G27" s="23"/>
      <c r="H27" s="6"/>
      <c r="I27" s="6"/>
      <c r="J27" s="17"/>
    </row>
    <row r="28" customFormat="false" ht="19.5" hidden="false" customHeight="true" outlineLevel="0" collapsed="false">
      <c r="A28" s="19"/>
      <c r="B28" s="27" t="s">
        <v>102</v>
      </c>
      <c r="C28" s="17" t="s">
        <v>103</v>
      </c>
      <c r="D28" s="17" t="s">
        <v>22</v>
      </c>
      <c r="E28" s="17" t="s">
        <v>12</v>
      </c>
      <c r="F28" s="17" t="s">
        <v>50</v>
      </c>
      <c r="G28" s="21"/>
      <c r="H28" s="6" t="s">
        <v>104</v>
      </c>
      <c r="I28" s="6"/>
      <c r="J28" s="17"/>
    </row>
    <row r="29" customFormat="false" ht="19.5" hidden="false" customHeight="true" outlineLevel="0" collapsed="false">
      <c r="A29" s="19"/>
      <c r="B29" s="27"/>
      <c r="C29" s="17" t="s">
        <v>105</v>
      </c>
      <c r="D29" s="17" t="s">
        <v>11</v>
      </c>
      <c r="E29" s="17" t="s">
        <v>45</v>
      </c>
      <c r="F29" s="17" t="s">
        <v>50</v>
      </c>
      <c r="G29" s="21"/>
      <c r="H29" s="6"/>
      <c r="I29" s="6"/>
      <c r="J29" s="17"/>
    </row>
    <row r="30" customFormat="false" ht="54.75" hidden="false" customHeight="false" outlineLevel="0" collapsed="false">
      <c r="A30" s="19"/>
      <c r="B30" s="27"/>
      <c r="C30" s="17" t="s">
        <v>106</v>
      </c>
      <c r="D30" s="17" t="s">
        <v>11</v>
      </c>
      <c r="E30" s="17" t="s">
        <v>12</v>
      </c>
      <c r="F30" s="17" t="s">
        <v>46</v>
      </c>
      <c r="G30" s="20"/>
      <c r="H30" s="17" t="s">
        <v>107</v>
      </c>
      <c r="I30" s="17" t="s">
        <v>108</v>
      </c>
      <c r="J30" s="17"/>
    </row>
  </sheetData>
  <mergeCells count="28">
    <mergeCell ref="A1:J1"/>
    <mergeCell ref="A3:J3"/>
    <mergeCell ref="A4:A10"/>
    <mergeCell ref="B4:B7"/>
    <mergeCell ref="H6:H10"/>
    <mergeCell ref="I6:I10"/>
    <mergeCell ref="B8:B10"/>
    <mergeCell ref="A11:A16"/>
    <mergeCell ref="B11:B13"/>
    <mergeCell ref="H11:H13"/>
    <mergeCell ref="B14:B16"/>
    <mergeCell ref="I14:I16"/>
    <mergeCell ref="H15:H16"/>
    <mergeCell ref="A17:J17"/>
    <mergeCell ref="A18:A21"/>
    <mergeCell ref="B18:B20"/>
    <mergeCell ref="H18:H21"/>
    <mergeCell ref="I20:I21"/>
    <mergeCell ref="A22:J22"/>
    <mergeCell ref="A23:A30"/>
    <mergeCell ref="B23:B24"/>
    <mergeCell ref="H23:H24"/>
    <mergeCell ref="I23:I24"/>
    <mergeCell ref="B25:B27"/>
    <mergeCell ref="H25:H27"/>
    <mergeCell ref="I25:I29"/>
    <mergeCell ref="B28:B30"/>
    <mergeCell ref="H28:H29"/>
  </mergeCells>
  <dataValidations count="3">
    <dataValidation allowBlank="true" errorStyle="stop" operator="between" showDropDown="false" showErrorMessage="true" showInputMessage="true" sqref="F4:F16 F18:F21 F23:F30" type="list">
      <formula1>'Gráfico Comparativo'!$A$2:$A$6</formula1>
      <formula2>0</formula2>
    </dataValidation>
    <dataValidation allowBlank="true" errorStyle="stop" operator="between" showDropDown="false" showErrorMessage="true" showInputMessage="true" sqref="E4:E16 E18:E21 E23:E30" type="list">
      <formula1>'Escala de Consequências'!$A$2:$A$5</formula1>
      <formula2>0</formula2>
    </dataValidation>
    <dataValidation allowBlank="true" errorStyle="stop" operator="between" showDropDown="false" showErrorMessage="true" showInputMessage="true" sqref="D4:D16 D18:D21 D23:D30" type="list">
      <formula1>'Escala de Probabildiades'!$A$2:$A$5</formula1>
      <formula2>0</formula2>
    </dataValidation>
  </dataValidation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6"/>
  <sheetViews>
    <sheetView showFormulas="false" showGridLines="true" showRowColHeaders="true" showZeros="true" rightToLeft="false" tabSelected="false" showOutlineSymbols="true" defaultGridColor="true" view="normal" topLeftCell="A1" colorId="64" zoomScale="160" zoomScaleNormal="160" zoomScalePageLayoutView="100" workbookViewId="0">
      <selection pane="topLeft" activeCell="E3" activeCellId="0" sqref="E3"/>
    </sheetView>
  </sheetViews>
  <sheetFormatPr defaultColWidth="9.109375" defaultRowHeight="13.5" zeroHeight="false" outlineLevelRow="0" outlineLevelCol="0"/>
  <cols>
    <col collapsed="false" customWidth="true" hidden="false" outlineLevel="0" max="1" min="1" style="28" width="10.66"/>
    <col collapsed="false" customWidth="true" hidden="false" outlineLevel="0" max="2" min="2" style="28" width="55"/>
    <col collapsed="false" customWidth="true" hidden="false" outlineLevel="0" max="3" min="3" style="28" width="12.33"/>
    <col collapsed="false" customWidth="false" hidden="false" outlineLevel="0" max="16384" min="4" style="28" width="9.11"/>
  </cols>
  <sheetData>
    <row r="1" customFormat="false" ht="30" hidden="false" customHeight="true" outlineLevel="0" collapsed="false">
      <c r="A1" s="4" t="s">
        <v>112</v>
      </c>
      <c r="B1" s="4" t="s">
        <v>113</v>
      </c>
      <c r="C1" s="4" t="s">
        <v>114</v>
      </c>
    </row>
    <row r="2" customFormat="false" ht="54.75" hidden="false" customHeight="false" outlineLevel="0" collapsed="false">
      <c r="A2" s="24" t="s">
        <v>27</v>
      </c>
      <c r="B2" s="12" t="s">
        <v>115</v>
      </c>
      <c r="C2" s="8" t="n">
        <v>0.1</v>
      </c>
    </row>
    <row r="3" customFormat="false" ht="41.25" hidden="false" customHeight="false" outlineLevel="0" collapsed="false">
      <c r="A3" s="24" t="s">
        <v>11</v>
      </c>
      <c r="B3" s="12" t="s">
        <v>116</v>
      </c>
      <c r="C3" s="8" t="n">
        <v>0.35</v>
      </c>
    </row>
    <row r="4" customFormat="false" ht="41.25" hidden="false" customHeight="false" outlineLevel="0" collapsed="false">
      <c r="A4" s="24" t="s">
        <v>22</v>
      </c>
      <c r="B4" s="12" t="s">
        <v>117</v>
      </c>
      <c r="C4" s="8" t="n">
        <v>0.7</v>
      </c>
    </row>
    <row r="5" customFormat="false" ht="54.75" hidden="false" customHeight="false" outlineLevel="0" collapsed="false">
      <c r="A5" s="24" t="s">
        <v>17</v>
      </c>
      <c r="B5" s="12" t="s">
        <v>118</v>
      </c>
      <c r="C5" s="8" t="n">
        <v>1</v>
      </c>
    </row>
    <row r="6" customFormat="false" ht="30" hidden="false" customHeight="true" outlineLevel="0" collapsed="false"/>
  </sheetData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6"/>
  <sheetViews>
    <sheetView showFormulas="false" showGridLines="true" showRowColHeaders="true" showZeros="true" rightToLeft="false" tabSelected="false" showOutlineSymbols="true" defaultGridColor="true" view="normal" topLeftCell="A1" colorId="64" zoomScale="160" zoomScaleNormal="160" zoomScalePageLayoutView="100" workbookViewId="0">
      <selection pane="topLeft" activeCell="B3" activeCellId="0" sqref="B3"/>
    </sheetView>
  </sheetViews>
  <sheetFormatPr defaultColWidth="9.109375" defaultRowHeight="13.5" zeroHeight="false" outlineLevelRow="0" outlineLevelCol="0"/>
  <cols>
    <col collapsed="false" customWidth="true" hidden="false" outlineLevel="0" max="1" min="1" style="28" width="11.67"/>
    <col collapsed="false" customWidth="true" hidden="false" outlineLevel="0" max="2" min="2" style="28" width="55"/>
    <col collapsed="false" customWidth="true" hidden="false" outlineLevel="0" max="3" min="3" style="28" width="10.11"/>
    <col collapsed="false" customWidth="false" hidden="false" outlineLevel="0" max="16384" min="4" style="28" width="9.11"/>
  </cols>
  <sheetData>
    <row r="1" customFormat="false" ht="30" hidden="false" customHeight="true" outlineLevel="0" collapsed="false">
      <c r="A1" s="4" t="s">
        <v>119</v>
      </c>
      <c r="B1" s="4" t="s">
        <v>113</v>
      </c>
      <c r="C1" s="4" t="s">
        <v>114</v>
      </c>
    </row>
    <row r="2" customFormat="false" ht="54.75" hidden="false" customHeight="false" outlineLevel="0" collapsed="false">
      <c r="A2" s="24" t="s">
        <v>23</v>
      </c>
      <c r="B2" s="12" t="s">
        <v>120</v>
      </c>
      <c r="C2" s="8" t="n">
        <v>10</v>
      </c>
    </row>
    <row r="3" customFormat="false" ht="27" hidden="false" customHeight="false" outlineLevel="0" collapsed="false">
      <c r="A3" s="24" t="s">
        <v>12</v>
      </c>
      <c r="B3" s="12" t="s">
        <v>121</v>
      </c>
      <c r="C3" s="8" t="n">
        <v>20</v>
      </c>
    </row>
    <row r="4" customFormat="false" ht="41.25" hidden="false" customHeight="false" outlineLevel="0" collapsed="false">
      <c r="A4" s="24" t="s">
        <v>45</v>
      </c>
      <c r="B4" s="12" t="s">
        <v>122</v>
      </c>
      <c r="C4" s="8" t="n">
        <v>50</v>
      </c>
    </row>
    <row r="5" customFormat="false" ht="27" hidden="false" customHeight="false" outlineLevel="0" collapsed="false">
      <c r="A5" s="24" t="s">
        <v>28</v>
      </c>
      <c r="B5" s="12" t="s">
        <v>123</v>
      </c>
      <c r="C5" s="8" t="n">
        <v>100</v>
      </c>
    </row>
    <row r="6" customFormat="false" ht="30" hidden="false" customHeight="true" outlineLevel="0" collapsed="false"/>
  </sheetData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6"/>
  <sheetViews>
    <sheetView showFormulas="false" showGridLines="true" showRowColHeaders="true" showZeros="true" rightToLeft="false" tabSelected="false" showOutlineSymbols="true" defaultGridColor="true" view="normal" topLeftCell="A1" colorId="64" zoomScale="160" zoomScaleNormal="160" zoomScalePageLayoutView="100" workbookViewId="0">
      <selection pane="topLeft" activeCell="K6" activeCellId="0" sqref="K6"/>
    </sheetView>
  </sheetViews>
  <sheetFormatPr defaultColWidth="8.77734375" defaultRowHeight="14.25" zeroHeight="false" outlineLevelRow="0" outlineLevelCol="0"/>
  <cols>
    <col collapsed="false" customWidth="true" hidden="false" outlineLevel="0" max="5" min="1" style="1" width="20.66"/>
  </cols>
  <sheetData>
    <row r="1" customFormat="false" ht="19.5" hidden="false" customHeight="true" outlineLevel="0" collapsed="false">
      <c r="A1" s="29" t="s">
        <v>124</v>
      </c>
      <c r="B1" s="29" t="s">
        <v>125</v>
      </c>
      <c r="C1" s="29"/>
      <c r="D1" s="29"/>
      <c r="E1" s="29"/>
    </row>
    <row r="2" customFormat="false" ht="19.5" hidden="false" customHeight="true" outlineLevel="0" collapsed="false">
      <c r="A2" s="30" t="s">
        <v>126</v>
      </c>
      <c r="B2" s="31" t="s">
        <v>50</v>
      </c>
      <c r="C2" s="32" t="s">
        <v>61</v>
      </c>
      <c r="D2" s="33" t="s">
        <v>74</v>
      </c>
      <c r="E2" s="33" t="s">
        <v>74</v>
      </c>
    </row>
    <row r="3" customFormat="false" ht="19.5" hidden="false" customHeight="true" outlineLevel="0" collapsed="false">
      <c r="A3" s="30" t="s">
        <v>45</v>
      </c>
      <c r="B3" s="34" t="s">
        <v>46</v>
      </c>
      <c r="C3" s="31" t="s">
        <v>50</v>
      </c>
      <c r="D3" s="32" t="s">
        <v>61</v>
      </c>
      <c r="E3" s="33" t="s">
        <v>74</v>
      </c>
    </row>
    <row r="4" customFormat="false" ht="19.5" hidden="false" customHeight="true" outlineLevel="0" collapsed="false">
      <c r="A4" s="30" t="s">
        <v>12</v>
      </c>
      <c r="B4" s="35" t="s">
        <v>54</v>
      </c>
      <c r="C4" s="34" t="s">
        <v>46</v>
      </c>
      <c r="D4" s="31" t="s">
        <v>50</v>
      </c>
      <c r="E4" s="32" t="s">
        <v>61</v>
      </c>
    </row>
    <row r="5" customFormat="false" ht="19.5" hidden="false" customHeight="true" outlineLevel="0" collapsed="false">
      <c r="A5" s="30" t="s">
        <v>23</v>
      </c>
      <c r="B5" s="35" t="s">
        <v>54</v>
      </c>
      <c r="C5" s="35" t="s">
        <v>54</v>
      </c>
      <c r="D5" s="34" t="s">
        <v>46</v>
      </c>
      <c r="E5" s="31" t="s">
        <v>50</v>
      </c>
    </row>
    <row r="6" customFormat="false" ht="19.5" hidden="false" customHeight="true" outlineLevel="0" collapsed="false">
      <c r="A6" s="36"/>
      <c r="B6" s="30" t="s">
        <v>27</v>
      </c>
      <c r="C6" s="30" t="s">
        <v>11</v>
      </c>
      <c r="D6" s="30" t="s">
        <v>22</v>
      </c>
      <c r="E6" s="30" t="s">
        <v>17</v>
      </c>
    </row>
    <row r="7" customFormat="false" ht="19.5" hidden="false" customHeight="true" outlineLevel="0" collapsed="false">
      <c r="A7" s="36"/>
      <c r="B7" s="29" t="s">
        <v>127</v>
      </c>
      <c r="C7" s="29"/>
      <c r="D7" s="29"/>
      <c r="E7" s="29"/>
    </row>
    <row r="10" customFormat="false" ht="15" hidden="false" customHeight="true" outlineLevel="0" collapsed="false">
      <c r="A10" s="29" t="s">
        <v>124</v>
      </c>
      <c r="B10" s="29" t="s">
        <v>125</v>
      </c>
      <c r="C10" s="29"/>
      <c r="D10" s="29"/>
      <c r="E10" s="29"/>
    </row>
    <row r="11" customFormat="false" ht="15" hidden="false" customHeight="false" outlineLevel="0" collapsed="false">
      <c r="A11" s="30" t="s">
        <v>126</v>
      </c>
      <c r="B11" s="31" t="n">
        <f aca="false">'Escala de Probabildiades'!$C$2*'Escala de Consequências'!C5</f>
        <v>10</v>
      </c>
      <c r="C11" s="32" t="n">
        <f aca="false">'Escala de Probabildiades'!$C$3*'Escala de Consequências'!C5</f>
        <v>35</v>
      </c>
      <c r="D11" s="33" t="n">
        <f aca="false">'Escala de Probabildiades'!$C$4*'Escala de Consequências'!C5</f>
        <v>70</v>
      </c>
      <c r="E11" s="33" t="n">
        <f aca="false">'Escala de Probabildiades'!$C$5*'Escala de Consequências'!C5</f>
        <v>100</v>
      </c>
    </row>
    <row r="12" customFormat="false" ht="15" hidden="false" customHeight="false" outlineLevel="0" collapsed="false">
      <c r="A12" s="30" t="s">
        <v>45</v>
      </c>
      <c r="B12" s="34" t="n">
        <f aca="false">'Escala de Probabildiades'!$C$2*'Escala de Consequências'!C4</f>
        <v>5</v>
      </c>
      <c r="C12" s="31" t="n">
        <f aca="false">'Escala de Probabildiades'!$C$3*'Escala de Consequências'!C4</f>
        <v>17.5</v>
      </c>
      <c r="D12" s="32" t="n">
        <f aca="false">'Escala de Probabildiades'!$C$4*'Escala de Consequências'!C4</f>
        <v>35</v>
      </c>
      <c r="E12" s="33" t="n">
        <f aca="false">'Escala de Probabildiades'!$C$5*'Escala de Consequências'!C4</f>
        <v>50</v>
      </c>
    </row>
    <row r="13" customFormat="false" ht="15" hidden="false" customHeight="false" outlineLevel="0" collapsed="false">
      <c r="A13" s="30" t="s">
        <v>12</v>
      </c>
      <c r="B13" s="35" t="n">
        <f aca="false">'Escala de Probabildiades'!$C$2*'Escala de Consequências'!C3</f>
        <v>2</v>
      </c>
      <c r="C13" s="34" t="n">
        <f aca="false">'Escala de Probabildiades'!$C$3*'Escala de Consequências'!C3</f>
        <v>7</v>
      </c>
      <c r="D13" s="31" t="n">
        <f aca="false">'Escala de Probabildiades'!$C$4*'Escala de Consequências'!C3</f>
        <v>14</v>
      </c>
      <c r="E13" s="32" t="n">
        <f aca="false">'Escala de Probabildiades'!$C$5*'Escala de Consequências'!C3</f>
        <v>20</v>
      </c>
    </row>
    <row r="14" customFormat="false" ht="15" hidden="false" customHeight="false" outlineLevel="0" collapsed="false">
      <c r="A14" s="30" t="s">
        <v>23</v>
      </c>
      <c r="B14" s="35" t="n">
        <f aca="false">'Escala de Probabildiades'!$C$2*'Escala de Consequências'!C2</f>
        <v>1</v>
      </c>
      <c r="C14" s="35" t="n">
        <f aca="false">'Escala de Probabildiades'!C3*'Escala de Consequências'!C2</f>
        <v>3.5</v>
      </c>
      <c r="D14" s="34" t="n">
        <f aca="false">'Escala de Probabildiades'!$C$4*'Escala de Consequências'!C2</f>
        <v>7</v>
      </c>
      <c r="E14" s="31" t="n">
        <f aca="false">'Escala de Probabildiades'!C5*'Escala de Consequências'!C2</f>
        <v>10</v>
      </c>
    </row>
    <row r="15" customFormat="false" ht="15" hidden="false" customHeight="false" outlineLevel="0" collapsed="false">
      <c r="A15" s="36"/>
      <c r="B15" s="30" t="s">
        <v>27</v>
      </c>
      <c r="C15" s="30" t="s">
        <v>11</v>
      </c>
      <c r="D15" s="30" t="s">
        <v>22</v>
      </c>
      <c r="E15" s="30" t="s">
        <v>17</v>
      </c>
    </row>
    <row r="16" customFormat="false" ht="15" hidden="false" customHeight="true" outlineLevel="0" collapsed="false">
      <c r="A16" s="36"/>
      <c r="B16" s="29" t="s">
        <v>127</v>
      </c>
      <c r="C16" s="29"/>
      <c r="D16" s="29"/>
      <c r="E16" s="29"/>
    </row>
  </sheetData>
  <mergeCells count="6">
    <mergeCell ref="B1:E1"/>
    <mergeCell ref="A6:A7"/>
    <mergeCell ref="B7:E7"/>
    <mergeCell ref="B10:E10"/>
    <mergeCell ref="A15:A16"/>
    <mergeCell ref="B16:E16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7"/>
  <sheetViews>
    <sheetView showFormulas="false" showGridLines="true" showRowColHeaders="true" showZeros="true" rightToLeft="false" tabSelected="false" showOutlineSymbols="true" defaultGridColor="true" view="normal" topLeftCell="A1" colorId="64" zoomScale="160" zoomScaleNormal="160" zoomScalePageLayoutView="100" workbookViewId="0">
      <selection pane="topLeft" activeCell="B11" activeCellId="0" sqref="B11"/>
    </sheetView>
  </sheetViews>
  <sheetFormatPr defaultColWidth="8.77734375" defaultRowHeight="14.25" zeroHeight="false" outlineLevelRow="0" outlineLevelCol="0"/>
  <cols>
    <col collapsed="false" customWidth="true" hidden="false" outlineLevel="0" max="1" min="1" style="1" width="20.66"/>
    <col collapsed="false" customWidth="true" hidden="false" outlineLevel="0" max="3" min="2" style="1" width="19"/>
  </cols>
  <sheetData>
    <row r="1" customFormat="false" ht="19.5" hidden="false" customHeight="true" outlineLevel="0" collapsed="false">
      <c r="A1" s="37" t="s">
        <v>6</v>
      </c>
      <c r="B1" s="37" t="s">
        <v>128</v>
      </c>
      <c r="C1" s="37" t="s">
        <v>129</v>
      </c>
    </row>
    <row r="2" customFormat="false" ht="19.5" hidden="false" customHeight="true" outlineLevel="0" collapsed="false">
      <c r="A2" s="35" t="s">
        <v>54</v>
      </c>
      <c r="B2" s="38" t="n">
        <f aca="false">COUNTIF('Gestão de Risco'!$H$3:$H$49,"Insignificante")</f>
        <v>0</v>
      </c>
      <c r="C2" s="39" t="n">
        <f aca="false">B2/B7</f>
        <v>0</v>
      </c>
    </row>
    <row r="3" customFormat="false" ht="19.5" hidden="false" customHeight="true" outlineLevel="0" collapsed="false">
      <c r="A3" s="34" t="s">
        <v>46</v>
      </c>
      <c r="B3" s="38" t="n">
        <f aca="false">COUNTIF('Gestão de Risco'!$H$3:$H$49,"Baixo")</f>
        <v>1</v>
      </c>
      <c r="C3" s="39" t="n">
        <f aca="false">B3/B7</f>
        <v>0.166666666666667</v>
      </c>
    </row>
    <row r="4" customFormat="false" ht="19.5" hidden="false" customHeight="true" outlineLevel="0" collapsed="false">
      <c r="A4" s="31" t="s">
        <v>50</v>
      </c>
      <c r="B4" s="38" t="n">
        <f aca="false">COUNTIF('Gestão de Risco'!$H$3:$H$49,"Médio")</f>
        <v>3</v>
      </c>
      <c r="C4" s="39" t="n">
        <f aca="false">B4/B7</f>
        <v>0.5</v>
      </c>
    </row>
    <row r="5" customFormat="false" ht="19.5" hidden="false" customHeight="true" outlineLevel="0" collapsed="false">
      <c r="A5" s="32" t="s">
        <v>61</v>
      </c>
      <c r="B5" s="38" t="n">
        <f aca="false">COUNTIF('Gestão de Risco'!$H$3:$H$49,"Alto")</f>
        <v>2</v>
      </c>
      <c r="C5" s="39" t="n">
        <f aca="false">B5/B7</f>
        <v>0.333333333333333</v>
      </c>
    </row>
    <row r="6" customFormat="false" ht="19.5" hidden="false" customHeight="true" outlineLevel="0" collapsed="false">
      <c r="A6" s="33" t="s">
        <v>74</v>
      </c>
      <c r="B6" s="38" t="n">
        <f aca="false">COUNTIF('Gestão de Risco'!$H$3:$H$49,"Extremo")</f>
        <v>0</v>
      </c>
      <c r="C6" s="39" t="n">
        <f aca="false">B6/B7</f>
        <v>0</v>
      </c>
    </row>
    <row r="7" customFormat="false" ht="14.25" hidden="false" customHeight="false" outlineLevel="0" collapsed="false">
      <c r="A7" s="37" t="s">
        <v>130</v>
      </c>
      <c r="B7" s="38" t="n">
        <f aca="false">SUM(B2:B6)</f>
        <v>6</v>
      </c>
      <c r="C7" s="39" t="n">
        <f aca="false">SUM(C2:C6)</f>
        <v>1</v>
      </c>
    </row>
  </sheetData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78</TotalTime>
  <Application>LibreOffice/7.4.5.1$Windows_X86_64 LibreOffice_project/9c0871452b3918c1019dde9bfac75448afc4b57f</Application>
  <AppVersion>15.0000</AppVersion>
  <Company>CGU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2020-03-13T17:35:55Z</dcterms:created>
  <dc:creator>Lorena Brito da Justa Croitor</dc:creator>
  <dc:description/>
  <dc:language>pt-BR</dc:language>
  <cp:lastModifiedBy/>
  <dcterms:modified xsi:type="dcterms:W3CDTF">2024-10-23T12:24:59Z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