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J:\JOÃO M. JR 2025\PREFEITURA SANTA RITA 2025\ESCOLA OSCAR GARCIA ATUAL\PARECR SIGCON 10-11-2025\"/>
    </mc:Choice>
  </mc:AlternateContent>
  <xr:revisionPtr revIDLastSave="0" documentId="13_ncr:1_{34226B08-1E17-4963-B5D6-E198A2DAD391}" xr6:coauthVersionLast="47" xr6:coauthVersionMax="47" xr10:uidLastSave="{00000000-0000-0000-0000-000000000000}"/>
  <bookViews>
    <workbookView xWindow="-120" yWindow="-120" windowWidth="29040" windowHeight="15720" xr2:uid="{00000000-000D-0000-FFFF-FFFF00000000}"/>
  </bookViews>
  <sheets>
    <sheet name="PLANILHA" sheetId="1" r:id="rId1"/>
    <sheet name="CRONOGRAMA" sheetId="2" r:id="rId2"/>
    <sheet name="MEMÓRIA DE CÁLCULO DETALHADA" sheetId="3" r:id="rId3"/>
  </sheets>
  <definedNames>
    <definedName name="_xlnm._FilterDatabase" localSheetId="0" hidden="1">PLANILHA!$K$1:$K$2105</definedName>
    <definedName name="_xlnm.Print_Area" localSheetId="2">'MEMÓRIA DE CÁLCULO DETALHADA'!$I$3:$O$464</definedName>
    <definedName name="_xlnm.Print_Area" localSheetId="0">PLANILHA!$A$1:$J$2042</definedName>
  </definedNames>
  <calcPr calcId="191029"/>
  <extLst>
    <ext uri="GoogleSheetsCustomDataVersion2">
      <go:sheetsCustomData xmlns:go="http://customooxmlschemas.google.com/" r:id="rId6" roundtripDataChecksum="NzaABONjY+4nVGhYamhQoxdXgrKljGTRerTH8FsdcnY="/>
    </ext>
  </extLst>
</workbook>
</file>

<file path=xl/calcChain.xml><?xml version="1.0" encoding="utf-8"?>
<calcChain xmlns="http://schemas.openxmlformats.org/spreadsheetml/2006/main">
  <c r="K2035" i="1" l="1"/>
  <c r="K2034" i="1"/>
  <c r="K2033" i="1"/>
  <c r="K2037" i="1"/>
  <c r="K2038" i="1"/>
  <c r="K2039" i="1"/>
  <c r="K2040" i="1"/>
  <c r="K2041" i="1"/>
  <c r="K2042" i="1"/>
  <c r="K2036" i="1"/>
  <c r="K2017" i="1"/>
  <c r="K2018" i="1"/>
  <c r="K2019" i="1"/>
  <c r="K2020" i="1"/>
  <c r="K2021" i="1"/>
  <c r="K2022" i="1"/>
  <c r="K2023" i="1"/>
  <c r="K2024" i="1"/>
  <c r="K2025" i="1"/>
  <c r="K2026" i="1"/>
  <c r="K2027" i="1"/>
  <c r="K2028" i="1"/>
  <c r="K2029" i="1"/>
  <c r="K2030" i="1"/>
  <c r="K2031" i="1"/>
  <c r="K2032" i="1"/>
  <c r="K2013" i="1"/>
  <c r="K2014" i="1"/>
  <c r="K2015" i="1"/>
  <c r="K2016" i="1"/>
  <c r="K2008" i="1"/>
  <c r="K2009" i="1"/>
  <c r="K2010" i="1"/>
  <c r="K2011" i="1"/>
  <c r="K2012" i="1"/>
  <c r="K2003" i="1"/>
  <c r="K2004" i="1"/>
  <c r="K2005" i="1"/>
  <c r="K2006" i="1"/>
  <c r="K2007" i="1"/>
  <c r="K1997" i="1"/>
  <c r="K1998" i="1"/>
  <c r="K1999" i="1"/>
  <c r="K2000" i="1"/>
  <c r="K2001" i="1"/>
  <c r="K2002" i="1"/>
  <c r="K1988" i="1"/>
  <c r="K1989" i="1"/>
  <c r="K1990" i="1"/>
  <c r="K1991" i="1"/>
  <c r="K1992" i="1"/>
  <c r="K1993" i="1"/>
  <c r="K1994" i="1"/>
  <c r="K1995" i="1"/>
  <c r="K1996" i="1"/>
  <c r="K1981" i="1"/>
  <c r="K1982" i="1"/>
  <c r="K1983" i="1"/>
  <c r="K1984" i="1"/>
  <c r="K1985" i="1"/>
  <c r="K1986" i="1"/>
  <c r="K1987" i="1"/>
  <c r="K1969" i="1"/>
  <c r="K1970" i="1"/>
  <c r="K1971" i="1"/>
  <c r="K1972" i="1"/>
  <c r="K1973" i="1"/>
  <c r="K1974" i="1"/>
  <c r="K1975" i="1"/>
  <c r="K1976" i="1"/>
  <c r="K1977" i="1"/>
  <c r="K1978" i="1"/>
  <c r="K1979" i="1"/>
  <c r="K1980" i="1"/>
  <c r="K1936" i="1"/>
  <c r="K1937" i="1"/>
  <c r="K1938" i="1"/>
  <c r="K1939" i="1"/>
  <c r="K1940" i="1"/>
  <c r="K1941" i="1"/>
  <c r="K1942" i="1"/>
  <c r="K1943" i="1"/>
  <c r="K1944" i="1"/>
  <c r="K1945" i="1"/>
  <c r="K1946" i="1"/>
  <c r="K1947" i="1"/>
  <c r="K1948" i="1"/>
  <c r="K1949" i="1"/>
  <c r="K1950" i="1"/>
  <c r="K1951" i="1"/>
  <c r="K1952" i="1"/>
  <c r="K1953" i="1"/>
  <c r="K1954" i="1"/>
  <c r="K1955" i="1"/>
  <c r="K1956" i="1"/>
  <c r="K1957" i="1"/>
  <c r="K1958" i="1"/>
  <c r="K1959" i="1"/>
  <c r="K1960" i="1"/>
  <c r="K1961" i="1"/>
  <c r="K1962" i="1"/>
  <c r="K1963" i="1"/>
  <c r="K1964" i="1"/>
  <c r="K1965" i="1"/>
  <c r="K1966" i="1"/>
  <c r="K1967" i="1"/>
  <c r="K1968" i="1"/>
  <c r="K1888" i="1"/>
  <c r="K1889" i="1"/>
  <c r="K1890" i="1"/>
  <c r="K1891" i="1"/>
  <c r="K1892" i="1"/>
  <c r="K1893" i="1"/>
  <c r="K1894" i="1"/>
  <c r="K1895" i="1"/>
  <c r="K1896" i="1"/>
  <c r="K1897" i="1"/>
  <c r="K1898" i="1"/>
  <c r="K1899" i="1"/>
  <c r="K1900" i="1"/>
  <c r="K1901" i="1"/>
  <c r="K1902" i="1"/>
  <c r="K1903" i="1"/>
  <c r="K1904" i="1"/>
  <c r="K1905" i="1"/>
  <c r="K1906" i="1"/>
  <c r="K1907" i="1"/>
  <c r="K1908" i="1"/>
  <c r="K1909" i="1"/>
  <c r="K1910" i="1"/>
  <c r="K1911" i="1"/>
  <c r="K1912" i="1"/>
  <c r="K1913" i="1"/>
  <c r="K1914" i="1"/>
  <c r="K1915" i="1"/>
  <c r="K1916" i="1"/>
  <c r="K1917" i="1"/>
  <c r="K1918" i="1"/>
  <c r="K1919" i="1"/>
  <c r="K1920" i="1"/>
  <c r="K1921" i="1"/>
  <c r="K1922" i="1"/>
  <c r="K1923" i="1"/>
  <c r="K1924" i="1"/>
  <c r="K1925" i="1"/>
  <c r="K1926" i="1"/>
  <c r="K1927" i="1"/>
  <c r="K1928" i="1"/>
  <c r="K1929" i="1"/>
  <c r="K1930" i="1"/>
  <c r="K1931" i="1"/>
  <c r="K1932" i="1"/>
  <c r="K1933" i="1"/>
  <c r="K1934" i="1"/>
  <c r="K1935" i="1"/>
  <c r="K1848" i="1"/>
  <c r="K1849" i="1"/>
  <c r="K1850" i="1"/>
  <c r="K1851" i="1"/>
  <c r="K1852" i="1"/>
  <c r="K1853" i="1"/>
  <c r="K1854" i="1"/>
  <c r="K1855" i="1"/>
  <c r="K1856" i="1"/>
  <c r="K1857" i="1"/>
  <c r="K1858" i="1"/>
  <c r="K1859" i="1"/>
  <c r="K1860" i="1"/>
  <c r="K1861" i="1"/>
  <c r="K1862" i="1"/>
  <c r="K1863" i="1"/>
  <c r="K1864" i="1"/>
  <c r="K1865" i="1"/>
  <c r="K1866" i="1"/>
  <c r="K1867" i="1"/>
  <c r="K1868" i="1"/>
  <c r="K1869" i="1"/>
  <c r="K1870" i="1"/>
  <c r="K1871" i="1"/>
  <c r="K1872" i="1"/>
  <c r="K1873" i="1"/>
  <c r="K1874" i="1"/>
  <c r="K1875" i="1"/>
  <c r="K1876" i="1"/>
  <c r="K1877" i="1"/>
  <c r="K1878" i="1"/>
  <c r="K1879" i="1"/>
  <c r="K1880" i="1"/>
  <c r="K1881" i="1"/>
  <c r="K1882" i="1"/>
  <c r="K1883" i="1"/>
  <c r="K1884" i="1"/>
  <c r="K1885" i="1"/>
  <c r="K1886" i="1"/>
  <c r="K1887" i="1"/>
  <c r="K1817" i="1"/>
  <c r="K1818" i="1"/>
  <c r="K1819" i="1"/>
  <c r="K1820" i="1"/>
  <c r="K1821" i="1"/>
  <c r="K1822" i="1"/>
  <c r="K1823" i="1"/>
  <c r="K1824" i="1"/>
  <c r="K1825" i="1"/>
  <c r="K1826" i="1"/>
  <c r="K1827" i="1"/>
  <c r="K1828" i="1"/>
  <c r="K1829" i="1"/>
  <c r="K1830" i="1"/>
  <c r="K1831" i="1"/>
  <c r="K1832" i="1"/>
  <c r="K1833" i="1"/>
  <c r="K1834" i="1"/>
  <c r="K1835" i="1"/>
  <c r="K1836" i="1"/>
  <c r="K1837" i="1"/>
  <c r="K1838" i="1"/>
  <c r="K1839" i="1"/>
  <c r="K1840" i="1"/>
  <c r="K1841" i="1"/>
  <c r="K1842" i="1"/>
  <c r="K1843" i="1"/>
  <c r="K1844" i="1"/>
  <c r="K1845" i="1"/>
  <c r="K1846" i="1"/>
  <c r="K1847" i="1"/>
  <c r="K1813" i="1"/>
  <c r="K1814" i="1"/>
  <c r="K1815" i="1"/>
  <c r="K1816" i="1"/>
  <c r="K1811" i="1"/>
  <c r="K1812" i="1"/>
  <c r="K1805" i="1"/>
  <c r="K1806" i="1"/>
  <c r="K1807" i="1"/>
  <c r="K1808" i="1"/>
  <c r="K1809" i="1"/>
  <c r="K1810" i="1"/>
  <c r="K1802" i="1"/>
  <c r="K1803" i="1"/>
  <c r="K1804" i="1"/>
  <c r="K1801" i="1"/>
  <c r="K1788" i="1"/>
  <c r="K1789" i="1"/>
  <c r="K1790" i="1"/>
  <c r="K1791" i="1"/>
  <c r="K1792" i="1"/>
  <c r="K1793" i="1"/>
  <c r="K1794" i="1"/>
  <c r="K1795" i="1"/>
  <c r="K1796" i="1"/>
  <c r="K1797" i="1"/>
  <c r="K1798" i="1"/>
  <c r="K1799" i="1"/>
  <c r="K1800" i="1"/>
  <c r="K1777" i="1"/>
  <c r="K1778" i="1"/>
  <c r="K1779" i="1"/>
  <c r="K1780" i="1"/>
  <c r="K1781" i="1"/>
  <c r="K1782" i="1"/>
  <c r="K1783" i="1"/>
  <c r="K1784" i="1"/>
  <c r="K1785" i="1"/>
  <c r="K1786" i="1"/>
  <c r="K1787" i="1"/>
  <c r="K1776" i="1"/>
  <c r="K1770" i="1"/>
  <c r="K1771" i="1"/>
  <c r="K1772" i="1"/>
  <c r="K1773" i="1"/>
  <c r="K1774" i="1"/>
  <c r="K1775" i="1"/>
  <c r="K1769" i="1"/>
  <c r="K1755" i="1"/>
  <c r="K1756" i="1"/>
  <c r="K1757" i="1"/>
  <c r="K1758" i="1"/>
  <c r="K1759" i="1"/>
  <c r="K1760" i="1"/>
  <c r="K1761" i="1"/>
  <c r="K1762" i="1"/>
  <c r="K1763" i="1"/>
  <c r="K1764" i="1"/>
  <c r="K1765" i="1"/>
  <c r="K1766" i="1"/>
  <c r="K1767" i="1"/>
  <c r="K1768" i="1"/>
  <c r="K1752" i="1"/>
  <c r="K1753" i="1"/>
  <c r="K1754" i="1"/>
  <c r="K1739" i="1"/>
  <c r="K1740" i="1"/>
  <c r="K1741" i="1"/>
  <c r="K1742" i="1"/>
  <c r="K1743" i="1"/>
  <c r="K1744" i="1"/>
  <c r="K1745" i="1"/>
  <c r="K1746" i="1"/>
  <c r="K1747" i="1"/>
  <c r="K1748" i="1"/>
  <c r="K1749" i="1"/>
  <c r="K1750" i="1"/>
  <c r="K1751" i="1"/>
  <c r="K1733" i="1"/>
  <c r="K1734" i="1"/>
  <c r="K1735" i="1"/>
  <c r="K1736" i="1"/>
  <c r="K1737" i="1"/>
  <c r="K1738" i="1"/>
  <c r="K1718" i="1"/>
  <c r="K1719" i="1"/>
  <c r="K1720" i="1"/>
  <c r="K1721" i="1"/>
  <c r="K1722" i="1"/>
  <c r="K1723" i="1"/>
  <c r="K1724" i="1"/>
  <c r="K1725" i="1"/>
  <c r="K1726" i="1"/>
  <c r="K1727" i="1"/>
  <c r="K1728" i="1"/>
  <c r="K1729" i="1"/>
  <c r="K1730" i="1"/>
  <c r="K1731" i="1"/>
  <c r="K1732" i="1"/>
  <c r="K1712" i="1"/>
  <c r="K1713" i="1"/>
  <c r="K1714" i="1"/>
  <c r="K1715" i="1"/>
  <c r="K1716" i="1"/>
  <c r="K1717" i="1"/>
  <c r="K1708" i="1"/>
  <c r="K1709" i="1"/>
  <c r="K1710" i="1"/>
  <c r="K1711" i="1"/>
  <c r="K1704" i="1"/>
  <c r="K1705" i="1"/>
  <c r="K1706" i="1"/>
  <c r="K1707" i="1"/>
  <c r="K1701" i="1"/>
  <c r="K1702" i="1"/>
  <c r="K1703" i="1"/>
  <c r="K1694" i="1"/>
  <c r="K1695" i="1"/>
  <c r="K1696" i="1"/>
  <c r="K1697" i="1"/>
  <c r="K1698" i="1"/>
  <c r="K1699" i="1"/>
  <c r="K1700" i="1"/>
  <c r="K1691" i="1"/>
  <c r="K1692" i="1"/>
  <c r="K1693" i="1"/>
  <c r="K1687" i="1"/>
  <c r="K1688" i="1"/>
  <c r="K1689" i="1"/>
  <c r="K1690" i="1"/>
  <c r="K1682" i="1"/>
  <c r="K1683" i="1"/>
  <c r="K1684" i="1"/>
  <c r="K1685" i="1"/>
  <c r="K1686" i="1"/>
  <c r="K1664" i="1"/>
  <c r="K1665" i="1"/>
  <c r="K1666" i="1"/>
  <c r="K1667" i="1"/>
  <c r="K1668" i="1"/>
  <c r="K1669" i="1"/>
  <c r="K1670" i="1"/>
  <c r="K1671" i="1"/>
  <c r="K1672" i="1"/>
  <c r="K1673" i="1"/>
  <c r="K1674" i="1"/>
  <c r="K1675" i="1"/>
  <c r="K1676" i="1"/>
  <c r="K1677" i="1"/>
  <c r="K1678" i="1"/>
  <c r="K1679" i="1"/>
  <c r="K1680" i="1"/>
  <c r="K1681" i="1"/>
  <c r="K1657" i="1"/>
  <c r="K1658" i="1"/>
  <c r="K1659" i="1"/>
  <c r="K1660" i="1"/>
  <c r="K1661" i="1"/>
  <c r="K1662" i="1"/>
  <c r="K1663" i="1"/>
  <c r="K1635" i="1"/>
  <c r="K1636" i="1"/>
  <c r="K1637" i="1"/>
  <c r="K1638" i="1"/>
  <c r="K1639" i="1"/>
  <c r="K1640" i="1"/>
  <c r="K1641" i="1"/>
  <c r="K1642" i="1"/>
  <c r="K1643" i="1"/>
  <c r="K1644" i="1"/>
  <c r="K1645" i="1"/>
  <c r="K1646" i="1"/>
  <c r="K1647" i="1"/>
  <c r="K1648" i="1"/>
  <c r="K1649" i="1"/>
  <c r="K1650" i="1"/>
  <c r="K1651" i="1"/>
  <c r="K1652" i="1"/>
  <c r="K1653" i="1"/>
  <c r="K1654" i="1"/>
  <c r="K1655" i="1"/>
  <c r="K1656" i="1"/>
  <c r="K1623" i="1"/>
  <c r="K1624" i="1"/>
  <c r="K1625" i="1"/>
  <c r="K1626" i="1"/>
  <c r="K1627" i="1"/>
  <c r="K1628" i="1"/>
  <c r="K1629" i="1"/>
  <c r="K1630" i="1"/>
  <c r="K1631" i="1"/>
  <c r="K1632" i="1"/>
  <c r="K1633" i="1"/>
  <c r="K1634" i="1"/>
  <c r="K1565" i="1"/>
  <c r="K1566" i="1"/>
  <c r="K1567" i="1"/>
  <c r="K1568" i="1"/>
  <c r="K1569" i="1"/>
  <c r="K1570" i="1"/>
  <c r="K1571" i="1"/>
  <c r="K1572" i="1"/>
  <c r="K1573" i="1"/>
  <c r="K1574" i="1"/>
  <c r="K1575" i="1"/>
  <c r="K1576" i="1"/>
  <c r="K1577" i="1"/>
  <c r="K1578" i="1"/>
  <c r="K1579" i="1"/>
  <c r="K1580" i="1"/>
  <c r="K1581" i="1"/>
  <c r="K1582" i="1"/>
  <c r="K1583" i="1"/>
  <c r="K1584" i="1"/>
  <c r="K1585" i="1"/>
  <c r="K1586" i="1"/>
  <c r="K1587" i="1"/>
  <c r="K1588" i="1"/>
  <c r="K1589" i="1"/>
  <c r="K1590" i="1"/>
  <c r="K1591" i="1"/>
  <c r="K1592" i="1"/>
  <c r="K1593" i="1"/>
  <c r="K1594" i="1"/>
  <c r="K1595" i="1"/>
  <c r="K1596" i="1"/>
  <c r="K1597" i="1"/>
  <c r="K1598" i="1"/>
  <c r="K1599" i="1"/>
  <c r="K1600" i="1"/>
  <c r="K1601" i="1"/>
  <c r="K1602" i="1"/>
  <c r="K1603" i="1"/>
  <c r="K1604" i="1"/>
  <c r="K1605" i="1"/>
  <c r="K1606" i="1"/>
  <c r="K1607" i="1"/>
  <c r="K1608" i="1"/>
  <c r="K1609" i="1"/>
  <c r="K1610" i="1"/>
  <c r="K1611" i="1"/>
  <c r="K1612" i="1"/>
  <c r="K1613" i="1"/>
  <c r="K1614" i="1"/>
  <c r="K1615" i="1"/>
  <c r="K1616" i="1"/>
  <c r="K1617" i="1"/>
  <c r="K1618" i="1"/>
  <c r="K1619" i="1"/>
  <c r="K1620" i="1"/>
  <c r="K1621" i="1"/>
  <c r="K1622" i="1"/>
  <c r="K1563" i="1"/>
  <c r="K1564" i="1"/>
  <c r="K1542" i="1"/>
  <c r="K1543" i="1"/>
  <c r="K1544" i="1"/>
  <c r="K1545" i="1"/>
  <c r="K1546" i="1"/>
  <c r="K1547" i="1"/>
  <c r="K1548" i="1"/>
  <c r="K1549" i="1"/>
  <c r="K1550" i="1"/>
  <c r="K1551" i="1"/>
  <c r="K1552" i="1"/>
  <c r="K1553" i="1"/>
  <c r="K1554" i="1"/>
  <c r="K1555" i="1"/>
  <c r="K1556" i="1"/>
  <c r="K1557" i="1"/>
  <c r="K1558" i="1"/>
  <c r="K1559" i="1"/>
  <c r="K1560" i="1"/>
  <c r="K1561" i="1"/>
  <c r="K1562" i="1"/>
  <c r="K1514" i="1"/>
  <c r="K1515" i="1"/>
  <c r="K1516" i="1"/>
  <c r="K1517" i="1"/>
  <c r="K1518" i="1"/>
  <c r="K1519" i="1"/>
  <c r="K1520" i="1"/>
  <c r="K1521" i="1"/>
  <c r="K1522" i="1"/>
  <c r="K1523" i="1"/>
  <c r="K1524" i="1"/>
  <c r="K1525" i="1"/>
  <c r="K1526" i="1"/>
  <c r="K1527" i="1"/>
  <c r="K1528" i="1"/>
  <c r="K1529" i="1"/>
  <c r="K1530" i="1"/>
  <c r="K1531" i="1"/>
  <c r="K1532" i="1"/>
  <c r="K1533" i="1"/>
  <c r="K1534" i="1"/>
  <c r="K1535" i="1"/>
  <c r="K1536" i="1"/>
  <c r="K1537" i="1"/>
  <c r="K1538" i="1"/>
  <c r="K1539" i="1"/>
  <c r="K1540" i="1"/>
  <c r="K1541" i="1"/>
  <c r="K1511" i="1"/>
  <c r="K1512" i="1"/>
  <c r="K1513" i="1"/>
  <c r="K1510" i="1"/>
  <c r="K1485" i="1"/>
  <c r="K1482" i="1"/>
  <c r="K1483" i="1"/>
  <c r="K1484" i="1"/>
  <c r="K1479" i="1"/>
  <c r="K1480" i="1"/>
  <c r="K1481" i="1"/>
  <c r="K1470" i="1"/>
  <c r="K1471" i="1"/>
  <c r="K1472" i="1"/>
  <c r="K1473" i="1"/>
  <c r="K1474" i="1"/>
  <c r="K1475" i="1"/>
  <c r="K1476" i="1"/>
  <c r="K1477" i="1"/>
  <c r="K1478" i="1"/>
  <c r="K1461" i="1"/>
  <c r="K1462" i="1"/>
  <c r="K1463" i="1"/>
  <c r="K1464" i="1"/>
  <c r="K1465" i="1"/>
  <c r="K1466" i="1"/>
  <c r="K1467" i="1"/>
  <c r="K1468" i="1"/>
  <c r="K1469" i="1"/>
  <c r="K1455" i="1"/>
  <c r="K1456" i="1"/>
  <c r="K1457" i="1"/>
  <c r="K1458" i="1"/>
  <c r="K1459" i="1"/>
  <c r="K1460" i="1"/>
  <c r="K1439" i="1"/>
  <c r="K1440" i="1"/>
  <c r="K1441" i="1"/>
  <c r="K1442" i="1"/>
  <c r="K1443" i="1"/>
  <c r="K1444" i="1"/>
  <c r="K1445" i="1"/>
  <c r="K1446" i="1"/>
  <c r="K1447" i="1"/>
  <c r="K1448" i="1"/>
  <c r="K1449" i="1"/>
  <c r="K1450" i="1"/>
  <c r="K1451" i="1"/>
  <c r="K1452" i="1"/>
  <c r="K1453" i="1"/>
  <c r="K1454" i="1"/>
  <c r="K1424" i="1"/>
  <c r="K1425" i="1"/>
  <c r="K1426" i="1"/>
  <c r="K1427" i="1"/>
  <c r="K1428" i="1"/>
  <c r="K1429" i="1"/>
  <c r="K1430" i="1"/>
  <c r="K1431" i="1"/>
  <c r="K1432" i="1"/>
  <c r="K1433" i="1"/>
  <c r="K1434" i="1"/>
  <c r="K1435" i="1"/>
  <c r="K1436" i="1"/>
  <c r="K1437" i="1"/>
  <c r="K1438" i="1"/>
  <c r="K1404" i="1"/>
  <c r="K1405" i="1"/>
  <c r="K1406" i="1"/>
  <c r="K1407" i="1"/>
  <c r="K1408" i="1"/>
  <c r="K1409" i="1"/>
  <c r="K1410" i="1"/>
  <c r="K1411" i="1"/>
  <c r="K1412" i="1"/>
  <c r="K1413" i="1"/>
  <c r="K1414" i="1"/>
  <c r="K1415" i="1"/>
  <c r="K1416" i="1"/>
  <c r="K1417" i="1"/>
  <c r="K1418" i="1"/>
  <c r="K1419" i="1"/>
  <c r="K1420" i="1"/>
  <c r="K1421" i="1"/>
  <c r="K1422" i="1"/>
  <c r="K1423" i="1"/>
  <c r="K1401" i="1"/>
  <c r="K1402" i="1"/>
  <c r="K1403" i="1"/>
  <c r="K1400" i="1"/>
  <c r="K1393" i="1"/>
  <c r="K1394" i="1"/>
  <c r="K1395" i="1"/>
  <c r="K1396" i="1"/>
  <c r="K1397" i="1"/>
  <c r="K1398" i="1"/>
  <c r="K1399" i="1"/>
  <c r="K1390" i="1"/>
  <c r="K1391" i="1"/>
  <c r="K1392" i="1"/>
  <c r="K1388" i="1"/>
  <c r="K1389" i="1"/>
  <c r="K1382" i="1"/>
  <c r="K1383" i="1"/>
  <c r="K1384" i="1"/>
  <c r="K1385" i="1"/>
  <c r="K1386" i="1"/>
  <c r="K1387" i="1"/>
  <c r="K1376" i="1"/>
  <c r="K1377" i="1"/>
  <c r="K1378" i="1"/>
  <c r="K1379" i="1"/>
  <c r="K1380" i="1"/>
  <c r="K1381" i="1"/>
  <c r="K1370" i="1"/>
  <c r="K1371" i="1"/>
  <c r="K1372" i="1"/>
  <c r="K1373" i="1"/>
  <c r="K1374" i="1"/>
  <c r="K1375" i="1"/>
  <c r="K1351" i="1"/>
  <c r="K1352" i="1"/>
  <c r="K1353" i="1"/>
  <c r="K1354" i="1"/>
  <c r="K1355" i="1"/>
  <c r="K1356" i="1"/>
  <c r="K1357" i="1"/>
  <c r="K1358" i="1"/>
  <c r="K1359" i="1"/>
  <c r="K1360" i="1"/>
  <c r="K1361" i="1"/>
  <c r="K1362" i="1"/>
  <c r="K1363" i="1"/>
  <c r="K1364" i="1"/>
  <c r="K1365" i="1"/>
  <c r="K1366" i="1"/>
  <c r="K1367" i="1"/>
  <c r="K1368" i="1"/>
  <c r="K1369" i="1"/>
  <c r="K1340" i="1"/>
  <c r="K1341" i="1"/>
  <c r="K1342" i="1"/>
  <c r="K1343" i="1"/>
  <c r="K1344" i="1"/>
  <c r="K1345" i="1"/>
  <c r="K1346" i="1"/>
  <c r="K1347" i="1"/>
  <c r="K1348" i="1"/>
  <c r="K1349" i="1"/>
  <c r="K1350" i="1"/>
  <c r="K1337" i="1"/>
  <c r="K1338" i="1"/>
  <c r="K1339" i="1"/>
  <c r="K1330" i="1"/>
  <c r="K1331" i="1"/>
  <c r="K1332" i="1"/>
  <c r="K1333" i="1"/>
  <c r="K1334" i="1"/>
  <c r="K1335" i="1"/>
  <c r="K1336" i="1"/>
  <c r="K1318" i="1"/>
  <c r="K1319" i="1"/>
  <c r="K1320" i="1"/>
  <c r="K1321" i="1"/>
  <c r="K1322" i="1"/>
  <c r="K1323" i="1"/>
  <c r="K1324" i="1"/>
  <c r="K1325" i="1"/>
  <c r="K1326" i="1"/>
  <c r="K1327" i="1"/>
  <c r="K1328" i="1"/>
  <c r="K1329" i="1"/>
  <c r="K1306" i="1"/>
  <c r="K1307" i="1"/>
  <c r="K1308" i="1"/>
  <c r="K1309" i="1"/>
  <c r="K1310" i="1"/>
  <c r="K1311" i="1"/>
  <c r="K1312" i="1"/>
  <c r="K1313" i="1"/>
  <c r="K1314" i="1"/>
  <c r="K1315" i="1"/>
  <c r="K1316" i="1"/>
  <c r="K1317" i="1"/>
  <c r="K1293" i="1"/>
  <c r="K1294" i="1"/>
  <c r="K1295" i="1"/>
  <c r="K1296" i="1"/>
  <c r="K1297" i="1"/>
  <c r="K1298" i="1"/>
  <c r="K1299" i="1"/>
  <c r="K1300" i="1"/>
  <c r="K1301" i="1"/>
  <c r="K1302" i="1"/>
  <c r="K1303" i="1"/>
  <c r="K1304" i="1"/>
  <c r="K1305" i="1"/>
  <c r="K1264" i="1"/>
  <c r="K1265" i="1"/>
  <c r="K1266" i="1"/>
  <c r="K1267" i="1"/>
  <c r="K1268" i="1"/>
  <c r="K1269" i="1"/>
  <c r="K1270" i="1"/>
  <c r="K1271" i="1"/>
  <c r="K1272" i="1"/>
  <c r="K1273" i="1"/>
  <c r="K1274" i="1"/>
  <c r="K1275" i="1"/>
  <c r="K1276" i="1"/>
  <c r="K1277" i="1"/>
  <c r="K1278" i="1"/>
  <c r="K1279" i="1"/>
  <c r="K1280" i="1"/>
  <c r="K1281" i="1"/>
  <c r="K1282" i="1"/>
  <c r="K1283" i="1"/>
  <c r="K1284" i="1"/>
  <c r="K1285" i="1"/>
  <c r="K1286" i="1"/>
  <c r="K1287" i="1"/>
  <c r="K1288" i="1"/>
  <c r="K1289" i="1"/>
  <c r="K1290" i="1"/>
  <c r="K1291" i="1"/>
  <c r="K1292" i="1"/>
  <c r="K1259" i="1"/>
  <c r="K1260" i="1"/>
  <c r="K1261" i="1"/>
  <c r="K1262" i="1"/>
  <c r="K1263" i="1"/>
  <c r="K1209" i="1"/>
  <c r="K1210" i="1"/>
  <c r="K1211" i="1"/>
  <c r="K1212" i="1"/>
  <c r="K1213" i="1"/>
  <c r="K1214" i="1"/>
  <c r="K1215" i="1"/>
  <c r="K1216" i="1"/>
  <c r="K1217" i="1"/>
  <c r="K1218" i="1"/>
  <c r="K1219" i="1"/>
  <c r="K1220" i="1"/>
  <c r="K1221" i="1"/>
  <c r="K1222" i="1"/>
  <c r="K1223" i="1"/>
  <c r="K1224" i="1"/>
  <c r="K1225" i="1"/>
  <c r="K1226" i="1"/>
  <c r="K1227" i="1"/>
  <c r="K1228" i="1"/>
  <c r="K1229" i="1"/>
  <c r="K1230" i="1"/>
  <c r="K1231" i="1"/>
  <c r="K1232" i="1"/>
  <c r="K1233" i="1"/>
  <c r="K1234" i="1"/>
  <c r="K1235" i="1"/>
  <c r="K1236" i="1"/>
  <c r="K1237" i="1"/>
  <c r="K1238" i="1"/>
  <c r="K1239" i="1"/>
  <c r="K1240" i="1"/>
  <c r="K1241" i="1"/>
  <c r="K1242" i="1"/>
  <c r="K1243" i="1"/>
  <c r="K1244" i="1"/>
  <c r="K1245" i="1"/>
  <c r="K1246" i="1"/>
  <c r="K1247" i="1"/>
  <c r="K1248" i="1"/>
  <c r="K1249" i="1"/>
  <c r="K1250" i="1"/>
  <c r="K1251" i="1"/>
  <c r="K1252" i="1"/>
  <c r="K1253" i="1"/>
  <c r="K1254" i="1"/>
  <c r="K1255" i="1"/>
  <c r="K1256" i="1"/>
  <c r="K1257" i="1"/>
  <c r="K1258" i="1"/>
  <c r="K1205" i="1"/>
  <c r="K1206" i="1"/>
  <c r="K1207" i="1"/>
  <c r="K1208" i="1"/>
  <c r="K1196" i="1"/>
  <c r="K1197" i="1"/>
  <c r="K1198" i="1"/>
  <c r="K1199" i="1"/>
  <c r="K1200" i="1"/>
  <c r="K1201" i="1"/>
  <c r="K1202" i="1"/>
  <c r="K1203" i="1"/>
  <c r="K1204" i="1"/>
  <c r="K1189" i="1"/>
  <c r="K1190" i="1"/>
  <c r="K1191" i="1"/>
  <c r="K1192" i="1"/>
  <c r="K1193" i="1"/>
  <c r="K1194" i="1"/>
  <c r="K1195" i="1"/>
  <c r="K1188" i="1"/>
  <c r="K1138" i="1"/>
  <c r="K1139" i="1"/>
  <c r="K1140" i="1"/>
  <c r="K1141" i="1"/>
  <c r="K1142" i="1"/>
  <c r="K1143" i="1"/>
  <c r="K1144" i="1"/>
  <c r="K1145" i="1"/>
  <c r="K1146" i="1"/>
  <c r="K1147" i="1"/>
  <c r="K1148" i="1"/>
  <c r="K1149" i="1"/>
  <c r="K1150" i="1"/>
  <c r="K1151" i="1"/>
  <c r="K1152" i="1"/>
  <c r="K1153" i="1"/>
  <c r="K1154" i="1"/>
  <c r="K1155" i="1"/>
  <c r="K1156" i="1"/>
  <c r="K1157" i="1"/>
  <c r="K1158" i="1"/>
  <c r="K1159" i="1"/>
  <c r="K1160" i="1"/>
  <c r="K1161" i="1"/>
  <c r="K1162" i="1"/>
  <c r="K1163" i="1"/>
  <c r="K1164" i="1"/>
  <c r="K1165" i="1"/>
  <c r="K1166" i="1"/>
  <c r="K1167" i="1"/>
  <c r="K1168" i="1"/>
  <c r="K1169" i="1"/>
  <c r="K1170" i="1"/>
  <c r="K1171" i="1"/>
  <c r="K1172" i="1"/>
  <c r="K1173" i="1"/>
  <c r="K1174" i="1"/>
  <c r="K1175" i="1"/>
  <c r="K1176" i="1"/>
  <c r="K1177" i="1"/>
  <c r="K1178" i="1"/>
  <c r="K1179" i="1"/>
  <c r="K1180" i="1"/>
  <c r="K1181" i="1"/>
  <c r="K1182" i="1"/>
  <c r="K1183" i="1"/>
  <c r="K1184" i="1"/>
  <c r="K1185" i="1"/>
  <c r="K1186" i="1"/>
  <c r="K1187" i="1"/>
  <c r="K1093" i="1"/>
  <c r="K1094" i="1"/>
  <c r="K1095" i="1"/>
  <c r="K1096" i="1"/>
  <c r="K1097" i="1"/>
  <c r="K1098" i="1"/>
  <c r="K1099" i="1"/>
  <c r="K1100" i="1"/>
  <c r="K1101" i="1"/>
  <c r="K1102" i="1"/>
  <c r="K1103" i="1"/>
  <c r="K1104" i="1"/>
  <c r="K1105" i="1"/>
  <c r="K1106" i="1"/>
  <c r="K1107" i="1"/>
  <c r="K1108" i="1"/>
  <c r="K1109" i="1"/>
  <c r="K1110" i="1"/>
  <c r="K1111" i="1"/>
  <c r="K1112" i="1"/>
  <c r="K1113" i="1"/>
  <c r="K1114" i="1"/>
  <c r="K1115" i="1"/>
  <c r="K1116" i="1"/>
  <c r="K1117" i="1"/>
  <c r="K1118" i="1"/>
  <c r="K1119" i="1"/>
  <c r="K1120" i="1"/>
  <c r="K1121" i="1"/>
  <c r="K1122" i="1"/>
  <c r="K1123" i="1"/>
  <c r="K1124" i="1"/>
  <c r="K1125" i="1"/>
  <c r="K1126" i="1"/>
  <c r="K1127" i="1"/>
  <c r="K1128" i="1"/>
  <c r="K1129" i="1"/>
  <c r="K1130" i="1"/>
  <c r="K1131" i="1"/>
  <c r="K1132" i="1"/>
  <c r="K1133" i="1"/>
  <c r="K1134" i="1"/>
  <c r="K1135" i="1"/>
  <c r="K1136" i="1"/>
  <c r="K1137" i="1"/>
  <c r="K1073" i="1"/>
  <c r="K1074" i="1"/>
  <c r="K1075" i="1"/>
  <c r="K1076" i="1"/>
  <c r="K1077" i="1"/>
  <c r="K1078" i="1"/>
  <c r="K1079" i="1"/>
  <c r="K1080" i="1"/>
  <c r="K1081" i="1"/>
  <c r="K1082" i="1"/>
  <c r="K1083" i="1"/>
  <c r="K1084" i="1"/>
  <c r="K1085" i="1"/>
  <c r="K1086" i="1"/>
  <c r="K1087" i="1"/>
  <c r="K1088" i="1"/>
  <c r="K1089" i="1"/>
  <c r="K1090" i="1"/>
  <c r="K1091" i="1"/>
  <c r="K1092" i="1"/>
  <c r="K1051" i="1"/>
  <c r="K1052" i="1"/>
  <c r="K1053" i="1"/>
  <c r="K1054" i="1"/>
  <c r="K1055" i="1"/>
  <c r="K1056" i="1"/>
  <c r="K1057" i="1"/>
  <c r="K1058" i="1"/>
  <c r="K1059" i="1"/>
  <c r="K1060" i="1"/>
  <c r="K1061" i="1"/>
  <c r="K1062" i="1"/>
  <c r="K1063" i="1"/>
  <c r="K1064" i="1"/>
  <c r="K1065" i="1"/>
  <c r="K1066" i="1"/>
  <c r="K1067" i="1"/>
  <c r="K1068" i="1"/>
  <c r="K1069" i="1"/>
  <c r="K1070" i="1"/>
  <c r="K1071" i="1"/>
  <c r="K1072" i="1"/>
  <c r="K1021" i="1"/>
  <c r="K1022" i="1"/>
  <c r="K1023" i="1"/>
  <c r="K1024" i="1"/>
  <c r="K1025" i="1"/>
  <c r="K1026" i="1"/>
  <c r="K1027" i="1"/>
  <c r="K1028" i="1"/>
  <c r="K1029" i="1"/>
  <c r="K1030" i="1"/>
  <c r="K1031" i="1"/>
  <c r="K1032" i="1"/>
  <c r="K1033" i="1"/>
  <c r="K1034" i="1"/>
  <c r="K1035" i="1"/>
  <c r="K1036" i="1"/>
  <c r="K1037" i="1"/>
  <c r="K1038" i="1"/>
  <c r="K1039" i="1"/>
  <c r="K1040" i="1"/>
  <c r="K1041" i="1"/>
  <c r="K1042" i="1"/>
  <c r="K1043" i="1"/>
  <c r="K1044" i="1"/>
  <c r="K1045" i="1"/>
  <c r="K1046" i="1"/>
  <c r="K1047" i="1"/>
  <c r="K1048" i="1"/>
  <c r="K1049" i="1"/>
  <c r="K1050" i="1"/>
  <c r="K1007" i="1"/>
  <c r="K1008" i="1"/>
  <c r="K1009" i="1"/>
  <c r="K1010" i="1"/>
  <c r="K1011" i="1"/>
  <c r="K1012" i="1"/>
  <c r="K1013" i="1"/>
  <c r="K1014" i="1"/>
  <c r="K1015" i="1"/>
  <c r="K1016" i="1"/>
  <c r="K1017" i="1"/>
  <c r="K1018" i="1"/>
  <c r="K1019" i="1"/>
  <c r="K1020" i="1"/>
  <c r="K993" i="1"/>
  <c r="K994" i="1"/>
  <c r="K995" i="1"/>
  <c r="K996" i="1"/>
  <c r="K997" i="1"/>
  <c r="K998" i="1"/>
  <c r="K999" i="1"/>
  <c r="K1000" i="1"/>
  <c r="K1001" i="1"/>
  <c r="K1002" i="1"/>
  <c r="K1003" i="1"/>
  <c r="K1004" i="1"/>
  <c r="K1005" i="1"/>
  <c r="K1006" i="1"/>
  <c r="K983" i="1"/>
  <c r="K984" i="1"/>
  <c r="K985" i="1"/>
  <c r="K986" i="1"/>
  <c r="K987" i="1"/>
  <c r="K988" i="1"/>
  <c r="K989" i="1"/>
  <c r="K990" i="1"/>
  <c r="K991" i="1"/>
  <c r="K992" i="1"/>
  <c r="K902" i="1"/>
  <c r="K903" i="1"/>
  <c r="K904" i="1"/>
  <c r="K905" i="1"/>
  <c r="K906" i="1"/>
  <c r="K907" i="1"/>
  <c r="K908" i="1"/>
  <c r="K909" i="1"/>
  <c r="K910" i="1"/>
  <c r="K911" i="1"/>
  <c r="K912" i="1"/>
  <c r="K913" i="1"/>
  <c r="K914" i="1"/>
  <c r="K915" i="1"/>
  <c r="K916" i="1"/>
  <c r="K917" i="1"/>
  <c r="K918" i="1"/>
  <c r="K919" i="1"/>
  <c r="K920" i="1"/>
  <c r="K921" i="1"/>
  <c r="K922" i="1"/>
  <c r="K923" i="1"/>
  <c r="K924" i="1"/>
  <c r="K925" i="1"/>
  <c r="K926" i="1"/>
  <c r="K927" i="1"/>
  <c r="K928" i="1"/>
  <c r="K929" i="1"/>
  <c r="K930" i="1"/>
  <c r="K931" i="1"/>
  <c r="K932" i="1"/>
  <c r="K933" i="1"/>
  <c r="K934" i="1"/>
  <c r="K935" i="1"/>
  <c r="K936" i="1"/>
  <c r="K937" i="1"/>
  <c r="K938" i="1"/>
  <c r="K939" i="1"/>
  <c r="K940" i="1"/>
  <c r="K941" i="1"/>
  <c r="K942" i="1"/>
  <c r="K943" i="1"/>
  <c r="K944" i="1"/>
  <c r="K945" i="1"/>
  <c r="K946" i="1"/>
  <c r="K947" i="1"/>
  <c r="K948" i="1"/>
  <c r="K949" i="1"/>
  <c r="K950" i="1"/>
  <c r="K951" i="1"/>
  <c r="K952" i="1"/>
  <c r="K953" i="1"/>
  <c r="K954" i="1"/>
  <c r="K955" i="1"/>
  <c r="K956" i="1"/>
  <c r="K957" i="1"/>
  <c r="K958" i="1"/>
  <c r="K959" i="1"/>
  <c r="K960" i="1"/>
  <c r="K961" i="1"/>
  <c r="K962" i="1"/>
  <c r="K963" i="1"/>
  <c r="K964" i="1"/>
  <c r="K965" i="1"/>
  <c r="K966" i="1"/>
  <c r="K967" i="1"/>
  <c r="K968" i="1"/>
  <c r="K969" i="1"/>
  <c r="K970" i="1"/>
  <c r="K971" i="1"/>
  <c r="K972" i="1"/>
  <c r="K973" i="1"/>
  <c r="K974" i="1"/>
  <c r="K975" i="1"/>
  <c r="K976" i="1"/>
  <c r="K977" i="1"/>
  <c r="K978" i="1"/>
  <c r="K979" i="1"/>
  <c r="K980" i="1"/>
  <c r="K981" i="1"/>
  <c r="K982" i="1"/>
  <c r="K859" i="1"/>
  <c r="K860" i="1"/>
  <c r="K861" i="1"/>
  <c r="K862" i="1"/>
  <c r="K863" i="1"/>
  <c r="K864" i="1"/>
  <c r="K865" i="1"/>
  <c r="K866" i="1"/>
  <c r="K867" i="1"/>
  <c r="K868" i="1"/>
  <c r="K869" i="1"/>
  <c r="K870" i="1"/>
  <c r="K871" i="1"/>
  <c r="K872" i="1"/>
  <c r="K873" i="1"/>
  <c r="K874" i="1"/>
  <c r="K875" i="1"/>
  <c r="K876" i="1"/>
  <c r="K877" i="1"/>
  <c r="K878" i="1"/>
  <c r="K879" i="1"/>
  <c r="K880" i="1"/>
  <c r="K881" i="1"/>
  <c r="K882" i="1"/>
  <c r="K883" i="1"/>
  <c r="K884" i="1"/>
  <c r="K885" i="1"/>
  <c r="K886" i="1"/>
  <c r="K887" i="1"/>
  <c r="K888" i="1"/>
  <c r="K889" i="1"/>
  <c r="K890" i="1"/>
  <c r="K891" i="1"/>
  <c r="K892" i="1"/>
  <c r="K893" i="1"/>
  <c r="K894" i="1"/>
  <c r="K895" i="1"/>
  <c r="K896" i="1"/>
  <c r="K897" i="1"/>
  <c r="K898" i="1"/>
  <c r="K899" i="1"/>
  <c r="K900" i="1"/>
  <c r="K901" i="1"/>
  <c r="K823" i="1"/>
  <c r="K824" i="1"/>
  <c r="K825" i="1"/>
  <c r="K826" i="1"/>
  <c r="K827" i="1"/>
  <c r="K828" i="1"/>
  <c r="K829" i="1"/>
  <c r="K830" i="1"/>
  <c r="K831" i="1"/>
  <c r="K832" i="1"/>
  <c r="K833" i="1"/>
  <c r="K834" i="1"/>
  <c r="K835" i="1"/>
  <c r="K836" i="1"/>
  <c r="K837" i="1"/>
  <c r="K838" i="1"/>
  <c r="K839" i="1"/>
  <c r="K840" i="1"/>
  <c r="K841" i="1"/>
  <c r="K842" i="1"/>
  <c r="K843" i="1"/>
  <c r="K844" i="1"/>
  <c r="K845" i="1"/>
  <c r="K846" i="1"/>
  <c r="K847" i="1"/>
  <c r="K848" i="1"/>
  <c r="K849" i="1"/>
  <c r="K850" i="1"/>
  <c r="K851" i="1"/>
  <c r="K852" i="1"/>
  <c r="K853" i="1"/>
  <c r="K854" i="1"/>
  <c r="K855" i="1"/>
  <c r="K856" i="1"/>
  <c r="K857" i="1"/>
  <c r="K858" i="1"/>
  <c r="K814" i="1"/>
  <c r="K815" i="1"/>
  <c r="K816" i="1"/>
  <c r="K817" i="1"/>
  <c r="K818" i="1"/>
  <c r="K819" i="1"/>
  <c r="K820" i="1"/>
  <c r="K821" i="1"/>
  <c r="K822" i="1"/>
  <c r="K778" i="1"/>
  <c r="K779" i="1"/>
  <c r="K780" i="1"/>
  <c r="K781" i="1"/>
  <c r="K782" i="1"/>
  <c r="K783" i="1"/>
  <c r="K784" i="1"/>
  <c r="K785" i="1"/>
  <c r="K786" i="1"/>
  <c r="K787" i="1"/>
  <c r="K788" i="1"/>
  <c r="K789" i="1"/>
  <c r="K790" i="1"/>
  <c r="K791" i="1"/>
  <c r="K792" i="1"/>
  <c r="K793" i="1"/>
  <c r="K794" i="1"/>
  <c r="K795" i="1"/>
  <c r="K796" i="1"/>
  <c r="K797" i="1"/>
  <c r="K798" i="1"/>
  <c r="K799" i="1"/>
  <c r="K800" i="1"/>
  <c r="K801" i="1"/>
  <c r="K802" i="1"/>
  <c r="K803" i="1"/>
  <c r="K804" i="1"/>
  <c r="K805" i="1"/>
  <c r="K806" i="1"/>
  <c r="K807" i="1"/>
  <c r="K808" i="1"/>
  <c r="K809" i="1"/>
  <c r="K810" i="1"/>
  <c r="K811" i="1"/>
  <c r="K812" i="1"/>
  <c r="K813" i="1"/>
  <c r="K767" i="1"/>
  <c r="K768" i="1"/>
  <c r="K769" i="1"/>
  <c r="K770" i="1"/>
  <c r="K771" i="1"/>
  <c r="K772" i="1"/>
  <c r="K773" i="1"/>
  <c r="K774" i="1"/>
  <c r="K775" i="1"/>
  <c r="K776" i="1"/>
  <c r="K777" i="1"/>
  <c r="K760" i="1"/>
  <c r="K761" i="1"/>
  <c r="K762" i="1"/>
  <c r="K763" i="1"/>
  <c r="K764" i="1"/>
  <c r="K765" i="1"/>
  <c r="K766" i="1"/>
  <c r="K725" i="1"/>
  <c r="K726" i="1"/>
  <c r="K727" i="1"/>
  <c r="K728" i="1"/>
  <c r="K729" i="1"/>
  <c r="K730" i="1"/>
  <c r="K731" i="1"/>
  <c r="K732" i="1"/>
  <c r="K733" i="1"/>
  <c r="K734" i="1"/>
  <c r="K735" i="1"/>
  <c r="K736" i="1"/>
  <c r="K737" i="1"/>
  <c r="K738" i="1"/>
  <c r="K739" i="1"/>
  <c r="K740" i="1"/>
  <c r="K741" i="1"/>
  <c r="K742" i="1"/>
  <c r="K743" i="1"/>
  <c r="K744" i="1"/>
  <c r="K745" i="1"/>
  <c r="K746" i="1"/>
  <c r="K747" i="1"/>
  <c r="K748" i="1"/>
  <c r="K749" i="1"/>
  <c r="K750" i="1"/>
  <c r="K751" i="1"/>
  <c r="K752" i="1"/>
  <c r="K753" i="1"/>
  <c r="K754" i="1"/>
  <c r="K755" i="1"/>
  <c r="K756" i="1"/>
  <c r="K757" i="1"/>
  <c r="K758" i="1"/>
  <c r="K759" i="1"/>
  <c r="K714" i="1"/>
  <c r="K715" i="1"/>
  <c r="K716" i="1"/>
  <c r="K717" i="1"/>
  <c r="K718" i="1"/>
  <c r="K719" i="1"/>
  <c r="K720" i="1"/>
  <c r="K721" i="1"/>
  <c r="K722" i="1"/>
  <c r="K723" i="1"/>
  <c r="K724" i="1"/>
  <c r="K705" i="1"/>
  <c r="K706" i="1"/>
  <c r="K707" i="1"/>
  <c r="K708" i="1"/>
  <c r="K709" i="1"/>
  <c r="K710" i="1"/>
  <c r="K711" i="1"/>
  <c r="K712" i="1"/>
  <c r="K713" i="1"/>
  <c r="K696" i="1"/>
  <c r="K697" i="1"/>
  <c r="K698" i="1"/>
  <c r="K699" i="1"/>
  <c r="K700" i="1"/>
  <c r="K701" i="1"/>
  <c r="K702" i="1"/>
  <c r="K703" i="1"/>
  <c r="K704" i="1"/>
  <c r="K683" i="1"/>
  <c r="K684" i="1"/>
  <c r="K685" i="1"/>
  <c r="K686" i="1"/>
  <c r="K687" i="1"/>
  <c r="K688" i="1"/>
  <c r="K689" i="1"/>
  <c r="K690" i="1"/>
  <c r="K691" i="1"/>
  <c r="K692" i="1"/>
  <c r="K693" i="1"/>
  <c r="K694" i="1"/>
  <c r="K695" i="1"/>
  <c r="K678" i="1"/>
  <c r="K679" i="1"/>
  <c r="K680" i="1"/>
  <c r="K681" i="1"/>
  <c r="K682" i="1"/>
  <c r="K668" i="1"/>
  <c r="K669" i="1"/>
  <c r="K670" i="1"/>
  <c r="K671" i="1"/>
  <c r="K672" i="1"/>
  <c r="K673" i="1"/>
  <c r="K674" i="1"/>
  <c r="K675" i="1"/>
  <c r="K676" i="1"/>
  <c r="K677" i="1"/>
  <c r="K653" i="1"/>
  <c r="K654" i="1"/>
  <c r="K655" i="1"/>
  <c r="K656" i="1"/>
  <c r="K657" i="1"/>
  <c r="K658" i="1"/>
  <c r="K659" i="1"/>
  <c r="K660" i="1"/>
  <c r="K661" i="1"/>
  <c r="K662" i="1"/>
  <c r="K663" i="1"/>
  <c r="K664" i="1"/>
  <c r="K665" i="1"/>
  <c r="K666" i="1"/>
  <c r="K667" i="1"/>
  <c r="K646" i="1"/>
  <c r="K647" i="1"/>
  <c r="K648" i="1"/>
  <c r="K649" i="1"/>
  <c r="K650" i="1"/>
  <c r="K651" i="1"/>
  <c r="K652" i="1"/>
  <c r="K593" i="1"/>
  <c r="K594" i="1"/>
  <c r="K595" i="1"/>
  <c r="K596" i="1"/>
  <c r="K597" i="1"/>
  <c r="K598" i="1"/>
  <c r="K599" i="1"/>
  <c r="K600" i="1"/>
  <c r="K601" i="1"/>
  <c r="K602" i="1"/>
  <c r="K603" i="1"/>
  <c r="K604" i="1"/>
  <c r="K605" i="1"/>
  <c r="K606" i="1"/>
  <c r="K607" i="1"/>
  <c r="K608" i="1"/>
  <c r="K609" i="1"/>
  <c r="K610" i="1"/>
  <c r="K611" i="1"/>
  <c r="K612" i="1"/>
  <c r="K613" i="1"/>
  <c r="K614" i="1"/>
  <c r="K615" i="1"/>
  <c r="K616" i="1"/>
  <c r="K617" i="1"/>
  <c r="K618" i="1"/>
  <c r="K619" i="1"/>
  <c r="K620" i="1"/>
  <c r="K621" i="1"/>
  <c r="K622" i="1"/>
  <c r="K623" i="1"/>
  <c r="K624" i="1"/>
  <c r="K625" i="1"/>
  <c r="K626" i="1"/>
  <c r="K627" i="1"/>
  <c r="K628" i="1"/>
  <c r="K629" i="1"/>
  <c r="K630" i="1"/>
  <c r="K631" i="1"/>
  <c r="K632" i="1"/>
  <c r="K633" i="1"/>
  <c r="K634" i="1"/>
  <c r="K635" i="1"/>
  <c r="K636" i="1"/>
  <c r="K637" i="1"/>
  <c r="K638" i="1"/>
  <c r="K639" i="1"/>
  <c r="K640" i="1"/>
  <c r="K641" i="1"/>
  <c r="K642" i="1"/>
  <c r="K643" i="1"/>
  <c r="K644" i="1"/>
  <c r="K645" i="1"/>
  <c r="K581" i="1"/>
  <c r="K582" i="1"/>
  <c r="K583" i="1"/>
  <c r="K584" i="1"/>
  <c r="K585" i="1"/>
  <c r="K586" i="1"/>
  <c r="K587" i="1"/>
  <c r="K588" i="1"/>
  <c r="K589" i="1"/>
  <c r="K590" i="1"/>
  <c r="K591" i="1"/>
  <c r="K592" i="1"/>
  <c r="K569" i="1"/>
  <c r="K570" i="1"/>
  <c r="K571" i="1"/>
  <c r="K572" i="1"/>
  <c r="K573" i="1"/>
  <c r="K574" i="1"/>
  <c r="K575" i="1"/>
  <c r="K576" i="1"/>
  <c r="K577" i="1"/>
  <c r="K578" i="1"/>
  <c r="K579" i="1"/>
  <c r="K580" i="1"/>
  <c r="K562" i="1"/>
  <c r="K563" i="1"/>
  <c r="K564" i="1"/>
  <c r="K565" i="1"/>
  <c r="K566" i="1"/>
  <c r="K567" i="1"/>
  <c r="K568" i="1"/>
  <c r="K552" i="1"/>
  <c r="K553" i="1"/>
  <c r="K554" i="1"/>
  <c r="K555" i="1"/>
  <c r="K556" i="1"/>
  <c r="K557" i="1"/>
  <c r="K558" i="1"/>
  <c r="K559" i="1"/>
  <c r="K560" i="1"/>
  <c r="K561" i="1"/>
  <c r="K536" i="1"/>
  <c r="K537" i="1"/>
  <c r="K538" i="1"/>
  <c r="K539" i="1"/>
  <c r="K540" i="1"/>
  <c r="K541" i="1"/>
  <c r="K542" i="1"/>
  <c r="K543" i="1"/>
  <c r="K544" i="1"/>
  <c r="K545" i="1"/>
  <c r="K546" i="1"/>
  <c r="K547" i="1"/>
  <c r="K548" i="1"/>
  <c r="K549" i="1"/>
  <c r="K550" i="1"/>
  <c r="K551" i="1"/>
  <c r="K525" i="1"/>
  <c r="K526" i="1"/>
  <c r="K527" i="1"/>
  <c r="K528" i="1"/>
  <c r="K529" i="1"/>
  <c r="K530" i="1"/>
  <c r="K531" i="1"/>
  <c r="K532" i="1"/>
  <c r="K533" i="1"/>
  <c r="K534" i="1"/>
  <c r="K535" i="1"/>
  <c r="K523" i="1"/>
  <c r="K524" i="1"/>
  <c r="K507" i="1"/>
  <c r="K508" i="1"/>
  <c r="K509" i="1"/>
  <c r="K510" i="1"/>
  <c r="K511" i="1"/>
  <c r="K512" i="1"/>
  <c r="K513" i="1"/>
  <c r="K514" i="1"/>
  <c r="K515" i="1"/>
  <c r="K516" i="1"/>
  <c r="K517" i="1"/>
  <c r="K518" i="1"/>
  <c r="K519" i="1"/>
  <c r="K520" i="1"/>
  <c r="K521" i="1"/>
  <c r="K522" i="1"/>
  <c r="K502" i="1"/>
  <c r="K503" i="1"/>
  <c r="K504" i="1"/>
  <c r="K505" i="1"/>
  <c r="K506" i="1"/>
  <c r="K496" i="1"/>
  <c r="K497" i="1"/>
  <c r="K498" i="1"/>
  <c r="K499" i="1"/>
  <c r="K500" i="1"/>
  <c r="K501" i="1"/>
  <c r="K488" i="1"/>
  <c r="K489" i="1"/>
  <c r="K490" i="1"/>
  <c r="K491" i="1"/>
  <c r="K492" i="1"/>
  <c r="K493" i="1"/>
  <c r="K494" i="1"/>
  <c r="K495" i="1"/>
  <c r="K449" i="1"/>
  <c r="K450" i="1"/>
  <c r="K451" i="1"/>
  <c r="K452" i="1"/>
  <c r="K453" i="1"/>
  <c r="K454" i="1"/>
  <c r="K455" i="1"/>
  <c r="K456" i="1"/>
  <c r="K457" i="1"/>
  <c r="K458" i="1"/>
  <c r="K459" i="1"/>
  <c r="K460" i="1"/>
  <c r="K461" i="1"/>
  <c r="K462" i="1"/>
  <c r="K463" i="1"/>
  <c r="K464" i="1"/>
  <c r="K465" i="1"/>
  <c r="K466" i="1"/>
  <c r="K467" i="1"/>
  <c r="K468" i="1"/>
  <c r="K469" i="1"/>
  <c r="K470" i="1"/>
  <c r="K471" i="1"/>
  <c r="K472" i="1"/>
  <c r="K473" i="1"/>
  <c r="K474" i="1"/>
  <c r="K475" i="1"/>
  <c r="K476" i="1"/>
  <c r="K477" i="1"/>
  <c r="K478" i="1"/>
  <c r="K479" i="1"/>
  <c r="K480" i="1"/>
  <c r="K481" i="1"/>
  <c r="K482" i="1"/>
  <c r="K483" i="1"/>
  <c r="K484" i="1"/>
  <c r="K485" i="1"/>
  <c r="K486" i="1"/>
  <c r="K487" i="1"/>
  <c r="K432" i="1"/>
  <c r="K433" i="1"/>
  <c r="K434" i="1"/>
  <c r="K435" i="1"/>
  <c r="K436" i="1"/>
  <c r="K437" i="1"/>
  <c r="K438" i="1"/>
  <c r="K439" i="1"/>
  <c r="K440" i="1"/>
  <c r="K441" i="1"/>
  <c r="K442" i="1"/>
  <c r="K443" i="1"/>
  <c r="K444" i="1"/>
  <c r="K445" i="1"/>
  <c r="K446" i="1"/>
  <c r="K447" i="1"/>
  <c r="K448" i="1"/>
  <c r="K429" i="1"/>
  <c r="K430" i="1"/>
  <c r="K431" i="1"/>
  <c r="K420" i="1"/>
  <c r="K421" i="1"/>
  <c r="K422" i="1"/>
  <c r="K423" i="1"/>
  <c r="K424" i="1"/>
  <c r="K425" i="1"/>
  <c r="K426" i="1"/>
  <c r="K427" i="1"/>
  <c r="K428" i="1"/>
  <c r="K409" i="1"/>
  <c r="K410" i="1"/>
  <c r="K411" i="1"/>
  <c r="K412" i="1"/>
  <c r="K413" i="1"/>
  <c r="K414" i="1"/>
  <c r="K415" i="1"/>
  <c r="K416" i="1"/>
  <c r="K417" i="1"/>
  <c r="K418" i="1"/>
  <c r="K419" i="1"/>
  <c r="K401" i="1"/>
  <c r="K402" i="1"/>
  <c r="K403" i="1"/>
  <c r="K404" i="1"/>
  <c r="K405" i="1"/>
  <c r="K406" i="1"/>
  <c r="K407" i="1"/>
  <c r="K408" i="1"/>
  <c r="K394" i="1"/>
  <c r="K395" i="1"/>
  <c r="K396" i="1"/>
  <c r="K397" i="1"/>
  <c r="K398" i="1"/>
  <c r="K399" i="1"/>
  <c r="K400" i="1"/>
  <c r="K392" i="1"/>
  <c r="K393" i="1"/>
  <c r="K387" i="1"/>
  <c r="K388" i="1"/>
  <c r="K389" i="1"/>
  <c r="K390" i="1"/>
  <c r="K391" i="1"/>
  <c r="K384" i="1"/>
  <c r="K385" i="1"/>
  <c r="K386" i="1"/>
  <c r="K379" i="1"/>
  <c r="K380" i="1"/>
  <c r="K381" i="1"/>
  <c r="K382" i="1"/>
  <c r="K383" i="1"/>
  <c r="K376" i="1"/>
  <c r="K377" i="1"/>
  <c r="K378" i="1"/>
  <c r="K370" i="1"/>
  <c r="K371" i="1"/>
  <c r="K372" i="1"/>
  <c r="K373" i="1"/>
  <c r="K374" i="1"/>
  <c r="K375" i="1"/>
  <c r="K364" i="1"/>
  <c r="K365" i="1"/>
  <c r="K366" i="1"/>
  <c r="K367" i="1"/>
  <c r="K368" i="1"/>
  <c r="K369" i="1"/>
  <c r="K359" i="1"/>
  <c r="K360" i="1"/>
  <c r="K361" i="1"/>
  <c r="K362" i="1"/>
  <c r="K363" i="1"/>
  <c r="K349" i="1"/>
  <c r="K350" i="1"/>
  <c r="K351" i="1"/>
  <c r="K352" i="1"/>
  <c r="K353" i="1"/>
  <c r="K354" i="1"/>
  <c r="K355" i="1"/>
  <c r="K356" i="1"/>
  <c r="K357" i="1"/>
  <c r="K358" i="1"/>
  <c r="K346" i="1"/>
  <c r="K347" i="1"/>
  <c r="K348" i="1"/>
  <c r="K340" i="1"/>
  <c r="K341" i="1"/>
  <c r="K342" i="1"/>
  <c r="K343" i="1"/>
  <c r="K344" i="1"/>
  <c r="K345" i="1"/>
  <c r="K335" i="1"/>
  <c r="K336" i="1"/>
  <c r="K337" i="1"/>
  <c r="K338" i="1"/>
  <c r="K339" i="1"/>
  <c r="K331" i="1"/>
  <c r="K332" i="1"/>
  <c r="K333" i="1"/>
  <c r="K334" i="1"/>
  <c r="K321" i="1"/>
  <c r="K322" i="1"/>
  <c r="K323" i="1"/>
  <c r="K324" i="1"/>
  <c r="K325" i="1"/>
  <c r="K326" i="1"/>
  <c r="K327" i="1"/>
  <c r="K328" i="1"/>
  <c r="K329" i="1"/>
  <c r="K330" i="1"/>
  <c r="K312" i="1"/>
  <c r="K313" i="1"/>
  <c r="K314" i="1"/>
  <c r="K315" i="1"/>
  <c r="K316" i="1"/>
  <c r="K317" i="1"/>
  <c r="K318" i="1"/>
  <c r="K319" i="1"/>
  <c r="K320" i="1"/>
  <c r="K310" i="1"/>
  <c r="K311" i="1"/>
  <c r="K306" i="1"/>
  <c r="K307" i="1"/>
  <c r="K308" i="1"/>
  <c r="K309" i="1"/>
  <c r="K305" i="1"/>
  <c r="K301" i="1"/>
  <c r="K302" i="1"/>
  <c r="K303" i="1"/>
  <c r="K304" i="1"/>
  <c r="K299" i="1"/>
  <c r="K300" i="1"/>
  <c r="K293" i="1"/>
  <c r="K294" i="1"/>
  <c r="K295" i="1"/>
  <c r="K296" i="1"/>
  <c r="K297" i="1"/>
  <c r="K298"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39" i="1"/>
  <c r="K240" i="1"/>
  <c r="K241" i="1"/>
  <c r="K242" i="1"/>
  <c r="K243" i="1"/>
  <c r="K244" i="1"/>
  <c r="K245" i="1"/>
  <c r="K246" i="1"/>
  <c r="K247" i="1"/>
  <c r="K248" i="1"/>
  <c r="K249" i="1"/>
  <c r="K235" i="1"/>
  <c r="K236" i="1"/>
  <c r="K237" i="1"/>
  <c r="K238" i="1"/>
  <c r="K230" i="1"/>
  <c r="K231" i="1"/>
  <c r="K232" i="1"/>
  <c r="K233" i="1"/>
  <c r="K234" i="1"/>
  <c r="K229" i="1"/>
  <c r="K225" i="1"/>
  <c r="K226" i="1"/>
  <c r="K227" i="1"/>
  <c r="K228" i="1"/>
  <c r="K219" i="1"/>
  <c r="K220" i="1"/>
  <c r="K221" i="1"/>
  <c r="K222" i="1"/>
  <c r="K223" i="1"/>
  <c r="K224" i="1"/>
  <c r="K208" i="1"/>
  <c r="K209" i="1"/>
  <c r="K210" i="1"/>
  <c r="K211" i="1"/>
  <c r="K212" i="1"/>
  <c r="K213" i="1"/>
  <c r="K214" i="1"/>
  <c r="K215" i="1"/>
  <c r="K216" i="1"/>
  <c r="K217" i="1"/>
  <c r="K218" i="1"/>
  <c r="K3" i="1"/>
  <c r="K2" i="1"/>
  <c r="K1" i="1"/>
  <c r="K4" i="1"/>
  <c r="K5" i="1"/>
  <c r="K6" i="1"/>
  <c r="K196" i="1"/>
  <c r="K197" i="1"/>
  <c r="K198" i="1"/>
  <c r="K199" i="1"/>
  <c r="K200" i="1"/>
  <c r="K201" i="1"/>
  <c r="K202" i="1"/>
  <c r="K203" i="1"/>
  <c r="K204" i="1"/>
  <c r="K205" i="1"/>
  <c r="K206" i="1"/>
  <c r="K207" i="1"/>
  <c r="K195" i="1"/>
  <c r="K174" i="1"/>
  <c r="K175" i="1"/>
  <c r="K176" i="1"/>
  <c r="K177" i="1"/>
  <c r="K178" i="1"/>
  <c r="K179" i="1"/>
  <c r="K180" i="1"/>
  <c r="K181" i="1"/>
  <c r="K182" i="1"/>
  <c r="K183" i="1"/>
  <c r="K184" i="1"/>
  <c r="K185" i="1"/>
  <c r="K186" i="1"/>
  <c r="K187" i="1"/>
  <c r="K188" i="1"/>
  <c r="K189" i="1"/>
  <c r="K190" i="1"/>
  <c r="K191" i="1"/>
  <c r="K192" i="1"/>
  <c r="K193" i="1"/>
  <c r="K194" i="1"/>
  <c r="K168" i="1"/>
  <c r="K169" i="1"/>
  <c r="K170" i="1"/>
  <c r="K171" i="1"/>
  <c r="K172" i="1"/>
  <c r="K173" i="1"/>
  <c r="K167" i="1"/>
  <c r="K162" i="1"/>
  <c r="K163" i="1"/>
  <c r="K164" i="1"/>
  <c r="K165" i="1"/>
  <c r="K166" i="1"/>
  <c r="K140" i="1"/>
  <c r="K141" i="1"/>
  <c r="K142" i="1"/>
  <c r="K143" i="1"/>
  <c r="K144" i="1"/>
  <c r="K145" i="1"/>
  <c r="K146" i="1"/>
  <c r="K147" i="1"/>
  <c r="K148" i="1"/>
  <c r="K149" i="1"/>
  <c r="K150" i="1"/>
  <c r="K151" i="1"/>
  <c r="K152" i="1"/>
  <c r="K153" i="1"/>
  <c r="K154" i="1"/>
  <c r="K155" i="1"/>
  <c r="K156" i="1"/>
  <c r="K157" i="1"/>
  <c r="K158" i="1"/>
  <c r="K159" i="1"/>
  <c r="K160" i="1"/>
  <c r="K161" i="1"/>
  <c r="K132" i="1"/>
  <c r="K133" i="1"/>
  <c r="K134" i="1"/>
  <c r="K135" i="1"/>
  <c r="K136" i="1"/>
  <c r="K137" i="1"/>
  <c r="K138" i="1"/>
  <c r="K139" i="1"/>
  <c r="K127" i="1"/>
  <c r="K128" i="1"/>
  <c r="K129" i="1"/>
  <c r="K130" i="1"/>
  <c r="K13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80" i="1"/>
  <c r="K81"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14" i="1"/>
  <c r="K12" i="1"/>
  <c r="K13" i="1"/>
  <c r="K11" i="1"/>
  <c r="K9" i="1"/>
  <c r="K10" i="1"/>
  <c r="K8" i="1"/>
  <c r="K7" i="1"/>
  <c r="C2030" i="1"/>
  <c r="F1835" i="1" s="1"/>
  <c r="G1835" i="1" s="1"/>
  <c r="B31" i="2"/>
  <c r="B30" i="2"/>
  <c r="B29" i="2"/>
  <c r="B28" i="2"/>
  <c r="B27" i="2"/>
  <c r="B26" i="2"/>
  <c r="B25" i="2"/>
  <c r="B24" i="2"/>
  <c r="B23" i="2"/>
  <c r="B22" i="2"/>
  <c r="B21" i="2"/>
  <c r="B20" i="2"/>
  <c r="B19" i="2"/>
  <c r="B18" i="2"/>
  <c r="B17" i="2"/>
  <c r="B16" i="2"/>
  <c r="B15" i="2"/>
  <c r="B14" i="2"/>
  <c r="B13" i="2"/>
  <c r="B12" i="2"/>
  <c r="B11" i="2"/>
  <c r="B10" i="2"/>
  <c r="B9" i="2"/>
  <c r="B8" i="2"/>
  <c r="B7" i="2"/>
  <c r="G2105" i="1"/>
  <c r="C2031" i="1"/>
  <c r="F1962" i="1" s="1"/>
  <c r="G1962" i="1" s="1"/>
  <c r="G2026" i="1"/>
  <c r="G2024" i="1"/>
  <c r="G2022" i="1"/>
  <c r="G2020" i="1"/>
  <c r="G2018" i="1"/>
  <c r="G2016" i="1"/>
  <c r="F269" i="1" l="1"/>
  <c r="G269" i="1" s="1"/>
  <c r="F936" i="1"/>
  <c r="G936" i="1" s="1"/>
  <c r="F946" i="1"/>
  <c r="G946" i="1" s="1"/>
  <c r="F292" i="1"/>
  <c r="G292" i="1" s="1"/>
  <c r="G2028" i="1"/>
  <c r="C31" i="2" s="1"/>
  <c r="F31" i="2" s="1"/>
  <c r="F531" i="1"/>
  <c r="G531" i="1" s="1"/>
  <c r="F1653" i="1"/>
  <c r="G1653" i="1" s="1"/>
  <c r="F57" i="1"/>
  <c r="G57" i="1" s="1"/>
  <c r="F61" i="1"/>
  <c r="G61" i="1" s="1"/>
  <c r="F743" i="1"/>
  <c r="G743" i="1" s="1"/>
  <c r="F1720" i="1"/>
  <c r="G1720" i="1" s="1"/>
  <c r="F525" i="1"/>
  <c r="G525" i="1" s="1"/>
  <c r="F1380" i="1"/>
  <c r="G1380" i="1" s="1"/>
  <c r="F659" i="1"/>
  <c r="G659" i="1" s="1"/>
  <c r="F1713" i="1"/>
  <c r="G1713" i="1" s="1"/>
  <c r="F73" i="1"/>
  <c r="G73" i="1" s="1"/>
  <c r="F748" i="1"/>
  <c r="G748" i="1" s="1"/>
  <c r="F1780" i="1"/>
  <c r="G1780" i="1" s="1"/>
  <c r="F958" i="1"/>
  <c r="G958" i="1" s="1"/>
  <c r="F339" i="1"/>
  <c r="G339" i="1" s="1"/>
  <c r="F348" i="1"/>
  <c r="G348" i="1" s="1"/>
  <c r="F473" i="1"/>
  <c r="G473" i="1" s="1"/>
  <c r="F1235" i="1"/>
  <c r="G1235" i="1" s="1"/>
  <c r="F535" i="1"/>
  <c r="G535" i="1" s="1"/>
  <c r="F1656" i="1"/>
  <c r="G1656" i="1" s="1"/>
  <c r="F741" i="1"/>
  <c r="G741" i="1" s="1"/>
  <c r="F121" i="1"/>
  <c r="G121" i="1" s="1"/>
  <c r="F756" i="1"/>
  <c r="G756" i="1" s="1"/>
  <c r="F330" i="1"/>
  <c r="G330" i="1" s="1"/>
  <c r="F1002" i="1"/>
  <c r="G1002" i="1" s="1"/>
  <c r="F1198" i="1"/>
  <c r="G1198" i="1" s="1"/>
  <c r="F1229" i="1"/>
  <c r="G1229" i="1" s="1"/>
  <c r="F1285" i="1"/>
  <c r="G1285" i="1" s="1"/>
  <c r="F538" i="1"/>
  <c r="G538" i="1" s="1"/>
  <c r="F124" i="1"/>
  <c r="G124" i="1" s="1"/>
  <c r="F918" i="1"/>
  <c r="G918" i="1" s="1"/>
  <c r="F362" i="1"/>
  <c r="G362" i="1" s="1"/>
  <c r="F781" i="1"/>
  <c r="G781" i="1" s="1"/>
  <c r="F1788" i="1"/>
  <c r="G1788" i="1" s="1"/>
  <c r="F380" i="1"/>
  <c r="G380" i="1" s="1"/>
  <c r="F1415" i="1"/>
  <c r="G1415" i="1" s="1"/>
  <c r="F389" i="1"/>
  <c r="G389" i="1" s="1"/>
  <c r="F1862" i="1"/>
  <c r="G1862" i="1" s="1"/>
  <c r="F139" i="1"/>
  <c r="G139" i="1" s="1"/>
  <c r="F354" i="1"/>
  <c r="G354" i="1" s="1"/>
  <c r="F541" i="1"/>
  <c r="G541" i="1" s="1"/>
  <c r="F777" i="1"/>
  <c r="G777" i="1" s="1"/>
  <c r="F1023" i="1"/>
  <c r="G1023" i="1" s="1"/>
  <c r="F1386" i="1"/>
  <c r="G1386" i="1" s="1"/>
  <c r="F1782" i="1"/>
  <c r="G1782" i="1" s="1"/>
  <c r="F145" i="1"/>
  <c r="G145" i="1" s="1"/>
  <c r="F547" i="1"/>
  <c r="G547" i="1" s="1"/>
  <c r="F1026" i="1"/>
  <c r="G1026" i="1" s="1"/>
  <c r="F1408" i="1"/>
  <c r="G1408" i="1" s="1"/>
  <c r="F148" i="1"/>
  <c r="G148" i="1" s="1"/>
  <c r="F562" i="1"/>
  <c r="G562" i="1" s="1"/>
  <c r="F827" i="1"/>
  <c r="G827" i="1" s="1"/>
  <c r="F1032" i="1"/>
  <c r="G1032" i="1" s="1"/>
  <c r="F1837" i="1"/>
  <c r="G1837" i="1" s="1"/>
  <c r="F151" i="1"/>
  <c r="G151" i="1" s="1"/>
  <c r="F568" i="1"/>
  <c r="G568" i="1" s="1"/>
  <c r="F830" i="1"/>
  <c r="G830" i="1" s="1"/>
  <c r="F1038" i="1"/>
  <c r="G1038" i="1" s="1"/>
  <c r="F1454" i="1"/>
  <c r="G1454" i="1" s="1"/>
  <c r="F1844" i="1"/>
  <c r="G1844" i="1" s="1"/>
  <c r="F172" i="1"/>
  <c r="G172" i="1" s="1"/>
  <c r="F392" i="1"/>
  <c r="G392" i="1" s="1"/>
  <c r="F599" i="1"/>
  <c r="G599" i="1" s="1"/>
  <c r="F833" i="1"/>
  <c r="G833" i="1" s="1"/>
  <c r="F1050" i="1"/>
  <c r="G1050" i="1" s="1"/>
  <c r="F1457" i="1"/>
  <c r="G1457" i="1" s="1"/>
  <c r="F1848" i="1"/>
  <c r="G1848" i="1" s="1"/>
  <c r="F175" i="1"/>
  <c r="G175" i="1" s="1"/>
  <c r="F438" i="1"/>
  <c r="G438" i="1" s="1"/>
  <c r="F621" i="1"/>
  <c r="G621" i="1" s="1"/>
  <c r="F854" i="1"/>
  <c r="G854" i="1" s="1"/>
  <c r="F1064" i="1"/>
  <c r="G1064" i="1" s="1"/>
  <c r="F1465" i="1"/>
  <c r="G1465" i="1" s="1"/>
  <c r="F231" i="1"/>
  <c r="G231" i="1" s="1"/>
  <c r="F440" i="1"/>
  <c r="G440" i="1" s="1"/>
  <c r="F624" i="1"/>
  <c r="G624" i="1" s="1"/>
  <c r="F858" i="1"/>
  <c r="G858" i="1" s="1"/>
  <c r="F1082" i="1"/>
  <c r="G1082" i="1" s="1"/>
  <c r="F1480" i="1"/>
  <c r="G1480" i="1" s="1"/>
  <c r="F1883" i="1"/>
  <c r="G1883" i="1" s="1"/>
  <c r="F28" i="1"/>
  <c r="G28" i="1" s="1"/>
  <c r="F234" i="1"/>
  <c r="G234" i="1" s="1"/>
  <c r="F445" i="1"/>
  <c r="G445" i="1" s="1"/>
  <c r="F630" i="1"/>
  <c r="G630" i="1" s="1"/>
  <c r="F860" i="1"/>
  <c r="G860" i="1" s="1"/>
  <c r="F1150" i="1"/>
  <c r="G1150" i="1" s="1"/>
  <c r="F1607" i="1"/>
  <c r="G1607" i="1" s="1"/>
  <c r="F1889" i="1"/>
  <c r="G1889" i="1" s="1"/>
  <c r="F31" i="1"/>
  <c r="G31" i="1" s="1"/>
  <c r="F240" i="1"/>
  <c r="G240" i="1" s="1"/>
  <c r="F447" i="1"/>
  <c r="G447" i="1" s="1"/>
  <c r="F636" i="1"/>
  <c r="G636" i="1" s="1"/>
  <c r="F908" i="1"/>
  <c r="G908" i="1" s="1"/>
  <c r="F1155" i="1"/>
  <c r="G1155" i="1" s="1"/>
  <c r="F1610" i="1"/>
  <c r="G1610" i="1" s="1"/>
  <c r="F1937" i="1"/>
  <c r="G1937" i="1" s="1"/>
  <c r="F43" i="1"/>
  <c r="G43" i="1" s="1"/>
  <c r="F246" i="1"/>
  <c r="G246" i="1" s="1"/>
  <c r="F457" i="1"/>
  <c r="G457" i="1" s="1"/>
  <c r="F640" i="1"/>
  <c r="G640" i="1" s="1"/>
  <c r="F910" i="1"/>
  <c r="G910" i="1" s="1"/>
  <c r="F1162" i="1"/>
  <c r="G1162" i="1" s="1"/>
  <c r="F1627" i="1"/>
  <c r="G1627" i="1" s="1"/>
  <c r="F55" i="1"/>
  <c r="G55" i="1" s="1"/>
  <c r="F259" i="1"/>
  <c r="G259" i="1" s="1"/>
  <c r="F470" i="1"/>
  <c r="G470" i="1" s="1"/>
  <c r="F652" i="1"/>
  <c r="G652" i="1" s="1"/>
  <c r="F912" i="1"/>
  <c r="G912" i="1" s="1"/>
  <c r="F1184" i="1"/>
  <c r="G1184" i="1" s="1"/>
  <c r="F1642" i="1"/>
  <c r="G1642" i="1" s="1"/>
  <c r="F1792" i="1"/>
  <c r="G1792" i="1" s="1"/>
  <c r="F1794" i="1"/>
  <c r="G1794" i="1" s="1"/>
  <c r="F59" i="1"/>
  <c r="G59" i="1" s="1"/>
  <c r="F160" i="1"/>
  <c r="G160" i="1" s="1"/>
  <c r="F266" i="1"/>
  <c r="G266" i="1" s="1"/>
  <c r="F386" i="1"/>
  <c r="G386" i="1" s="1"/>
  <c r="F467" i="1"/>
  <c r="G467" i="1" s="1"/>
  <c r="F648" i="1"/>
  <c r="G648" i="1" s="1"/>
  <c r="F769" i="1"/>
  <c r="G769" i="1" s="1"/>
  <c r="F856" i="1"/>
  <c r="G856" i="1" s="1"/>
  <c r="F938" i="1"/>
  <c r="G938" i="1" s="1"/>
  <c r="F1053" i="1"/>
  <c r="G1053" i="1" s="1"/>
  <c r="F1232" i="1"/>
  <c r="G1232" i="1" s="1"/>
  <c r="F1460" i="1"/>
  <c r="G1460" i="1" s="1"/>
  <c r="F1709" i="1"/>
  <c r="G1709" i="1" s="1"/>
  <c r="F1796" i="1"/>
  <c r="G1796" i="1" s="1"/>
  <c r="F1934" i="1"/>
  <c r="G1934" i="1" s="1"/>
  <c r="F417" i="1"/>
  <c r="G417" i="1" s="1"/>
  <c r="F498" i="1"/>
  <c r="G498" i="1" s="1"/>
  <c r="F593" i="1"/>
  <c r="G593" i="1" s="1"/>
  <c r="F682" i="1"/>
  <c r="G682" i="1" s="1"/>
  <c r="F805" i="1"/>
  <c r="G805" i="1" s="1"/>
  <c r="F884" i="1"/>
  <c r="G884" i="1" s="1"/>
  <c r="F985" i="1"/>
  <c r="G985" i="1" s="1"/>
  <c r="F1101" i="1"/>
  <c r="G1101" i="1" s="1"/>
  <c r="F1317" i="1"/>
  <c r="G1317" i="1" s="1"/>
  <c r="F1540" i="1"/>
  <c r="G1540" i="1" s="1"/>
  <c r="F1761" i="1"/>
  <c r="G1761" i="1" s="1"/>
  <c r="F1820" i="1"/>
  <c r="G1820" i="1" s="1"/>
  <c r="F2004" i="1"/>
  <c r="G2004" i="1" s="1"/>
  <c r="F1940" i="1"/>
  <c r="G1940" i="1" s="1"/>
  <c r="F190" i="1"/>
  <c r="G190" i="1" s="1"/>
  <c r="F665" i="1"/>
  <c r="G665" i="1" s="1"/>
  <c r="F960" i="1"/>
  <c r="G960" i="1" s="1"/>
  <c r="F1726" i="1"/>
  <c r="G1726" i="1" s="1"/>
  <c r="F88" i="1"/>
  <c r="G88" i="1" s="1"/>
  <c r="F411" i="1"/>
  <c r="G411" i="1" s="1"/>
  <c r="F675" i="1"/>
  <c r="G675" i="1" s="1"/>
  <c r="F962" i="1"/>
  <c r="G962" i="1" s="1"/>
  <c r="F1499" i="1"/>
  <c r="G1499" i="1" s="1"/>
  <c r="F1818" i="1"/>
  <c r="G1818" i="1" s="1"/>
  <c r="F203" i="1"/>
  <c r="G203" i="1" s="1"/>
  <c r="F495" i="1"/>
  <c r="G495" i="1" s="1"/>
  <c r="F1088" i="1"/>
  <c r="G1088" i="1" s="1"/>
  <c r="F1754" i="1"/>
  <c r="G1754" i="1" s="1"/>
  <c r="F307" i="1"/>
  <c r="G307" i="1" s="1"/>
  <c r="F7" i="1"/>
  <c r="G7" i="1" s="1"/>
  <c r="F100" i="1"/>
  <c r="G100" i="1" s="1"/>
  <c r="F209" i="1"/>
  <c r="G209" i="1" s="1"/>
  <c r="F421" i="1"/>
  <c r="G421" i="1" s="1"/>
  <c r="F595" i="1"/>
  <c r="G595" i="1" s="1"/>
  <c r="F686" i="1"/>
  <c r="G686" i="1" s="1"/>
  <c r="F987" i="1"/>
  <c r="G987" i="1" s="1"/>
  <c r="F1107" i="1"/>
  <c r="G1107" i="1" s="1"/>
  <c r="F1320" i="1"/>
  <c r="G1320" i="1" s="1"/>
  <c r="F1556" i="1"/>
  <c r="G1556" i="1" s="1"/>
  <c r="F1763" i="1"/>
  <c r="G1763" i="1" s="1"/>
  <c r="F1822" i="1"/>
  <c r="G1822" i="1" s="1"/>
  <c r="F2009" i="1"/>
  <c r="G2009" i="1" s="1"/>
  <c r="F1798" i="1"/>
  <c r="G1798" i="1" s="1"/>
  <c r="F1806" i="1"/>
  <c r="G1806" i="1" s="1"/>
  <c r="F82" i="1"/>
  <c r="G82" i="1" s="1"/>
  <c r="F399" i="1"/>
  <c r="G399" i="1" s="1"/>
  <c r="F479" i="1"/>
  <c r="G479" i="1" s="1"/>
  <c r="F787" i="1"/>
  <c r="G787" i="1" s="1"/>
  <c r="F1084" i="1"/>
  <c r="G1084" i="1" s="1"/>
  <c r="F1489" i="1"/>
  <c r="G1489" i="1" s="1"/>
  <c r="F1812" i="1"/>
  <c r="G1812" i="1" s="1"/>
  <c r="F200" i="1"/>
  <c r="G200" i="1" s="1"/>
  <c r="F485" i="1"/>
  <c r="G485" i="1" s="1"/>
  <c r="F868" i="1"/>
  <c r="G868" i="1" s="1"/>
  <c r="F1300" i="1"/>
  <c r="G1300" i="1" s="1"/>
  <c r="F1751" i="1"/>
  <c r="G1751" i="1" s="1"/>
  <c r="F301" i="1"/>
  <c r="G301" i="1" s="1"/>
  <c r="F678" i="1"/>
  <c r="G678" i="1" s="1"/>
  <c r="F974" i="1"/>
  <c r="G974" i="1" s="1"/>
  <c r="F1505" i="1"/>
  <c r="G1505" i="1" s="1"/>
  <c r="F91" i="1"/>
  <c r="G91" i="1" s="1"/>
  <c r="F13" i="1"/>
  <c r="G13" i="1" s="1"/>
  <c r="F112" i="1"/>
  <c r="G112" i="1" s="1"/>
  <c r="F319" i="1"/>
  <c r="G319" i="1" s="1"/>
  <c r="F505" i="1"/>
  <c r="G505" i="1" s="1"/>
  <c r="F718" i="1"/>
  <c r="G718" i="1" s="1"/>
  <c r="F807" i="1"/>
  <c r="G807" i="1" s="1"/>
  <c r="F888" i="1"/>
  <c r="G888" i="1" s="1"/>
  <c r="F993" i="1"/>
  <c r="G993" i="1" s="1"/>
  <c r="F1117" i="1"/>
  <c r="G1117" i="1" s="1"/>
  <c r="F1335" i="1"/>
  <c r="G1335" i="1" s="1"/>
  <c r="F1561" i="1"/>
  <c r="G1561" i="1" s="1"/>
  <c r="F1773" i="1"/>
  <c r="G1773" i="1" s="1"/>
  <c r="F1828" i="1"/>
  <c r="G1828" i="1" s="1"/>
  <c r="F295" i="1"/>
  <c r="G295" i="1" s="1"/>
  <c r="F581" i="1"/>
  <c r="G581" i="1" s="1"/>
  <c r="F864" i="1"/>
  <c r="G864" i="1" s="1"/>
  <c r="F1291" i="1"/>
  <c r="G1291" i="1" s="1"/>
  <c r="F1943" i="1"/>
  <c r="G1943" i="1" s="1"/>
  <c r="F298" i="1"/>
  <c r="G298" i="1" s="1"/>
  <c r="F585" i="1"/>
  <c r="G585" i="1" s="1"/>
  <c r="F791" i="1"/>
  <c r="G791" i="1" s="1"/>
  <c r="F1086" i="1"/>
  <c r="G1086" i="1" s="1"/>
  <c r="F1956" i="1"/>
  <c r="G1956" i="1" s="1"/>
  <c r="F591" i="1"/>
  <c r="G591" i="1" s="1"/>
  <c r="F876" i="1"/>
  <c r="G876" i="1" s="1"/>
  <c r="F1314" i="1"/>
  <c r="G1314" i="1" s="1"/>
  <c r="F1979" i="1"/>
  <c r="G1979" i="1" s="1"/>
  <c r="F206" i="1"/>
  <c r="G206" i="1" s="1"/>
  <c r="F25" i="1"/>
  <c r="G25" i="1" s="1"/>
  <c r="F115" i="1"/>
  <c r="G115" i="1" s="1"/>
  <c r="F218" i="1"/>
  <c r="G218" i="1" s="1"/>
  <c r="F325" i="1"/>
  <c r="G325" i="1" s="1"/>
  <c r="F430" i="1"/>
  <c r="G430" i="1" s="1"/>
  <c r="F516" i="1"/>
  <c r="G516" i="1" s="1"/>
  <c r="F597" i="1"/>
  <c r="G597" i="1" s="1"/>
  <c r="F727" i="1"/>
  <c r="G727" i="1" s="1"/>
  <c r="F815" i="1"/>
  <c r="G815" i="1" s="1"/>
  <c r="F899" i="1"/>
  <c r="G899" i="1" s="1"/>
  <c r="F995" i="1"/>
  <c r="G995" i="1" s="1"/>
  <c r="F1142" i="1"/>
  <c r="G1142" i="1" s="1"/>
  <c r="F1374" i="1"/>
  <c r="G1374" i="1" s="1"/>
  <c r="F1595" i="1"/>
  <c r="G1595" i="1" s="1"/>
  <c r="F1778" i="1"/>
  <c r="G1778" i="1" s="1"/>
  <c r="F1056" i="1"/>
  <c r="G1056" i="1" s="1"/>
  <c r="F1111" i="1"/>
  <c r="G1111" i="1" s="1"/>
  <c r="F1182" i="1"/>
  <c r="G1182" i="1" s="1"/>
  <c r="F1242" i="1"/>
  <c r="G1242" i="1" s="1"/>
  <c r="F1332" i="1"/>
  <c r="G1332" i="1" s="1"/>
  <c r="F1412" i="1"/>
  <c r="G1412" i="1" s="1"/>
  <c r="F1662" i="1"/>
  <c r="G1662" i="1" s="1"/>
  <c r="F1744" i="1"/>
  <c r="G1744" i="1" s="1"/>
  <c r="F1722" i="1"/>
  <c r="G1722" i="1" s="1"/>
  <c r="F1622" i="1"/>
  <c r="G1622" i="1" s="1"/>
  <c r="F1598" i="1"/>
  <c r="G1598" i="1" s="1"/>
  <c r="F1580" i="1"/>
  <c r="G1580" i="1" s="1"/>
  <c r="F1502" i="1"/>
  <c r="G1502" i="1" s="1"/>
  <c r="F1477" i="1"/>
  <c r="G1477" i="1" s="1"/>
  <c r="F1428" i="1"/>
  <c r="G1428" i="1" s="1"/>
  <c r="F1402" i="1"/>
  <c r="G1402" i="1" s="1"/>
  <c r="F1377" i="1"/>
  <c r="G1377" i="1" s="1"/>
  <c r="F1353" i="1"/>
  <c r="G1353" i="1" s="1"/>
  <c r="F1303" i="1"/>
  <c r="G1303" i="1" s="1"/>
  <c r="F1279" i="1"/>
  <c r="G1279" i="1" s="1"/>
  <c r="F1178" i="1"/>
  <c r="G1178" i="1" s="1"/>
  <c r="F1152" i="1"/>
  <c r="G1152" i="1" s="1"/>
  <c r="F1995" i="1"/>
  <c r="G1995" i="1" s="1"/>
  <c r="F1970" i="1"/>
  <c r="G1970" i="1" s="1"/>
  <c r="F1952" i="1"/>
  <c r="G1952" i="1" s="1"/>
  <c r="F1926" i="1"/>
  <c r="G1926" i="1" s="1"/>
  <c r="F1902" i="1"/>
  <c r="G1902" i="1" s="1"/>
  <c r="F1877" i="1"/>
  <c r="G1877" i="1" s="1"/>
  <c r="F1853" i="1"/>
  <c r="G1853" i="1" s="1"/>
  <c r="F1693" i="1"/>
  <c r="G1693" i="1" s="1"/>
  <c r="F1671" i="1"/>
  <c r="G1671" i="1" s="1"/>
  <c r="F1550" i="1"/>
  <c r="G1550" i="1" s="1"/>
  <c r="F1525" i="1"/>
  <c r="G1525" i="1" s="1"/>
  <c r="F1451" i="1"/>
  <c r="G1451" i="1" s="1"/>
  <c r="F1326" i="1"/>
  <c r="G1326" i="1" s="1"/>
  <c r="F1252" i="1"/>
  <c r="G1252" i="1" s="1"/>
  <c r="F1226" i="1"/>
  <c r="G1226" i="1" s="1"/>
  <c r="F1131" i="1"/>
  <c r="G1131" i="1" s="1"/>
  <c r="F1115" i="1"/>
  <c r="G1115" i="1" s="1"/>
  <c r="F1099" i="1"/>
  <c r="G1099" i="1" s="1"/>
  <c r="F1992" i="1"/>
  <c r="G1992" i="1" s="1"/>
  <c r="F1967" i="1"/>
  <c r="G1967" i="1" s="1"/>
  <c r="F1946" i="1"/>
  <c r="G1946" i="1" s="1"/>
  <c r="F1924" i="1"/>
  <c r="G1924" i="1" s="1"/>
  <c r="F1899" i="1"/>
  <c r="G1899" i="1" s="1"/>
  <c r="F1874" i="1"/>
  <c r="G1874" i="1" s="1"/>
  <c r="F1850" i="1"/>
  <c r="G1850" i="1" s="1"/>
  <c r="F1765" i="1"/>
  <c r="G1765" i="1" s="1"/>
  <c r="F1690" i="1"/>
  <c r="G1690" i="1" s="1"/>
  <c r="F1665" i="1"/>
  <c r="G1665" i="1" s="1"/>
  <c r="F1547" i="1"/>
  <c r="G1547" i="1" s="1"/>
  <c r="F1522" i="1"/>
  <c r="G1522" i="1" s="1"/>
  <c r="F1323" i="1"/>
  <c r="G1323" i="1" s="1"/>
  <c r="F1249" i="1"/>
  <c r="G1249" i="1" s="1"/>
  <c r="F1223" i="1"/>
  <c r="G1223" i="1" s="1"/>
  <c r="F1129" i="1"/>
  <c r="G1129" i="1" s="1"/>
  <c r="F1113" i="1"/>
  <c r="G1113" i="1" s="1"/>
  <c r="F1097" i="1"/>
  <c r="G1097" i="1" s="1"/>
  <c r="F1078" i="1"/>
  <c r="G1078" i="1" s="1"/>
  <c r="F1062" i="1"/>
  <c r="G1062" i="1" s="1"/>
  <c r="F1035" i="1"/>
  <c r="G1035" i="1" s="1"/>
  <c r="F1013" i="1"/>
  <c r="G1013" i="1" s="1"/>
  <c r="F991" i="1"/>
  <c r="G991" i="1" s="1"/>
  <c r="F972" i="1"/>
  <c r="G972" i="1" s="1"/>
  <c r="F956" i="1"/>
  <c r="G956" i="1" s="1"/>
  <c r="F940" i="1"/>
  <c r="G940" i="1" s="1"/>
  <c r="F920" i="1"/>
  <c r="G920" i="1" s="1"/>
  <c r="F904" i="1"/>
  <c r="G904" i="1" s="1"/>
  <c r="F1737" i="1"/>
  <c r="G1737" i="1" s="1"/>
  <c r="F1639" i="1"/>
  <c r="G1639" i="1" s="1"/>
  <c r="F1618" i="1"/>
  <c r="G1618" i="1" s="1"/>
  <c r="F1592" i="1"/>
  <c r="G1592" i="1" s="1"/>
  <c r="F1571" i="1"/>
  <c r="G1571" i="1" s="1"/>
  <c r="F1495" i="1"/>
  <c r="G1495" i="1" s="1"/>
  <c r="F1471" i="1"/>
  <c r="G1471" i="1" s="1"/>
  <c r="F1446" i="1"/>
  <c r="G1446" i="1" s="1"/>
  <c r="F1422" i="1"/>
  <c r="G1422" i="1" s="1"/>
  <c r="F1396" i="1"/>
  <c r="G1396" i="1" s="1"/>
  <c r="F1371" i="1"/>
  <c r="G1371" i="1" s="1"/>
  <c r="F1297" i="1"/>
  <c r="G1297" i="1" s="1"/>
  <c r="F1272" i="1"/>
  <c r="G1272" i="1" s="1"/>
  <c r="F1194" i="1"/>
  <c r="G1194" i="1" s="1"/>
  <c r="F1174" i="1"/>
  <c r="G1174" i="1" s="1"/>
  <c r="F1148" i="1"/>
  <c r="G1148" i="1" s="1"/>
  <c r="F759" i="1"/>
  <c r="G759" i="1" s="1"/>
  <c r="F739" i="1"/>
  <c r="G739" i="1" s="1"/>
  <c r="F712" i="1"/>
  <c r="G712" i="1" s="1"/>
  <c r="F1735" i="1"/>
  <c r="G1735" i="1" s="1"/>
  <c r="F1636" i="1"/>
  <c r="G1636" i="1" s="1"/>
  <c r="F1616" i="1"/>
  <c r="G1616" i="1" s="1"/>
  <c r="F1590" i="1"/>
  <c r="G1590" i="1" s="1"/>
  <c r="F1568" i="1"/>
  <c r="G1568" i="1" s="1"/>
  <c r="F1492" i="1"/>
  <c r="G1492" i="1" s="1"/>
  <c r="F1468" i="1"/>
  <c r="G1468" i="1" s="1"/>
  <c r="F1443" i="1"/>
  <c r="G1443" i="1" s="1"/>
  <c r="F1419" i="1"/>
  <c r="G1419" i="1" s="1"/>
  <c r="F1393" i="1"/>
  <c r="G1393" i="1" s="1"/>
  <c r="F1368" i="1"/>
  <c r="G1368" i="1" s="1"/>
  <c r="F1294" i="1"/>
  <c r="G1294" i="1" s="1"/>
  <c r="F1269" i="1"/>
  <c r="G1269" i="1" s="1"/>
  <c r="F1190" i="1"/>
  <c r="G1190" i="1" s="1"/>
  <c r="F1172" i="1"/>
  <c r="G1172" i="1" s="1"/>
  <c r="F1146" i="1"/>
  <c r="G1146" i="1" s="1"/>
  <c r="F1998" i="1"/>
  <c r="G1998" i="1" s="1"/>
  <c r="F1973" i="1"/>
  <c r="G1973" i="1" s="1"/>
  <c r="F1954" i="1"/>
  <c r="G1954" i="1" s="1"/>
  <c r="F1928" i="1"/>
  <c r="G1928" i="1" s="1"/>
  <c r="F1905" i="1"/>
  <c r="G1905" i="1" s="1"/>
  <c r="F1880" i="1"/>
  <c r="G1880" i="1" s="1"/>
  <c r="F1856" i="1"/>
  <c r="G1856" i="1" s="1"/>
  <c r="F1696" i="1"/>
  <c r="G1696" i="1" s="1"/>
  <c r="F1673" i="1"/>
  <c r="G1673" i="1" s="1"/>
  <c r="F1647" i="1"/>
  <c r="G1647" i="1" s="1"/>
  <c r="F1553" i="1"/>
  <c r="G1553" i="1" s="1"/>
  <c r="F1528" i="1"/>
  <c r="G1528" i="1" s="1"/>
  <c r="F2001" i="1"/>
  <c r="G2001" i="1" s="1"/>
  <c r="F1960" i="1"/>
  <c r="G1960" i="1" s="1"/>
  <c r="F1886" i="1"/>
  <c r="G1886" i="1" s="1"/>
  <c r="F1846" i="1"/>
  <c r="G1846" i="1" s="1"/>
  <c r="F1739" i="1"/>
  <c r="G1739" i="1" s="1"/>
  <c r="F1703" i="1"/>
  <c r="G1703" i="1" s="1"/>
  <c r="F1659" i="1"/>
  <c r="G1659" i="1" s="1"/>
  <c r="F1399" i="1"/>
  <c r="G1399" i="1" s="1"/>
  <c r="F1362" i="1"/>
  <c r="G1362" i="1" s="1"/>
  <c r="F1329" i="1"/>
  <c r="G1329" i="1" s="1"/>
  <c r="F1257" i="1"/>
  <c r="G1257" i="1" s="1"/>
  <c r="F1095" i="1"/>
  <c r="G1095" i="1" s="1"/>
  <c r="F1072" i="1"/>
  <c r="G1072" i="1" s="1"/>
  <c r="F1017" i="1"/>
  <c r="G1017" i="1" s="1"/>
  <c r="F948" i="1"/>
  <c r="G948" i="1" s="1"/>
  <c r="F906" i="1"/>
  <c r="G906" i="1" s="1"/>
  <c r="F880" i="1"/>
  <c r="G880" i="1" s="1"/>
  <c r="F846" i="1"/>
  <c r="G846" i="1" s="1"/>
  <c r="F799" i="1"/>
  <c r="G799" i="1" s="1"/>
  <c r="F724" i="1"/>
  <c r="G724" i="1" s="1"/>
  <c r="F698" i="1"/>
  <c r="G698" i="1" s="1"/>
  <c r="F650" i="1"/>
  <c r="G650" i="1" s="1"/>
  <c r="F602" i="1"/>
  <c r="G602" i="1" s="1"/>
  <c r="F556" i="1"/>
  <c r="G556" i="1" s="1"/>
  <c r="F528" i="1"/>
  <c r="G528" i="1" s="1"/>
  <c r="F336" i="1"/>
  <c r="G336" i="1" s="1"/>
  <c r="F288" i="1"/>
  <c r="G288" i="1" s="1"/>
  <c r="F263" i="1"/>
  <c r="G263" i="1" s="1"/>
  <c r="F237" i="1"/>
  <c r="G237" i="1" s="1"/>
  <c r="F192" i="1"/>
  <c r="G192" i="1" s="1"/>
  <c r="F166" i="1"/>
  <c r="G166" i="1" s="1"/>
  <c r="F142" i="1"/>
  <c r="G142" i="1" s="1"/>
  <c r="F118" i="1"/>
  <c r="G118" i="1" s="1"/>
  <c r="F94" i="1"/>
  <c r="G94" i="1" s="1"/>
  <c r="F70" i="1"/>
  <c r="G70" i="1" s="1"/>
  <c r="F1922" i="1"/>
  <c r="G1922" i="1" s="1"/>
  <c r="F1624" i="1"/>
  <c r="G1624" i="1" s="1"/>
  <c r="F1586" i="1"/>
  <c r="G1586" i="1" s="1"/>
  <c r="F1544" i="1"/>
  <c r="G1544" i="1" s="1"/>
  <c r="F1508" i="1"/>
  <c r="G1508" i="1" s="1"/>
  <c r="F1434" i="1"/>
  <c r="G1434" i="1" s="1"/>
  <c r="F1288" i="1"/>
  <c r="G1288" i="1" s="1"/>
  <c r="F1214" i="1"/>
  <c r="G1214" i="1" s="1"/>
  <c r="F1180" i="1"/>
  <c r="G1180" i="1" s="1"/>
  <c r="F1144" i="1"/>
  <c r="G1144" i="1" s="1"/>
  <c r="F1119" i="1"/>
  <c r="G1119" i="1" s="1"/>
  <c r="F1090" i="1"/>
  <c r="G1090" i="1" s="1"/>
  <c r="F1044" i="1"/>
  <c r="G1044" i="1" s="1"/>
  <c r="F989" i="1"/>
  <c r="G989" i="1" s="1"/>
  <c r="F966" i="1"/>
  <c r="G966" i="1" s="1"/>
  <c r="F924" i="1"/>
  <c r="G924" i="1" s="1"/>
  <c r="F862" i="1"/>
  <c r="G862" i="1" s="1"/>
  <c r="F818" i="1"/>
  <c r="G818" i="1" s="1"/>
  <c r="F774" i="1"/>
  <c r="G774" i="1" s="1"/>
  <c r="F750" i="1"/>
  <c r="G750" i="1" s="1"/>
  <c r="F669" i="1"/>
  <c r="G669" i="1" s="1"/>
  <c r="F627" i="1"/>
  <c r="G627" i="1" s="1"/>
  <c r="F583" i="1"/>
  <c r="G583" i="1" s="1"/>
  <c r="F553" i="1"/>
  <c r="G553" i="1" s="1"/>
  <c r="F501" i="1"/>
  <c r="G501" i="1" s="1"/>
  <c r="F476" i="1"/>
  <c r="G476" i="1" s="1"/>
  <c r="F455" i="1"/>
  <c r="G455" i="1" s="1"/>
  <c r="F432" i="1"/>
  <c r="G432" i="1" s="1"/>
  <c r="F408" i="1"/>
  <c r="G408" i="1" s="1"/>
  <c r="F383" i="1"/>
  <c r="G383" i="1" s="1"/>
  <c r="F359" i="1"/>
  <c r="G359" i="1" s="1"/>
  <c r="F310" i="1"/>
  <c r="G310" i="1" s="1"/>
  <c r="F212" i="1"/>
  <c r="G212" i="1" s="1"/>
  <c r="F46" i="1"/>
  <c r="G46" i="1" s="1"/>
  <c r="F22" i="1"/>
  <c r="G22" i="1" s="1"/>
  <c r="F1989" i="1"/>
  <c r="G1989" i="1" s="1"/>
  <c r="F1730" i="1"/>
  <c r="G1730" i="1" s="1"/>
  <c r="F1584" i="1"/>
  <c r="G1584" i="1" s="1"/>
  <c r="F1983" i="1"/>
  <c r="G1983" i="1" s="1"/>
  <c r="F1911" i="1"/>
  <c r="G1911" i="1" s="1"/>
  <c r="F1868" i="1"/>
  <c r="G1868" i="1" s="1"/>
  <c r="F1684" i="1"/>
  <c r="G1684" i="1" s="1"/>
  <c r="F1650" i="1"/>
  <c r="G1650" i="1" s="1"/>
  <c r="F1574" i="1"/>
  <c r="G1574" i="1" s="1"/>
  <c r="F1534" i="1"/>
  <c r="G1534" i="1" s="1"/>
  <c r="F1350" i="1"/>
  <c r="G1350" i="1" s="1"/>
  <c r="F1239" i="1"/>
  <c r="G1239" i="1" s="1"/>
  <c r="F1166" i="1"/>
  <c r="G1166" i="1" s="1"/>
  <c r="F1109" i="1"/>
  <c r="G1109" i="1" s="1"/>
  <c r="F1066" i="1"/>
  <c r="G1066" i="1" s="1"/>
  <c r="F980" i="1"/>
  <c r="G980" i="1" s="1"/>
  <c r="F942" i="1"/>
  <c r="G942" i="1" s="1"/>
  <c r="F916" i="1"/>
  <c r="G916" i="1" s="1"/>
  <c r="F874" i="1"/>
  <c r="G874" i="1" s="1"/>
  <c r="F836" i="1"/>
  <c r="G836" i="1" s="1"/>
  <c r="F793" i="1"/>
  <c r="G793" i="1" s="1"/>
  <c r="F765" i="1"/>
  <c r="G765" i="1" s="1"/>
  <c r="F715" i="1"/>
  <c r="G715" i="1" s="1"/>
  <c r="F689" i="1"/>
  <c r="G689" i="1" s="1"/>
  <c r="F663" i="1"/>
  <c r="G663" i="1" s="1"/>
  <c r="F618" i="1"/>
  <c r="G618" i="1" s="1"/>
  <c r="F574" i="1"/>
  <c r="G574" i="1" s="1"/>
  <c r="F519" i="1"/>
  <c r="G519" i="1" s="1"/>
  <c r="F351" i="1"/>
  <c r="G351" i="1" s="1"/>
  <c r="F278" i="1"/>
  <c r="G278" i="1" s="1"/>
  <c r="F253" i="1"/>
  <c r="G253" i="1" s="1"/>
  <c r="F228" i="1"/>
  <c r="G228" i="1" s="1"/>
  <c r="F181" i="1"/>
  <c r="G181" i="1" s="1"/>
  <c r="F157" i="1"/>
  <c r="G157" i="1" s="1"/>
  <c r="F133" i="1"/>
  <c r="G133" i="1" s="1"/>
  <c r="F109" i="1"/>
  <c r="G109" i="1" s="1"/>
  <c r="F85" i="1"/>
  <c r="G85" i="1" s="1"/>
  <c r="F1687" i="1"/>
  <c r="G1687" i="1" s="1"/>
  <c r="F1537" i="1"/>
  <c r="G1537" i="1" s="1"/>
  <c r="F1405" i="1"/>
  <c r="G1405" i="1" s="1"/>
  <c r="F1266" i="1"/>
  <c r="G1266" i="1" s="1"/>
  <c r="F1140" i="1"/>
  <c r="G1140" i="1" s="1"/>
  <c r="F1047" i="1"/>
  <c r="G1047" i="1" s="1"/>
  <c r="F1011" i="1"/>
  <c r="G1011" i="1" s="1"/>
  <c r="F978" i="1"/>
  <c r="G978" i="1" s="1"/>
  <c r="F954" i="1"/>
  <c r="G954" i="1" s="1"/>
  <c r="F897" i="1"/>
  <c r="G897" i="1" s="1"/>
  <c r="F824" i="1"/>
  <c r="G824" i="1" s="1"/>
  <c r="F797" i="1"/>
  <c r="G797" i="1" s="1"/>
  <c r="F704" i="1"/>
  <c r="G704" i="1" s="1"/>
  <c r="F672" i="1"/>
  <c r="G672" i="1" s="1"/>
  <c r="F646" i="1"/>
  <c r="G646" i="1" s="1"/>
  <c r="F615" i="1"/>
  <c r="G615" i="1" s="1"/>
  <c r="F589" i="1"/>
  <c r="G589" i="1" s="1"/>
  <c r="F559" i="1"/>
  <c r="G559" i="1" s="1"/>
  <c r="F492" i="1"/>
  <c r="G492" i="1" s="1"/>
  <c r="F436" i="1"/>
  <c r="G436" i="1" s="1"/>
  <c r="F377" i="1"/>
  <c r="G377" i="1" s="1"/>
  <c r="F256" i="1"/>
  <c r="G256" i="1" s="1"/>
  <c r="F197" i="1"/>
  <c r="G197" i="1" s="1"/>
  <c r="F169" i="1"/>
  <c r="G169" i="1" s="1"/>
  <c r="F79" i="1"/>
  <c r="G79" i="1" s="1"/>
  <c r="F53" i="1"/>
  <c r="G53" i="1" s="1"/>
  <c r="F1976" i="1"/>
  <c r="G1976" i="1" s="1"/>
  <c r="F1931" i="1"/>
  <c r="G1931" i="1" s="1"/>
  <c r="F1871" i="1"/>
  <c r="G1871" i="1" s="1"/>
  <c r="F1746" i="1"/>
  <c r="G1746" i="1" s="1"/>
  <c r="F1633" i="1"/>
  <c r="G1633" i="1" s="1"/>
  <c r="F1588" i="1"/>
  <c r="G1588" i="1" s="1"/>
  <c r="F1486" i="1"/>
  <c r="G1486" i="1" s="1"/>
  <c r="F1356" i="1"/>
  <c r="G1356" i="1" s="1"/>
  <c r="F1309" i="1"/>
  <c r="G1309" i="1" s="1"/>
  <c r="F1220" i="1"/>
  <c r="G1220" i="1" s="1"/>
  <c r="F1176" i="1"/>
  <c r="G1176" i="1" s="1"/>
  <c r="F1105" i="1"/>
  <c r="G1105" i="1" s="1"/>
  <c r="F1076" i="1"/>
  <c r="G1076" i="1" s="1"/>
  <c r="F1009" i="1"/>
  <c r="G1009" i="1" s="1"/>
  <c r="F952" i="1"/>
  <c r="G952" i="1" s="1"/>
  <c r="F926" i="1"/>
  <c r="G926" i="1" s="1"/>
  <c r="F872" i="1"/>
  <c r="G872" i="1" s="1"/>
  <c r="F852" i="1"/>
  <c r="G852" i="1" s="1"/>
  <c r="F733" i="1"/>
  <c r="G733" i="1" s="1"/>
  <c r="F644" i="1"/>
  <c r="G644" i="1" s="1"/>
  <c r="F522" i="1"/>
  <c r="G522" i="1" s="1"/>
  <c r="F461" i="1"/>
  <c r="G461" i="1" s="1"/>
  <c r="F405" i="1"/>
  <c r="G405" i="1" s="1"/>
  <c r="F374" i="1"/>
  <c r="G374" i="1" s="1"/>
  <c r="F345" i="1"/>
  <c r="G345" i="1" s="1"/>
  <c r="F316" i="1"/>
  <c r="G316" i="1" s="1"/>
  <c r="F285" i="1"/>
  <c r="G285" i="1" s="1"/>
  <c r="F224" i="1"/>
  <c r="G224" i="1" s="1"/>
  <c r="F136" i="1"/>
  <c r="G136" i="1" s="1"/>
  <c r="F106" i="1"/>
  <c r="G106" i="1" s="1"/>
  <c r="F19" i="1"/>
  <c r="G19" i="1" s="1"/>
  <c r="F1681" i="1"/>
  <c r="G1681" i="1" s="1"/>
  <c r="F1440" i="1"/>
  <c r="G1440" i="1" s="1"/>
  <c r="F1263" i="1"/>
  <c r="G1263" i="1" s="1"/>
  <c r="F1217" i="1"/>
  <c r="G1217" i="1" s="1"/>
  <c r="F1133" i="1"/>
  <c r="G1133" i="1" s="1"/>
  <c r="F1074" i="1"/>
  <c r="G1074" i="1" s="1"/>
  <c r="F1041" i="1"/>
  <c r="G1041" i="1" s="1"/>
  <c r="F1004" i="1"/>
  <c r="G1004" i="1" s="1"/>
  <c r="F976" i="1"/>
  <c r="G976" i="1" s="1"/>
  <c r="F895" i="1"/>
  <c r="G895" i="1" s="1"/>
  <c r="F821" i="1"/>
  <c r="G821" i="1" s="1"/>
  <c r="F795" i="1"/>
  <c r="G795" i="1" s="1"/>
  <c r="F762" i="1"/>
  <c r="G762" i="1" s="1"/>
  <c r="F701" i="1"/>
  <c r="G701" i="1" s="1"/>
  <c r="F667" i="1"/>
  <c r="G667" i="1" s="1"/>
  <c r="F642" i="1"/>
  <c r="G642" i="1" s="1"/>
  <c r="F612" i="1"/>
  <c r="G612" i="1" s="1"/>
  <c r="F587" i="1"/>
  <c r="G587" i="1" s="1"/>
  <c r="F488" i="1"/>
  <c r="G488" i="1" s="1"/>
  <c r="F434" i="1"/>
  <c r="G434" i="1" s="1"/>
  <c r="F163" i="1"/>
  <c r="G163" i="1" s="1"/>
  <c r="F76" i="1"/>
  <c r="G76" i="1" s="1"/>
  <c r="F51" i="1"/>
  <c r="G51" i="1" s="1"/>
  <c r="F1920" i="1"/>
  <c r="G1920" i="1" s="1"/>
  <c r="F1865" i="1"/>
  <c r="G1865" i="1" s="1"/>
  <c r="F1630" i="1"/>
  <c r="G1630" i="1" s="1"/>
  <c r="F1531" i="1"/>
  <c r="G1531" i="1" s="1"/>
  <c r="F1483" i="1"/>
  <c r="G1483" i="1" s="1"/>
  <c r="F1389" i="1"/>
  <c r="G1389" i="1" s="1"/>
  <c r="F1345" i="1"/>
  <c r="G1345" i="1" s="1"/>
  <c r="F1306" i="1"/>
  <c r="G1306" i="1" s="1"/>
  <c r="F1103" i="1"/>
  <c r="G1103" i="1" s="1"/>
  <c r="F950" i="1"/>
  <c r="G950" i="1" s="1"/>
  <c r="F922" i="1"/>
  <c r="G922" i="1" s="1"/>
  <c r="F893" i="1"/>
  <c r="G893" i="1" s="1"/>
  <c r="F870" i="1"/>
  <c r="G870" i="1" s="1"/>
  <c r="F850" i="1"/>
  <c r="G850" i="1" s="1"/>
  <c r="F730" i="1"/>
  <c r="G730" i="1" s="1"/>
  <c r="F550" i="1"/>
  <c r="G550" i="1" s="1"/>
  <c r="F459" i="1"/>
  <c r="G459" i="1" s="1"/>
  <c r="F402" i="1"/>
  <c r="G402" i="1" s="1"/>
  <c r="F371" i="1"/>
  <c r="G371" i="1" s="1"/>
  <c r="F342" i="1"/>
  <c r="G342" i="1" s="1"/>
  <c r="F313" i="1"/>
  <c r="G313" i="1" s="1"/>
  <c r="F281" i="1"/>
  <c r="G281" i="1" s="1"/>
  <c r="F249" i="1"/>
  <c r="G249" i="1" s="1"/>
  <c r="F221" i="1"/>
  <c r="G221" i="1" s="1"/>
  <c r="F194" i="1"/>
  <c r="G194" i="1" s="1"/>
  <c r="F103" i="1"/>
  <c r="G103" i="1" s="1"/>
  <c r="F16" i="1"/>
  <c r="G16" i="1" s="1"/>
  <c r="F2012" i="1"/>
  <c r="G2012" i="1" s="1"/>
  <c r="F1964" i="1"/>
  <c r="G1964" i="1" s="1"/>
  <c r="F1914" i="1"/>
  <c r="G1914" i="1" s="1"/>
  <c r="F1728" i="1"/>
  <c r="G1728" i="1" s="1"/>
  <c r="F1677" i="1"/>
  <c r="G1677" i="1" s="1"/>
  <c r="F1582" i="1"/>
  <c r="G1582" i="1" s="1"/>
  <c r="F1437" i="1"/>
  <c r="G1437" i="1" s="1"/>
  <c r="F1342" i="1"/>
  <c r="G1342" i="1" s="1"/>
  <c r="F1260" i="1"/>
  <c r="G1260" i="1" s="1"/>
  <c r="F1211" i="1"/>
  <c r="G1211" i="1" s="1"/>
  <c r="F1127" i="1"/>
  <c r="G1127" i="1" s="1"/>
  <c r="F1070" i="1"/>
  <c r="G1070" i="1" s="1"/>
  <c r="F1675" i="1"/>
  <c r="G1675" i="1" s="1"/>
  <c r="F1620" i="1"/>
  <c r="G1620" i="1" s="1"/>
  <c r="F1519" i="1"/>
  <c r="G1519" i="1" s="1"/>
  <c r="F1431" i="1"/>
  <c r="G1431" i="1" s="1"/>
  <c r="F1383" i="1"/>
  <c r="G1383" i="1" s="1"/>
  <c r="F1338" i="1"/>
  <c r="G1338" i="1" s="1"/>
  <c r="F1208" i="1"/>
  <c r="G1208" i="1" s="1"/>
  <c r="F1068" i="1"/>
  <c r="G1068" i="1" s="1"/>
  <c r="F1029" i="1"/>
  <c r="G1029" i="1" s="1"/>
  <c r="F1000" i="1"/>
  <c r="G1000" i="1" s="1"/>
  <c r="F970" i="1"/>
  <c r="G970" i="1" s="1"/>
  <c r="F844" i="1"/>
  <c r="G844" i="1" s="1"/>
  <c r="F811" i="1"/>
  <c r="G811" i="1" s="1"/>
  <c r="F692" i="1"/>
  <c r="G692" i="1" s="1"/>
  <c r="F661" i="1"/>
  <c r="G661" i="1" s="1"/>
  <c r="F638" i="1"/>
  <c r="G638" i="1" s="1"/>
  <c r="F605" i="1"/>
  <c r="G605" i="1" s="1"/>
  <c r="F544" i="1"/>
  <c r="G544" i="1" s="1"/>
  <c r="F482" i="1"/>
  <c r="G482" i="1" s="1"/>
  <c r="F425" i="1"/>
  <c r="G425" i="1" s="1"/>
  <c r="F396" i="1"/>
  <c r="G396" i="1" s="1"/>
  <c r="F275" i="1"/>
  <c r="G275" i="1" s="1"/>
  <c r="F127" i="1"/>
  <c r="G127" i="1" s="1"/>
  <c r="F40" i="1"/>
  <c r="G40" i="1" s="1"/>
  <c r="F10" i="1"/>
  <c r="G10" i="1" s="1"/>
  <c r="F2006" i="1"/>
  <c r="G2006" i="1" s="1"/>
  <c r="F1958" i="1"/>
  <c r="G1958" i="1" s="1"/>
  <c r="F1908" i="1"/>
  <c r="G1908" i="1" s="1"/>
  <c r="F1859" i="1"/>
  <c r="G1859" i="1" s="1"/>
  <c r="F1724" i="1"/>
  <c r="G1724" i="1" s="1"/>
  <c r="F1564" i="1"/>
  <c r="G1564" i="1" s="1"/>
  <c r="F1516" i="1"/>
  <c r="G1516" i="1" s="1"/>
  <c r="F1474" i="1"/>
  <c r="G1474" i="1" s="1"/>
  <c r="F1245" i="1"/>
  <c r="G1245" i="1" s="1"/>
  <c r="F1205" i="1"/>
  <c r="G1205" i="1" s="1"/>
  <c r="F1159" i="1"/>
  <c r="G1159" i="1" s="1"/>
  <c r="F1123" i="1"/>
  <c r="G1123" i="1" s="1"/>
  <c r="F968" i="1"/>
  <c r="G968" i="1" s="1"/>
  <c r="F944" i="1"/>
  <c r="G944" i="1" s="1"/>
  <c r="F914" i="1"/>
  <c r="G914" i="1" s="1"/>
  <c r="F886" i="1"/>
  <c r="G886" i="1" s="1"/>
  <c r="F866" i="1"/>
  <c r="G866" i="1" s="1"/>
  <c r="F809" i="1"/>
  <c r="G809" i="1" s="1"/>
  <c r="F789" i="1"/>
  <c r="G789" i="1" s="1"/>
  <c r="F754" i="1"/>
  <c r="G754" i="1" s="1"/>
  <c r="F721" i="1"/>
  <c r="G721" i="1" s="1"/>
  <c r="F576" i="1"/>
  <c r="G576" i="1" s="1"/>
  <c r="F511" i="1"/>
  <c r="G511" i="1" s="1"/>
  <c r="F449" i="1"/>
  <c r="G449" i="1" s="1"/>
  <c r="F423" i="1"/>
  <c r="G423" i="1" s="1"/>
  <c r="F365" i="1"/>
  <c r="G365" i="1" s="1"/>
  <c r="F333" i="1"/>
  <c r="G333" i="1" s="1"/>
  <c r="F304" i="1"/>
  <c r="G304" i="1" s="1"/>
  <c r="F243" i="1"/>
  <c r="G243" i="1" s="1"/>
  <c r="F215" i="1"/>
  <c r="G215" i="1" s="1"/>
  <c r="F184" i="1"/>
  <c r="G184" i="1" s="1"/>
  <c r="F154" i="1"/>
  <c r="G154" i="1" s="1"/>
  <c r="F97" i="1"/>
  <c r="G97" i="1" s="1"/>
  <c r="F66" i="1"/>
  <c r="G66" i="1" s="1"/>
  <c r="F37" i="1"/>
  <c r="G37" i="1" s="1"/>
  <c r="F695" i="1"/>
  <c r="G695" i="1" s="1"/>
  <c r="F801" i="1"/>
  <c r="G801" i="1" s="1"/>
  <c r="F842" i="1"/>
  <c r="G842" i="1" s="1"/>
  <c r="F878" i="1"/>
  <c r="G878" i="1" s="1"/>
  <c r="F1015" i="1"/>
  <c r="G1015" i="1" s="1"/>
  <c r="F1601" i="1"/>
  <c r="G1601" i="1" s="1"/>
  <c r="F1893" i="1"/>
  <c r="G1893" i="1" s="1"/>
  <c r="F34" i="1"/>
  <c r="G34" i="1" s="1"/>
  <c r="F322" i="1"/>
  <c r="G322" i="1" s="1"/>
  <c r="F368" i="1"/>
  <c r="G368" i="1" s="1"/>
  <c r="F419" i="1"/>
  <c r="G419" i="1" s="1"/>
  <c r="F464" i="1"/>
  <c r="G464" i="1" s="1"/>
  <c r="F508" i="1"/>
  <c r="G508" i="1" s="1"/>
  <c r="F752" i="1"/>
  <c r="G752" i="1" s="1"/>
  <c r="F882" i="1"/>
  <c r="G882" i="1" s="1"/>
  <c r="F928" i="1"/>
  <c r="G928" i="1" s="1"/>
  <c r="F964" i="1"/>
  <c r="G964" i="1" s="1"/>
  <c r="F1121" i="1"/>
  <c r="G1121" i="1" s="1"/>
  <c r="F1187" i="1"/>
  <c r="G1187" i="1" s="1"/>
  <c r="F1276" i="1"/>
  <c r="G1276" i="1" s="1"/>
  <c r="F1359" i="1"/>
  <c r="G1359" i="1" s="1"/>
  <c r="F1425" i="1"/>
  <c r="G1425" i="1" s="1"/>
  <c r="F1700" i="1"/>
  <c r="G1700" i="1" s="1"/>
  <c r="F1896" i="1"/>
  <c r="G1896" i="1" s="1"/>
  <c r="F1986" i="1"/>
  <c r="G1986" i="1" s="1"/>
  <c r="F130" i="1"/>
  <c r="G130" i="1" s="1"/>
  <c r="F178" i="1"/>
  <c r="G178" i="1" s="1"/>
  <c r="F272" i="1"/>
  <c r="G272" i="1" s="1"/>
  <c r="F565" i="1"/>
  <c r="G565" i="1" s="1"/>
  <c r="F609" i="1"/>
  <c r="G609" i="1" s="1"/>
  <c r="F657" i="1"/>
  <c r="G657" i="1" s="1"/>
  <c r="F707" i="1"/>
  <c r="G707" i="1" s="1"/>
  <c r="F803" i="1"/>
  <c r="G803" i="1" s="1"/>
  <c r="F848" i="1"/>
  <c r="G848" i="1" s="1"/>
  <c r="F1020" i="1"/>
  <c r="G1020" i="1" s="1"/>
  <c r="F1080" i="1"/>
  <c r="G1080" i="1" s="1"/>
  <c r="F1282" i="1"/>
  <c r="G1282" i="1" s="1"/>
  <c r="F1513" i="1"/>
  <c r="G1513" i="1" s="1"/>
  <c r="F1604" i="1"/>
  <c r="G1604" i="1" s="1"/>
  <c r="F934" i="1"/>
  <c r="G934" i="1" s="1"/>
  <c r="F1125" i="1"/>
  <c r="G1125" i="1" s="1"/>
  <c r="F1365" i="1"/>
  <c r="G1365" i="1" s="1"/>
  <c r="F1706" i="1"/>
  <c r="G1706" i="1" s="1"/>
  <c r="F1833" i="1"/>
  <c r="G1833" i="1" s="1"/>
  <c r="F1809" i="1"/>
  <c r="G1809" i="1" s="1"/>
  <c r="F1790" i="1"/>
  <c r="G1790" i="1" s="1"/>
  <c r="F1771" i="1"/>
  <c r="G1771" i="1" s="1"/>
  <c r="F1826" i="1"/>
  <c r="G1826" i="1" s="1"/>
  <c r="F1803" i="1"/>
  <c r="G1803" i="1" s="1"/>
  <c r="F1786" i="1"/>
  <c r="G1786" i="1" s="1"/>
  <c r="F1824" i="1"/>
  <c r="G1824" i="1" s="1"/>
  <c r="F1800" i="1"/>
  <c r="G1800" i="1" s="1"/>
  <c r="F1784" i="1"/>
  <c r="G1784" i="1" s="1"/>
  <c r="J31" i="2" l="1"/>
  <c r="L31" i="2"/>
  <c r="N31" i="2"/>
  <c r="P31" i="2"/>
  <c r="H31" i="2"/>
  <c r="G68" i="1"/>
  <c r="C7" i="2" s="1"/>
  <c r="H7" i="2" s="1"/>
  <c r="G1510" i="1"/>
  <c r="C23" i="2" s="1"/>
  <c r="L23" i="2" s="1"/>
  <c r="G771" i="1"/>
  <c r="C15" i="2" s="1"/>
  <c r="F15" i="2" s="1"/>
  <c r="G1644" i="1"/>
  <c r="C25" i="2" s="1"/>
  <c r="F25" i="2" s="1"/>
  <c r="G1766" i="1"/>
  <c r="C28" i="2" s="1"/>
  <c r="F28" i="2" s="1"/>
  <c r="G2014" i="1"/>
  <c r="C30" i="2" s="1"/>
  <c r="F30" i="2" s="1"/>
  <c r="G1347" i="1"/>
  <c r="C20" i="2" s="1"/>
  <c r="P20" i="2" s="1"/>
  <c r="G1748" i="1"/>
  <c r="C27" i="2" s="1"/>
  <c r="F27" i="2" s="1"/>
  <c r="G327" i="1"/>
  <c r="C11" i="2" s="1"/>
  <c r="L11" i="2" s="1"/>
  <c r="G356" i="1"/>
  <c r="C12" i="2" s="1"/>
  <c r="J12" i="2" s="1"/>
  <c r="G709" i="1"/>
  <c r="C14" i="2" s="1"/>
  <c r="F14" i="2" s="1"/>
  <c r="G1462" i="1"/>
  <c r="C22" i="2" s="1"/>
  <c r="F22" i="2" s="1"/>
  <c r="G1254" i="1"/>
  <c r="C18" i="2" s="1"/>
  <c r="L18" i="2" s="1"/>
  <c r="G513" i="1"/>
  <c r="C13" i="2" s="1"/>
  <c r="G1448" i="1"/>
  <c r="C21" i="2" s="1"/>
  <c r="G1202" i="1"/>
  <c r="C17" i="2" s="1"/>
  <c r="G226" i="1"/>
  <c r="C9" i="2" s="1"/>
  <c r="G1715" i="1"/>
  <c r="C26" i="2" s="1"/>
  <c r="G1311" i="1"/>
  <c r="C19" i="2" s="1"/>
  <c r="G1558" i="1"/>
  <c r="C24" i="2" s="1"/>
  <c r="G195" i="1"/>
  <c r="C8" i="2" s="1"/>
  <c r="G1839" i="1"/>
  <c r="G290" i="1"/>
  <c r="C10" i="2" s="1"/>
  <c r="G1135" i="1"/>
  <c r="C16" i="2" s="1"/>
  <c r="Q31" i="2" l="1"/>
  <c r="N11" i="2"/>
  <c r="J15" i="2"/>
  <c r="F23" i="2"/>
  <c r="H23" i="2"/>
  <c r="J23" i="2"/>
  <c r="N23" i="2"/>
  <c r="P28" i="2"/>
  <c r="H28" i="2"/>
  <c r="H25" i="2"/>
  <c r="J25" i="2"/>
  <c r="P11" i="2"/>
  <c r="N30" i="2"/>
  <c r="N12" i="2"/>
  <c r="F12" i="2"/>
  <c r="P30" i="2"/>
  <c r="H30" i="2"/>
  <c r="J30" i="2"/>
  <c r="L30" i="2"/>
  <c r="P23" i="2"/>
  <c r="H11" i="2"/>
  <c r="J7" i="2"/>
  <c r="P7" i="2"/>
  <c r="L7" i="2"/>
  <c r="N7" i="2"/>
  <c r="F7" i="2"/>
  <c r="J28" i="2"/>
  <c r="L15" i="2"/>
  <c r="L28" i="2"/>
  <c r="N15" i="2"/>
  <c r="N28" i="2"/>
  <c r="H15" i="2"/>
  <c r="J18" i="2"/>
  <c r="J27" i="2"/>
  <c r="P18" i="2"/>
  <c r="N20" i="2"/>
  <c r="N25" i="2"/>
  <c r="P25" i="2"/>
  <c r="L27" i="2"/>
  <c r="H20" i="2"/>
  <c r="J20" i="2"/>
  <c r="L25" i="2"/>
  <c r="P15" i="2"/>
  <c r="F20" i="2"/>
  <c r="F11" i="2"/>
  <c r="F18" i="2"/>
  <c r="P14" i="2"/>
  <c r="L14" i="2"/>
  <c r="N18" i="2"/>
  <c r="N14" i="2"/>
  <c r="J22" i="2"/>
  <c r="P27" i="2"/>
  <c r="N22" i="2"/>
  <c r="L22" i="2"/>
  <c r="H27" i="2"/>
  <c r="P12" i="2"/>
  <c r="H18" i="2"/>
  <c r="H22" i="2"/>
  <c r="P22" i="2"/>
  <c r="N27" i="2"/>
  <c r="L12" i="2"/>
  <c r="J14" i="2"/>
  <c r="L20" i="2"/>
  <c r="H12" i="2"/>
  <c r="J11" i="2"/>
  <c r="H14" i="2"/>
  <c r="P13" i="2"/>
  <c r="L13" i="2"/>
  <c r="J13" i="2"/>
  <c r="F13" i="2"/>
  <c r="H13" i="2"/>
  <c r="N13" i="2"/>
  <c r="P16" i="2"/>
  <c r="N16" i="2"/>
  <c r="J16" i="2"/>
  <c r="L16" i="2"/>
  <c r="H16" i="2"/>
  <c r="F16" i="2"/>
  <c r="J9" i="2"/>
  <c r="F9" i="2"/>
  <c r="L9" i="2"/>
  <c r="H9" i="2"/>
  <c r="N9" i="2"/>
  <c r="P9" i="2"/>
  <c r="P21" i="2"/>
  <c r="L21" i="2"/>
  <c r="J21" i="2"/>
  <c r="F21" i="2"/>
  <c r="H21" i="2"/>
  <c r="N21" i="2"/>
  <c r="G2030" i="1"/>
  <c r="C29" i="2"/>
  <c r="C33" i="2" s="1"/>
  <c r="D19" i="2" s="1"/>
  <c r="G2029" i="1"/>
  <c r="N10" i="2"/>
  <c r="L10" i="2"/>
  <c r="H10" i="2"/>
  <c r="F10" i="2"/>
  <c r="P10" i="2"/>
  <c r="J10" i="2"/>
  <c r="P8" i="2"/>
  <c r="N8" i="2"/>
  <c r="J8" i="2"/>
  <c r="F8" i="2"/>
  <c r="L8" i="2"/>
  <c r="H8" i="2"/>
  <c r="N19" i="2"/>
  <c r="L19" i="2"/>
  <c r="J19" i="2"/>
  <c r="P19" i="2"/>
  <c r="H19" i="2"/>
  <c r="F19" i="2"/>
  <c r="P24" i="2"/>
  <c r="N24" i="2"/>
  <c r="J24" i="2"/>
  <c r="F24" i="2"/>
  <c r="L24" i="2"/>
  <c r="H24" i="2"/>
  <c r="N26" i="2"/>
  <c r="L26" i="2"/>
  <c r="H26" i="2"/>
  <c r="F26" i="2"/>
  <c r="P26" i="2"/>
  <c r="J26" i="2"/>
  <c r="J17" i="2"/>
  <c r="F17" i="2"/>
  <c r="P17" i="2"/>
  <c r="H17" i="2"/>
  <c r="L17" i="2"/>
  <c r="N17" i="2"/>
  <c r="Q14" i="2" l="1"/>
  <c r="Q23" i="2"/>
  <c r="Q28" i="2"/>
  <c r="Q25" i="2"/>
  <c r="Q30" i="2"/>
  <c r="Q19" i="2"/>
  <c r="G2032" i="1"/>
  <c r="G4" i="1" s="1"/>
  <c r="Q7" i="2"/>
  <c r="Q11" i="2"/>
  <c r="Q20" i="2"/>
  <c r="Q15" i="2"/>
  <c r="Q18" i="2"/>
  <c r="Q22" i="2"/>
  <c r="Q12" i="2"/>
  <c r="Q27" i="2"/>
  <c r="Q16" i="2"/>
  <c r="D31" i="2"/>
  <c r="D30" i="2"/>
  <c r="D11" i="2"/>
  <c r="D28" i="2"/>
  <c r="D14" i="2"/>
  <c r="D27" i="2"/>
  <c r="D12" i="2"/>
  <c r="D22" i="2"/>
  <c r="D20" i="2"/>
  <c r="D25" i="2"/>
  <c r="D23" i="2"/>
  <c r="D18" i="2"/>
  <c r="D7" i="2"/>
  <c r="D15" i="2"/>
  <c r="Q24" i="2"/>
  <c r="D21" i="2"/>
  <c r="D24" i="2"/>
  <c r="D9" i="2"/>
  <c r="Q13" i="2"/>
  <c r="D16" i="2"/>
  <c r="D17" i="2"/>
  <c r="D8" i="2"/>
  <c r="P29" i="2"/>
  <c r="P32" i="2" s="1"/>
  <c r="O32" i="2" s="1"/>
  <c r="L29" i="2"/>
  <c r="L32" i="2" s="1"/>
  <c r="K32" i="2" s="1"/>
  <c r="J29" i="2"/>
  <c r="J32" i="2" s="1"/>
  <c r="I32" i="2" s="1"/>
  <c r="F29" i="2"/>
  <c r="D29" i="2"/>
  <c r="H29" i="2"/>
  <c r="H32" i="2" s="1"/>
  <c r="G32" i="2" s="1"/>
  <c r="N29" i="2"/>
  <c r="N32" i="2" s="1"/>
  <c r="M32" i="2" s="1"/>
  <c r="D10" i="2"/>
  <c r="Q10" i="2"/>
  <c r="Q21" i="2"/>
  <c r="Q17" i="2"/>
  <c r="D13" i="2"/>
  <c r="Q8" i="2"/>
  <c r="D26" i="2"/>
  <c r="Q9" i="2"/>
  <c r="Q26" i="2"/>
  <c r="Q29" i="2" l="1"/>
  <c r="Q32" i="2" s="1"/>
  <c r="Q33" i="2" s="1"/>
  <c r="D33" i="2"/>
  <c r="F32" i="2"/>
  <c r="F33" i="2" l="1"/>
  <c r="E32" i="2"/>
  <c r="E33" i="2" l="1"/>
  <c r="H33" i="2"/>
  <c r="J33" i="2" l="1"/>
  <c r="G33" i="2"/>
  <c r="L33" i="2" l="1"/>
  <c r="I33" i="2"/>
  <c r="N33" i="2" l="1"/>
  <c r="K33" i="2"/>
  <c r="P33" i="2" l="1"/>
  <c r="O33" i="2" s="1"/>
  <c r="M33" i="2"/>
</calcChain>
</file>

<file path=xl/sharedStrings.xml><?xml version="1.0" encoding="utf-8"?>
<sst xmlns="http://schemas.openxmlformats.org/spreadsheetml/2006/main" count="4499" uniqueCount="2689">
  <si>
    <t>COD ESCOLA:</t>
  </si>
  <si>
    <t>S.R.E.:</t>
  </si>
  <si>
    <t>ISS</t>
  </si>
  <si>
    <t>SERVIÇOS:</t>
  </si>
  <si>
    <t>ITEM</t>
  </si>
  <si>
    <t>DESCRIÇÃO</t>
  </si>
  <si>
    <t>UN</t>
  </si>
  <si>
    <t>ANALISADO</t>
  </si>
  <si>
    <t>LOCAL DE INTERVENÇÃO</t>
  </si>
  <si>
    <t>QUANT.</t>
  </si>
  <si>
    <t>P. UNIT. (S/BDI)</t>
  </si>
  <si>
    <t>P. UNIT. (C/BDI)</t>
  </si>
  <si>
    <t>P. TOTAL (C/BDI)</t>
  </si>
  <si>
    <t>MEMÓRIA DE CALCULO</t>
  </si>
  <si>
    <t>010000</t>
  </si>
  <si>
    <t>INSTALAÇÃO DOS SERVIÇOS DE ENGENHARIA</t>
  </si>
  <si>
    <t>010001</t>
  </si>
  <si>
    <t>Locação dos serviços de engenharia: execução de gabarito</t>
  </si>
  <si>
    <t>M</t>
  </si>
  <si>
    <t>Será medido pela área de obra locada, aferida entre os eixos de fundação e acrescentando-se 0,50 m, a partir do eixo, para o lado externo (m).
O item remunera o fornecimento de pontaletes em Pinus ou Cedrinho de 3" x 3"; tábuas em Pinus de 1" x 12"; arame galvanizado; inclusive materiais acessórios e a mão-de-obra necessária para os serviços de locação completa em obras de edificação compreendendo: locação de estacas, eixos principais, paredes, etc.</t>
  </si>
  <si>
    <t>010002</t>
  </si>
  <si>
    <t>Locação para muros, cercas e alambrados</t>
  </si>
  <si>
    <t>Será medido por comprimento de muros, cercas ou alambrados locados (m).
O item remunera o fornecimento de veículo para locomoção, materiais, mão-de-obra qualificada e equipamentos necessários para execução de serviços de locação de muros, cercas ou alambrados.</t>
  </si>
  <si>
    <t>010003</t>
  </si>
  <si>
    <t>Fornecimento e colocação de placa dos serviços de engenharia em chapa galvanizada (3,00 X 1,50m)   -  Governo do Estado  -  (Ampliação e / ou Reforma acima de R$ 30.000,00)</t>
  </si>
  <si>
    <t>Será medido por unidade de placa instalada (UN).
O item remunera as placas de obras que deverão ser confeccionadas em chapa galvanizada 0,26. As chapas serão afixadas com rebites 540 e parafusos 3/8, em uma estrutura metálica com viga U 2” enrijecida e Metalon 20x20. O suporte para a instalação deverá ser em Eucalipto Autoclavado. As placas serão pintadas na frente e no verso com fundo anticorrosivo e tinta automotiva. FORMATO: 3,00 x 1,50m. O tamanho da placa é definido em função do local da sua instalação e/ou do valor dos serviços acima de R$ 30.000,00, obedecendo à proporção de 6,00 x 3,00m e o manual de identidade visual do Governo de Minas.</t>
  </si>
  <si>
    <t>010004</t>
  </si>
  <si>
    <t>Limpeza do terreno, raspagem, capina e queima manual</t>
  </si>
  <si>
    <r>
      <rPr>
        <sz val="14"/>
        <color theme="1"/>
        <rFont val="Calibri"/>
      </rPr>
      <t>M</t>
    </r>
    <r>
      <rPr>
        <vertAlign val="superscript"/>
        <sz val="14"/>
        <color theme="1"/>
        <rFont val="Calibri"/>
      </rPr>
      <t>2</t>
    </r>
  </si>
  <si>
    <t>Será medido pela área real do terreno, onde ocorrer a limpeza manual de vegetação (m²).
O item remunera o fornecimento de caminhão basculante, a mão-de-obra necessária e ferramentas auxiliares para a execução dos serviços executados manualmente com auxílio de ferramental apropriado para a roçada, derrubada de árvores e arbustos, destocamento, fragmentação de galhos e troncos, empilhamento e transporte, abrangendo: a remoção de vegetação, árvores e arbustos com diâmetro do tronco até 5 cm, medidos na altura de 1,00 m do solo, capim. etc.; arrancamento e remoção de tocos, raízes e troncos; raspagem manual da camada de solo vegetal na espessura mínima de 15 cm; carga manual; e o transporte, interno na obra, num raio de 500m.</t>
  </si>
  <si>
    <t>010005</t>
  </si>
  <si>
    <t>Desmatamento, raspagem e limpeza mecanizada de terreno com árvores com diâmetro do tronco até 30cm com raspagem de no mínimo 15cm.</t>
  </si>
  <si>
    <t>M²</t>
  </si>
  <si>
    <t>Será medido pela área real de terreno, onde ocorrer a limpeza mecanizada de vegetação (m²).
O item remunera o fornecimento de caminhão basculante e trator, equipamentos, a mão-de-obra necessária e ferramentas auxiliares para a execução dos serviços executados mecanicamente e manualmente com auxílio de ferramental apropriado para a roçada, derrubada de árvores e arbustos, destocamento, fragmentação de galhos, troncos e raízes, empilhamento e transporte, abrangendo: a remoção de vegetação, árvores e arbustos, com diâmetro de até 30 cm, medidos na altura de 1,00 m do solo, capim, etc.; arrancamento e remoção de tocos, raízes e troncos; raspagem mecanizada da camada de solo vegetal na espessura mínima de 15 cm; carga mecanizada; e o transporte, interno na obra, num raio de 500m.</t>
  </si>
  <si>
    <t>010006</t>
  </si>
  <si>
    <t>Barracão em madeira, piso cimentado e cobertura em telhas de fibrocimento ondulada</t>
  </si>
  <si>
    <t>Será medido pela área de projeção da cobertura de construção provisória executada, com croqui analisado e aprovado previamente pela fiscalização. (M²)
O item remunera o fornecimento de materiais e mão-de-obra necessários para a execução de construção provisória em madeira destinada a escritório e/ou depósito de obra, constituída por: piso interno e calçada externa em concreto usinado, Fck 20 MPa; paredes, portas e janelas em chapa compensada plastificada de no mínimo 6 mm de espessura, e / ou compensado resinado com seladora impermeabilizante e aplicação de textura na pintura; janelas com vidro fantasia de 3 ou 4mm; porta com dobradiças de latão cromado e fechadura de embutir cromada e com miolo tipo Georges; estrutura, apoio para cobertura e contraventamentos em pontaletes e tábuas de Pinus ou Cedrinho e engradamento da cobertura de eucalipto imunizado, cobertura com telha em fibrocimento, perfil ondulado de no mínimo 5 mm de espessura; instalação elétrica e pintura acrílica, materiais acessórios para execução total da construção provisória, conforme norma regulamentadora. Devem obedecer a NR 18 (Áreas de vivência).  Remunera também a manutenção durante todo o período da obra e a desmobilização completa deste barracão.</t>
  </si>
  <si>
    <t>010007</t>
  </si>
  <si>
    <t>Barracão  em madeira, piso cimentado e cobertura em telhas de fibrocimento ondulada para instalação sanitária.</t>
  </si>
  <si>
    <t>Será medido pela área de projeção da cobertura de construção provisória executada, com croqui analisado e aprovado previamente pela fiscalização. (M²).
O item remunera o fornecimento de croqui, materiais e mão-de-obra necessários para a execução de sanitário/vestiário provisório constituído por; Piso interno e calçada externa em concreto usinado, Fck 20 MPa; Paredes duplas em madeirite plastificado ou resinado de 6mm com pontaletes e sarrafos para sustentação entre elas; portas em chapa compensada de mesmo material das paredes, com dobradiça em latão cromado e fechadura cromada para uso interno com miolo tipo Gorges; 4 Janelas em caixilho fixo de madeira, com vidro fantasia de 4 mm; Estrutura apoio para cobertura e contraventamentos em pontaletes e tábuas de Pinus ou Cedrinho e engradamento da cobertura de eucalipto imunizado, cobertura com telha em fibrocimento, perfil ondulado de no mínimo 5 mm de espessura; Instalação hidráulica incluindo mictório, bacia sifonada com caixa de descarga plástica de sobrepor, chuveiro elétrico simples de PVC, lavatório em polipropileno, inclusive torneira e conexões;  Reservatórios de fibra de vidro e torneira boia em cobre de 1’; Instalação elétrica; Pintura acrílica; Materiais acessórios para execução total da construção do sanitário/vestiário provisório, conforme norma regulamentadora.
Remunera também manutenção do sanitário/vestiário durante a obra. Devem obedecer a NR 18 (Áreas de vivência). Remunera também a desmobilização completa deste barracão. A configuração de 10,89m², 1 vaso, 1 lavatório, 1 mictório e 2 chuveiros é a configuração mínima para até 20 funcionários.</t>
  </si>
  <si>
    <t>010008</t>
  </si>
  <si>
    <t>Tapume em chapa compensado de 12mm e pontaletes h= 2,20m com portão.</t>
  </si>
  <si>
    <t>Será medido por área, aferida na projeção vertical de tapume executado, previamente aprovado pela fiscalização (M²).
O item remunera o fornecimento de chapa compensada resinada de 12mm, pontalete de Pinus  ou Cedrinho, de 3" x 3", materiais acessórios e a mão-de-obra necessária para a execução do tapume com portão completo com dobradiças, ferragens e cadeado. Remunera também a desmontagem completa do tapume de fechamento e remoção do material utilizado.</t>
  </si>
  <si>
    <t>010009</t>
  </si>
  <si>
    <t xml:space="preserve">Portão para tapume fixo de proteção com fechamento de obra em chapa de compensado, espessura de 12mm </t>
  </si>
  <si>
    <t>Será medido por área, aferida na projeção vertical de portão executado, em local previamente aprovado pela fiscalização (M²).
O item remunera o fornecimento de chapa compensada resinada de 12mm, pontalete de Pinus  ou Cedrinho, de 3" x 3", materiais acessórios e a mão-de-obra necessária para a construção do portão. Remunera também os acessórios necessários inclusive dobradiças e manutenção e posterior desmontagem completa e remoção do material utilizado.</t>
  </si>
  <si>
    <t>010010</t>
  </si>
  <si>
    <t>Tapume fixo de proteção para fechamento de obra em telha metálica galvanizada, tipo trapezoidal, esp. 0,5mm, com módulo na dimensão de (300x220)cm, com reaproveitamento, inclusive pontalete e fixação</t>
  </si>
  <si>
    <t xml:space="preserve">Será medido por área de tapume executado, previamente aprovado pela fiscalização (m²).
O item remunera o fornecimento de materiais, acessórios para fixação e a mão-de-obra necessária para execução de tapume fixo em telhas de aço galvanizado tipo trapezoidal com espessura de 0,50mm, pontalete e sarrafo de Cedrinho, de 3 x 3. Remunera também a manutenção e posteriormente a desmontagem completa do tapume de fechamento e remoção do material utilizado. </t>
  </si>
  <si>
    <t>010011</t>
  </si>
  <si>
    <t>Portão para tapume fixo de proteção com fechamento de obra em telha metálica galvanizada, tipo trapezoidal esp. 0,5mm, com módulo na dimensão de (300x220)cm</t>
  </si>
  <si>
    <t>Será medido por área, aferida na projeção vertical de portão executado, em local previamente aprovado pela fiscalização (M²).
O item remunera o fornecimento de telha de aço galvanizado tipo trapezoidal com espessura de 0,50mm, pontalete de Pinus  ou Cedrinho, de 3" x 3", materiais acessórios e a mão-de-obra necessária para a construção do portão. Remunera também os acessórios necessários inclusive dobradiças e manutenção e posterior desmontagem completa e remoção do material utilizado.</t>
  </si>
  <si>
    <t>010012</t>
  </si>
  <si>
    <t>Remanejamento de tapume fixo de proteção para fechamento de obra (madeira ou metálico), inclusive escavação manual e reaterro compactado</t>
  </si>
  <si>
    <t>Será medido por área, aferida na projeção vertical de tapume remanejado, previamente aprovado pela fiscalização (M²).
O item remunera a mão de obra e materiais adicionais para remoção do tapume existente e a montagem do mesmo em outra posição. Remunera também a desmontagem completa do tapume de fechamento e remoção do material utilizado quando da conclusão das atividades.</t>
  </si>
  <si>
    <t>010013</t>
  </si>
  <si>
    <t>Ligação provisória de luz e força - instalação mínima</t>
  </si>
  <si>
    <t xml:space="preserve">Será medido pela unidade do ponto de entrada instalado, aprovado pela concessionária de energia e energizado (UN).
O item remunera o fornecimento de materiais, equipamentos, mão de obra e a utilização de ferramentas necessárias para construção de padrão de entrada provisório devidamente aprovado pela concessionária de energia para atender as necessidades iniciais e no decorrer da obra. Remunera também o desligamento e remoção deste quando da instalação definitiva.
</t>
  </si>
  <si>
    <t>010014</t>
  </si>
  <si>
    <t>Ligação provisória de água e esgoto a rede pública para obra - instalação mínima</t>
  </si>
  <si>
    <t>Será medido pela unidade do ponto de entrada instalado, aprovado pela concessionária de água e funcionando (UN).
O item remunera o fornecimento de materiais, equipamentos, mão de obra e a utilização de ferramentas necessárias para construção de ligação provisória devidamente aprovada pela concessionária de água e esgoto para atender as necessidades iniciais e no decorrer da obra. Remunera também o desligamento e remoção deste quando da instalação definitiva.</t>
  </si>
  <si>
    <t>010100</t>
  </si>
  <si>
    <t>Padrão CEMIG aéreo TRIFÁSICO:</t>
  </si>
  <si>
    <t xml:space="preserve">Será medido pela unidade do padrão de entrada instalado, aprovado pela concessionária de energia e funcionando (UN)
O item remunera o fornecimento de materiais, equipamentos, mão de obra e a utilização de ferramentas necessárias para construção de padrão de entrada de energia definitivo devidamente aprovado pela concessionária de energia para atender a demanda do prédio escolar.
</t>
  </si>
  <si>
    <t>010102</t>
  </si>
  <si>
    <t xml:space="preserve">Padrão CEMIG aéreo tipo B1 demanda de até 10 KVA, bifásico </t>
  </si>
  <si>
    <t>010103</t>
  </si>
  <si>
    <t>Padrão CEMIG aéreo tipo C1, demanda até 15 KVA, trifásico (serve como base, aproximadamente uma escola Tipo Escola Rural - escolas pequenas até 4 salas de aula)</t>
  </si>
  <si>
    <t>010104</t>
  </si>
  <si>
    <t>Padrão CEMIG aéreo tipo C4, demanda de 27,1 até 38 KVA, trifásico (serve como base, aproximadamente escolas entre 5 e 9 salas de aula)</t>
  </si>
  <si>
    <t>010105</t>
  </si>
  <si>
    <t>Padrão CEMIG aéreo tipo C8, demanda de 66,1 até 75 KVA, trifásico (serve como base, aproximadamente escolas a partir de 10 salas)</t>
  </si>
  <si>
    <t>010106</t>
  </si>
  <si>
    <t>Padrão CEMIG aéreo, tipo F2, carga instalada de 86,1kva até 95kva, trifásico, com saída subterrânea, inclusive poste, caixa para medidor, disjuntor, barramento, aterramento e acessórios</t>
  </si>
  <si>
    <t>010107</t>
  </si>
  <si>
    <t>Padrão CEMIG subterrâneo, tipo F3, carga instalada de 95,1kva até 114kva, trifásico, com saída subterrânea, inclusive poste, caixa para medidor, disjuntor, barramento, aterramento e acessórios</t>
  </si>
  <si>
    <t>010200</t>
  </si>
  <si>
    <t>Caixas de medição de energia padrão CEMIG:</t>
  </si>
  <si>
    <t xml:space="preserve">1) Será medido por unidade de caixa instalado (un).
2) O item remunera o fornecimento de caixa para medidor polifásico para disjuntor bi/tripolar até 125 A com leitura pela via pública; remunera também o fornecimento de materiais acessórios e a mão-de-obra necessária para a instalação completa do quadro, CM-14 padrão CEMIG; não remunera o fornecimento dos disjuntores.
</t>
  </si>
  <si>
    <t>010201</t>
  </si>
  <si>
    <t>Caixa para medição, tipo cm-14, com visor do leitor para via pública (LVP), dimensões conforme padrão CEMIG 46X35X21CM</t>
  </si>
  <si>
    <t>SUB-TOTAL =</t>
  </si>
  <si>
    <t>020000</t>
  </si>
  <si>
    <t>DEMOLIÇÕES E REMOÇÕES</t>
  </si>
  <si>
    <t>020001</t>
  </si>
  <si>
    <t>Remoção de padrão de energia qualquer</t>
  </si>
  <si>
    <t>Será medido por unidade retirada (un).
O item remunera o fornecimento da mão-de-obra necessária para a remoção do padrão completo de energia, inclusive sistema de fixação; remunera também a remoção completa de quadro de distribuição, chamada ou caixa de passagem, inclusive os componentes internos; remunera também a seleção e a guarda das peças reaproveitáveis.</t>
  </si>
  <si>
    <t>020002</t>
  </si>
  <si>
    <t>Demolição de tela de arame galvanizado (tela do alambrado)</t>
  </si>
  <si>
    <t>Será medido por área de entelamento metálico retirado (m²).
O item remunera o fornecimento da mão-de-obra necessária para a retirada de entelamento metálico, em geral; a seleção e a guarda das peças reaproveitáveis não remunera a remoção do quadro de tubos de ferro galvanizado.</t>
  </si>
  <si>
    <t>020003</t>
  </si>
  <si>
    <t>Demolição de alvenaria de elevação em tijolo comum ou elemento vazado, incluindo o revestimento.</t>
  </si>
  <si>
    <r>
      <rPr>
        <sz val="14"/>
        <color theme="1"/>
        <rFont val="Calibri"/>
      </rPr>
      <t>M</t>
    </r>
    <r>
      <rPr>
        <vertAlign val="superscript"/>
        <sz val="14"/>
        <color theme="1"/>
        <rFont val="Calibri"/>
      </rPr>
      <t>3</t>
    </r>
  </si>
  <si>
    <t>Será medido pelo volume real demolido, aferido antes da demolição (m³). 
O item remunera o fornecimento da mão-de-obra necessária e ferramentas adequadas para a execução dos serviços: desmonte, demolição, fragmentação de elementos em alvenaria de elevação em tijolo comum ou elemento vazado,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</si>
  <si>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020004</t>
  </si>
  <si>
    <t>Demolição de revestimento cerâmico incluindo base</t>
  </si>
  <si>
    <t>Será medido por área real de revestimento cerâmico, inclusive a base, demolido, aferida antes da demolição (m²).
O item remunera o fornecimento da mão-de-obra necessária e ferramentas adequadas para a execução dos serviços: demolição, fragmentação de revestimentos cerâmicos,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  serviços.</t>
  </si>
  <si>
    <t>020005</t>
  </si>
  <si>
    <t>Demolição de concreto simples, manual, inclusive afastamento</t>
  </si>
  <si>
    <r>
      <rPr>
        <sz val="14"/>
        <color theme="1"/>
        <rFont val="Calibri"/>
      </rPr>
      <t>M</t>
    </r>
    <r>
      <rPr>
        <vertAlign val="superscript"/>
        <sz val="14"/>
        <color theme="1"/>
        <rFont val="Calibri"/>
      </rPr>
      <t>3</t>
    </r>
  </si>
  <si>
    <t>Será medido pelo volume real demolido, conforme levantamento aferido antes da demolição (m³).
O item remunera o fornecimento da mão-de-obra necessária e ferramentas adequadas para a execução dos serviços: desmonte, demolição, fragmentação de elementos em concreto simples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</si>
  <si>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020006</t>
  </si>
  <si>
    <t>Demolição mecânica de concreto armado</t>
  </si>
  <si>
    <r>
      <rPr>
        <sz val="14"/>
        <color theme="1"/>
        <rFont val="Calibri"/>
      </rPr>
      <t>M</t>
    </r>
    <r>
      <rPr>
        <vertAlign val="superscript"/>
        <sz val="14"/>
        <color theme="1"/>
        <rFont val="Calibri"/>
      </rPr>
      <t>3</t>
    </r>
  </si>
  <si>
    <t>Será medido pelo volume real demolido, conforme levantamento aferido antes da demolição (m³).
O item remunera o fornecimento de equipamentos e mão-de-obra necessários para a execução dos serviços: desmonte, demolição e fragmentação de elementos em concreto armado com rompedor pneumático ( martelete ); a carga, o transporte o descarregamento;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</si>
  <si>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020007</t>
  </si>
  <si>
    <t>Demolição de cobertura  de telha cerâmica sem reaproveitamento.</t>
  </si>
  <si>
    <t>Será medido pela área de cobertura em projeção horizontal (m²), com os acréscimos:
a) 5% para cobertura de 18% a 27% de inclinação;
b) 8% para cobertura de 28% a 38% de inclinação;
c) 12% para cobertura de 39% a 50% de inclinação.
O item remunera o fornecimento da mão-de-obra necessária para a retirada completa das telhas de cerâmica, inclusive elementos de fixação,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</si>
  <si>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020008</t>
  </si>
  <si>
    <t>Demolição de cobertura  de telha cerâmica com reaproveitamento</t>
  </si>
  <si>
    <t>020009</t>
  </si>
  <si>
    <t>Demolição de cobertura de telha ondulada  de  fibrocimento sem reaproveitamento</t>
  </si>
  <si>
    <t>Será medido pela área de cobertura em projeção horizontal (m²):
O item remunera o fornecimento da mão-de-obra necessária para a retirada completa das telhas onduladas em fibrocimento, inclusive elementos de fixação,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</si>
  <si>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020010</t>
  </si>
  <si>
    <t xml:space="preserve">Demolição de cobertura de telha ondulada  de  fibrocimento, com reaproveitamento, transporte e empilhamento </t>
  </si>
  <si>
    <t>Será medido pela área de cobertura em projeção horizontal (m²):
O item remunera o fornecimento da mão-de-obra necessária para a retirada completa das telhas ondulada de fibrocimento, inclusive elementos de fixação,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</si>
  <si>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020011</t>
  </si>
  <si>
    <t>Demolição de cobertura de telha metálica ou de PVC, com ou sem reaproveitamento, transporte e empilhamento.</t>
  </si>
  <si>
    <t>Será medido pela área de cobertura em projeção horizontal (m²):
O item remunera o fornecimento da mão-de-obra necessária para a retirada completa das telhas metálicas ou de PVC, inclusive elementos de fixação,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</si>
  <si>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020012</t>
  </si>
  <si>
    <t>Demolição de cobertura de telha tipo calha de fibrocimento, com ou sem reaproveitamento, transporte e empilhamento</t>
  </si>
  <si>
    <t>Será medido pela área de cobertura em projeção horizontal (m²):
O item remunera o fornecimento da mão-de-obra necessária para a retirada completa das telhas tipo calha de fibrocimento, inclusive elementos de fixação,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</si>
  <si>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020013</t>
  </si>
  <si>
    <t>Demolição de  estrutura de madeira para telhado de telha cerâmica com reaproveitamento, inclusive transporte e empilhamento</t>
  </si>
  <si>
    <t>Será medido pela área de cobertura em projeção horizontal (m²).
O item remunera o fornecimento da mão-de-obra necessária para a retirada completa da estrutura de madeira, para telhas cerâmicas,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</si>
  <si>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020014</t>
  </si>
  <si>
    <t>Demolição de  estrutura de madeira para telhado de telha cerâmica sem reaproveitamento, inclusive transporte e empilhamento</t>
  </si>
  <si>
    <t>Será medido pela área de cobertura em projeção horizontal (m²).
O item remunera o fornecimento da mão-de-obra necessária para a retirada completa da estrutura de madeira, para telhas cerâmicas, a seleção e a guarda das peças possíveis de serem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</si>
  <si>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020015</t>
  </si>
  <si>
    <t>Demolição de  estrutura de madeira para telhado de telha ondulada de fibrocimento, plástica ou metálica com reaproveitamento, inclusive transporte e empilhamento</t>
  </si>
  <si>
    <t>Será medido pela área de cobertura em projeção horizontal (m²).
O item remunera o fornecimento da mão-de-obra necessária para a retirada completa da estrutura de madeira, para telhas onduladas de fibrocimento, plástica ou metálica,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</si>
  <si>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020016</t>
  </si>
  <si>
    <t>Demolição de  estrutura de madeira para telhado de telha ondulada de fibrocimento, plástica ou metálica sem reaproveitamento, inclusive transporte e empilhamento</t>
  </si>
  <si>
    <t>Será medido pela área de cobertura em projeção horizontal (m²).
O item remunera o fornecimento da mão-de-obra necessária para a retirada completa da estrutura de madeira, para telhas ondulada de fibrocimento, plástica ou metálicas, a seleção e a guarda das peças possíveis de serem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</si>
  <si>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020017</t>
  </si>
  <si>
    <t>Demolição de estrutura de madeira para telhado de telha tipo calha de fibrocimento com reaproveitamento inclusive transporte e empilhamento</t>
  </si>
  <si>
    <t>Será medido pela área de cobertura em projeção horizontal (m²).
O item remunera o fornecimento da mão-de-obra necessária para a retirada completa da estrutura de madeira, para telhas tipo calha de fibrocimento,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</si>
  <si>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020018</t>
  </si>
  <si>
    <t>Demolição de estrutura de madeira para telhado de telha tipo calha de fibrocimento sem reaproveitamento inclusive transporte e empilhamento</t>
  </si>
  <si>
    <t>Será medido pela área de cobertura em projeção horizontal (m²).
O item remunera o fornecimento da mão-de-obra necessária para a retirada completa da estrutura de madeira, para tipo calha de fibrocimento,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</si>
  <si>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020019</t>
  </si>
  <si>
    <t>Demolição de reboco ou emboço ou revestimento com argamassa</t>
  </si>
  <si>
    <t>Será medido por área real de revestimento em massa de parede ou teto demolido, medida no projeto, ou aferida antes da demolição (m²).
O item remunera o fornecimento da mão-de-obra necessária e ferramentas adequadas para a execução dos serviços: demolição, fragmentação de revestimentos em massa em parede, ou teto,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</si>
  <si>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020020</t>
  </si>
  <si>
    <t>Remoção de alambrado</t>
  </si>
  <si>
    <t xml:space="preserve">Será medido pela área real do alambrado, inclusive pontos de fixação a ser removido, medido no projeto, ou aferido antes da remoção (m²).
O item remunera o fornecimento da mão-de-obra necessária e ferramentas adequadas para a execução dos serviços: remoção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 </t>
  </si>
  <si>
    <t>020021</t>
  </si>
  <si>
    <t>Remoção de soleira, peitoril e rodapé de cerâmica mármore ou granito inclusive a base</t>
  </si>
  <si>
    <t xml:space="preserve">Será medido por comprimento real de rodapé, soleira, ou peitoril em material cerâmico, mármore ou granito inclusive a base, demolido, medido no projeto, ou aferido antes da demolição (m).
O item remunera o fornecimento da mão-de-obra necessária e ferramentas adequadas para a execução dos serviços: demolição, fragmentação de rodapés, soleiras, ou peitoris em material cerâmico, mármore ou granito,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 </t>
  </si>
  <si>
    <t>020022</t>
  </si>
  <si>
    <t>Demolição de piso cimentado inclusive a base sobre lastro de concreto.</t>
  </si>
  <si>
    <t>Será medido por área real de piso cimentado, inclusive a base, demolido, medida no projeto ou aferida antes da demolição (m²).
O item remunera o fornecimento da mão-de-obra necessária e ferramentas adequadas para a execução dos serviços: demolição, fragmentação de pisos cimentados,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</si>
  <si>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020023</t>
  </si>
  <si>
    <t>Demolição de piso cerâmico inclusive a base sobre lastro de concreto.</t>
  </si>
  <si>
    <t>Será medido por área real de revestimento cerâmico, inclusive a base, demolido, medida no projeto ou aferida antes da demolição (m²).
O item remunera o fornecimento da mão-de-obra necessária e ferramentas adequadas para a execução dos serviços: demolição, fragmentação de revestimentos cerâmicos,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</si>
  <si>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020024</t>
  </si>
  <si>
    <t>Demolição de piso em granilite / marmorite inclusive a base sobre lastro de concreto.</t>
  </si>
  <si>
    <t>Será medido por área real de revestimento em granilite / marmorite, inclusive a base, demolido, medida no projeto ou aferida antes da demolição (m²).
O item remunera o fornecimento da mão-de-obra necessária e ferramentas adequadas para a execução dos serviços: demolição, fragmentação de revestimentos em granilite / marmorite,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</si>
  <si>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020025</t>
  </si>
  <si>
    <t>Demolição do piso em taco de madeira inclusive base</t>
  </si>
  <si>
    <t>Será medido por área real de piso em tacos, inclusive a base, demolido, medida no projeto ou aferida antes da demolição (m²).
O item remunera o fornecimento da mão-de-obra necessária e ferramentas adequadas para a execução dos serviços: demolição e possível aproveitamento do piso de tacos, inclusive a base de assentamento, manualmente; a seleção e acomodação manual do entulho em lotes e a separação e guarda daqueles que poderão ser reaproveitados.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</si>
  <si>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020026</t>
  </si>
  <si>
    <t>Demolição do piso em assoalho de madeira inclusive base e barrotes</t>
  </si>
  <si>
    <t>Será medido por área de piso retirado (m²).
O item remunera o fornecimento da mão-de-obra necessária para a retirada de piso em assoalho de madeira, inclusive o vigamento de assentamento do piso,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</si>
  <si>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020027</t>
  </si>
  <si>
    <t>Remoção de portas, janelas e grades metálicas, inclusive caixilhos</t>
  </si>
  <si>
    <t>Será medido pela área da esquadria retirada (m²).
O item remunera o fornecimento da mão-de-obra necessária para a retirada completa de esquadrias metálicas e acessórios, em geral;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</si>
  <si>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020028</t>
  </si>
  <si>
    <t>Demolição de piso vinílico, incluindo a base.</t>
  </si>
  <si>
    <t>Será medido por área real de revestimento vinílico, inclusive a base, demolido, medida no projeto ou aferida antes da demolição (m²).
O item remunera o fornecimento da mão-de-obra necessária e ferramentas adequadas para a execução dos serviços: demolição, fragmentação de revestimentos vinílicos ou sintéticos em geral,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</si>
  <si>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020029</t>
  </si>
  <si>
    <t>Demolição de piso de pedras (Mármore, Granito, Ardósia, São Tomé, Lagoa Santa), inclusive afastamento.</t>
  </si>
  <si>
    <t>Será medido por área real de revestimento pedras (Mármore, Granito, Ardósia, São Tomé, Lagoa Santa), inclusive a base, demolido, medida no projeto ou aferida antes da demolição (m²).
O item remunera o fornecimento da mão-de-obra necessária e ferramentas adequadas para a execução dos serviços: demolição, fragmentação de revestimentos em pedras,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</si>
  <si>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020030</t>
  </si>
  <si>
    <t>Demolição de pavimentação com pré-moldado de concreto</t>
  </si>
  <si>
    <t>Será medido por área real de pavimentação com pré-moldado de concreto, demolido, medida no projeto ou aferida antes da demolição (m²).
O item remunera o fornecimento da mão-de-obra necessária e ferramentas adequadas para a execução dos serviços: demolição, fragmentação de revestimentos em pré-moldado de concreto,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</si>
  <si>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020031</t>
  </si>
  <si>
    <t>Retirada de folha de porta ou folha de janela de madeira.</t>
  </si>
  <si>
    <t>Será medido por área retirada (m²).
O item remunera o fornecimento de mão-de-obra necessária para a retirada de folha de esquadria em madeira,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</si>
  <si>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020032</t>
  </si>
  <si>
    <t>Remoção de marcos chumbados de madeira, alisares e acessórios</t>
  </si>
  <si>
    <t>Será medido pelo unidade de peças retiradas (un).
O item remunera o fornecimento de mão-de-obra necessária para a retirada de batentes com guarnição e peças lineares em madeira, chumbados; remunera também a seleção e a guarda  das peças reaproveitáveis,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</si>
  <si>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020033</t>
  </si>
  <si>
    <t>Apicoamento de tetos, paredes e pisos com profundidade até 1 cm</t>
  </si>
  <si>
    <t>Será medido por área real de piso, parede ou teto apicoado, medida no projeto ou aferida antes da demolição (m²).
O item remunera o fornecimento da mão-de-obra necessária e ferramentas adequadas para a execução dos serviços: apicoamento, fragmentação de revestimentos em massa, em geral, de piso, parede, ou teto,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</si>
  <si>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020034</t>
  </si>
  <si>
    <t>Remoção de calha galvanizada ou PVC, inclusive afastamento.</t>
  </si>
  <si>
    <t>Será medido pelo comprimento de calha , inclusive sistema de fixação medida no projeto ou aferida antes da remoção (m).
O item remunera o fornecimento da mão-de-obra necessária e ferramentas adequadas para a execução dos serviços: remoção de calhas galvanizadas, condutores e sistema de fixação.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</si>
  <si>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020035</t>
  </si>
  <si>
    <t>Remoção de louças (lavatório, pia, tanque, vaso sanitário)</t>
  </si>
  <si>
    <t>Será medido pela quantidade real de louças com provável reaproveitamento ou não, inclusive sistema de fixação medida no projeto ou aferida antes da demolição (un).
O item remunera o fornecimento da mão-de-obra necessária e ferramentas adequadas para a execução dos serviços: remoção de louças e sistema de fixação, fragmentação das unidades sem possibilidade de reaproveitamento e a seleção e acomodação do restante, separação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</si>
  <si>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020036</t>
  </si>
  <si>
    <t>Remoção de bancadas de pedra (mármore, granito ardósia, marmorite, etc.)</t>
  </si>
  <si>
    <t>Será medido por área real de bancada com provável reaproveitamento, inclusive sistema de fixação medida no projeto ou aferida antes da demolição (m²).
O item remunera o fornecimento da mão-de-obra necessária e ferramentas adequadas para a execução dos serviços: remoção de bancadas ou divisórias de pedras e sistema de fixação, fragmentação das pedras sem possibilidade de reaproveitamento e a seleção e acomodação do restante, separação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</si>
  <si>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020037</t>
  </si>
  <si>
    <t>Demolição de contrapiso.</t>
  </si>
  <si>
    <t>Será medido por área real de contrapiso demolido, medida no projeto ou aferida antes da demolição (m²).
O item remunera o fornecimento da mão-de-obra necessária e ferramentas adequadas para a execução dos serviços: demolição, fragmentação de contrapisos,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</si>
  <si>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020038</t>
  </si>
  <si>
    <t>Remoção de rufo de chapa galvanizada, inclusive afastamento</t>
  </si>
  <si>
    <t>Será medido pelo comprimento de rufo independente da largura, medido no projeto ou aferida antes da remoção (m).
O item remunera o fornecimento da mão-de-obra necessária e ferramentas adequadas para a execução dos serviços: remoção de rufos galvanizadas.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</si>
  <si>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020039</t>
  </si>
  <si>
    <t>Remoção de divisórias sanitárias de pedra (mármore, granito ardósia, marmorite, etc.)</t>
  </si>
  <si>
    <t>Será medido por área real de divisórias com provável reaproveitamento, inclusive sistema de fixação medida no projeto ou aferida antes da demolição (m²).
O item remunera o fornecimento da mão-de-obra necessária e ferramentas adequadas para a execução dos serviços: remoção de bancadas ou divisórias de pedras e sistema de fixação, fragmentação das pedras sem possibilidade de reaproveitamento e a seleção e acomodação do restante, separação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</si>
  <si>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020100</t>
  </si>
  <si>
    <t>Demolição de forro</t>
  </si>
  <si>
    <t>Será medido por área real de forro demolido, inclusive sistema de fixação, aferida antes da demolição (m²).
O item remunera o fornecimento da mão-de-obra necessária e ferramentas adequadas para a execução dos serviços: demolição, fragmentação de forro, inclusive o sistema de fixação,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</si>
  <si>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020101</t>
  </si>
  <si>
    <t>Forro de tábuas de pinho.</t>
  </si>
  <si>
    <t>020102</t>
  </si>
  <si>
    <t>Forro de gesso em placas ou acartonados.</t>
  </si>
  <si>
    <t>020103</t>
  </si>
  <si>
    <t xml:space="preserve">Forro de PVC. </t>
  </si>
  <si>
    <t>030000</t>
  </si>
  <si>
    <t>TRABALHOS EM TERRA</t>
  </si>
  <si>
    <t>030001</t>
  </si>
  <si>
    <t>Aterro Compactado manual, com soquete</t>
  </si>
  <si>
    <r>
      <rPr>
        <sz val="14"/>
        <color theme="1"/>
        <rFont val="Calibri"/>
      </rPr>
      <t>M</t>
    </r>
    <r>
      <rPr>
        <vertAlign val="superscript"/>
        <sz val="14"/>
        <color theme="1"/>
        <rFont val="Calibri"/>
      </rPr>
      <t>3</t>
    </r>
  </si>
  <si>
    <t>Será medido pelo volume de aterro compactado (m³).
O item remunera o fornecimento de equipamentos e mão-de-obra necessários para execução dos serviços de aterro interno, com material existente ou importado, incluindo o apiloamento em camadas, de 20 cm, com maço de 30 kg e a disposição das sobras.</t>
  </si>
  <si>
    <t>030002</t>
  </si>
  <si>
    <t>Escavação  manual de vala em solo de 1ª e 2ª categoria, profundidade em até 2,00m</t>
  </si>
  <si>
    <r>
      <rPr>
        <sz val="14"/>
        <color theme="1"/>
        <rFont val="Calibri"/>
      </rPr>
      <t>M</t>
    </r>
    <r>
      <rPr>
        <vertAlign val="superscript"/>
        <sz val="14"/>
        <color theme="1"/>
        <rFont val="Calibri"/>
      </rPr>
      <t>3</t>
    </r>
  </si>
  <si>
    <t>Será medido pelo volume escavado, considerando-se um acréscimo para cada lado, no plano horizontal, em relação às dimensões de cada peça, de 20 cm (m³).
O item remunera o fornecimento da mão-de-obra necessária para a escavação manual em solo de 1ª e 2ª categorias em valas ou cavas até 2,00 m de profundidade.</t>
  </si>
  <si>
    <t>030003</t>
  </si>
  <si>
    <t xml:space="preserve">Escavação  manual em campo aberto em solo exceto rocha com profundidade em até 2,00m </t>
  </si>
  <si>
    <r>
      <rPr>
        <sz val="14"/>
        <color theme="1"/>
        <rFont val="Calibri"/>
      </rPr>
      <t>M</t>
    </r>
    <r>
      <rPr>
        <vertAlign val="superscript"/>
        <sz val="14"/>
        <color theme="1"/>
        <rFont val="Calibri"/>
      </rPr>
      <t>3</t>
    </r>
  </si>
  <si>
    <t>Será medido pelo volume real escavado (m³).
O item remunera o fornecimento da mão-de-obra necessária para a escavação manual em solo, de primeira ou segunda categoria, em campo aberto.</t>
  </si>
  <si>
    <t>030004</t>
  </si>
  <si>
    <t>Regularização de fundo de vala com apiloamento com maço de 30kg</t>
  </si>
  <si>
    <r>
      <rPr>
        <sz val="14"/>
        <color theme="1"/>
        <rFont val="Calibri"/>
      </rPr>
      <t>M</t>
    </r>
    <r>
      <rPr>
        <vertAlign val="superscript"/>
        <sz val="14"/>
        <color theme="1"/>
        <rFont val="Calibri"/>
      </rPr>
      <t>2</t>
    </r>
  </si>
  <si>
    <t>Será medido pela área de fundo da vala (m²).
O item remunera o fornecimento de equipamentos e mão-de-obra necessários para execução dos serviços de regularização do fundo de vala com maço de 30 kg.</t>
  </si>
  <si>
    <t>030005</t>
  </si>
  <si>
    <t>Reaterro manual de vala apiloado</t>
  </si>
  <si>
    <r>
      <rPr>
        <sz val="14"/>
        <color theme="1"/>
        <rFont val="Calibri"/>
      </rPr>
      <t>M</t>
    </r>
    <r>
      <rPr>
        <vertAlign val="superscript"/>
        <sz val="14"/>
        <color theme="1"/>
        <rFont val="Calibri"/>
      </rPr>
      <t>3</t>
    </r>
  </si>
  <si>
    <t>Será medido pelo volume de reaterro em valas, poços ou cavas executado (m³).
O item remunera o fornecimento da mão-de-obra necessária para a execução dos serviços de reaterro manual apiloado, com material existente ou importado, sem controle de compactação.</t>
  </si>
  <si>
    <t>030006</t>
  </si>
  <si>
    <t xml:space="preserve">Reaterro Compactado mecanizado empregando compactador de placa vibratória, em camadas de 20 a 40 cm. </t>
  </si>
  <si>
    <r>
      <rPr>
        <sz val="14"/>
        <color theme="1"/>
        <rFont val="Calibri"/>
      </rPr>
      <t>M</t>
    </r>
    <r>
      <rPr>
        <vertAlign val="superscript"/>
        <sz val="14"/>
        <color theme="1"/>
        <rFont val="Calibri"/>
      </rPr>
      <t>3</t>
    </r>
  </si>
  <si>
    <t>Será medido pelo volume de reaterro em valas, poços ou cavas executado (m³).
O item remunera o fornecimento da mão-de-obra, ferramentas e equipamentos  necessários para a execução dos serviços de reaterro com compactador de placa, com material existente ou importado, sem controle de compactação.</t>
  </si>
  <si>
    <t>030007</t>
  </si>
  <si>
    <t xml:space="preserve">Escavação manual de tubulão à céu aberto </t>
  </si>
  <si>
    <r>
      <rPr>
        <sz val="14"/>
        <color theme="1"/>
        <rFont val="Calibri"/>
      </rPr>
      <t>M</t>
    </r>
    <r>
      <rPr>
        <vertAlign val="superscript"/>
        <sz val="14"/>
        <color theme="1"/>
        <rFont val="Calibri"/>
      </rPr>
      <t>3</t>
    </r>
  </si>
  <si>
    <t>Será medido pelo volume escavado até a cota prevista (m³)
O item remunera o fornecimento de mão de obra, ferramentas e equipamentos necessários para a execução dos serviços de escavação do tubulão a céu aberto.
Remunera também a locação do tubulão, o alargamento da base, esgotamento caso seja encontrado quantidade de água que impeça a continuidade da escavação</t>
  </si>
  <si>
    <t>030008</t>
  </si>
  <si>
    <t>Encamisamento de tubulão com tubo de concreto (manilha), diâmetro 90cm, inclusive transporte e fornecimento</t>
  </si>
  <si>
    <t>Será medido pela profundidade alcançada pelo encamisamento (m³)
O item remunera o fornecimento de material e mão de obra, ferramentas e equipamentos necessários para a execução dos serviços de instalação do encamisamento em manilha de concreto com diâmetro de 90cm.</t>
  </si>
  <si>
    <t>030009</t>
  </si>
  <si>
    <t>Regularização e compactação de terreno c/ placa vibratória, em camadas de 20 a 40cm de espessura</t>
  </si>
  <si>
    <r>
      <rPr>
        <sz val="14"/>
        <color theme="1"/>
        <rFont val="Calibri"/>
      </rPr>
      <t>M</t>
    </r>
    <r>
      <rPr>
        <vertAlign val="superscript"/>
        <sz val="14"/>
        <color theme="1"/>
        <rFont val="Calibri"/>
      </rPr>
      <t>2</t>
    </r>
  </si>
  <si>
    <t xml:space="preserve">Será medido por área de plataforma, aferida na projeção horizontal, com regularização e compactação executada (m²).   
O item remunera o fornecimento de equipamentos, materiais e mão-de-obra necessários para a execução de regularização e compactação mecanizada, englobando os serviços: regularização e compactação em solo, acabamento da superfície, para o acerto das cotas; locação se necessário por meio de piquetes, do eixo e cotas do greide.
</t>
  </si>
  <si>
    <t>030010</t>
  </si>
  <si>
    <t>Escavação mecanizada em campo aberto, profundidade até 2,00m, solo de 1ª categoria</t>
  </si>
  <si>
    <r>
      <rPr>
        <sz val="14"/>
        <color theme="1"/>
        <rFont val="Calibri"/>
      </rPr>
      <t>M</t>
    </r>
    <r>
      <rPr>
        <vertAlign val="superscript"/>
        <sz val="14"/>
        <color theme="1"/>
        <rFont val="Calibri"/>
      </rPr>
      <t>3</t>
    </r>
  </si>
  <si>
    <t>Será medido pelo volume de corte, considerado na caixa (m³).
O item remunera o fornecimento de equipamentos, materiais acessórios e mão-de-obra necessária para a execução de corte, em campo aberto, para solos de primeira categoria, englobando os serviços: escavação e carga mecanizadas; transporte interno a obra, locação dos platôs e taludes; nivelamento, acertos e acabamentos manuais. Não remunera a limpeza e raspagem do terreno, incluindo a retirada de raízes e troncos.</t>
  </si>
  <si>
    <t xml:space="preserve"> </t>
  </si>
  <si>
    <t>040000</t>
  </si>
  <si>
    <t>SONDAGEM, FUNDAÇÕES, MUROS E CONTENÇÕES</t>
  </si>
  <si>
    <t>040001</t>
  </si>
  <si>
    <t>KG</t>
  </si>
  <si>
    <t>Será medido pelo peso nominal das bitolas constantes no projeto de armadura (kg).
O item remunera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transpasse para emendas.</t>
  </si>
  <si>
    <t>040002</t>
  </si>
  <si>
    <t xml:space="preserve">Fôrma de madeira para fundação, com tábuas e sarrafos, 3 aproveitamentos e desforma </t>
  </si>
  <si>
    <r>
      <rPr>
        <sz val="14"/>
        <color theme="1"/>
        <rFont val="Calibri"/>
      </rPr>
      <t>M</t>
    </r>
    <r>
      <rPr>
        <vertAlign val="superscript"/>
        <sz val="14"/>
        <color theme="1"/>
        <rFont val="Calibri"/>
      </rPr>
      <t>2</t>
    </r>
  </si>
  <si>
    <t>Será medido pelo desenvolvimento das áreas em contato com o concreto, não se descontando áreas de interseção até 0,20 m² (m²).
O item remunera o fornecimento dos materiais e a mão-de-obra para execução e instalação da forma, incluindo escoras, gravatas, desmoldante e desforma.</t>
  </si>
  <si>
    <t>040003</t>
  </si>
  <si>
    <t>Concreto armado para fundação (incluindo fornecimento, transporte, lançamento, forma e desforma)</t>
  </si>
  <si>
    <r>
      <rPr>
        <sz val="14"/>
        <color theme="1"/>
        <rFont val="Calibri"/>
      </rPr>
      <t>M</t>
    </r>
    <r>
      <rPr>
        <vertAlign val="superscript"/>
        <sz val="14"/>
        <color theme="1"/>
        <rFont val="Calibri"/>
      </rPr>
      <t>3</t>
    </r>
  </si>
  <si>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20,0 MPa. Remunera também o transporte, lançamento e adensamento. Está também incluído e remunerado 70Kg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8m² de forma por m³ de concreto considerando o fornecimento dos materiais e a mão-de-obra para execução e instalação da forma, incluindo escoras, gravatas, desmoldante e desforma.</t>
  </si>
  <si>
    <t>040004</t>
  </si>
  <si>
    <t>Concreto estrutural virado no local, controle "A", consistência para vibração, brita 1, FCK=20 MPA e lançamento em fundação</t>
  </si>
  <si>
    <t>M³</t>
  </si>
  <si>
    <t>Será medido pelo volume calculado no projeto de formas, sendo que o volume da interseção dos diversos elementos estruturais deve ser computado uma só vez (m³).
O item remunera o fornecimento de betoneira, pedra britada número 1, cimento, areia e a mão-de-obra necessária para o preparo do concreto, com resistência mínima à compressão de 20,0 MPa. Remunera também o transporte, lançamento e adensamento.</t>
  </si>
  <si>
    <t>040005</t>
  </si>
  <si>
    <t>Contrapiso não estrutural impermeabilizado, E=5 cm</t>
  </si>
  <si>
    <r>
      <rPr>
        <sz val="14"/>
        <color theme="1"/>
        <rFont val="Calibri"/>
      </rPr>
      <t>M</t>
    </r>
    <r>
      <rPr>
        <vertAlign val="superscript"/>
        <sz val="14"/>
        <color theme="1"/>
        <rFont val="Calibri"/>
      </rPr>
      <t>2</t>
    </r>
  </si>
  <si>
    <t>Será medido pela área onde será executado, na espessura mínima de 5cm (m²).
O item remunera o fornecimento de cimento, areia, pedra britada nº 1, 2, e a mão-de-obra necessária para o apiloamento do terreno e execução do lastro.</t>
  </si>
  <si>
    <t>040006</t>
  </si>
  <si>
    <t>Execução de estaca broca c/ trado manual de 25 cm de diâmetro completa.</t>
  </si>
  <si>
    <t>Será medido pelo comprimento, considerando-se a distância entre o respaldo inferior do bloco e a extremidade inferior de apoio da broca (m).
O item remunera o fornecimento dos materiais e a mão-de-obra para a perfuração, armação, preparo e lançamento do concreto com Fck mínimo 20 Mpa, para a execução de brocas com diâmetro de 25 cm. Remunera também ferragem de espera.</t>
  </si>
  <si>
    <t>040007</t>
  </si>
  <si>
    <t>Concreto magro de cimento Portland Fck &gt;= 10,0 Mpa (execução, incluindo o fornecimento e transporte dos agregados)</t>
  </si>
  <si>
    <t>Será medido pelo volume calculado no local de aplicação (m³).
O item remunera o fornecimento de betoneira, pedra britada número 1, cimento, areia e a mão-de-obra necessária para o preparo do concreto, com resistência mínima à compressão de 10,0 MPa. Remunera também o transporte, lançamento e adensamento.</t>
  </si>
  <si>
    <t>040008</t>
  </si>
  <si>
    <t>Execução de estaca broca c/ trado manual de 30 cm de diâmetro completa.</t>
  </si>
  <si>
    <t>Será medido pelo comprimento, considerando-se a distância entre o respaldo inferior do bloco e a extremidade inferior de apoio da broca (m).
O item remunera o fornecimento dos materiais e a mão-de-obra para a perfuração, armação, preparo e lançamento do concreto com Fck mínimo 20 Mpa, para a execução de brocas com diâmetro de 30 cm. Remunera também ferragem de espera.</t>
  </si>
  <si>
    <t>040100</t>
  </si>
  <si>
    <t>Muros.</t>
  </si>
  <si>
    <t>040101</t>
  </si>
  <si>
    <t>Muro divisório em bloco de concreto aparente espessura 15 cm, altura útil de 2,20m,  assentado com argamassa mista de cimento, cal hidratada e areia sem peneira traço 1:0,5:8 inclusive sapata corrida em concreto armado com Fck mínimo de 20 MPA e chapéu de muro</t>
  </si>
  <si>
    <t>Será medido pelo comprimento executado, descontando-se todos os vãos (m).
O item remunera o fornecimento de materiais e mão-de-obra necessários para a execução de sapata com dimensão mínima de 40 x 20 cm com escavação manual de 50 x 55cm, apiloamento de fundo de vala, reaterro, forma de fundação e concreto armado com Fck mínimo de 20MPA suas respectivas especificações,  impermeabilização da sapata, alvenaria de vedação aparente, confeccionada em bloco vazado de concreto simples, com superfície isenta de trincas, lascas, ou pequenas imperfeições nas faces que ficarão expostas,, assentada com argamassa de cimento, cal hidratada e areia; dimensões padronizadas de 14 x 19 x 39 cm, e resistência mínima à compressão de acordo com a NBR 6136. Remunera também a construção de pilares armados a cada 2,50m com Fck mínimo de 20MPA com dimensões de 14 x 20 cm com a respectiva broca de 25 cm x 1,00 m concretada e o fornecimento e colocação de chapéu de muro.</t>
  </si>
  <si>
    <t>040102</t>
  </si>
  <si>
    <t>Muro divisório com bloco de concreto revestido 14x19x39cm, e=15cm, altura h=2,20m, assentado  com argamassa mista de cimento, cal hidratada e areia sem peneirar traço 1:0,5:8, inclusive sapata de concreto armado, Fck = 20 Mpa, incluindo chapéu de muro</t>
  </si>
  <si>
    <t>Será medido pelo comprimento executado, descontando-se todos os vãos (m).
O item remunera o fornecimento de materiais e mão-de-obra necessários para a execução de sapata corrida com dimensão mínima de 40 x 20 cm com escavação manual de 50 x 55cm, apiloamento de fundo de vala, reaterro, forma de fundação e concreto armado com Fck mínimo de 20MPA suas respectivas especificações,  impermeabilização da sapata,  alvenaria de vedação revestida, confeccionada em bloco vazado de concreto simples,  assentada com argamassa de cimento, cal hidratada e areia, chapiscado e rebocado em ambos os lados, dimensões padronizadas de 14 x 19 x 39 cm, e resistência mínima à compressão de acordo com a NBR 6136. Remunera também a construção de pilares armados a cada 2,50m com Fck mínimo de 20MPA com dimensões de 14 x 20 cm e o fornecimento e colocação de chapéu de muro.</t>
  </si>
  <si>
    <t>040103</t>
  </si>
  <si>
    <t>Chapéu de muro ou cimalha em concreto com pingadeira para muros em alvenaria em bloco de concreto ou tijolo cerâmico</t>
  </si>
  <si>
    <t>Será medido por metro linear de chapéu de muro ou cimalha em concreto executada (m).
O item remunera o fornecimento dos materiais, equipamentos necessários e a mão-de-obra
necessária para execução do chapéu de muro ou cimalha em concreto com pingadeira (20X5cm)</t>
  </si>
  <si>
    <t>040200</t>
  </si>
  <si>
    <t>Impermeabilizações de fundações e drenos</t>
  </si>
  <si>
    <t>040201</t>
  </si>
  <si>
    <t>Impermeabilizações de sapatas em concreto ou alvenaria de embasamento com aplicação de tinta betuminosa</t>
  </si>
  <si>
    <t>Será medido por área de superfície com aplicação de imprimação, nas dimensões da sapata ou alvenaria de embasamento (baldrame) (m²).
O item remunera o fornecimento de materiais e mão-de-obra necessários para a execução de pintura com tinta betuminosa em duas demãos em todo baldrame (laterais e parte superior). Remunera também a limpeza necessária para aplicação da tinta.</t>
  </si>
  <si>
    <t>040202</t>
  </si>
  <si>
    <t>Dreno com areia grossa - fornecimento e colocação</t>
  </si>
  <si>
    <t>Será medido pelo volume acabado, nas dimensões indicadas em projeto ou memorial descritivo (m³).
O item remunera o fornecimento de areia grossa posto obra, o lançamento e a mão-de-obra necessária para o espalhamento da areia de acordo com o projeto e / ou memorial descritivo.</t>
  </si>
  <si>
    <t>040203</t>
  </si>
  <si>
    <t>Dreno com brita 2 e 3 - fornecimento e colocação</t>
  </si>
  <si>
    <t>Será medido pelo volume acabado, nas dimensões indicadas em projeto ou memorial descritivo (m³).
O item remunera o fornecimento de pedra britada 2 e 3 posto obra, o lançamento e a mão-de-obra necessária para o espalhamento da pedra britada de acordo com o projeto e / ou memorial descritivo.</t>
  </si>
  <si>
    <t>040204</t>
  </si>
  <si>
    <t>Tubo dreno plástico corrugado perfurado de 100mm em barras</t>
  </si>
  <si>
    <t>Será medido por comprimento de tubulação instalada (m).
O item remunera o fornecimento e instalação de tubo-dreno plástico corrugado, inclusive conexões, com diâmetro nominal de 100 mm em polietileno, perfurado, flexível, resistente a
agentes químicos e intempéries, para drenagem; não remunera os serviços de escavação.</t>
  </si>
  <si>
    <t>040205</t>
  </si>
  <si>
    <t>Tubo dreno plástico corrugado perfurado de 160mm em barras</t>
  </si>
  <si>
    <t>Será medido por comprimento de tubulação instalada (m).
O item remunera o fornecimento e instalação de tubo-dreno plástico corrugado, inclusive conexões, com diâmetro nominal de 160 mm em polietileno, perfurado, flexível, resistente a
agentes químicos e intempéries, para drenagem; não remunera os serviços de escavação.</t>
  </si>
  <si>
    <t>040206</t>
  </si>
  <si>
    <t>Manta Geotêxtil usada como filtro envolvendo o material drenante</t>
  </si>
  <si>
    <t>Será medido pela área de manta utilizada (m²).
O item remunera o fornecimento de manta geotêxtil, tipo Bidim da Rhodia-Ster, ou Hate da Huesker, ou equivalente e a mão-de-obra necessária para a colocação da manta como filtro envolvendo material drenante.</t>
  </si>
  <si>
    <t>040207</t>
  </si>
  <si>
    <t>Barbacã Ø 75mm².</t>
  </si>
  <si>
    <t>Será medido pela unidade de furos resultantes de dreno em muros (un).
O item remunera o fornecimento de tubo de PVC de 75mm² perpendicular ao pano de muro ou alvenaria em contato com a terra, o comprimento médio de 50cm, remunera também todos os materiais e mão-de-obra necessários para a perfeita colocação destes.</t>
  </si>
  <si>
    <t>040300</t>
  </si>
  <si>
    <t>Sondagem a percussão</t>
  </si>
  <si>
    <t>040301</t>
  </si>
  <si>
    <t>Mobilização e desmobilização por equipamentos de sondagem a percussão d= 2 1/2"</t>
  </si>
  <si>
    <t>Será medido por unidade de transporte e instalação de equipamento de sondagem (un).
O item remunera o fornecimento e instalação de equipamentos necessários para execução de sondagem, a mobilização e desmobilização dos mesmos, independente da distância entre a empresa fornecedora e o local da sondagem.</t>
  </si>
  <si>
    <t>040302</t>
  </si>
  <si>
    <t>Sondagem a percussão d=2 1/2" (profundidade mínima para medição 30m)</t>
  </si>
  <si>
    <t>Será medido pelo comprimento total dos furos de sondagem executados, sendo a quantidade mínima para medição 30 metros (m).
O item remunera o fornecimento da mão-de-obra qualificada necessária para a execução de sondagem a percussão, remunera também as peças gráficas e relatórios pertinentes.</t>
  </si>
  <si>
    <t>050000</t>
  </si>
  <si>
    <t>SUPERESTRUTURA</t>
  </si>
  <si>
    <t>050001</t>
  </si>
  <si>
    <t>Armadura de aço p/ vigas e pilares  CA-50, corte e dobra no canteiro</t>
  </si>
  <si>
    <t>Será medido pelo peso nominal das bitolas constantes no projeto de armadura (kg).
O item remunera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t>
  </si>
  <si>
    <t>050002</t>
  </si>
  <si>
    <t>Fornecimento, transporte, execução de Fôrma de chapa compensada plastificada, e=12mm, 3 aproveitamentos, inclusive desforma para vigas, pilares e lajes maciças.</t>
  </si>
  <si>
    <r>
      <rPr>
        <sz val="14"/>
        <color theme="1"/>
        <rFont val="Calibri"/>
      </rPr>
      <t>M</t>
    </r>
    <r>
      <rPr>
        <vertAlign val="superscript"/>
        <sz val="14"/>
        <color theme="1"/>
        <rFont val="Calibri"/>
      </rPr>
      <t>2</t>
    </r>
  </si>
  <si>
    <t>Será medido pelo desenvolvimento das áreas em contato do concreto, não se descontando áreas de interseção até 0,20 m² (m²).
O item remunera o fornecimento de materiais e mão-de-obra para execução e instalação de formas em chapas compensadas plastificadas de 12 mm de espessura para concreto aparente; incluindo cimbramento até 3,00 m de altura; gravatas; sarrafos de enrijecimento em Pinus  ou Cedrinho, desmoldante, desforma e descimbramento.</t>
  </si>
  <si>
    <t>050003</t>
  </si>
  <si>
    <t>Fornecimento, transporte, execução de Fôrma  de madeira maciça, 3 aproveitamentos, inclusive desforma para VIGAS</t>
  </si>
  <si>
    <r>
      <rPr>
        <sz val="14"/>
        <color theme="1"/>
        <rFont val="Calibri"/>
      </rPr>
      <t>M</t>
    </r>
    <r>
      <rPr>
        <vertAlign val="superscript"/>
        <sz val="14"/>
        <color theme="1"/>
        <rFont val="Calibri"/>
      </rPr>
      <t>2</t>
    </r>
  </si>
  <si>
    <t>Será medido pelo desenvolvimento das áreas em contato com o concreto, não se descontando áreas de interseção até 0,20 m² (m²).
O item remunera o fornecimento de materiais e mão-de-obra necessários para a execução e instalação de formas, para estrutura, em tábua de Pinus ou Cedrinho de 1" x 12" e pontaletes de Pinus ou Cedrinho de 3" x 3"; incluindo cimbramento até 3,00 m de altura, gravatas, sarrafos de enrijecimento 1 x 3", desmoldante, desforma e descimbramento.</t>
  </si>
  <si>
    <t>050004</t>
  </si>
  <si>
    <t>Fornecimento, transporte, execução de Fôrma  de madeira maciça, 3 aproveitamentos, inclusive desforma para PILARES</t>
  </si>
  <si>
    <r>
      <rPr>
        <sz val="14"/>
        <color theme="1"/>
        <rFont val="Calibri"/>
      </rPr>
      <t>M</t>
    </r>
    <r>
      <rPr>
        <vertAlign val="superscript"/>
        <sz val="14"/>
        <color theme="1"/>
        <rFont val="Calibri"/>
      </rPr>
      <t>2</t>
    </r>
  </si>
  <si>
    <t>Será medido pelo desenvolvimento das áreas em contato com o concreto, não se descontando áreas de interseção até 0,20 m² (m²).
O item remunera o fornecimento de materiais e mão-de-obra necessários para a execução e instalação de formas, para estrutura, em tábua de Pinus ou Cedrinho de 1" x 12" e pontaletes de Pinus ou Cedrinho de 3" x 3"; gravatas, sarrafos de enrijecimento 1 x 3", desmoldante e desforma.</t>
  </si>
  <si>
    <t>050005</t>
  </si>
  <si>
    <t>Concreto armado (incluindo fornecimento, transporte, lançamento, forma e desforma)</t>
  </si>
  <si>
    <r>
      <rPr>
        <sz val="14"/>
        <color theme="1"/>
        <rFont val="Calibri"/>
      </rPr>
      <t>M</t>
    </r>
    <r>
      <rPr>
        <vertAlign val="superscript"/>
        <sz val="14"/>
        <color theme="1"/>
        <rFont val="Calibri"/>
      </rPr>
      <t>3</t>
    </r>
  </si>
  <si>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25,0 MPa. Remunera também o transporte, lançamento e adensamento. Está também incluído e remunerado 80Kg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15m² de forma de compensado plastificado por m³ de concreto considerando o fornecimento dos materiais e a mão-de-obra para execução e instalação da forma, incluindo escoras, gravatas, desmoldante e desforma.</t>
  </si>
  <si>
    <t>050006</t>
  </si>
  <si>
    <t>Concreto estrutural virado no local, consistência para vibração, brita 1 e 2, FCK 20 MPA e lançamento em estrutura</t>
  </si>
  <si>
    <r>
      <rPr>
        <sz val="14"/>
        <color theme="1"/>
        <rFont val="Calibri"/>
      </rPr>
      <t>M</t>
    </r>
    <r>
      <rPr>
        <vertAlign val="superscript"/>
        <sz val="14"/>
        <color theme="1"/>
        <rFont val="Calibri"/>
      </rPr>
      <t>3</t>
    </r>
  </si>
  <si>
    <t>Será medido pelo volume calculado no projeto de formas, sendo que o volume da interseção dos diversos elementos estruturais deve ser computado uma só vez (m³).
O item remunera o fornecimento de betoneira, pedra britada número 1 e 2, cimento, areia e a mão-de-obra necessária para o preparo do concreto, com resistência mínima à compressão de 20,0 MPa. Remunera também o transporte, lançamento e adensamento.</t>
  </si>
  <si>
    <t>050007</t>
  </si>
  <si>
    <t>Concreto estrutural virado no local, consistência para vibração, brita 1 e 2, FCK 25 MPA e lançamento em estrutura</t>
  </si>
  <si>
    <t>Será medido pelo volume calculado no projeto de formas, sendo que o volume da interseção dos diversos elementos estruturais deve ser computado uma só vez (m³).
O item remunera o fornecimento de betoneira, pedra britada número 1 e 2, cimento, areia e a mão-de-obra necessária para o preparo do concreto, com resistência mínima à compressão de 25,0 MPa. Remunera também o transporte, lançamento e adensamento.</t>
  </si>
  <si>
    <t>050008</t>
  </si>
  <si>
    <t>laje pré-moldada unidirecional com enchimento em poliestireno expandido (EPS), inclusive concreto estrutural, usinado bombeado com Fck de 20mpa, e=12cm (capeamento 5 cm) sobrecarga mínima 100 Kgf / m²</t>
  </si>
  <si>
    <r>
      <rPr>
        <sz val="14"/>
        <color theme="1"/>
        <rFont val="Calibri"/>
      </rPr>
      <t>M</t>
    </r>
    <r>
      <rPr>
        <vertAlign val="superscript"/>
        <sz val="14"/>
        <color theme="1"/>
        <rFont val="Calibri"/>
      </rPr>
      <t>2</t>
    </r>
  </si>
  <si>
    <t>Será medido pela área delimitada pelos eixos das paredes e/ou vigas (m²).
O item remunera o fornecimento de vigota pré-fabricada; poliestireno expandido (EPS); concreto com Fck maior ou igual a 20MPa, para o capeamento; aço para armadura de distribuição; materiais  acessórios e a mão-de-obra necessária para a execução dos serviços: a estocagem das vigotas e EPS, conforme exigências e recomendações do fabricante; o transporte interno à obra; o içamento das vigotas e do EPS; a montagem completa; resultando laje para forro; a execução e instalação da armadura de distribuição posicionada na capa, para o controle da fissuração; o escoramento até 3,00 m de altura e a retirada do mesmo.</t>
  </si>
  <si>
    <t>050009</t>
  </si>
  <si>
    <t xml:space="preserve">laje pré-moldada unidirecional com enchimento em poliestireno expandido (EPS), inclusive concreto estrutural, usinado bombeado com Fck de 20mpa, e=12cm (capeamento 5 cm) sobrecarga mínima 300 Kgf / m² </t>
  </si>
  <si>
    <r>
      <rPr>
        <sz val="14"/>
        <color theme="1"/>
        <rFont val="Calibri"/>
      </rPr>
      <t>M</t>
    </r>
    <r>
      <rPr>
        <vertAlign val="superscript"/>
        <sz val="14"/>
        <color theme="1"/>
        <rFont val="Calibri"/>
      </rPr>
      <t>2</t>
    </r>
  </si>
  <si>
    <t>050010</t>
  </si>
  <si>
    <t>Cimbramento (escoramento) de madeira</t>
  </si>
  <si>
    <t>Será medido pelo volume, ou seja, a área do pano a ser escorado vigas ou laje com a altura das escoras entre 2,20 e 3,00 m (m³). Nas peças de concreto em que as formas remunerem cimbramento, este deverá ser descontado; 
O item remunera o fornecimento de materiais e mão-de-obra necessários para a execução de escoramento de madeira com estroncas de eucalipto com diâmetro mínimo de 12 cm.</t>
  </si>
  <si>
    <t>050011</t>
  </si>
  <si>
    <t>Descimbramento (retirada do escoramento) de madeira</t>
  </si>
  <si>
    <t>Será medido pela área do pano escorado e a ser desmontado de vigas ou laje com altura das escoras entre 2,20 a 3,00m (m²).  
O item remunera o fornecimento da mão-de-obra necessária para a execução de descimbramento de madeira; remunera também a seleção e guarda das peças reaproveitáveis.</t>
  </si>
  <si>
    <t>050012</t>
  </si>
  <si>
    <t>Vergas ou contravergas retas em concreto armado Fck 20 Mpa</t>
  </si>
  <si>
    <t>Será medido pelo volume real calculado no projeto de formas dos diversos elementos estruturais (m³).
O item remunera o fornecimento de cimento, areia e pedra britada nº 2 para o concreto; aço CA-25 e arame cozido para armação; tábua de Pinus ou Cedrinho de 1" x 12" e acessórios para as formas e a mão-de-obra necessária para a execução das vergas ou contravergas.</t>
  </si>
  <si>
    <t>060000</t>
  </si>
  <si>
    <t>ALVENARIA</t>
  </si>
  <si>
    <t>060100</t>
  </si>
  <si>
    <t>Execução de:</t>
  </si>
  <si>
    <t>060101</t>
  </si>
  <si>
    <t>Alvenaria de vedação com tijolo cerâmico furado 9x19x19cm, espessura da parede 9cm, juntas de 10mm com argamassa mista de cimento, cal hidratada e areia sem peneirar traço 1:2:8</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</si>
  <si>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</si>
  <si>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de vedação revestida, confeccionada em bloco vazado cerâmico simples, com superfície áspera para garantir a aderência do revestimento, assentada com argamassa de cimento, cal hidratada e areia; dimensões padronizadas de 90 x 190 x 190 mm, e resistência mínima à compressão de acordo com a NBR 15270-1.</t>
  </si>
  <si>
    <t>060102</t>
  </si>
  <si>
    <t>Alvenaria de vedação com tijolo cerâmico furado 14x19x39cm, espessura da parede 14cm, juntas de 10mm com argamassa mista de cimento cal hidratada e areia sem peneirar traço 1:2:8</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</si>
  <si>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</si>
  <si>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de vedação revestida, confeccionada em bloco vazado cerâmico simples, com superfície áspera para garantir a aderência do revestimento, assentada com argamassa de cimento, cal hidratada e areia; dimensões padronizadas de 140 x 190 x 390 mm, e resistência mínima à compressão de acordo com a NBR 15270-1.</t>
  </si>
  <si>
    <t>060103</t>
  </si>
  <si>
    <t>Alvenaria de vedação com tijolo cerâmico furado 19 x 19 x 39 cm, espessura da parede 19 cm, juntas de 10 mm, assentado com argamassa mista de cimento, cal hidratada e areia sem peneirar traço 1:2:8</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</si>
  <si>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</si>
  <si>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de vedação revestida, confeccionada em bloco vazado cerâmico simples, com superfície áspera para garantir a aderência do revestimento, assentada com argamassa de cimento, cal hidratada e areia; dimensões padronizadas de 190 x 190 x 390 mm, e resistência mínima à compressão de acordo com a NBR 15270-1.</t>
  </si>
  <si>
    <t>060104</t>
  </si>
  <si>
    <t>Alvenaria de vedação com tijolo cerâmico laminado 5,5x11x23,5cm, espessura da parede 10cm, juntas de 10mm com argamassa mista de cimento, cal hidratada e areia sem peneirar traço 1:1:6</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</si>
  <si>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</si>
  <si>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para a execução da alvenaria em tijolo de barro laminado especial à vista e assentamento com argamassa de cal hidratada, cimento e areia.</t>
  </si>
  <si>
    <t>060105</t>
  </si>
  <si>
    <t>Alvenaria de vedação com bloco de concreto, 9x19x39 cm, espessura da parede 9 cm, juntas de 10mm com argamassa mista de cimento, cal hidratada e areia sem peneirar traço 1:0,5:8</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</si>
  <si>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</si>
  <si>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de vedação a ser revestida, confeccionada em bloco vazado de concreto simples, com superfície áspera para garantir a aderência do revestimento, assentada com argamassa de cimento, cal hidratada e areia; dimensões padronizadas de 09 x 19 x 39 cm, e resistência mínima à compressão de acordo com a NBR 6136.</t>
  </si>
  <si>
    <t>060106</t>
  </si>
  <si>
    <t>Alvenaria de vedação com bloco de concreto, 19x19x39 cm, espessura da parede 19 cm, juntas de 10mm com argamassa mista de cimento, cal e areia sem peneirar traço 1:0,5:8</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</si>
  <si>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</si>
  <si>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de vedação a ser revestida, confeccionada em bloco vazado de concreto simples, com superfície áspera para garantir a aderência do revestimento, assentada com argamassa de cimento, cal hidratada e areia; dimensões padronizadas de 19 x 19 x 39 cm, e resistência mínima à compressão de acordo com a NBR 6136.</t>
  </si>
  <si>
    <t>060107</t>
  </si>
  <si>
    <t xml:space="preserve">Alvenaria de vedação com bloco de concreto, 14x19x39 cm, espessura da parede 14 cm, juntas de 10mm com argamassa mista de cimento, cal hidratada e areia sem peneirar traço 1:0,5:8 </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</si>
  <si>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</si>
  <si>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de vedação a ser revestida, confeccionada em bloco vazado de concreto simples, com superfície áspera para garantir a aderência do revestimento, assentada com argamassa de cimento, cal hidratada e areia; dimensões padronizadas de 14 x 19 x 39 cm, e resistência mínima à compressão de acordo com a NBR 6136.</t>
  </si>
  <si>
    <t>060108</t>
  </si>
  <si>
    <t>Alvenaria estrutural com bloco de concreto, 19x19x39 cm, aparente espessura da parede 19 cm, juntas de 10mm com argamassa mista de cimento, cal hidratada e areia sem peneirar traço 1:0,25:3</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</si>
  <si>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</si>
  <si>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estrutural, confeccionada em bloco vazado de concreto estrutural, aparente, assentada com argamassa de cimento, cal hidratada e areia; dimensões padronizadas de 19 x 19 x 39 cm, e resistência mínima à compressão de acordo com a NBR 6136.</t>
  </si>
  <si>
    <t>060109</t>
  </si>
  <si>
    <t>Alvenaria estrutural com bloco de concreto 19x19x39cm cheios e armado.</t>
  </si>
  <si>
    <t>Será medido por área de superfície executada, descontando-se todos os vãos (m²).
O item remunera o fornecimento de materiais e mão-de-obra necessários para a execução de alvenaria estrutural, confeccionada em bloco vazado de concreto estrutural, assentado com argamassa de cimento, cal hidratada e areia; dimensões padronizadas de 19 x 19 x 39 cm com os furos com concreto Fck de 25MPA feito em obra e complementado com armação de aço CA 50, e resistência mínima à compressão de acordo com a NBR 6136.</t>
  </si>
  <si>
    <t>070000</t>
  </si>
  <si>
    <t>COBERTURA E FORRO</t>
  </si>
  <si>
    <t>070100</t>
  </si>
  <si>
    <t xml:space="preserve">Fornecimento, transporte e colocação de telhas, tipo: </t>
  </si>
  <si>
    <t>070101</t>
  </si>
  <si>
    <t xml:space="preserve">Fibrocimento, perfil ondulado, e = 6 mm, altura 51 m, largura útil 1.050 mm, largura normal 1.100 mm, inclinação 27% ,  (m²=área de projeção do telhado x 1,05)          </t>
  </si>
  <si>
    <t>070102</t>
  </si>
  <si>
    <t>Fibrocimento estrutural, uma água, perfil trapezoidal, e = 8 mm, altura 181 mm, largura útil 490 mm e largura nominal 468 mm, inclinação mínima 5% (TIPO CANALETE 49 DA ETERNIT)</t>
  </si>
  <si>
    <t>070103</t>
  </si>
  <si>
    <t>Cerâmica tipo Plan, inclinação 35%  (m²=área de projeção do telhado x 1,08)</t>
  </si>
  <si>
    <t>070104</t>
  </si>
  <si>
    <t>Cerâmica Francesa, inclinação 35% (m²=área de projeção do telhado x 1,08)</t>
  </si>
  <si>
    <r>
      <rPr>
        <sz val="14"/>
        <color theme="1"/>
        <rFont val="Calibri"/>
      </rPr>
      <t>M</t>
    </r>
    <r>
      <rPr>
        <vertAlign val="superscript"/>
        <sz val="14"/>
        <color theme="1"/>
        <rFont val="Calibri"/>
      </rPr>
      <t>2</t>
    </r>
  </si>
  <si>
    <t>070105</t>
  </si>
  <si>
    <t xml:space="preserve">Cerâmica Colonial, inclinação 35% (m²= área de projeção do telhado x 1,08) </t>
  </si>
  <si>
    <r>
      <rPr>
        <sz val="14"/>
        <color theme="1"/>
        <rFont val="Calibri"/>
      </rPr>
      <t>M</t>
    </r>
    <r>
      <rPr>
        <vertAlign val="superscript"/>
        <sz val="14"/>
        <color theme="1"/>
        <rFont val="Calibri"/>
      </rPr>
      <t>2</t>
    </r>
  </si>
  <si>
    <t>070106</t>
  </si>
  <si>
    <t>Cerâmica romana, inclinação 35% (m² = área de projeção do telhado x 1,08)</t>
  </si>
  <si>
    <r>
      <rPr>
        <sz val="14"/>
        <color theme="1"/>
        <rFont val="Calibri"/>
      </rPr>
      <t>M</t>
    </r>
    <r>
      <rPr>
        <vertAlign val="superscript"/>
        <sz val="14"/>
        <color theme="1"/>
        <rFont val="Calibri"/>
      </rPr>
      <t>2</t>
    </r>
  </si>
  <si>
    <t>070107</t>
  </si>
  <si>
    <t>Cerâmica qualquer, inclinação 35% (m²= área de projeção do telhado x 1,08) apenas mão de obra</t>
  </si>
  <si>
    <t>070108</t>
  </si>
  <si>
    <t>Telha de aço galvanizado trapezoidal, esp. Mínima = 0,5 mm/ inclinação:10% / largura nominal: 1265mm/ largura útil: 1207mm./ peso: 1,97 kg./m² / vão livre : 3,50 m.</t>
  </si>
  <si>
    <t>070109</t>
  </si>
  <si>
    <t>Cobertura em telha ondulada tradicional de fibra vegetal com betume esp. 3mm, inclinação mínima 18% (área de projeção x 1,05)</t>
  </si>
  <si>
    <t>070110</t>
  </si>
  <si>
    <t xml:space="preserve">Fibrocimento, perfil ondulado, (m²=área de projeção do telhado x 1,05) apenas mão de obra         </t>
  </si>
  <si>
    <t>070111</t>
  </si>
  <si>
    <t>Cerâmica americana, inclinação 35% (m² = área de projeção do telhado x 1,08)</t>
  </si>
  <si>
    <t>070112</t>
  </si>
  <si>
    <t>Telha metálica galvanizada trapezoidal, tipo dupla termoacústica com duas faces trapezoidais, esp. 0,43mm, preenchimento em poliestireno expandido/isopor com esp. 30mm, acabamento natural, inclusive acessórios para fixação, fornecimento e instalação</t>
  </si>
  <si>
    <t>070200</t>
  </si>
  <si>
    <t>Fornecimento, transporte e colocação de cumeeira e espigão:</t>
  </si>
  <si>
    <t>070201</t>
  </si>
  <si>
    <t>Para telha cerâmica referência 3 unidades / m</t>
  </si>
  <si>
    <t>Será medido pelo comprimento executado (m).
O item remunera o fornecimento das peças de cumeeiras e ou espigão, materiais acessórios e a mão-de-obra necessária para o assentamento e emboçamento das peças.</t>
  </si>
  <si>
    <t>070202</t>
  </si>
  <si>
    <t>Normal de fibrocimento p/ telha de perfil ondulado, e = 6 ou 8 mm</t>
  </si>
  <si>
    <t>Será medido por comprimento de cumeeira executada (m).
O item remunera o fornecimento das peças de cumeeira modelo universal, em fibrocimento, para perfil ondulado, materiais acessórios para a fixação das peças em estrutura de apoio metálica, ou de madeira e a mão-de-obra obra necessária para o transporte interno à obra, içamento e a montagem completa da cumeeira.</t>
  </si>
  <si>
    <t>070203</t>
  </si>
  <si>
    <t>Normal de fibrocimento para telha tipo Kalheta, Canalete 49</t>
  </si>
  <si>
    <t>Será medido por comprimento de cumeeira executada (m).
O item remunera o fornecimento das peças de cumeeira para telhas de fibrocimento do tipo Kalheta, Canalete 49, materiais acessórios para a fixação das peças em estrutura de apoio, metálica, ou de madeira e a mão-de-obra necessária para o transporte interno à obra, içamento e a montagem completa da cumeeira.</t>
  </si>
  <si>
    <t>070204</t>
  </si>
  <si>
    <t>Em fibra vegetal lisa, com espessura de 3,0mm</t>
  </si>
  <si>
    <t>Será medido por comprimento de cumeeira e / ou espigão executado (m).
O item remunera o fornecimento de peças de cumeeiras e/ou espigões, em fibra vegetal saturada com betume, acabamento à base de pigmentação com resina resistente aos raios
ultravioleta em ambas as faces, em várias cores, perfil liso com espessura média de 3,0 mm, fabricação da Onduline do Brasil, ou equivalente; materiais acessórios para a fixação das peças, em estrutura, de apoio, metálica, ou de madeira e a mão-de-obra necessária para o transporte interno à obra, içamento e a montagem completa da cumeeira e / ou espigão.</t>
  </si>
  <si>
    <t>070205</t>
  </si>
  <si>
    <t>Emboçamento da fiada lateral de telha cerâmica com argamassa de cimento, cal hidratada e areia sem peneirar, no traço 1:2:9</t>
  </si>
  <si>
    <t>Será medido pelo comprimento executado (m).
O item remunera o fornecimento dos materiais acessórios e a mão-de-obra necessária para o assentamento e emboçamento da fiada lateral fiada de telhas cerâmicas.</t>
  </si>
  <si>
    <t>070206</t>
  </si>
  <si>
    <t>De aço termoacústica, perfil trapezoidal</t>
  </si>
  <si>
    <t>Será medido pelo comprimento executado (m) 
O item remunera o fornecimento das cumeeiras telhas em chapa de aço galvanizado, perfil trapezoidal com no mínimo 0,43 mm de espessura, dupla ambas trapezoidais preenchida com poliestireno expandido /isopor, materiais acessórios para a fixação e a mão-de-obra necessária para o transporte interno à obra, içamento e a montagem completa das peças.</t>
  </si>
  <si>
    <t>070300</t>
  </si>
  <si>
    <t>Substituição de peças de madeira complementares.</t>
  </si>
  <si>
    <t>Será medido pela real substituição da peça complementar (m).
Os itens abaixo remuneram a remoção e instalação de novas peças em metros em madeira seca maciça, referência Cupiúba, Paraju ou outra madeira classificada conforme a resistência à compressão paralela às fibras de acordo com a NBR 7190 / 97 , livre de esmagamentos, isenta de defeitos como nós, fendas ou rachaduras, arqueamento, sinais de deterioração por insetos ou fungos, desbitolamento, ou qualquer outro defeito que comprometa a resistência da madeira; pregos, equipamentos e a mão-de-obra necessária para a remoção das peças inservíveis e colocação das novas.</t>
  </si>
  <si>
    <t>070301</t>
  </si>
  <si>
    <t xml:space="preserve">Dimensão 15 x 8 cm   </t>
  </si>
  <si>
    <t>070302</t>
  </si>
  <si>
    <t xml:space="preserve">Dimensão 12 x 8 cm   </t>
  </si>
  <si>
    <t>070303</t>
  </si>
  <si>
    <t xml:space="preserve">Dimensão 8 x 8 cm  </t>
  </si>
  <si>
    <t>070304</t>
  </si>
  <si>
    <t xml:space="preserve">Dimensão   7 x 4 cm (caibro) </t>
  </si>
  <si>
    <t>070305</t>
  </si>
  <si>
    <t xml:space="preserve">dimensão 4 x 1,5 cm (ripa) </t>
  </si>
  <si>
    <t>070400</t>
  </si>
  <si>
    <t>Instalação de Calhas e rufos:</t>
  </si>
  <si>
    <t>Será medido por comprimento instalado (m).
Os itens remuneram o fornecimento e instalação de calhas ou rufos em chapa galvanizada nº 24, com desenvolvimento descrito no item, inclusive materiais acessórios para emendas, junção em outras peças, vedação e fixação.</t>
  </si>
  <si>
    <t>070401</t>
  </si>
  <si>
    <t xml:space="preserve">Calha de chapa galvanizada, nº 24 desenvolvimento 33 cm                  </t>
  </si>
  <si>
    <t>070402</t>
  </si>
  <si>
    <t>Calha de chapa galvanizada, nº 24 desenvolvimento 50 cm</t>
  </si>
  <si>
    <t>070403</t>
  </si>
  <si>
    <t>Calha de chapa galvanizada, nº 24 desenvolvimento 60 cm</t>
  </si>
  <si>
    <t>070404</t>
  </si>
  <si>
    <t>Rufo de chapa de aço galvanizado nº 24, desenvolvimento 25cm</t>
  </si>
  <si>
    <t>070405</t>
  </si>
  <si>
    <t xml:space="preserve">Rufo de chapa de aço galvanizado nº 24, desenvolvimento 33cm </t>
  </si>
  <si>
    <t>070406</t>
  </si>
  <si>
    <t>Rufo de chapa de aço galvanizado nº 24, desenvolvimento 50cm</t>
  </si>
  <si>
    <t>070500</t>
  </si>
  <si>
    <t>Condutor de água pluvial e buzinotes</t>
  </si>
  <si>
    <t>Será medido por comprimento instalado (m).
O item remunera o fornecimento de materiais e mão de obra para instalação de tubo na cor branca (condutores) verticais e executadas com PVC reforçado com  as juntas com bolsa e anel de borracha, inclusive materiais acessórios para emendas, suportes, junção em outras peças, vedação e fixação.</t>
  </si>
  <si>
    <t>070501</t>
  </si>
  <si>
    <t>Condutor de água (tubo de PVC branco, com conexões, ponta bolsa e virola, diâmetro da seção 75mm)</t>
  </si>
  <si>
    <t>070502</t>
  </si>
  <si>
    <t>Condutor de água (tubo de PVC branco, com conexões, ponta bolsa e virola, diâmetro da seção 100mm)</t>
  </si>
  <si>
    <t>070503</t>
  </si>
  <si>
    <t>Buzinote para lajes e marquises em tubo PVC de 2" embutido no concreto ou alvenaria.</t>
  </si>
  <si>
    <t xml:space="preserve">Será medido por comprimento instalado (m).
O item remunera o fornecimento de materiais e mão de obra para furar a alvenaria ou concreto, instalação de tubo de PVC na cor branca  de 2", e acabamento do local trabalhado. </t>
  </si>
  <si>
    <t>070600</t>
  </si>
  <si>
    <t>Fornecimento, transporte e execução de engradamento:</t>
  </si>
  <si>
    <t>Será medido pela área de projeção horizontal da cobertura (m²).
O item remunera o fornecimento de: madeira seca maciça, referência Cupiúba, Paraju ou outra madeira classificada conforme a resistência à compressão paralela às fibras de acordo com a NBR 7190 / 97 e a Legislação Brasileira vigente, livre de esmagamentos, isenta de defeitos como nós, fendas ou rachaduras, arqueamento, sinais de deterioração por insetos ou fungos, desbitolamento, ou qualquer outro defeito que comprometa a resistência da madeira; ferragem específica para estrutura abrangendo chapas, estribos, braçadeiras, chumbadores, pregos, parafusos e porcas em aço com acabamento galvanizado a fogo; materiais acessórios, conforme determinações do projeto; equipamentos e a mão-de-obra necessária para a confecção e montagem de estrutura completa em tesouras com vãos conforme abaixo, para cobertura em telhas cerâmicas ou de concreto, constituída por: armação principal em treliças paralelas ( tesouras ) e trama com com terças, caibros e ripas, nas dimensões conforme projeto e determinações da NBR 7190 / 97.</t>
  </si>
  <si>
    <t>070601</t>
  </si>
  <si>
    <t xml:space="preserve">Estrutura de madeira tesourada p/ telha cerâmica ou de concreto, vão de até 7,00m </t>
  </si>
  <si>
    <r>
      <rPr>
        <sz val="14"/>
        <color theme="1"/>
        <rFont val="Calibri"/>
      </rPr>
      <t>M</t>
    </r>
    <r>
      <rPr>
        <vertAlign val="superscript"/>
        <sz val="14"/>
        <color theme="1"/>
        <rFont val="Calibri"/>
      </rPr>
      <t>2</t>
    </r>
  </si>
  <si>
    <t>070602</t>
  </si>
  <si>
    <t xml:space="preserve">Estrutura de madeira tesourada p/ telha cerâmica ou de concreto, vão de 7,01 a 10,00m </t>
  </si>
  <si>
    <r>
      <rPr>
        <sz val="14"/>
        <color theme="1"/>
        <rFont val="Calibri"/>
      </rPr>
      <t>M</t>
    </r>
    <r>
      <rPr>
        <vertAlign val="superscript"/>
        <sz val="14"/>
        <color theme="1"/>
        <rFont val="Calibri"/>
      </rPr>
      <t>2</t>
    </r>
  </si>
  <si>
    <t>070603</t>
  </si>
  <si>
    <t xml:space="preserve">Estrutura de madeira tesourada p/ telha cerâmica ou de concreto, vão de 10,01 a 13,00m </t>
  </si>
  <si>
    <t>070604</t>
  </si>
  <si>
    <t>Estrutura de madeira para telha cerâmica ou de concreto, ancorada em laje ou parede</t>
  </si>
  <si>
    <t>Será medido pela área de projeção horizontal da estrutura (m²).
O item remunera o fornecimento de: madeira seca maciça, referência Cupiúba, Parajú ou outra madeira classificada conforme a resistência à compressão paralela às fibras de acordo com a NBR 7190, livre de esmagamentos, isenta de defeitos como nós, fendas ou rachaduras, arqueamento, sinais de deterioração por insetos ou fungos, desbitolamento, ou qualquer outro defeito que comprometa a resistência da madeira; ferragem específica para estrutura abrangendo chapas, estribos, braçadeiras, chumbadores, pregos, parafusos e porcas em aço com acabamento galvanizado a fogo; materiais acessórios, conforme determinações do projeto; equipamentos e a mão-de-obra necessária para a confecção e montagem de estrutura completa pontaletada, para cobertura em telhas cerâmicas ou concreto, constituída por: peças em madeira dispostas verticalmente, constituindo pilares apoiados sobre laje, contraventados com mãos-francesas e / ou diagonais e trama</t>
  </si>
  <si>
    <t>070605</t>
  </si>
  <si>
    <t xml:space="preserve">Estrutura de madeira para telha de fibrocimento, plástico ou metálica todas onduladas, ancorada em laje ou parede. </t>
  </si>
  <si>
    <r>
      <rPr>
        <sz val="14"/>
        <color theme="1"/>
        <rFont val="Calibri"/>
      </rPr>
      <t>M</t>
    </r>
    <r>
      <rPr>
        <vertAlign val="superscript"/>
        <sz val="14"/>
        <color theme="1"/>
        <rFont val="Calibri"/>
      </rPr>
      <t>2</t>
    </r>
  </si>
  <si>
    <t>Será medido pela área de projeção horizontal da cobertura (m²).
O item remunera o fornecimento de: madeira seca maciça, referência Cupiúba ou Paraju, ou outra madeira classificada conforme a resistência à compressão paralela às fibras de acordo com a NBR 7190 / 97 e a Legislação Brasileira vigente, livre de esmagamentos, isenta de defeitos como nós, fendas ou rachaduras, arqueamento, sinais de deterioração por insetos ou fungos, desbitolamento, ou qualquer outro defeito que comprometa a resistência da madeira; ferragem específica para estrutura abrangendo chapas, estribos, braçadeiras, chumbadores, pregos, parafusos e porcas em aço com acabamento galvanizado a fogo; materiais acessórios, conforme determinações do projeto; equipamentos e a mão-de-obra necessária para a confecção e montagem de estrutura completa apoiada em paredes ou lajes, para cobertura de telhas onduladas em cimento, plástico, ou metal, constituída por: peças em madeira dispostas verticalmente, constituindo pilares apoiados sobre laje, contraventados com mãos-francesas e / ou diagonais e trama com terças, caibros e ripas, nas dimensões conforme projeto e determinações da NBR 7190 / 97.</t>
  </si>
  <si>
    <t>070607</t>
  </si>
  <si>
    <t>Estrutura de madeira para telha estrutural de fibrocimento tipo Kalheta, Canalete 49</t>
  </si>
  <si>
    <t>Será medido pela área de projeção horizontal da cobertura (m²).
O item remunera o fornecimento de: madeira seca maciça, referência Cupiúba, Paraju ou outra madeira classificada conforme a resistência à compressão paralela às fibras de acordo com a NBR 7190 / 97 e a Legislação Brasileira vigente, livre de esmagamentos, isenta de defeitos como nós, fendas ou rachaduras, arqueamento, sinais de deterioração por insetos ou fungos, desbitolamento, ou qualquer outro defeito que comprometa a resistência da madeira; ferragem específica para estrutura abrangendo chapas, estribos, braçadeiras, chumbadores, pregos, parafusos e porcas em aço com acabamento galvanizado a fogo; materiais acessórios, conforme determinações do projeto; equipamentos e a mão-de-obra necessária para a confecção e montagem de estrutura completa, para cobertura em telhas estrutural de fibrocimento tipo Kalheta, nas dimensões conforme projeto e determinações da NBR 7190 / 97.</t>
  </si>
  <si>
    <t>070608</t>
  </si>
  <si>
    <t>Mão de obra e acessórios para montagem de estrutura de madeira para telha cerâmica ou telha de concreto (no caso de reaproveitamento da madeira do telhado demolido)</t>
  </si>
  <si>
    <r>
      <rPr>
        <sz val="14"/>
        <color theme="1"/>
        <rFont val="Calibri"/>
      </rPr>
      <t>M</t>
    </r>
    <r>
      <rPr>
        <vertAlign val="superscript"/>
        <sz val="14"/>
        <color theme="1"/>
        <rFont val="Calibri"/>
      </rPr>
      <t>2</t>
    </r>
  </si>
  <si>
    <t>Será medido pela área de projeção horizontal da cobertura (m²).
O item remunera o fornecimento de ferragem específica para estrutura abrangendo chapas, estribos, braçadeiras, chumbadores, pregos, parafusos e porcas em aço com acabamento galvanizado a fogo; materiais acessórios, conforme determinações do projeto; equipamentos e a mão-de-obra necessária para a confecção e montagem de estrutura completa em tesouras para cobertura em telhas cerâmicas ou de concreto, constituída por: armação principal em treliças paralelas ( tesouras ) e trama com com terças, caibros e ripas, nas dimensões conforme projeto e determinações da NBR 7190 / 97.</t>
  </si>
  <si>
    <t>070609</t>
  </si>
  <si>
    <t>Mão de obra e acessórios para montagem de estrutura de madeira para telha de fibrocimento, plástico ou metálica todas onduladas, ancorada em laje ou parede (no caso de reaproveitamento da madeira do telhado demolido)</t>
  </si>
  <si>
    <r>
      <rPr>
        <sz val="14"/>
        <color theme="1"/>
        <rFont val="Calibri"/>
      </rPr>
      <t>M</t>
    </r>
    <r>
      <rPr>
        <vertAlign val="superscript"/>
        <sz val="14"/>
        <color theme="1"/>
        <rFont val="Calibri"/>
      </rPr>
      <t>2</t>
    </r>
  </si>
  <si>
    <t>Será medido pela área de projeção horizontal da cobertura (m²).
O item remunera o fornecimento de ferragem específica para estrutura abrangendo chapas, estribos, braçadeiras, chumbadores, pregos, parafusos e porcas em aço com acabamento galvanizado a fogo; materiais acessórios, conforme determinações do projeto; equipamentos e a mão-de-obra necessária para a confecção e montagem de estrutura completa para telha de fibrocimento, plástico ou metálica todas onduladas, ancorada em laje ou parede.  nas dimensões conforme projeto e determinações da NBR 7190 / 97.</t>
  </si>
  <si>
    <t>070610</t>
  </si>
  <si>
    <t>Fornecimento, fabricação, transporte e montagem de estrutura metálica para telhado sobre laje para telhas cerâmicas, inclusive tratamento anticorrosivo com aplicação de zarcão em duas demãos e pintura esmalte em duas demãos.</t>
  </si>
  <si>
    <r>
      <rPr>
        <sz val="14"/>
        <color theme="1"/>
        <rFont val="Calibri"/>
      </rPr>
      <t>M</t>
    </r>
    <r>
      <rPr>
        <vertAlign val="superscript"/>
        <sz val="14"/>
        <color theme="1"/>
        <rFont val="Calibri"/>
      </rPr>
      <t>2</t>
    </r>
  </si>
  <si>
    <t>Será medido pela projeção horizontal da cobertura (m²).
O item remunera o fornecimento de estrutura metálica em aço ASTM-A36, incluindo chapas de ligação, soldas, parafusos galvanizados, chumbadores, perdas e acessórios, beneficiamento e pré-montagem de partes da estrutura em fábrica ou canteiro, transporte e descarregamento, traslado interno à obra, montagem e instalação completa,  remunera também o preparo da superfície das peças por meio utilização de Zarcão e a execução de serviços como limpeza da superfície,  lixamento final, remoção do pó e a aplicação em duas demãos de esmalte.</t>
  </si>
  <si>
    <t>070611</t>
  </si>
  <si>
    <t>Fornecimento, fabricação, transporte e montagem de estrutura metálica sem o apoio de lajes para telhas cerâmicas, de concreto, fibrocimento onduladas ou estruturais, metálicas ou de material vegetal. inclusive tratamento anticorrosivo com aplicação de zarcão em duas demãos e pintura esmalte em duas demãos. 13,87Kg/m²</t>
  </si>
  <si>
    <t>Será medido pela projeção horizontal da cobertura em m² convertido para quilos (Kg)
O item remunera o fornecimento de estrutura metálica em aço ASTM-A36, incluindo chapas de ligação, soldas, parafusos galvanizados, chumbadores, perdas e acessórios, beneficiamento e pré-montagem de partes da estrutura em fábrica ou canteiro, transporte e descarregamento, traslado interno à obra, montagem e instalação completa,  remunera também o preparo da superfície das peças por meio utilização de Zarcão e a execução de serviços como limpeza da superfície,  lixamento final, remoção do pó e a aplicação em duas demãos de esmalte.</t>
  </si>
  <si>
    <t>070612</t>
  </si>
  <si>
    <t>Fornecimento, fabricação, transporte e montagem de estrutura metálica sobre lajes para telha ondulada de fibrocimento, metálica, plástica ou termoacústica</t>
  </si>
  <si>
    <r>
      <rPr>
        <sz val="14"/>
        <color theme="1"/>
        <rFont val="Calibri"/>
      </rPr>
      <t>M</t>
    </r>
    <r>
      <rPr>
        <vertAlign val="superscript"/>
        <sz val="14"/>
        <color theme="1"/>
        <rFont val="Calibri"/>
      </rPr>
      <t>2</t>
    </r>
  </si>
  <si>
    <t>Será medido pela projeção horizontal da cobertura (m²).
O item remunera o fornecimento de estrutura metálica em aço laminado perfil "U" enrijecido E = 3,75 mm, H =200 mm e  L = 75 mm, incluindo chapas de ligação, soldas, parafusos galvanizados, chumbadores, perdas e acessórios, beneficiamento e pré-montagem de partes da estrutura em fábrica ou canteiro, transporte e descarregamento, traslado interno à obra, montagem e instalação completa.</t>
  </si>
  <si>
    <t>070613</t>
  </si>
  <si>
    <t>Empena de madeira (régua)</t>
  </si>
  <si>
    <r>
      <rPr>
        <sz val="14"/>
        <color theme="1"/>
        <rFont val="Calibri"/>
      </rPr>
      <t>M</t>
    </r>
    <r>
      <rPr>
        <vertAlign val="superscript"/>
        <sz val="14"/>
        <color theme="1"/>
        <rFont val="Calibri"/>
      </rPr>
      <t>2</t>
    </r>
  </si>
  <si>
    <t>Será medido por área de empena executado (m²).
O item remunera o fornecimento de ripas em Angelim vermelho ou Paraju; de 1,2 x 5 cm; sarrafo em Pinus  ou Cedrinho nas dimensões de 10 x 2,5 cm e 5 x 2,5 cm; inclusive acessórios e a mão-de-obra necessária para a execução da empena e do tarugamento.</t>
  </si>
  <si>
    <t>070614</t>
  </si>
  <si>
    <t>Fechamento de empena com quadro em perfil, cantoneira 2" x 2", soldado, e tela fio 12 malha 1/2".</t>
  </si>
  <si>
    <r>
      <rPr>
        <sz val="14"/>
        <color theme="1"/>
        <rFont val="Calibri"/>
      </rPr>
      <t>M</t>
    </r>
    <r>
      <rPr>
        <vertAlign val="superscript"/>
        <sz val="14"/>
        <color theme="1"/>
        <rFont val="Calibri"/>
      </rPr>
      <t>2</t>
    </r>
  </si>
  <si>
    <t>Será medido por área de empena executado (m²).
O item remunera o fornecimento de tela com fio 12 malha 1/2", cantoneira 2" x 2" soldada; inclusive acessórios e a mão-de-obra necessária para a execução da empena e pintura de proteção e esmalte e soldas.</t>
  </si>
  <si>
    <t>070700</t>
  </si>
  <si>
    <t>Fornecimento, transporte e colocação de forro:</t>
  </si>
  <si>
    <t>070701</t>
  </si>
  <si>
    <t>Forro com tábua de pinho de 10x1cm ou pinus, fixada em sarrafos de 10x2,5cm</t>
  </si>
  <si>
    <r>
      <rPr>
        <sz val="14"/>
        <color theme="1"/>
        <rFont val="Calibri"/>
      </rPr>
      <t>M</t>
    </r>
    <r>
      <rPr>
        <vertAlign val="superscript"/>
        <sz val="14"/>
        <color theme="1"/>
        <rFont val="Calibri"/>
      </rPr>
      <t>2</t>
    </r>
  </si>
  <si>
    <t>Será medido por área de forro executado (m²).
O item remunera o fornecimento de tábuas em pinho ou pinus , tipo macho e fêmea de 1 x 10 cm; sarrafo em Pinus ou Cedrinho nas dimensões de 10 x 2,5 cm e 5 x 2,5 cm; inclusive acessórios e a mão-de-obra necessária para execução do forro e do tarugamento.</t>
  </si>
  <si>
    <t>070703</t>
  </si>
  <si>
    <t>Forro de PVC em painéis lineares encaixados entre si e fixados em estrutura de aço (Metalon), dimensões 200x6000 mm</t>
  </si>
  <si>
    <r>
      <rPr>
        <sz val="14"/>
        <color theme="1"/>
        <rFont val="Calibri"/>
      </rPr>
      <t>M</t>
    </r>
    <r>
      <rPr>
        <vertAlign val="superscript"/>
        <sz val="14"/>
        <color theme="1"/>
        <rFont val="Calibri"/>
      </rPr>
      <t>2</t>
    </r>
  </si>
  <si>
    <t>Será medido por área de forro instalado (m²).
O item remunera o fornecimento e instalação de forro alveolar extrudado, em lâminas de PVC rígido, auto extinguível, imune à corrosão, resistente a álcool e materiais de limpeza, constituído por: lâminas com largura de 200 mm e espessuras de 8 a 10 mm, estrutura de sustentação primária, em tubos de aço (Metalon) de 20 x 20 mm, espessura de 1,0 mm, com espaçamento máximo de: 500 mm, estrutura de sustentação secundária em perfil cartola de 1 1/4" x 5/8", espessura de 0,7 mm, com espaçamento máximo de: 1000 mm, materiais acessórios para fixação.</t>
  </si>
  <si>
    <t>070704</t>
  </si>
  <si>
    <t>Forro de gesso fixo monolítico com placa pré-moldada, encaixe macho-fêmea (espessura: 30 mm)</t>
  </si>
  <si>
    <t>Será medido por área de placas instaladas (m²).
O item remunera o fornecimento e instalação de placas de gesso fixo para a execução de forros, sancas ou arremates laterais, por meio de tirantes e perfis metálicos; remunera também: recortes de interferência, rejunte entre as placas com acabamento liso, execução de juntas de dilatação quando necessário e arremates junto às paredes ou anteparos com moldura.</t>
  </si>
  <si>
    <t>070705</t>
  </si>
  <si>
    <t>Forro de gesso acartonado  fixo monolítico,  suspensos por pendurais de arame galvanizado nº 18 painel, e=12,5 mm</t>
  </si>
  <si>
    <r>
      <rPr>
        <sz val="14"/>
        <color theme="1"/>
        <rFont val="Calibri"/>
      </rPr>
      <t>M</t>
    </r>
    <r>
      <rPr>
        <vertAlign val="superscript"/>
        <sz val="14"/>
        <color theme="1"/>
        <rFont val="Calibri"/>
      </rPr>
      <t>2</t>
    </r>
  </si>
  <si>
    <t xml:space="preserve">Será medido por área desenvolvida de forro executado (m²).
O item remunera o fornecimento e instalação de forro monolítico em gesso para uso interno "drywall", retos ou curvos, horizontais ou inclinados constituído por:
A) Estrutura em perfis leves de aço galvanizado com zincagem tipo B ( 260 g / m² ), compreendendo: perfis de aço com espessura de 0,50 mm, denominados canaletas longitudinais, ou perfil tabica, espaçados a cada 60 cm; união em aço para a fixação dos perfis longitudinais, entre si; presilhas de regulagem em aço, para a fixação dos perfis nos pendurais de sustentação do forro; suspensão com regulagem em aço galvanizado para a fixação dos montantes; pendurais em arame galvanizado nº 10 ( BWG ); parafusos auto perfurantes e atarrachantes, galvanizados para a fixação das chapas e perfil / perfil;
B) Uma chapa, fixada na face externa da estrutura, industrializada a partir da gipsita natural e cartão duplex, tipo Standard ( ST ), com espessura de 12,5 mm;
C) Fita de papel microperfurada, empregada nas juntas entre chapas;
D) Fita de papel, com reforço metálico, para acabamento e proteção das chapas nos cantos salientes, quando houver;
E) Massa especial para rejuntamento de pega rápida em pó, para o preparo da superfície a ser calafetada, e massa especial para a calafetação e colagem das chapas;
F) Remunera também todo o material acessório, equipamentos e a mão-de-obra necessária para a execução de forros, de acordo com as recomendações e especificações dos fabricantes, inclusive a execução de recortes para luminárias, pilares ou vigas, não devendo ser descontados os vãos decorrentes.
H) Após o rejuntamento, os forros em chapas de gesso deverão apresentar a superfície lisa, monolítica e sem junta aparente, para receber acabamento final em pintura;
</t>
  </si>
  <si>
    <t>070800</t>
  </si>
  <si>
    <t>Impermeabilização de lajes</t>
  </si>
  <si>
    <t>070801</t>
  </si>
  <si>
    <t>Regularização sarrafeada de base para revestimento de piso com argamassa de cimento e areia sem peneirar espessura: 3 cm / traço: 1:3</t>
  </si>
  <si>
    <t>Será medido pela área onde será executado, na espessura mínima de 3 cm (m²).
O item remunera o fornecimento de cimento, areia e a mão-de-obra necessária para a regularização do contra piso acertando o contrapiso para o recebimento do piso com a utilização de régua para um perfeito acabamento.</t>
  </si>
  <si>
    <t>070802</t>
  </si>
  <si>
    <t>Impermeabilização com manta asfáltica pré-fabricada com espessura mínima de 4mm</t>
  </si>
  <si>
    <t>Será medido por área de superfície impermeabilizada (m²).
O item remunera o fornecimento de impermeabilização flexível com manta asfáltica pré-fabricada, compreendendo:
A) Manta asfáltica pré-fabricada, com as características técnicas impressas na manta:
  Classificação, conforme NBR 9952, tipo III;
  Espessura mínima de 4 mm;
  Armadura interna com filme de poliéster ( não tecido de poliéster ), destinada a absorver esforços conferindo resistência mecânica à manta;
  Carga máxima de resistência à tração nos sentidos longitudinal e transversal &gt; 400 N;
  Alongamento mínimo nos sentidos longitudinal e transversal &gt; 30%;
  Absorção de água &lt; 1%;
  Flexibilidade a baixa temperatura &lt; (-)5ºC;
  Resistência ao impacto, à temperatura de 0ºC &gt; 4,9 J;
  Escorrimento mínimo &gt; 95ºC;
  Estabilidade dimensional &lt; 1%;
  Flexibilidade após envelhecimento acelerado &lt; 5ºC;
  Acabamento em polietileno em ambas as faces, ou uma das faces em areia e outra em polietileno;
B) Solução asfáltica composta por asfalto modificado e solventes orgânicos, para a imprimação da superfície onde será aplicada a manta, com as características técnicas:
  Densidade &gt; 0,90 g/cm³, conforme NBR 5829;
  Secagem ao toque &lt; 2h40min, conforme NBR 9558;
 C) Materiais acessórios e a mão-de-obra necessária para a execução dos serviços</t>
  </si>
  <si>
    <t>070803</t>
  </si>
  <si>
    <t>Proteção mecânica de superfície sujeita a pouco trânsito com com argamassa de areia e cimento traço 1:3 e=3,00cm</t>
  </si>
  <si>
    <t>Será medido pela área revestida com argamassa traço 1:3 (m²).
O item remunera o fornecimento de cimento, areia e a mão-de-obra necessária para a execução da argamassa para proteção de manta asfáltica.</t>
  </si>
  <si>
    <t>080000</t>
  </si>
  <si>
    <t>INSTALAÇÕES HIDRÁULICAS</t>
  </si>
  <si>
    <t>080100</t>
  </si>
  <si>
    <t>Fornecimento e instalação de:</t>
  </si>
  <si>
    <t>080101</t>
  </si>
  <si>
    <t>Torneira de pressão para uso geral, amarela, p/ jardim</t>
  </si>
  <si>
    <t>Será medido por unidade de torneira instalada (un).
O item remunera o fornecimento e instalação de torneira curta com rosca, para uso geral, em latão fundido sem acabamento de 1/2" ou 3/4"; inclusive materiais acessórios necessários à  instalação e ligação à rede de água.</t>
  </si>
  <si>
    <t>080102</t>
  </si>
  <si>
    <t>Torneira de pressão metálica com arejador, cromada, para uso em tanques.</t>
  </si>
  <si>
    <t>Será medido por unidade de torneira instalada (un).
O item remunera o fornecimento e instalação de torneira curta com rosca, para uso geral, em latão fundido cromado de 1/2" ou 3/4"; inclusive materiais acessórios necessários à instalação e ligação à rede de água.</t>
  </si>
  <si>
    <t>080103</t>
  </si>
  <si>
    <t>Torneira de pressão metálica para pia de cozinha e laboratórios, bica móvel, de mesa / parede</t>
  </si>
  <si>
    <t>Será medido por unidade de torneira instalada (un).
O item remunera o fornecimento e instalação de torneira para pia com bica móvel e arejador, para instalação em parede ou mesa, em latão fundido cromado de 3/4" ou 1/2"; inclusive materiais acessórios necessários à instalação e ligação à rede de água.</t>
  </si>
  <si>
    <t>080104</t>
  </si>
  <si>
    <t>Torneira de pressão metálica cromada e com arejador para lavatório de mesa / parede</t>
  </si>
  <si>
    <t>Será medido por unidade de torneira instalada (un).
O item remunera o fornecimento e instalação de torneira de mesa, modelo compacto para lavatórios ou cubas pequenas, com acionamento por meio de válvula de sistema hidromecânico, acabamento cromado, diâmetro nominal de 1/2" ou 3/4", inclusive materiais acessórios necessários à instalação e ligação à rede de água.</t>
  </si>
  <si>
    <t>080105</t>
  </si>
  <si>
    <t>Torneira de boia para Caixa d'água Ø 32mm.</t>
  </si>
  <si>
    <t>Será medido por unidade de torneira instalada (un).
O item remunera o fornecimento e a instalação da torneira de boia, com diâmetro nominal de 1", inclusive material de vedação.</t>
  </si>
  <si>
    <t>080106</t>
  </si>
  <si>
    <t>Torneira elétrica automática, 5400 W</t>
  </si>
  <si>
    <t>Será medido por unidade de torneira instalada (un).
O item remunera o fornecimento de torneira elétrica, constituída por: torneira branca, termoplástica, potência na faixa de 4.800 / 5.500 W, bica móvel com arejador, 3 temperaturas (quente, morna e fria), com tolerância de mais ou menos 5%, resistência de liga especial e contato de prata; remunera também materiais acessórios e a mão-de-obra necessária para a sua instalação e ligação às redes de energia elétrica e água.</t>
  </si>
  <si>
    <t>080200</t>
  </si>
  <si>
    <t>080201</t>
  </si>
  <si>
    <t>Válvula de descarga metálica com registro interno e canopla, D: 32mm (1 1/4") ou 40mm (1 1/2)</t>
  </si>
  <si>
    <t>Será medido por unidade de válvula de descarga instalada (un).
O item remunera o fornecimento e instalação da válvula de descarga, com registro próprio, em latão ou bronze, com acabamento cromado liso, diâmetro nominal de 1 1/4" ou 1 1/2",  inclusive materiais acessórios de vedação e o tubo de descida.</t>
  </si>
  <si>
    <t>080202</t>
  </si>
  <si>
    <t>Caixa de descarga de sobrepor (suspensa) de plástico</t>
  </si>
  <si>
    <t>Será medido por unidade de caixas de descarga instalada (un).
O item remunera o fornecimento e instalação de caixas de descargas de PVC completa com capacidade mínima de 9l com tubo de ligação, boia e tubo de descida,  inclusive materiais acessórios de vedação.</t>
  </si>
  <si>
    <t>080203</t>
  </si>
  <si>
    <t>Grelha metálica c/ porta grelha para ralo, inox c/ fecho 10x10</t>
  </si>
  <si>
    <t>Será medido por unidade instalada (un).
O item remunera o fornecimento da mão-de-obra, inclusive materiais acessórios, necessários para a instalação de grelha metálica inox com caixilho.</t>
  </si>
  <si>
    <t>080204</t>
  </si>
  <si>
    <t>Grelha metálica c/ porta grelha para caixa sifonada, inox, com fecho giratório 15 x 15 cm</t>
  </si>
  <si>
    <t>080205</t>
  </si>
  <si>
    <t>Lavatório de louça para coluna (somente lavatório completo, sem a coluna)</t>
  </si>
  <si>
    <t>Será medido por unidade de lavatório instalado (un).
O item remunera o fornecimento e a instalação do lavatório de louça, sem coluna, torneira de mesa para lavatório acabamento em latão cromado de 1/2",   sifão cromado de 1" x 1 1/2"; tubo de ligação cromado com canopla; válvula metálica de 1" para ligação ao sifão, um par de parafusos com bucha para fixação do lavatório, materiais acessórios necessários para sua instalação e ligação à rede de esgoto.</t>
  </si>
  <si>
    <t>080206</t>
  </si>
  <si>
    <t>Lavatório de louça, com coluna completo.</t>
  </si>
  <si>
    <t>Será medido por unidade instalada (un).
O item remunera o fornecimento e a instalação do lavatório constituído por: lavatório de louça com coluna, torneira de mesa para lavatório acabamento em latão cromado de 1/2", sifão cromado de 1" x 1 1/2"; tubo de ligação cromado com canopla; válvula metálica de 1" para ligação ao sifão, um par de parafusos com bucha para fixação do lavatório, materiais acessórios necessários para sua instalação e ligação à rede de esgoto.</t>
  </si>
  <si>
    <t>080207</t>
  </si>
  <si>
    <t>Lavatório de louça, sem coluna completa para fixação direta.</t>
  </si>
  <si>
    <t>Será medido por unidade instalada (un).
O item remunera o fornecimento e a instalação do lavatório constituído por: lavatório de louça sem coluna; torneira de mesa para lavatório acabamento em latão cromado de 1/2", sifão cromado de 1" x 1 1/2"; tubo de ligação cromado com canopla; válvula metálica de 1" para ligação ao sifão, um par de parafusos com bucha para fixação do lavatório, materiais acessórios necessários para sua instalação e ligação à rede de esgoto.</t>
  </si>
  <si>
    <t>080208</t>
  </si>
  <si>
    <t xml:space="preserve">Chuveiro Elétrico automático,220v-5400w </t>
  </si>
  <si>
    <t>Será medido por unidade de chuveiro instalado (un).
O item remunera o fornecimento e instalação do chuveiro elétrico com potência de 5.400 W para 220 V, com resistência blindada, inclusive materiais acessórios necessários à instalação e ligação às redes elétrica e de água.</t>
  </si>
  <si>
    <t>080209</t>
  </si>
  <si>
    <t>Vaso sanitário com caixa acoplada branca.</t>
  </si>
  <si>
    <t>1) Será medido por unidade (conjunto) instalado (un).
O item remunera o fornecimento do conjunto de bacia sifonada em louça e caixa acoplada conforme as normas vigentes NBR 15097 e NBR 15099. Remunera também: bolsa de borracha; anel de borracha de expansão de 4"; tubo de ligação com canopla, parafusos niquelados; massa para fixação e assentamento da base; materiais acessórios e a mão-de-obra necessária para a instalação e ligação às redes de água e esgoto.</t>
  </si>
  <si>
    <t>080210</t>
  </si>
  <si>
    <t>Vaso sanitário convencional branca.</t>
  </si>
  <si>
    <t>Será medido por unidade instalada (un).
O item remunera o fornecimento da bacia sifonada de louça conforme as normas vigentes NBR 15097 e NBR 15099. Remunera também: bolsa de borracha; anel de borracha de expansão de 4"; tubo de ligação com canopla, parafusos niquelados; massa para fixação e assentamento da base; materiais acessórios e a mão-de-obra necessária para a instalação e ligação às redes de água e esgoto.</t>
  </si>
  <si>
    <t>080211</t>
  </si>
  <si>
    <t>Válvula para mictório com fechamento automático d = 1/2"</t>
  </si>
  <si>
    <t>Será medido por unidade de válvula instalada (un).
O item remunera o fornecimento e instalação da válvula de acionamento manual e fechamento automático em latão ou bronze, com acabamento cromado liso, diâmetro nominal de 1/2",  inclusive materiais acessórios de vedação e o tubo de descida.</t>
  </si>
  <si>
    <t>080212</t>
  </si>
  <si>
    <t>Vaso sanitário sifonado convencional para PCD sem furo frontal com louça branca sem assento, incluso conjunto de ligação para bacia sanitária ajustável - fornecimento e instalação</t>
  </si>
  <si>
    <t>Será medido por unidade instalada (un).
O item remunera o fornecimento da bacia sifonada de louça para atendimento PCD sem furo frontal. com altura mínima sem assento de 43cm. Remunera também: bolsa de borracha; anel de borracha de expansão de 4"; tubo de ligação com canopla, parafusos niquelados; massa para fixação e assentamento da base; materiais acessórios e a mão-de-obra necessária para a instalação e ligação às redes de água e esgoto.</t>
  </si>
  <si>
    <t>080300</t>
  </si>
  <si>
    <t xml:space="preserve">Fornecimento e instalação de registro de pressão: </t>
  </si>
  <si>
    <t>Será medido por unidade de registro instalado (un).
O item remunera o fornecimento e instalação de registro de pressão em latão fundido, diâmetro nominal e acabamento conforme indicado, inclusive materiais acessórios e de vedação.</t>
  </si>
  <si>
    <t>080303</t>
  </si>
  <si>
    <t>Tipo base,  roscável 3/4" (para tubo soldável ou PPR dn 25mm/cpvc dn 22mm), inclusive acabamento e canopla cromados</t>
  </si>
  <si>
    <t>080304</t>
  </si>
  <si>
    <t>Tipo base,  roscável 1/2" (para tubo soldável ou PPR dn 20mm/cpvc dn 15mm), inclusive acabamento e canopla cromados</t>
  </si>
  <si>
    <t>080400</t>
  </si>
  <si>
    <t>Fornecimento e instalação de registro de gaveta com e sem acabamento:</t>
  </si>
  <si>
    <t>Será medido por unidade de registro instalado (un).
O item remunera o fornecimento e instalação de registro de gaveta em latão fundido, diâmetro e acabamento como especificado, inclusive materiais acessórios e de vedação.</t>
  </si>
  <si>
    <t>080401</t>
  </si>
  <si>
    <t>Acabamento bruto diâmetro 20mm (1/2")</t>
  </si>
  <si>
    <t>080402</t>
  </si>
  <si>
    <t>Acabamento bruto diâmetro 25mm (3/4")</t>
  </si>
  <si>
    <t>080403</t>
  </si>
  <si>
    <t>Acabamento bruto diâmetro 32mm (1")</t>
  </si>
  <si>
    <t>080404</t>
  </si>
  <si>
    <t>Acabamento bruto diâmetro 50mm (1 1/2")</t>
  </si>
  <si>
    <t>080405</t>
  </si>
  <si>
    <t>Acabamento bruto diâmetro 60mm (2") (Registro Geral - prox.. a caixa d'água)</t>
  </si>
  <si>
    <t>080406</t>
  </si>
  <si>
    <t>Com canopla diâmetro 20mm (1/2") - (acabamento cromado)</t>
  </si>
  <si>
    <t>080407</t>
  </si>
  <si>
    <t>Com canopla diâmetro 25mm (3/4") - (acabamento cromado)</t>
  </si>
  <si>
    <t>080408</t>
  </si>
  <si>
    <t>Com canopla diâmetro 32mm (1") - (acabamento cromado)</t>
  </si>
  <si>
    <t>080409</t>
  </si>
  <si>
    <t>Com canopla diâmetro 40mm (1 1/4") - (acabamento cromado)</t>
  </si>
  <si>
    <t>080410</t>
  </si>
  <si>
    <t>Com canopla diâmetro 50mm (1 1/2") - (acabamento cromado)</t>
  </si>
  <si>
    <t>080500</t>
  </si>
  <si>
    <t>Serviços de fixação de:</t>
  </si>
  <si>
    <t>080501</t>
  </si>
  <si>
    <t>Lavatório (inclui apenas serviço de fixação)</t>
  </si>
  <si>
    <t>Será medido por unidade instalada (un).
O item remunera a instalação do lavatório constituído por: lavatório de louça com ou sem coluna; torneira de mesa, sifão cromado, tubo de ligação cromado com canopla; válvula metálica  e ligação à rede de esgoto.</t>
  </si>
  <si>
    <t>080502</t>
  </si>
  <si>
    <t>Vaso sanitário (inclui apenas serviço de fixação)</t>
  </si>
  <si>
    <t>Será medido por unidade instalada (un).
O item remunera a mão de obra para instalação da bacia sifonada de louça, bolsa de borracha; anel de borracha de expansão de 4"; tubo de ligação com canopla, parafusos niquelados; massa de vidro para fixação e assentamento da base e a instalação e ligação às redes de água e esgoto.</t>
  </si>
  <si>
    <t>080600</t>
  </si>
  <si>
    <t>Fornecimento, transporte e instalação de:</t>
  </si>
  <si>
    <t>080601</t>
  </si>
  <si>
    <t>Conjunto elevatório motor-bomba (centrífuga) de 0,76CV 3/4 HP</t>
  </si>
  <si>
    <t xml:space="preserve">Será medido por unidade de conjunto motor-bomba instalado e testado de acordo com a vazão exigida em projeto (un).
O item remunera o fornecimento e instalação de conjunto motor-bomba centrífuga com multiestágio trifásico, potência de 3/4HP, para vazões de no mínimo 12,70 m³/h com altura manométrica mínima de 8,0 m.c.a, remunera também materiais complementares e acessórios como chumbadores e a mão-de-obra necessária para a fixação, instalação completa e realização dos testes de funcionamento.
</t>
  </si>
  <si>
    <t>080602</t>
  </si>
  <si>
    <t>Conjunto elevatório motor-bomba (centrífuga) de 1 CV.</t>
  </si>
  <si>
    <t>Será medido por unidade de conjunto motor-bomba instalado e testado de acordo com a vazão exigida em projeto (un).
O item remunera o fornecimento e instalação de conjunto motor-bomba centrífuga trifásica, potência de 1 CV para vazões de 23,4 m³/h  para altura manométrica de 8,0 m.c.a, remunera também materiais complementares com manômetros e acessórios como chumbadores e a mão-de-obra necessária para a fixação, instalação completa e realização dos testes de funcionamento</t>
  </si>
  <si>
    <t>080603</t>
  </si>
  <si>
    <t xml:space="preserve">Conjunto elevatório motor-bomba (centrífuga) de 1,5 CV. </t>
  </si>
  <si>
    <t>Será medido por unidade de conjunto motor-bomba instalado e testado de acordo com a vazão exigida em projeto (un).
O item remunera o fornecimento e instalação de conjunto motor-bomba centrífuga trifásica, potência de 1,5 CV para vazões de 39,6 m³/h  para altura manométrica de 8,0 m.c.a, remunera também materiais complementares com manômetros e acessórios como chumbadores e a mão-de-obra necessária para a fixação, instalação completa e realização dos testes de funcionamento</t>
  </si>
  <si>
    <t>080604</t>
  </si>
  <si>
    <t>Conjunto elevatório motor-bomba (centrífuga) de 2 CV</t>
  </si>
  <si>
    <t>Será medido por unidade de conjunto motor-bomba instalado e testado de acordo com a vazão exigida em projeto (un).
O item remunera o fornecimento e instalação de conjunto motor-bomba centrífuga trifásica, potência de 2 CV para vazões de 55,0 m³/h  para altura manométrica de 8,0 m.c.a, remunera também materiais complementares com manômetros e acessórios como chumbadores e a mão-de-obra necessária para a fixação, instalação completa e realização dos testes de funcionamento</t>
  </si>
  <si>
    <t>080605</t>
  </si>
  <si>
    <t>Conjunto elevatório motor-bomba (centrífuga) de 3 CV</t>
  </si>
  <si>
    <t>Será medido por unidade de conjunto motor-bomba instalado e testado de acordo com a vazão exigida em projeto (un).
O item remunera o fornecimento e instalação de conjunto motor-bomba centrífuga trifásica, potência de 3 CV para vazões de 72,0 m³/h  para altura manométrica de 8,0 m.c.a, remunera também materiais complementares com manômetros e acessórios como chumbadores e a mão-de-obra necessária para a fixação, instalação completa e realização dos testes de funcionamento</t>
  </si>
  <si>
    <t>080606</t>
  </si>
  <si>
    <t xml:space="preserve">Conjunto elevatório motor-bomba (centrífuga) de 5 CV </t>
  </si>
  <si>
    <t>Será medido por unidade de conjunto motor-bomba instalado e testado de acordo com a vazão exigida em projeto (un).
O item remunera o fornecimento e instalação de conjunto motor-bomba centrífuga trifásica, potência de 5 CV para vazões de 94,6 m³/h  para altura manométrica de 8,0 m.c.a, remunera também materiais complementares com manômetros e acessórios como chumbadores e a mão-de-obra necessária para a fixação, instalação completa e realização dos testes de funcionamento</t>
  </si>
  <si>
    <t>080607</t>
  </si>
  <si>
    <t>Conjunto elevatório motor-bomba (centrífuga) de 7,5 CV</t>
  </si>
  <si>
    <t>Será medido por unidade de conjunto motor-bomba instalado e testado de acordo com a vazão exigida em projeto (un).
O item remunera o fornecimento e instalação de conjunto motor-bomba centrífuga trifásica, potência de 7,5 CV para vazões de 115 m³/h  para altura manométrica de 8,0 m.c.a, remunera também materiais complementares com manômetros e acessórios como chumbadores e a mão-de-obra necessária para a fixação, instalação completa e realização dos testes de funcionamento</t>
  </si>
  <si>
    <t>080608</t>
  </si>
  <si>
    <t>Conjunto elevatório motor-bomba (centrífuga) de 10 CV</t>
  </si>
  <si>
    <t>Será medido por unidade de conjunto motor-bomba instalado e testado de acordo com a vazão exigida em projeto (un).
O item remunera o fornecimento e instalação de conjunto motor-bomba centrífuga trifásica, potência de 10 CV para vazões de 134 m³/h  para altura manométrica de 8,0 m.c.a, remunera também materiais complementares com manômetros e acessórios como chumbadores e a mão-de-obra necessária para a fixação, instalação completa e realização dos testes de funcionamento</t>
  </si>
  <si>
    <t>080700</t>
  </si>
  <si>
    <t>Fornecimento, transporte e instalação da rede de água fria em tubo em PVC:</t>
  </si>
  <si>
    <t>Será medido por comprimento (m):
O item remunera o fornecimento e instalação de tubos de PVC rígido soldável  ou roscável de diâmetro especificado; para rede de água fria,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</si>
  <si>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080701</t>
  </si>
  <si>
    <t>Roscável de 1/2" (inclui serviços de: execução de rasgo em alvenaria e enchimento de rasgo em alvenaria com argamassa para passagem da tubulação)</t>
  </si>
  <si>
    <t>080702</t>
  </si>
  <si>
    <t>Roscável de 3/4" (inclui serviços de: execução de rasgo em alvenaria e enchimento de rasgo em alvenaria com argamassa para passagem da tubulação)</t>
  </si>
  <si>
    <t>080703</t>
  </si>
  <si>
    <t>Roscável de 1" (inclui serviços de: execução de rasgo em alvenaria e enchimento de rasgo em alvenaria com argamassa para passagem da tubulação)</t>
  </si>
  <si>
    <t>080704</t>
  </si>
  <si>
    <t>Tubo PVC soldável  20mm (com conexões), incluindo serviços de rasgo e enchimento de rasgo em alvenaria com argamassa para passagem de tubulação</t>
  </si>
  <si>
    <t>080705</t>
  </si>
  <si>
    <t>Tubo PVC soldável  25mm (com conexões), incluindo serviços de rasgo e enchimento de rasgo em alvenaria com argamassa para passagem de tubulação</t>
  </si>
  <si>
    <t>080706</t>
  </si>
  <si>
    <t>Tubo PVC soldável  32mm (com conexões), incluindo serviços de rasgo e enchimento de rasgo em alvenaria com argamassa para passagem de tubulação</t>
  </si>
  <si>
    <t>080707</t>
  </si>
  <si>
    <t>Tubo PVC soldável  40mm (com conexões), incluindo serviços de rasgo e enchimento de rasgo em alvenaria com argamassa para passagem de tubulação</t>
  </si>
  <si>
    <t>080708</t>
  </si>
  <si>
    <t>Tubo PVC soldável  50mm (com conexões), incluindo serviços de rasgo e enchimento de rasgo em alvenaria com argamassa para passagem de tubulação</t>
  </si>
  <si>
    <t>080709</t>
  </si>
  <si>
    <t>Tubo PVC soldável  60mm (com conexões), incluindo serviços de rasgo e enchimento de rasgo em alvenaria com argamassa para passagem de tubulação</t>
  </si>
  <si>
    <t>080800</t>
  </si>
  <si>
    <t>Fornecimento, transporte e instalação de reservatório d´água (OBS  quando a instalação for enterrada usar a do tipo cisterna)</t>
  </si>
  <si>
    <t>Será medido por unidade de reservatório instalado (un).
O item remunera o fornecimento de reservatório com capacidade especificada destinado ao armazenamento de água, constituído por: corpo cilíndrico em polietileno ou fibra de vidro, acabamento interno liso para evitar o crescimento e proliferação de algas e fungos; tampa superior de encaixe ou alçapão para inspeção; furações para: entrada, saída e ladrão e a mão-de-obra necessária para o transporte interno, assentamento e instalação completa do reservatório.</t>
  </si>
  <si>
    <t>080801</t>
  </si>
  <si>
    <t xml:space="preserve">De polietileno cilíndrico com tampa, capacidade 1.000 litros </t>
  </si>
  <si>
    <t>080802</t>
  </si>
  <si>
    <t xml:space="preserve">De polietileno cilíndrico com tampa, capacidade 1.500 litros </t>
  </si>
  <si>
    <t>080803</t>
  </si>
  <si>
    <t xml:space="preserve">De polietileno cilíndrico com tampa, capacidade 3.000 litros </t>
  </si>
  <si>
    <t>080804</t>
  </si>
  <si>
    <t xml:space="preserve">De polietileno cilíndrico com tampa, capacidade 5.000 litros </t>
  </si>
  <si>
    <t>080805</t>
  </si>
  <si>
    <t xml:space="preserve">Em fibra de vidro cilíndrico com tampa, capacidade 10.000 litros </t>
  </si>
  <si>
    <t>080806</t>
  </si>
  <si>
    <t>Em fibra de vidro cilíndrico com tampa, capacidade 15.000 litros</t>
  </si>
  <si>
    <t>080807</t>
  </si>
  <si>
    <t>Em fibra de vidro cilíndrico com tampa, capacidade 20.000 litros</t>
  </si>
  <si>
    <t>080900</t>
  </si>
  <si>
    <t>Dispenser em plástico ABS</t>
  </si>
  <si>
    <t>080901</t>
  </si>
  <si>
    <t xml:space="preserve">Saboneteira tipo dispenser, para refil de 800ml </t>
  </si>
  <si>
    <t>Será medido por unidade de saboneteira instalada (un).
O item remunera o fornecimento de saboneteira tipo dispenser, constituída por reservatório em plástico ABS, para refil de 800 ml de sabão líquido tipo gel, materiais acessórios e a mão-de-obra necessária para a instalação da saboneteira; não remunera o fornecimento do refil.</t>
  </si>
  <si>
    <t>080902</t>
  </si>
  <si>
    <t>Porta álcool gel tipo dispenser, para refil de 800ml</t>
  </si>
  <si>
    <t>Será medido por unidade de dispenser instalada (un).
O item remunera o fornecimento de porta álcool gel tipo dispenser, constituída por reservatório em plástico ABS, para refil de 800 ml de álcool tipo gel, materiais acessórios e a mão-de-obra necessária para a instalação da saboneteira; não remunera o fornecimento do refil.</t>
  </si>
  <si>
    <t>080903</t>
  </si>
  <si>
    <t>Dispenser toalheiro em ABS para folhas de papel</t>
  </si>
  <si>
    <t>Será medido por unidade de dispenser toalheiro instalado (un).
O item remunera o fornecimento e instalação do porta-papel de parede (dispenser toalheiro), em plástico ABS branco, com fecho de segurança, para papel com duas, ou três dobras,  inclusive material de fixação.</t>
  </si>
  <si>
    <t>081000</t>
  </si>
  <si>
    <t>Fornecimento, transporte e instalação de bebedouro:</t>
  </si>
  <si>
    <t>081001</t>
  </si>
  <si>
    <t>Bebedouro tipo cocho, C = 200 cm em alvenaria, revestido em azulejo, com filtro e sem refrigeração, 5 torneiras metálicas de parede, com ligação hidrosanitária  (conforme desenho caderno de especificações)</t>
  </si>
  <si>
    <t>Será medido pela quantidade de cochos construídos (un).
O item remunera a construção de cocho destinado ao uso como bebedouro com largura de 200 cm, altura 70 cm e profundidade de 45 cm, composto de 5 torneiras metálicas para usos geral, instalações hidrosanitária. Remunera também o revestimento em cerâmica (15 x 15 cm) preferencialmente na cor branca e a instalação de um filtro industrial (carcaça e elemento filtrante) com vazão mínima de 1.000 l/h instalado à rede hidráulica.</t>
  </si>
  <si>
    <t>081100</t>
  </si>
  <si>
    <t>Outros (Fornecimento e instalação):</t>
  </si>
  <si>
    <t>081101</t>
  </si>
  <si>
    <t>Mictório de aço inoxidável coletivo (completo)</t>
  </si>
  <si>
    <t>Será medido por comprimento, na projeção horizontal, de mictório instalado (m).
O item remunera o fornecimento e instalação do mictório coletivo constituído por: mictório coletivo em aço inoxidável; sifão cromado tipo copo de 1 1/2"x 2"; tubo de ligação cromado com canopla; válvula cromada de 1 1/2" para ligação ao sifão; parafusos para fixação; materiais acessórios necessários para sua instalação e ligação à rede de esgoto.</t>
  </si>
  <si>
    <t>081102</t>
  </si>
  <si>
    <t>Mictório de louça individual (completo)</t>
  </si>
  <si>
    <t>Será medido por unidade de mictório instalado (un).
O item remunera o fornecimento e a instalação do mictório constituído por: mictório com sifão integrado autoaspirante em louça; jogo de acessórios para mictório com tubo flexível para interligação à rede de água; sistema de fixação por meio de parafusos; materiais acessórios necessários para sua instalação e ligação às redes de água e esgoto.</t>
  </si>
  <si>
    <t>081103</t>
  </si>
  <si>
    <t>Porta -papel de louça branca</t>
  </si>
  <si>
    <t>Será medido por unidade instalada (un).
O item remunera o fornecimento e a instalação de porta-papel de louça de 15 x 15 cm; cimento, areia, cimento branco, inclusive materiais acessórios necessários para a argamassa de assentamento e rejuntamento.</t>
  </si>
  <si>
    <t>081104</t>
  </si>
  <si>
    <t>Saboneteira de louça branca sem alça</t>
  </si>
  <si>
    <t>Será medido por unidade instalada (un).
O item remunera o fornecimento e a instalação de saboneteira de louça de 15 x 15 cm; cimento, areia, cimento branco, inclusive materiais acessórios necessários para a argamassa de assentamento e rejuntamento.</t>
  </si>
  <si>
    <t>081105</t>
  </si>
  <si>
    <t>Porta-toalhas de louça branca</t>
  </si>
  <si>
    <t>Será medido por unidade de porta-toalhas instalado (un).
O item remunera o fornecimento e a instalação de porta-toalhas de louça com bastão; cimento, areia, cimento branco, inclusive materiais acessórios necessários para a argamassa de assentamento e rejuntamento.</t>
  </si>
  <si>
    <t>081106</t>
  </si>
  <si>
    <t>Ralo Seco PVC quadrado 100 X 40mm com grelha branca</t>
  </si>
  <si>
    <t>Será medido por unidade de ralo instalado (un).
O item remunera o fornecimento e instalação de ralo seco em PVC rígido, de 100 x 40 mm, com grelha de PVC, inclusive materiais acessórios.</t>
  </si>
  <si>
    <t>081107</t>
  </si>
  <si>
    <t>Ducha higiênica com registro para controle do fluxo de água 1/2"</t>
  </si>
  <si>
    <t>Será medido por unidade instalada (un).
O item remunera o fornecimento e a instalação da ducha higiênica manual com registro para controle de fluxo de águas de 1/2" cromada, inclusive materiais acessórios necessários à instalação e ligação à rede de água.</t>
  </si>
  <si>
    <t>081108</t>
  </si>
  <si>
    <t>Lavatório de louça de embutir (cuba), com torneira de pressão e acessórios.</t>
  </si>
  <si>
    <t>Será medido por unidade instalada (un).
O item remunera o fornecimento e instalação da cuba de louça de embutir para lavatório, torneira de mesa para lavatório acabamento em latão cromado de 1/2",   sifão cromado de 1" x 1 1/2"; tubo de ligação cromado com canopla; válvula metálica de 1" para ligação ao sifão, materiais acessórios necessários para sua instalação em bancadas e ligação à rede de esgoto.</t>
  </si>
  <si>
    <t>090000</t>
  </si>
  <si>
    <t>INSTALAÇÕES SANITÁRIAS</t>
  </si>
  <si>
    <t>090100</t>
  </si>
  <si>
    <t>090101</t>
  </si>
  <si>
    <t>Caixa de Inspeção ou passagem em alvenaria  60 X 60 X 60 cm, inclusive tampa em concreto, escavação, reaterro e bota-fora</t>
  </si>
  <si>
    <t>Será medido por unidade de caixa executada (un).
O item remunera o fornecimento de materiais e mão-de-obra necessários para a execução do caixa de inspeção com dimensões descritas, constituído por: alvenaria de tijolo comum com revestimento em argamassa: fundo de concreto e cinta de amarração superior para apoio do tampão em concreto; remunera também os serviços de escavação, escoramento da vala,  reaterro e disposição das sobras e impermeabilização interna através de pintura de proteção asfáltica em duas demãos.</t>
  </si>
  <si>
    <t>090102</t>
  </si>
  <si>
    <t>Caixa de Inspeção ou passagem em alvenaria  60 X 60 X 60 cm, inclusive tampa em grelha de aço, escavação, reaterro e bota-fora</t>
  </si>
  <si>
    <t>Será medido por unidade de caixa executado (un).
O item remunera o fornecimento de materiais e mão-de-obra necessários para a execução do caixa de inspeção com dimensões descritas, constituído por: alvenaria de tijolo comum com revestimento em argamassa: fundo de concreto e cinta de amarração superior para apoio do tampão em grelha de aço; remunera também os serviços de escavação, escoramento da vala,  reaterro e disposição das sobras e impermeabilização interna através de pintura de proteção asfáltica em duas demãos..</t>
  </si>
  <si>
    <t>090103</t>
  </si>
  <si>
    <t>Caixa de passagem em alvenaria e tampa de concreto, fundo de brita 50 x 50 x  60cm, inclusive escavação, reaterro e bota fora.</t>
  </si>
  <si>
    <t>Será medido por unidade de caixa executada (un).
O item remunera o fornecimento de materiais e mão-de-obra necessários para a execução do caixa de inspeção com dimensões descritas, constituído por: alvenaria de tijolo comum com revestimento em argamassa: fundo de brita 1 e cinta de amarração superior para apoio do tampão em concreto; remunera também os serviços de escavação, escoramento da vala,  reaterro e disposição das sobras e impermeabilização interna através de pintura de proteção asfáltica em duas demãos..</t>
  </si>
  <si>
    <t>090104</t>
  </si>
  <si>
    <t>Caixa de gordura pré-fabricada simples volume de 120 litros.</t>
  </si>
  <si>
    <t>Será medido por unidade de caixa executada (un).
O item remunera o fornecimento de materiais e mão-de-obra necessários para a execução do caixa de gordura com o volume descrito, pré-moldada com tampa; remunera também os serviços de escavação, e limpeza.</t>
  </si>
  <si>
    <t>090105</t>
  </si>
  <si>
    <t>Canaletas   de   águas   pluviais,   em concreto  moldado in-loco, largura 30cm, com grelha em barra redonda de 3/4".</t>
  </si>
  <si>
    <t>Será medido pelo comprimento, aferido na projeção horizontal do desenvolvimento, das canaletas instaladas (m).
O item remunera o fornecimento de materiais e a mão-de-obra necessária para a construção de canaletas, compreendendo os serviços de locação, regularização do terreno, fornecimento de concreto usinado ou feito em obra com Fck de 20 MPa, cimento e areia, inclusive perdas;  execução de argamassa de cimento e areia e o rejuntamento das guias. Remunera também a escavação, uma demão de fundo anticorrosivo, duas demãos de esmalte reaterro e retirada do excedente escavado.</t>
  </si>
  <si>
    <t>090106</t>
  </si>
  <si>
    <t>Canaletas   de   águas   pluviais,  em concreto  moldado in-loco, largura 30cm com tampa de concreto pré-moldada perfurada para canaleta.</t>
  </si>
  <si>
    <t>Será medido pelo comprimento, aferido na projeção horizontal do desenvolvimento, das canaletas instaladas (m).
O item remunera o fornecimento de materiais e a mão-de-obra necessária para a construção de canaletas, compreendendo os serviços de locação, regularização do terreno, fornecimento de concreto usinado ou feito em obra com Fck de 20 MPa, cimento e areia, inclusive perdas;  execução de argamassa de cimento e areia e o rejuntamento das guias. Remunera também a confecção e instalação de tampa de concreto com largura de 350mm, comprimento 1000mm e espessura 50mm, compreendendo os serviços de forma, lançamento de concreto Fck mínimo 20 MPa usinado ou preparado em obra e a instalação destas sobre as canaletas, Remunera também a escavação, reaterro e retirada do excedente escavado terreno.</t>
  </si>
  <si>
    <t>090107</t>
  </si>
  <si>
    <t>Tampa de concreto pré-moldada perfurada para canaleta, largura 35 cm</t>
  </si>
  <si>
    <t>Será medido pelo comprimento, aferido no comprimento das tampas colocadas na canaleta (m).
O item remunera o fornecimento de materiais e a mão-de-obra necessária para a construção e instalação de tampas de canaletas com largura de 35cm, comprimento 60cm e espessura 5cm, compreendendo os serviços de forma, lançamento de concreto Fck mínimo 20 MPa usinado ou preparado em obra e a instalação destas sobre as canaletas.</t>
  </si>
  <si>
    <t>090108</t>
  </si>
  <si>
    <t>Grelha em ferro fundido para canaleta largura 30 cm (com caixilho de apoio)</t>
  </si>
  <si>
    <t>Será medido por comprimento de grelha de ferro instalada (m).
O item remunera o fornecimento de grelha com requadro, em barras chatas de ferro fundido com peso mínimo de 25 kg / m², apoiadas em cantoneiras de abas iguais de 5/8" x 1/8" e  acessórios e a mão-de-obra necessária para o grampeamento do requadro e colocação da grelha, em pisos e áreas com tráfego leve.</t>
  </si>
  <si>
    <t>090200</t>
  </si>
  <si>
    <t>Canaleta em tubo de concreto meia-cana para águas pluviais</t>
  </si>
  <si>
    <t>Será medido pelo comprimento, aferido na projeção horizontal do desenvolvimento, das canaletas instaladas (m).
O item remunera o fornecimento de materiais e a mão-de-obra necessária para a instalação de canaletas pré-moldadas meia cana tipo macho fêmea ou ponta e bolsa, compreendendo os serviços de preparação, regularização do terreno e berço em solo cimento no traço 1:10 para acomodação das canaletas, fornecimento cimento e areia, inclusive perdas para execução de argamassa de cimento e areia e o rejuntamento. Remunera também a escavação e transporte em caçamba.</t>
  </si>
  <si>
    <t>090201</t>
  </si>
  <si>
    <t>Canaleta em tubo de concreto meia-cana para águas pluviais, Ø 300 mm</t>
  </si>
  <si>
    <t>090202</t>
  </si>
  <si>
    <t>Canaleta em tubo de concreto meia-cana para águas pluviais, Ø 400 mm</t>
  </si>
  <si>
    <t>090203</t>
  </si>
  <si>
    <t>Canaleta em tubo de concreto meia-cana para águas pluviais, Ø 500 mm</t>
  </si>
  <si>
    <t>090300</t>
  </si>
  <si>
    <t>Fornecimento, transporte e instalação de tubulação em PVC esgoto diâmetros descritos:</t>
  </si>
  <si>
    <t>Será medido por comprimento de tubulação executada (m).
Os itens a seguir remunera o fornecimento e instalação de tubos de PVC rígido, diâmetro nominal de especificado com ponta e bolsa e anel de borracha; para esgoto domiciliar,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</si>
  <si>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090301</t>
  </si>
  <si>
    <t>Diâmetro de 40 mm</t>
  </si>
  <si>
    <t>090302</t>
  </si>
  <si>
    <t xml:space="preserve">Diâmetro de 50 mm </t>
  </si>
  <si>
    <t>090303</t>
  </si>
  <si>
    <t>Diâmetro de 75 mm</t>
  </si>
  <si>
    <t>090304</t>
  </si>
  <si>
    <t>Diâmetro de 100 mm</t>
  </si>
  <si>
    <t>090305</t>
  </si>
  <si>
    <t>Diâmetro de 150 mm</t>
  </si>
  <si>
    <t>090400</t>
  </si>
  <si>
    <t>Outros:</t>
  </si>
  <si>
    <t>090402</t>
  </si>
  <si>
    <t>Cuba simples de aço inoxidável, cuba simples, 465 x 330 mm.</t>
  </si>
  <si>
    <t>Será medido por unidade instalada (un).
O item remunera o fornecimento e instalação da cuba simples de 465 x 330 mm, em aço inoxidável em bancadas, com os respetivos acessórios: sifão metálico tipo “copo” de 1” x 2”, válvula americana para pia de 3 1/2”, material de vedação para sua instalação e ligação à rede de esgoto.</t>
  </si>
  <si>
    <t>090403</t>
  </si>
  <si>
    <t>Cuba de aço inox 304, dimensões 80 x 50 x 30cm, e=0,8mm, com válvula cromada, sifão cromado, torneira cromada (PARA LAVAR PANELAS).</t>
  </si>
  <si>
    <t>Será medido por unidade instalada (un).
O item remunera o fornecimento e instalação da cuba simples de 80 x 50 x 30 cm, em aço inoxidável 304 em bancadas, com os respetivos acessórios: sifões metálicos tipo “copo” de 1” x 2”, válvulas americana para pia de 3 1/2”, torneira, material de vedação para sua instalação e ligação à rede de esgoto.</t>
  </si>
  <si>
    <t>090406</t>
  </si>
  <si>
    <t>Tanque de louça com coluna</t>
  </si>
  <si>
    <t>Será medido por unidade instalada (un).
O item remunera o fornecimento e a instalação do tanque constituído por: tanque com coluna em louça com capacidade para 22 litros, inclusiva sifão plástico de 1 1/4" x 2"; tubo em PVC de 2"; válvula em latão de 1 1/4’ x 2" para ligação ao sifão; conjunto para fixação de tanque; materiais acessórios necessários para sua instalação e ligação à rede de esgoto.</t>
  </si>
  <si>
    <t>090500</t>
  </si>
  <si>
    <t>Fornecimento e instalação de caixa sifonada:</t>
  </si>
  <si>
    <t>090501</t>
  </si>
  <si>
    <t>Em PVC, com grelha quadrada/redonda,150x150x50mm</t>
  </si>
  <si>
    <t>Será medido por unidade caixa instalada (un).
O item remunera o fornecimento e instalação da caixa sifonada, em PVC rígido, de 150 x 150 x 50 mm, inclusive grelha metálica e o material necessário para sua ligação à rede de esgoto.</t>
  </si>
  <si>
    <t>INSTALAÇÃO ELÉTRICA</t>
  </si>
  <si>
    <t>100100</t>
  </si>
  <si>
    <t>Fornecimento e instalação de globo tipo drops:</t>
  </si>
  <si>
    <t>100101</t>
  </si>
  <si>
    <t>Globo leitoso tamanho médio exceto lâmpada</t>
  </si>
  <si>
    <t>Será medido por unidade de luminária instalada (un).
O item remunera o fornecimento luminária tipo globo leitoso tamanho médio, inclusive materiais acessórios e a mão-de-obra necessária para a instalação.</t>
  </si>
  <si>
    <t>100102</t>
  </si>
  <si>
    <t>Globo leitoso tamanho médio completo inclusive lâmpada</t>
  </si>
  <si>
    <t>Será medido por unidade de luminária instalada (un).
O item remunera o fornecimento luminária tipo globo leitoso tamanho médio, com suporte de fixação e soquete para uma lâmpada incandescente de até 150 W, ou fluorescente compacta eletrônica com base E 27, inclusive materiais acessórios e a mão-de-obra necessária para a instalação inclusive o fornecimento de lâmpada fluorescente compacta até 25W ou LED de 10W.</t>
  </si>
  <si>
    <t>100200</t>
  </si>
  <si>
    <t>100201</t>
  </si>
  <si>
    <t xml:space="preserve">Hastes terra Copperweld 3/4"x 2,40m para aterramento </t>
  </si>
  <si>
    <t>Será medido por unidade de haste de aterramento instalada (un).
O item remunera o fornecimento de haste para aterramento em aço SAE 1010 / 1020, trefilado e revestido de cobre eletrolítico por eletrodeposição com camada de 254 micros, de 5/8" x 2,40 m, materiais acessórios e a mão-de-obra necessária para a instalação da haste e a conexão através da cordoalha de cobre nu com diâmetro de 10 mm²  ao aterramento existente.</t>
  </si>
  <si>
    <t>100300</t>
  </si>
  <si>
    <t>Fornecimento, transporte e instalação luminária em de calha comercial completa</t>
  </si>
  <si>
    <t>Será medido por unidade de luminária instalada (un).
O item remunera o fornecimento de luminária de sobrepor com corpo em chapa de aço pintada com ou sem refletor, conforme especificações do item com soquetes para lâmpada fluorescente de 18/20/32/40 W ou LED de 9 ou 18 W, inclusive materiais acessórios e a mão-de-obra necessária para a instalação da luminária; inclusive o fornecimento de lâmpada e reator (quando for fluorescente)  e teste de funcionamento.</t>
  </si>
  <si>
    <t>100301</t>
  </si>
  <si>
    <t>Luminária fluorescente completa com 1 lâmpadas de 20W ou 16W, tipo calha de sobrepor</t>
  </si>
  <si>
    <t>100302</t>
  </si>
  <si>
    <t>Luminária fluorescente completa com 2 lâmpadas de 20W ou 16W, tipo calha de sobrepor</t>
  </si>
  <si>
    <t>100303</t>
  </si>
  <si>
    <t>Luminária fluorescente completa com 1 lâmpadas de 40W ou 32W, tipo calha de sobrepor</t>
  </si>
  <si>
    <t>100304</t>
  </si>
  <si>
    <t>Luminária fluorescente completa com 2 lâmpadas de 40W ou 32W, tipo calha de sobrepor</t>
  </si>
  <si>
    <t>100305</t>
  </si>
  <si>
    <t>Luminária fluorescente completa com 4 lâmpadas de 40W ou 32W, tipo calha de sobrepor</t>
  </si>
  <si>
    <t>100306</t>
  </si>
  <si>
    <t>Luminária de sobrepor com refletor e aletas - lâmpadas fluorescentes (2 x 18W)</t>
  </si>
  <si>
    <t>100307</t>
  </si>
  <si>
    <t>Luminária LED completa para uma (1) lâmpada tubular led 1x9w-øt8, temperatura da cor 6500k calha de sobrepor</t>
  </si>
  <si>
    <t>100308</t>
  </si>
  <si>
    <t>Luminária LED completa para uma (1) lâmpada tubular led 1x18w-øt8, temperatura da cor 6500k, calha de sobrepor</t>
  </si>
  <si>
    <t>100309</t>
  </si>
  <si>
    <t>Luminária LED completa para duas (2) lâmpadas tubulares led 2x9w-øt8, temperatura da cor 6500k, calha de sobrepor</t>
  </si>
  <si>
    <t>100310</t>
  </si>
  <si>
    <t>Luminária LED completa para duas (2) lâmpadas tubulares led 2x18w-øt8, temperatura da cor 6500k, calha de sobrepor</t>
  </si>
  <si>
    <t>100311</t>
  </si>
  <si>
    <t>Luminária LED completa para quatro (4) lâmpadas tubulares led 4x9w-øt8, temperatura da cor 6500k, calha de sobrepor</t>
  </si>
  <si>
    <t>100312</t>
  </si>
  <si>
    <t>Luminária LED completa para quatro (4) lâmpadas tubulares led 4x18w-øt8, temperatura da cor 6500k, calha de sobrepor</t>
  </si>
  <si>
    <t>100313</t>
  </si>
  <si>
    <t>Retirada e recolocação da mesma luminária qualquer tipo (somente mão de obra)</t>
  </si>
  <si>
    <t>Será medido por unidade de luminária reinstalada (un).
O item remunera a retirada da luminária existente e mão de obra para instalação inclusive com fornecimento de materiais acessórios e teste de funcionamento.</t>
  </si>
  <si>
    <t>100400</t>
  </si>
  <si>
    <t>Fornecimento e instalação interruptor e tomadas, inclusive placa:</t>
  </si>
  <si>
    <t>100401</t>
  </si>
  <si>
    <t>Tomada universal 2 P+T (10A)</t>
  </si>
  <si>
    <t>Será medido por unidade de tomada instalada (un).
O item remunera o fornecimento e instalação de tomada com dois polos e um terra de 10A para 250V; com placa, haste, contatos de prata e componentes de função elétrica em liga de cobre, conforme ABNT NBR 14136. Remunera também o fornecimento e instalação de placa espelho.</t>
  </si>
  <si>
    <t>100402</t>
  </si>
  <si>
    <t>Tomada universal 2 P+T (20A)</t>
  </si>
  <si>
    <t>Será medido por unidade de tomada instalada (un).
O item remunera o fornecimento e instalação de tomada com dois polos e um terra de 20A para 250V; com placa, haste, contatos de prata e componentes de função elétrica em liga de cobre, conforme ABNT NBR 14136. Remunera também o fornecimento e instalação de placa espelho.</t>
  </si>
  <si>
    <t>100403</t>
  </si>
  <si>
    <t xml:space="preserve">01 tecla simples 10A - 250V </t>
  </si>
  <si>
    <t>Será medido por unidade de interruptor instalado (un).
O item remunera o fornecimento e instalação de interruptor, simples de embutir, com uma tecla fosforescente, com contatos de prata, a prova de faísca, de funcionamento silencioso; remunera também o espelho correspondente.</t>
  </si>
  <si>
    <t>100404</t>
  </si>
  <si>
    <t>02 teclas simples 10A - 250V</t>
  </si>
  <si>
    <t>Será medido por unidade de interruptor instalado (un).
O item remunera o fornecimento e instalação de interruptor, simples de embutir, com duas teclas fosforescente, com contatos de prata, a prova de faísca, de funcionamento silencioso; remunera também o espelho correspondente.</t>
  </si>
  <si>
    <t>100405</t>
  </si>
  <si>
    <t>03 teclas simples 10A - 250V</t>
  </si>
  <si>
    <t>Será medido por unidade de interruptor instalado (un).
O item remunera o fornecimento e instalação de interruptor, simples de embutir, com três teclas fosforescente, com contatos de prata, a prova de faísca, de funcionamento silencioso; remunera também o espelho correspondente.</t>
  </si>
  <si>
    <t>100406</t>
  </si>
  <si>
    <t>01 tecla paralelo</t>
  </si>
  <si>
    <t>Será medido por unidade de interruptor paralelo instalado (un).
O item remunera o fornecimento e instalação de conjunto de 01 (um) interruptor paralelo de 10A para 250V; com placa, haste, contatos de prata e componentes de função elétrica em liga de cobre, conforme ABNT NBR 14136.</t>
  </si>
  <si>
    <t>100407</t>
  </si>
  <si>
    <t>Placa (espelho) para caixa 4x2"</t>
  </si>
  <si>
    <t>Será medido por unidade instalada (un).
O item remunera o fornecimento e instalação de placa espelho 4 x 2" qualquer configuração.</t>
  </si>
  <si>
    <t>100408</t>
  </si>
  <si>
    <t>Placa (espelho) para caixa 4x4"</t>
  </si>
  <si>
    <t>100500</t>
  </si>
  <si>
    <t>Fornecimento e instalação de disjuntor automático:</t>
  </si>
  <si>
    <t>Será medido por unidade de disjuntor instalado (un).
O item remunera o fornecimento de disjuntor automático, com proteção termomagnética, DIN linha residencial ou caixa moldada linha industrial, polos e correntes variáveis conforme o solicitado e tensão de 127 / 220 V, conforme norma NBR 5361 e selo de conformidade do INMETRO, remunera também materiais acessórios e a mão-de-obra necessária para a instalação do disjuntor por meio de parafusos, ilhoses ou terminais de compressão em suporte apropriado; não remunera o fornecimento do suporte.</t>
  </si>
  <si>
    <t>100501</t>
  </si>
  <si>
    <t>Monopolar DIN de 10  a 32 A</t>
  </si>
  <si>
    <t>100502</t>
  </si>
  <si>
    <t>Monopolar DIN de 35 a 50 A</t>
  </si>
  <si>
    <t>100503</t>
  </si>
  <si>
    <t>Bipolar DIN de 15 a 35 A</t>
  </si>
  <si>
    <t>100504</t>
  </si>
  <si>
    <t>Bipolar DIN de 40 a 50 A</t>
  </si>
  <si>
    <t>100505</t>
  </si>
  <si>
    <t>Tripolar DIN de 63A</t>
  </si>
  <si>
    <t>100506</t>
  </si>
  <si>
    <t>Tripolar DIN de70A</t>
  </si>
  <si>
    <t>100507</t>
  </si>
  <si>
    <t xml:space="preserve">Tripolar DIN de 80A, </t>
  </si>
  <si>
    <t>100508</t>
  </si>
  <si>
    <t>Tripolar DIN de 100A</t>
  </si>
  <si>
    <t>100509</t>
  </si>
  <si>
    <t>Tripolar DIN de 125A</t>
  </si>
  <si>
    <t>100510</t>
  </si>
  <si>
    <t>Tripolar caixa moldada de 150A</t>
  </si>
  <si>
    <t>100511</t>
  </si>
  <si>
    <t>Tripolar  caixa moldada de 160A</t>
  </si>
  <si>
    <t>100512</t>
  </si>
  <si>
    <t>Tripolar  caixa moldada de 175A</t>
  </si>
  <si>
    <t>100513</t>
  </si>
  <si>
    <t>Tripolar  caixa moldada de 200A</t>
  </si>
  <si>
    <t>100514</t>
  </si>
  <si>
    <t>Tripolar  caixa moldada de 225A</t>
  </si>
  <si>
    <t>100515</t>
  </si>
  <si>
    <t>Tripolar  caixa moldada de 250A</t>
  </si>
  <si>
    <t>100516</t>
  </si>
  <si>
    <t>Tripolar  caixa moldada de 300A</t>
  </si>
  <si>
    <t>100517</t>
  </si>
  <si>
    <t>Tripolar  caixa moldada de 400A</t>
  </si>
  <si>
    <t>100518</t>
  </si>
  <si>
    <t>Disjuntor de proteção diferencial residual (DR), bipolar, tipo DIN, corrente nominal de 25A, alta sensibilidade, corrente diferencial residual nominal com atuação de 30ma</t>
  </si>
  <si>
    <t>100519</t>
  </si>
  <si>
    <t>Disjuntor de proteção diferencial residual (DR), bipolar, tipo DIN, corrente nominal de 40A, alta sensibilidade, corrente diferencial residual nominal com atuação de 30ma</t>
  </si>
  <si>
    <t>100520</t>
  </si>
  <si>
    <t>Disjuntor de proteção diferencial residual (DR), bipolar, tipo DIN, corrente nominal de 63a, alta sensibilidade, corrente diferencial residual nominal com atuação de 30ma</t>
  </si>
  <si>
    <t>100521</t>
  </si>
  <si>
    <t>Dispositivo de proteção contra surto de tensão DPS 20kA - 175v</t>
  </si>
  <si>
    <t>100522</t>
  </si>
  <si>
    <t>Dispositivo de proteção contra surto de tensão DPS 40kA - 175v</t>
  </si>
  <si>
    <t>100523</t>
  </si>
  <si>
    <t>Dispositivo de proteção contra surto de tensão DPS 40kA - 440v</t>
  </si>
  <si>
    <t>100524</t>
  </si>
  <si>
    <t>Dispositivo de proteção contra surto de tensão DPS 60kA - 275v</t>
  </si>
  <si>
    <t>100600</t>
  </si>
  <si>
    <t>Fornecimento, transporte e instalação de cabos:</t>
  </si>
  <si>
    <t>Será medido por comprimento de cabo instalado (m).
O item remunera o fornecimento de cordoalha de cobre recozido, de diâmetro especificado confeccionada em malha de fios de cobre trançada, isenta de falhas, emendas, oxidações,  sujeiras, com revestimento em EPR para isolação de 90ºC e nível de isolamento até 1,0 kV e a mão-de-obra necessária para a instalação do cabo.</t>
  </si>
  <si>
    <t>100601</t>
  </si>
  <si>
    <t>100602</t>
  </si>
  <si>
    <t>100603</t>
  </si>
  <si>
    <t>100604</t>
  </si>
  <si>
    <t>100700</t>
  </si>
  <si>
    <t>Fornecimento, transporte e instalação de cabos Sintenax:</t>
  </si>
  <si>
    <t>Será medido por comprimento de cabo instalado (m).
O item remunera o fornecimento de cordoalha de cobre recozido, de diâmetro especificado confeccionada em malha de fios de cobre trançada, isenta de falhas, emendas, oxidações,  sujeiras, com revestimento SINTENAX e nível de isolamento a partir de 1,0 kV e a mão-de-obra necessária para a instalação do cabo.</t>
  </si>
  <si>
    <t>100701</t>
  </si>
  <si>
    <t>100702</t>
  </si>
  <si>
    <t>100703</t>
  </si>
  <si>
    <t>100704</t>
  </si>
  <si>
    <t>100705</t>
  </si>
  <si>
    <t>100706</t>
  </si>
  <si>
    <t xml:space="preserve">Isolado em PVC seção 70 mm² </t>
  </si>
  <si>
    <t>100707</t>
  </si>
  <si>
    <t xml:space="preserve">Isolado em PVC seção 95mm² </t>
  </si>
  <si>
    <t>100708</t>
  </si>
  <si>
    <t xml:space="preserve">Isolado em PVC seção 120 mm² </t>
  </si>
  <si>
    <t>100709</t>
  </si>
  <si>
    <t xml:space="preserve">Isolado em PVC seção 150 mm² </t>
  </si>
  <si>
    <t>100710</t>
  </si>
  <si>
    <t xml:space="preserve">Isolado em PVC seção 185 mm² </t>
  </si>
  <si>
    <t>100711</t>
  </si>
  <si>
    <t xml:space="preserve">Isolado em PVC seção 240 mm² </t>
  </si>
  <si>
    <t>100712</t>
  </si>
  <si>
    <t xml:space="preserve">Isolado em PVC seção 300 mm² </t>
  </si>
  <si>
    <t xml:space="preserve">Cobre nu # 10mm² para aterramento </t>
  </si>
  <si>
    <t>Será medido por comprimento de cabo instalado (m).
O item remunera o fornecimento de cordoalha de cobre recozido, de 10,0 mm², confeccionada em malha de fios de cobre eletrolítico nu, têmpera mole isenta de falhas, emendas, oxidações, sujeiras, encordoamento classe 2 na bitola especificada e a mão-de-obra necessária para a instalação do cabo.</t>
  </si>
  <si>
    <t>100800</t>
  </si>
  <si>
    <t>Conduletes em alumínio ou PVC</t>
  </si>
  <si>
    <t>Será medido por unidade de condulete instalado (un).
O item remunera o fornecimento e instalação de condulete, constituído por: corpo e tampa em alumínio silício de alta resistência mecânica, injetado, ou fundido, ou PVC com saídas laterais em vários modelos, com ou sem rosca, utilizado para interligar qualquer tipo de eletroduto com bitola especificada, ou incorporar equipamentos como tomadas, ou interruptores sejam eles de energia, ou telefonia, ou lógica, em redes aparentes abrigadas; 1 (uma) tampa, tipo cega, ou com furação compatível ao equipamento a ser instalado no seu interior.</t>
  </si>
  <si>
    <t>100802</t>
  </si>
  <si>
    <t>condulete tipo C, LL OU LR d=3/4"</t>
  </si>
  <si>
    <t>100803</t>
  </si>
  <si>
    <t>condulete tipo C, LL OU LR d=1"</t>
  </si>
  <si>
    <t>100804</t>
  </si>
  <si>
    <t>condulete tipo C, LL OU LR d=1 1/4"</t>
  </si>
  <si>
    <t>100805</t>
  </si>
  <si>
    <t>condulete tipo C, LL OU LR d=1 1/2"</t>
  </si>
  <si>
    <t>100807</t>
  </si>
  <si>
    <t>condulete tipo B OU E d=3/4"</t>
  </si>
  <si>
    <t>100808</t>
  </si>
  <si>
    <t>condulete tipo B OU E d=1"</t>
  </si>
  <si>
    <t>100809</t>
  </si>
  <si>
    <t>condulete tipo B OU E d=1 1/4"</t>
  </si>
  <si>
    <t>100810</t>
  </si>
  <si>
    <t>condulete tipo B OU E d=1 1/2"</t>
  </si>
  <si>
    <t>100812</t>
  </si>
  <si>
    <t>condulete tipo T d=3/4"</t>
  </si>
  <si>
    <t>100813</t>
  </si>
  <si>
    <t>condulete tipo T d=1"</t>
  </si>
  <si>
    <t>100814</t>
  </si>
  <si>
    <t>condulete tipo T d=1 1/4"</t>
  </si>
  <si>
    <t>100815</t>
  </si>
  <si>
    <t>condulete tipo T d=1 1/2"</t>
  </si>
  <si>
    <t>100817</t>
  </si>
  <si>
    <t>condulete tipo X d=3/4"</t>
  </si>
  <si>
    <t>100818</t>
  </si>
  <si>
    <t>condulete tipo X d=1"</t>
  </si>
  <si>
    <t>100819</t>
  </si>
  <si>
    <t>condulete tipo X d=1 1/4"</t>
  </si>
  <si>
    <t>100820</t>
  </si>
  <si>
    <t>condulete tipo X d=1 1/2"</t>
  </si>
  <si>
    <t>100821</t>
  </si>
  <si>
    <t>condulete de PVC tipo C, LL OU LR d=3/4"</t>
  </si>
  <si>
    <t>100822</t>
  </si>
  <si>
    <t>condulete de PVC tipo C, LL OU LR d=1"</t>
  </si>
  <si>
    <t>100823</t>
  </si>
  <si>
    <t>condulete de PVC tipo B OU E d=3/4"</t>
  </si>
  <si>
    <t>100824</t>
  </si>
  <si>
    <t>condulete de PVC tipo B OU E d=1"</t>
  </si>
  <si>
    <t>100825</t>
  </si>
  <si>
    <t>condulete de PVC tipo T d=3/4"</t>
  </si>
  <si>
    <t>100826</t>
  </si>
  <si>
    <t>condulete de PVC tipo T d=1"</t>
  </si>
  <si>
    <t>100827</t>
  </si>
  <si>
    <t>condulete de PVC tipo X d=3/4"</t>
  </si>
  <si>
    <t>100828</t>
  </si>
  <si>
    <t>condulete de PVC tipo X d=1"</t>
  </si>
  <si>
    <t>100900</t>
  </si>
  <si>
    <t>Fornecimento e colocação de eletroduto em PVC roscável, com conexões:</t>
  </si>
  <si>
    <t>Será medido pelo comprimento de tubulação instalada (m).
O item remunera o fornecimento e instalação de tubos, luvas, curvas e buchas em cloreto de polivinil (PVC) de diâmetro especificado, rígido, tipo pesado, com rosca, cor preta e braçadeiras em "U" para instalações de telefonia, embutidas em lajes, paredes ou pisos, aparentes, ou enterradas; remunera também o fornecimento de materiais acessórios e a mão-de-obra necessária para a execução dos serviços: abertura e fechamento de rasgos em paredes, ou escavação e reaterro apiloado de valas com profundidade média de 0,60 m nas instalações enterradas, ou fixação por meio de braçadeiras quando a tubulação for aparente e a instalação de arame galvanizado para servir de guia à enfiação, inclusive nas tubulações secas.</t>
  </si>
  <si>
    <t>100901</t>
  </si>
  <si>
    <t>Diâmetro 20mm (3/4")</t>
  </si>
  <si>
    <t>100902</t>
  </si>
  <si>
    <t>Diâmetro 25mm (1")</t>
  </si>
  <si>
    <t>100903</t>
  </si>
  <si>
    <t>Diâmetro 32mm (1.1/4")</t>
  </si>
  <si>
    <t>100904</t>
  </si>
  <si>
    <t>Diâmetro 40mm (1 1/2")</t>
  </si>
  <si>
    <t>100905</t>
  </si>
  <si>
    <t xml:space="preserve">Diâmetro 50 mm (2") </t>
  </si>
  <si>
    <t>100906</t>
  </si>
  <si>
    <t>Diâmetro 75 mm (3")</t>
  </si>
  <si>
    <t>101000</t>
  </si>
  <si>
    <t>Fornecimento e colocação de mangueira PVC flexível corrugado:</t>
  </si>
  <si>
    <t>Será medido pelo comprimento de eletroduto instalado (m).
O item remunera o fornecimento e instalação de eletroduto em PVC corrugado flexível, tipo leve, diâmetro conforme especificado, espessura da parede de 0,3 mm, cor amarela, para instalações elétricas e de telefonia, somente quando embutidas em paredes de alvenaria; remunera também o fornecimento de materiais acessórios e a mão-de-obra necessária para a execução dos serviços: abertura e fechamento de rasgos em paredes e a instalação de arame galvanizado para servir de guia à enfiação, inclusive nas tubulações secas.</t>
  </si>
  <si>
    <t>101001</t>
  </si>
  <si>
    <t>Diâmetro 20mm (1/2")</t>
  </si>
  <si>
    <t>101002</t>
  </si>
  <si>
    <t>Diâmetro 25mm (3/4")</t>
  </si>
  <si>
    <t>101003</t>
  </si>
  <si>
    <t>Diâmetro 32mm (1")</t>
  </si>
  <si>
    <t>101100</t>
  </si>
  <si>
    <t>Eletroduto de ferro galvanizado leve e médio com conexões</t>
  </si>
  <si>
    <t>Será medido pelo comprimento de tubulação instalada (m).
O item remunera o fornecimento e instalação de eletrodutos e conexões rígidos, em aço carbono de diâmetro especificado, tipo leve ou médio, com as características: costura longitudinal; luva e protetor de rosca; acabamento externo com galvanização eletrolítica, conforme NBR 13057; buchas, arruelas e braçadeiras em aço maleável galvanizado eletrolítico, para instalações elétricas e de telefonia, aparentes, ou enterradas; remunera também o fornecimento de materiais acessórios e a mão-de-obra necessária para a execução dos serviços: escavação e reaterro apiloado de valas com profundidade média de 0,60 m nas instalações enterradas, ou fixação por meio de braçadeiras quando a tubulação for aparente e a instalação de arame galvanizado para servir de guia à enfiação, inclusive nas tubulações secas.</t>
  </si>
  <si>
    <t>101101</t>
  </si>
  <si>
    <t>101102</t>
  </si>
  <si>
    <t>101103</t>
  </si>
  <si>
    <t>101104</t>
  </si>
  <si>
    <t>101105</t>
  </si>
  <si>
    <t>101200</t>
  </si>
  <si>
    <t>101201</t>
  </si>
  <si>
    <t>Sirene p/ alcance até 500 m</t>
  </si>
  <si>
    <t>Será medido por unidade de sirene instalada (un).
O item remunera o fornecimento e instalação de sirene audível até 500m e acessórios necessários ao seu funcionamento.</t>
  </si>
  <si>
    <t>101202</t>
  </si>
  <si>
    <t>Caixa de passagem 4"x 2" sem placa</t>
  </si>
  <si>
    <t>Será medido por unidade de caixa instalada (un).
O item remunera o fornecimento e instalação de caixa em PVC rígido de 4" x 2".</t>
  </si>
  <si>
    <t>101203</t>
  </si>
  <si>
    <t>Caixa de passagem 4"x 4" sem placa</t>
  </si>
  <si>
    <t>Será medido por unidade de caixa instalada (un).
O item remunera o fornecimento e instalação de caixa em PVC rígido de 4" x 4".</t>
  </si>
  <si>
    <t>101204</t>
  </si>
  <si>
    <t>Caixa octogonal p/ teto (laje maciça ou pré fabricada)</t>
  </si>
  <si>
    <t>Será medido por unidade de caixa instalada (un).
O item remunera o fornecimento e instalação de caixa em PVC rígido com fundo móvel de 4 "x 4" para fixação em lajes.</t>
  </si>
  <si>
    <t>101205</t>
  </si>
  <si>
    <t>Luminária tipo tartaruga para lâmpada incandescente, LED ou fluorescente compacta.</t>
  </si>
  <si>
    <t>Será medido por unidade de luminária instalada (un).
O item remunera o fornecimento de luminária do tipo tartaruga vidro leitoso, acabamento em pintura epóxi, para lâmpada compacta eletrônica ou incandescente. Remunera o fornecimento e a instalação de lâmpadas.</t>
  </si>
  <si>
    <t>101206</t>
  </si>
  <si>
    <t>Projetor externo para Lâmpada a vapor de mercúrio 250 W, com ângulo regulável, com alojamento para reator.</t>
  </si>
  <si>
    <t>Será medido por unidade de projetor instalado (un).
O item remunera o fornecimento e instalação completa de projetor retangular hermético, constituído por: corpo e aro em alumínio fundido, com aletas para dissipação de calor; refletor interno em chapa de alumínio estampado refletal liso, stucco ou escamado, acabamento anodizado; visor plano, em cristal temperado, à prova de choque térmico, fixado ao corpo por meio de aro e junta vedadora; suporte para fixação, tipo "U", em aço galvanizado a fogo movimentos horizontal e vertical; soquetes para lâmpadas: de vapor metálico de 400 W, ou vapor de sódio de alta pressão de 250 / 400 W, ou vapor de mercúrio de 250 / 500 W, ou mista de 250 / 500 W, conforme o fabricante; remunera também o fornecimento de lâmpada e reator.</t>
  </si>
  <si>
    <t>101207</t>
  </si>
  <si>
    <t>Poste telecônico reto h=9,0m em aço galvanizado</t>
  </si>
  <si>
    <t>Será medido por unidade de poste instalado (un).
O item remunera o fornecimento de poste telecônico em aço galvanizado, altura útil de 8,00 m, em aço SAE-1010 / 1020 galvanizado a fogo com prolongamento para engastar, materiais complementares e acessórios e a mão-de-obra necessária para a instalação completa do poste com eletrodutos, conexões e cabo de cobre flexível de no diâmetro necessário, inclusive a execução da base de concreto para a fixação.</t>
  </si>
  <si>
    <t>101208</t>
  </si>
  <si>
    <t>Plafonier para lâmpada fluorescente / LED compacta</t>
  </si>
  <si>
    <t>Será medido por unidade de plafonier instalado (un).
O item remunera o fornecimento de plafonier, para acabamento de ponto de luz, com soquete E-27 integrado para lâmpadas até 100 W, em plástico ou PVC,  na cor branca, remunera também materiais acessórios e a mão-de-obra necessária para a instalação do plafonier em teto ou parede; não remunera o fornecimento da lâmpada.</t>
  </si>
  <si>
    <t>101209</t>
  </si>
  <si>
    <t>Refletor Slim LED 100W de potência, branco Frio, 6500k, Autovolt.</t>
  </si>
  <si>
    <t>Será medido por unidade de refletor instalado (un).
O item remunera o fornecimento e instalação de Refletor LED com proteção IP65 indicado para iluminar áreas internas e externas; deve possuir driver incorporado, fluxo luminoso constante em toda faixa de tensão, com corpo e dissipador em alumínio com tampo em vidro, trabalhar, bivolt automático e emissão na cor branca.</t>
  </si>
  <si>
    <t>101210</t>
  </si>
  <si>
    <t>Refletor Slim LED 150W de potência, branco Frio, 6500k, Autovolt</t>
  </si>
  <si>
    <t>101211</t>
  </si>
  <si>
    <t>Refletor Slim LED 200W de potência, branco Frio, 6500k</t>
  </si>
  <si>
    <t>Será medido por unidade de refletor instalado (un).
O item remunera o fornecimento e instalação de Refletor LED com proteção mínima IP65 indicado para iluminar áreas internas e externas; deve possuir driver incorporado, fluxo luminoso constante em toda faixa de tensão, com corpo e dissipador em alumínio com tampo em vidro, trabalhar, bivolt automático e emissão na cor branca.</t>
  </si>
  <si>
    <t>101212</t>
  </si>
  <si>
    <t>Relé fotoelétrico, tensão 120v com capacidade de carga 1200va, inclusive base e instalação</t>
  </si>
  <si>
    <t xml:space="preserve">Será medido por unidade de relé fotoelétrico instalado (un).
Corpo e tampa em polipropileno estabilizado contra radiações UV; Contatos de encaixe em Latão estanhado, funcionamento eletromagnético e acionamento instantâneo, tensão nominal: 127Vca frequência: 50/60Hz e capacidade de carga: Em 127Vca: 1000W, 1200VA 
</t>
  </si>
  <si>
    <t>101213</t>
  </si>
  <si>
    <t xml:space="preserve">Sensor de presença sem fotocélula, fixação em parede ou poste </t>
  </si>
  <si>
    <t xml:space="preserve">Será medido por unidade de sensor de presença instalado (un).
O sensor deve ser instalado em uma altura mínima de 1,8 e máxima de 2,5 metros, deve possuir um ângulo de detecção de 180° e alcance de até 12 metros, a tensão para 127v preferencialmente deve ser 500w para lâmpadas incandescentes e/ou 200w para lâmpadas LED/Eletrônica/Fluorescente, como pode ser instalado em áreas externas deve resistir as condições climáticas de sol e chuva, com tratamento UV e interior com verniz de vedação para proteger contra chuva e umidade.
</t>
  </si>
  <si>
    <t>101300</t>
  </si>
  <si>
    <t>Lâmpadas Led ou Fluorescentes 127V</t>
  </si>
  <si>
    <t>Será medido por unidade de lâmpada instalada (un).
O item remunera o fornecimento de lâmpada especificada compacta para base E27ou TLDRS; remunera também o fornecimento da mão-de-obra necessária para a instalação da lâmpada.</t>
  </si>
  <si>
    <t>101301</t>
  </si>
  <si>
    <t>Lâmpada Fluorescente compacta PL 9W</t>
  </si>
  <si>
    <t>101302</t>
  </si>
  <si>
    <t>Lâmpada Fluorescente compacta PL 11W</t>
  </si>
  <si>
    <t>101303</t>
  </si>
  <si>
    <t>Lâmpada Fluorescente compacta PL 15W</t>
  </si>
  <si>
    <t>101304</t>
  </si>
  <si>
    <t>Lâmpada Fluorescente compacta PL 20W</t>
  </si>
  <si>
    <t>101305</t>
  </si>
  <si>
    <t>Lâmpada Fluorescente compacta PL 23W</t>
  </si>
  <si>
    <t>101306</t>
  </si>
  <si>
    <t>Lâmpada Fluorescente TLDRS 16/84 16W - G13</t>
  </si>
  <si>
    <t>101307</t>
  </si>
  <si>
    <t>Lâmpada Fluorescente TLDRS 32/84 32W - G13</t>
  </si>
  <si>
    <t>101308</t>
  </si>
  <si>
    <t>Lâmpada Fluorescente TLDRS 20/84 20W - G13</t>
  </si>
  <si>
    <t>101309</t>
  </si>
  <si>
    <t>Lâmpada Fluorescente TLDRS 40/84 40W - G13</t>
  </si>
  <si>
    <t>101310</t>
  </si>
  <si>
    <t>Lâmpada LED 9 W bivolt branca, formato tradicional (base E27)</t>
  </si>
  <si>
    <t>101311</t>
  </si>
  <si>
    <t>Lâmpada LED 15 W bivolt branca, formato tradicional (base E27)</t>
  </si>
  <si>
    <t>101312</t>
  </si>
  <si>
    <t>Lâmpada LED 20 W bivolt branca, formato tradicional (base E27)</t>
  </si>
  <si>
    <t>101313</t>
  </si>
  <si>
    <t>Lâmpada tubular  LED, base G13, potência 9w, diâmetro 26mm/t8, temperatura da cor 6500k</t>
  </si>
  <si>
    <t>101314</t>
  </si>
  <si>
    <t>Lâmpada tubular  LED, base G13, potência 18w, diâmetro 26mm/t8, temperatura da cor 6500k</t>
  </si>
  <si>
    <t>101315</t>
  </si>
  <si>
    <t>Lâmpada tubular LED, base G13, potência 40w, diâmetro 26mm/t8, temperatura da cor 6500k</t>
  </si>
  <si>
    <t>101400</t>
  </si>
  <si>
    <t>Quadro de distribuição PVC ou chapa de aço de embutir ou sobrepor e barramentos</t>
  </si>
  <si>
    <t>Será medido por unidade de quadro ou barramento instalado (un).
O item remunera o fornecimento do quadro em chapa de aço ou PVC completo, barramento, inclusive suporte para fixação de disjuntores padrão ( “bolt-on” ) NEMA, por meio de parafusos; ou trilho tipo DIN para a fixação de mini disjuntores padrão DIN, por meio de trava ajustável; remunera também o fornecimento de materiais acessórios e a mão-de-obra necessária para a instalação completa do quadro; não remunera o fornecimento dos disjuntores.</t>
  </si>
  <si>
    <t>101401</t>
  </si>
  <si>
    <t>Quadro de distribuição de embutir em PVC para 4 disjuntores DIN, inclusive barramentos neutro/terra, exclusive barramento de fase</t>
  </si>
  <si>
    <t>101402</t>
  </si>
  <si>
    <t>Quadro de distribuição de embutir em PVC, para 8 disjuntores DIN, inclusive barramentos neutro/terra, exclusive barramento de fase</t>
  </si>
  <si>
    <t>101403</t>
  </si>
  <si>
    <t>Quadro de distribuição de embutir em PVC, para 12 disjuntores DIN, inclusive barramentos neutro/terra, exclusive barramento de fase</t>
  </si>
  <si>
    <t>101404</t>
  </si>
  <si>
    <t>Quadro de distribuição de embutir em PVC, para 16 disjuntores DIN, inclusive barramentos neutro/terra, exclusive barramento de fase</t>
  </si>
  <si>
    <t>101405</t>
  </si>
  <si>
    <t xml:space="preserve">Quadro de distribuição de sobrepor em PVC para 4 disjuntores DIN, inclusive barramentos neutro/terra, exclusive barramento de fase </t>
  </si>
  <si>
    <t>101406</t>
  </si>
  <si>
    <t xml:space="preserve">Quadro de distribuição de sobrepor em PVC, para 8 disjuntores DIN, inclusive barramentos neutro/terra, exclusive barramento de fase </t>
  </si>
  <si>
    <t>101407</t>
  </si>
  <si>
    <t xml:space="preserve">Quadro de distribuição de sobrepor em PVC, para 12 disjuntores DIN, inclusive barramentos neutro/terra, exclusive barramento de fase </t>
  </si>
  <si>
    <t>101408</t>
  </si>
  <si>
    <t>Quadro de distribuição de sobrepor em PVC, para 16 disjuntores DIN, inclusive barramentos neutro/terra, exclusive barramento de fase</t>
  </si>
  <si>
    <t>101409</t>
  </si>
  <si>
    <t>Quadro de distribuição de embutir em chapa, para 16 disjuntores DIN, inclusive barramentos neutro/terra e barramento trifásico de 100a</t>
  </si>
  <si>
    <t>101410</t>
  </si>
  <si>
    <t>Quadro de distribuição de embutir em chapa, para 24 disjuntores DIN, inclusive barramentos neutro/terra e barramento trifásico de 150a</t>
  </si>
  <si>
    <t>101411</t>
  </si>
  <si>
    <t>Quadro de distribuição de embutir em chapa, para 34 disjuntores DIN, inclusive barramentos neutro/terra e barramento trifásico de 100a</t>
  </si>
  <si>
    <t>101412</t>
  </si>
  <si>
    <t>Quadro de distribuição de embutir em chapa, para 34 disjuntores DIN, inclusive barramentos neutro/terra e barramento trifásico de 150a</t>
  </si>
  <si>
    <t>101413</t>
  </si>
  <si>
    <t xml:space="preserve">Quadro de distribuição de sobrepor em chapa, para 16 disjuntores DIN, inclusive barramentos neutro/terra e barramento trifásico de 100a </t>
  </si>
  <si>
    <t>101414</t>
  </si>
  <si>
    <t>Quadro de distribuição de sobrepor em chapa, para 24 disjuntores DIN, inclusive barramentos neutro/terra e barramento trifásico de 100a</t>
  </si>
  <si>
    <t>101415</t>
  </si>
  <si>
    <t>Quadro de distribuição de sobrepor em chapa, para 24 disjuntores DIN, inclusive barramentos neutro/terra e barramento trifásico de 150a</t>
  </si>
  <si>
    <t>101416</t>
  </si>
  <si>
    <t>Quadro de distribuição de sobrepor em chapa, para 34 disjuntores DIN, inclusive barramentos neutro/terra e barramento trifásico de 100a</t>
  </si>
  <si>
    <t>101417</t>
  </si>
  <si>
    <t>Quadro de distribuição de sobrepor em chapa, para 34 disjuntores DIN, inclusive barramentos neutro/terra e barramento trifásico de 150a</t>
  </si>
  <si>
    <t>101418</t>
  </si>
  <si>
    <t>Barramento bifásico de 80a para quadro de distribuição</t>
  </si>
  <si>
    <t>101419</t>
  </si>
  <si>
    <t>Barramento monofásico de 80a para quadro de distribuição</t>
  </si>
  <si>
    <t>101420</t>
  </si>
  <si>
    <t>Barramento trifásico de 80a para quadro de distribuição</t>
  </si>
  <si>
    <t>ESQUADRIAS DE MADEIRA</t>
  </si>
  <si>
    <t>Retirada, fornecimento e Instalação de nova porta com aproveitamento dos marcos e guarnições:</t>
  </si>
  <si>
    <t xml:space="preserve">Será medido por unidade de porta instalada (un).
O item remunera a retirada da porta danificada e o fornecimento, acessórios, ferramentas e mão de obra necessária para  instalação de porta e ferragens sendo que a porta poderá ser folheada em madeira que será escolhida de acordo com o acabamento final, Ipê, Sucupira, Freijó e mogno (se for cera ou Verniz) e Imbuia, Angelim e jatobá (se Pintura), as dobradiças devem obedecer a norma específica de no mínimo três unidades por porta e com dimensões mínimas de altura 87 mm, largura 76 mm e espessura 2,4 mm, diâmetro do eixo 6,0 mm fixada cada por seis parafusos com comprimento mínimo de 25 mm, o conjunto de fechadura deverá ser de embutir, com cubo lingueta, trinco, contra-chapa e chapa-testa (ou falsa chapa-testa) integralmente executados em latão amarelo e com acabamento cromado em todas as partes externas aparentes do tipo Gorges, com 55 mm de distância de broca, 75,5 mm de distância do cubo à entrada, também dotadas de falsa chapa-testa e de trinco reversível, e com peso mínimo de 280g para portas sanitárias, 770 g para portas internas, 1.020g para portas externas e targeta livre/ocupado para a porta sanitária. </t>
  </si>
  <si>
    <t>110101</t>
  </si>
  <si>
    <t xml:space="preserve">Prancheta - 0,60 x 2,10m </t>
  </si>
  <si>
    <t>110102</t>
  </si>
  <si>
    <t>Prancheta - 0,70 x 2,10m</t>
  </si>
  <si>
    <t>110103</t>
  </si>
  <si>
    <t>Prancheta - 0,80 x 2,10m</t>
  </si>
  <si>
    <t>110104</t>
  </si>
  <si>
    <t xml:space="preserve">Prancheta - 0,90 x 2,10m </t>
  </si>
  <si>
    <t>110105</t>
  </si>
  <si>
    <t xml:space="preserve">Maciça externa - 0,80 x 2,10m </t>
  </si>
  <si>
    <t>110106</t>
  </si>
  <si>
    <t>Maciça externa - 0,90 x 2,10m</t>
  </si>
  <si>
    <t>110107</t>
  </si>
  <si>
    <t>Sanitária - 0,60 x 1,50m</t>
  </si>
  <si>
    <t>110200</t>
  </si>
  <si>
    <t>Remoção e substituição de:</t>
  </si>
  <si>
    <t>110201</t>
  </si>
  <si>
    <t>Marco de porta e alisar (em angelim) inclusive M.O. de retirar o antigo e colocação do novo</t>
  </si>
  <si>
    <t>Será medido por unidade de marco instalado (un).
O item remunera a retirada do marco danificado e o fornecimento, acessórios, ferramentas e mão de obra necessária para  a instalação de marcos em madeira que será escolhida de acordo com o acabamento final, Ipê, Sucupira, Freijó e mogno (se for cera ou Verniz) e Imbuia, Angelim e jatobá (se Pintura).</t>
  </si>
  <si>
    <t>110300</t>
  </si>
  <si>
    <t>110301</t>
  </si>
  <si>
    <t>Portas (completa)</t>
  </si>
  <si>
    <t>Será medido por unidade de porta instalada (un).
O item remunera apenas a mão de obra necessária para instalação de porta, marcos, guarnições e ferragens. Remunera também materiais básicos como cimento, areia, pregos e parafusos.</t>
  </si>
  <si>
    <t>110302</t>
  </si>
  <si>
    <t>Janelas de madeira (completa)</t>
  </si>
  <si>
    <t>Será medido por unidade de janela instalada (un).
O item remunera apenas a mão de obra necessária para instalação de janela, caixilhos para janelas de abrir ou correr em madeira, guarnições e ferragens. Remunera também materiais básicos como cimento, areia, pregos e parafusos.</t>
  </si>
  <si>
    <t>110400</t>
  </si>
  <si>
    <t>Fornecimento e colocação de régua de proteção:</t>
  </si>
  <si>
    <t>110401</t>
  </si>
  <si>
    <t>De carteiras e/ou cartazes, de 10x1,7cm c/ canto boleado em Ipê, Peroba rosa ou similar, resinado ou pintado</t>
  </si>
  <si>
    <t>Será medido pelo comprimento de régua de proteção instalada (m).
O item remunera o fornecimento de barra em madeira de lei aparelhada, seca em estufa, com 10 cm de largura e 1,7 cm de espessura, para acabamento com tinta, cera ou verniz, parafusos com cabeça chata, apropriados para madeira, e buchas de náilon, para a fixação de barra, alinhados e nivelados, pelo eixo da barra, com espaçamento máximo de 1,00 m, acessórios e a mão-de-obra necessária para a instalação da faixa de proteção, conforme altura definida em projeto; não remunera o preparo prévio da superfície, onde será instalada a  faixa, nem o acabamento posterior da faixa de proteção com aplicação de tinta, cera ou verniz.</t>
  </si>
  <si>
    <t>110500</t>
  </si>
  <si>
    <t>Instalação de porta interna / externa, completa, inclusive marcos e alizares</t>
  </si>
  <si>
    <t xml:space="preserve">Será medido por unidade de porta instalada (un).
O item remunera o fornecimento, acessórios, ferramentas e mão de obra necessária para fornecimento e instalação de porta, marcos, alizares, acessórios e ferragens, sendo que a porta poderá ser folheada em madeira que será escolhida de acordo com o acabamento final, Ipê, Sucupira, Freijó e mogno (se for cera ou Verniz) e Imbuia, Angelim e jatobá (se Pintura), a escolha e instalação dos marcos e alizares devem adotar o mesmo procedimento. As dobradiças devem obedecer a norma específica de no mínimo três unidades por porta e com dimensões mínimas de altura 87 mm, largura 76 mm e espessura 2,4 mm, diâmetro do eixo 6,0 mm, fixada cada por seis parafusos com comprimento mínimo de 25 mm, o conjunto de fechadura deverá ser de embutir, com cubo lingueta, trinco, contra-chapa e chapa-testa (ou falsa chapa-testa) integralmente executados em latão amarelo e com acabamento cromado em todas as partes externas aparentes do tipo Gorges, com 55 mm de distância de broca, 75,5 mm de distância do cubo à entrada, também dotadas de falsa chapa-testa e de trinco reversível, e com peso mínimo de 770 g para porta interna e 1.020g para porta externa. 
</t>
  </si>
  <si>
    <t>110501</t>
  </si>
  <si>
    <t xml:space="preserve">Porta interna de madeira, colocação e acabamento, de uma folha com batente, guarnição e ferragem, 0,60x2,10m (porta completa) </t>
  </si>
  <si>
    <t>110502</t>
  </si>
  <si>
    <t>Porta interna de madeira, colocação e acabamento, de uma folha com batente, guarnição e ferragem, 0,70x2,10m (porta completa)</t>
  </si>
  <si>
    <t>110503</t>
  </si>
  <si>
    <t>Porta interna de madeira, colocação e acabamento, de uma folha com batente, guarnição e ferragem, 0,80x2,10m (porta completa)</t>
  </si>
  <si>
    <t>110504</t>
  </si>
  <si>
    <t>Porta interna de madeira colocação e acabamento  de uma folha com batente, guarnição e ferragem 0,90x2,10 m (porta completa)</t>
  </si>
  <si>
    <t>110505</t>
  </si>
  <si>
    <t>Porta externa de madeira maciça, colocação e acabamento, de uma folha com batente, guarnição e ferragem - 0,80 x 2,10m (porta completa)</t>
  </si>
  <si>
    <t>110506</t>
  </si>
  <si>
    <t>Porta externa de madeira maciça, colocação e acabamento, de uma folha com batente, guarnição e ferragem - 0,90 x 2,10m (porta completa)</t>
  </si>
  <si>
    <t>110507</t>
  </si>
  <si>
    <t>Porta externa de madeira maciça, colocação e acabamento, de duas folhas com batente, guarnição e ferragem  - 1,29 x 2,10m (porta completa)</t>
  </si>
  <si>
    <t>110600</t>
  </si>
  <si>
    <t>Portas sanitárias</t>
  </si>
  <si>
    <t>110601</t>
  </si>
  <si>
    <t>Porta de madeira p/ sanitário 90 x 210cm, conforme norma de acessibilidade, acabamento liso à prova d'água, com puxador horizontal interno, Ø= 1”, C=45cm, a 90cm do piso, maçaneta tipo alavanca, proteção na parte inferior, interna e externa, em chapa de aço inox h=40cm.</t>
  </si>
  <si>
    <t xml:space="preserve">Será medido por unidade de porta instalada (un).
O item remunera o fornecimento, acessórios, ferramentas e mão de obra necessária para instalação de porta e ferragens, sendo que a porta poderá ser folheada em madeira, porém, a prova de água que será escolhida de acordo com o acabamento final, Ipê, Sucupira, Freijó e mogno (se for cera ou Verniz) e Imbuia, Angelim e jatobá (se Pintura), as dobradiças devem obedecer a norma específica de no mínimo três unidades por porta e com dimensões mínimas de 3” x 2 ½“, espessura de 2 mm e peso mínimo de 110 g, fixada cada por seis parafusos com comprimento mínimo de 25 mm, o conjunto de fechadura deve ser de embutir, cromada, acompanhadas de chaves, maçaneta tipo alavanca, maciça, bordas arredondadas, acabamento cromado, devem possuir roseta com acabamento cromado acompanhando as maçanetas, a porta deverá abrir para fora do ambiente da instalação sanitária acessível. Remunera também o fornecimento e instalação de chapa em aço inoxidável escovado para proteção contra choques mecânicos, nº 22 (espessura aproximada de 0,79mm) na parte interna e externa até uma altura de 40 cm da parte inferior da porta, tornando-se revestimento resistente ao impacto da cadeira de rodas e puxador horizontal em aço inox escovado Ø= 1” e c=45cm, afixado com parafusos auto-atarraxantes, Ø=4 a 6mm, com cabeça tipo panela ou chata e comprimento máximo de 25mm também na parte interna, bem como a identificação universal de acessibilidade do lado externo, remunera também a instalação e fornecimento de marco e alisar em madeira.
</t>
  </si>
  <si>
    <t>110602</t>
  </si>
  <si>
    <t xml:space="preserve">Porta de madeira, interna, colocação e acabamento liso à prova d'água, com batente metálico, para sanitário e vestiário, 0,60 x 1,65m </t>
  </si>
  <si>
    <t>Será medido por unidade de porta instalada (un).
O item remunera o fornecimento, acessórios, ferramentas e mão de obra necessária para  instalação de porta e ferragens sendo que a porta poderá ser folheada em madeira, porém, a prova de água que será escolhida de acordo com o acabamento final, Ipê, Sucupira, Freijó e mogno (se for cera ou Verniz) e Imbuia, Angelim e jatobá (se Pintura), as dobradiças devem obedecer a norma específica de no mínimo duas unidades por porta e com dimensões mínimas de 3” x 2 ½“, espessura de 2 mm e peso mínimo de 110 g, fixada cada por seis parafusos com comprimento mínimo de 25 mm, o conjunto de fechadura deve ser de embutir, sem trinco, com lingueta acionada por tranqueta interna e por chave externa de emergência, com 45 mm de distância de broca e peso mínimo de 280 g. Remunera também o fornecimento e instalação de batente em chapa nº 16 dobrada e zincada para a instalação em divisórias.</t>
  </si>
  <si>
    <t>110700</t>
  </si>
  <si>
    <t>Revisão e recuperação de portas e janelas de madeira</t>
  </si>
  <si>
    <t>110701</t>
  </si>
  <si>
    <t>Revisão e recuperação de portas e janelas de madeira com aproveitamento de 70%</t>
  </si>
  <si>
    <t xml:space="preserve">Será medido por área de esquadria a ser restaurada (m²)
O item remunera o fornecimento de material e mão de obra para a desmontagem, o decapeamento para retirada da pintura, lixamento, obturações, enxertos ou mesmo instalação de peças faltantes, emassamento para retirada de irregularidades, pintura em duas demãos em tinta óleo, esmalte ou verniz,  substituição de ferragens e vidros danificados e recolocação. Remunera também os batentes e a montagem da esquadria e batentes.
</t>
  </si>
  <si>
    <t>110800</t>
  </si>
  <si>
    <t>Instalação de Janela de madeira com batente com vidro completa.</t>
  </si>
  <si>
    <t>110801</t>
  </si>
  <si>
    <t>Janela de madeira com batente e vidros completa</t>
  </si>
  <si>
    <t>Será medido por área de vão de caixilho instalado (m²).
O item remunera o fornecimento de caixilho de madeira fixo para colocação de vidros cristal liso de 4mm, com batente e guarnições para acabamento em cera ou pintura; cimento, areia, inclusive materiais acessórios e a mão-de-obra necessária para a montagem e fixação do batente, do caixilho e das guarnições.</t>
  </si>
  <si>
    <t>OBS.: Salas de aula e todas as demais portas que estiverem em áreas externas e de circulação deverão ser obrigatoriamente maciças</t>
  </si>
  <si>
    <t>120000</t>
  </si>
  <si>
    <t>ESQUADRIAS METÁLICAS</t>
  </si>
  <si>
    <t>120100</t>
  </si>
  <si>
    <t>120101</t>
  </si>
  <si>
    <t>Porta metálica, tipo de abrir, com uma (1) folha, em chapa galvanizada lambril, modelo quadrado, fornecimento e assentamento, EXCLUSIVE fechadura, targeta e dobradiça</t>
  </si>
  <si>
    <r>
      <rPr>
        <sz val="14"/>
        <color theme="1"/>
        <rFont val="Calibri"/>
      </rPr>
      <t>M</t>
    </r>
    <r>
      <rPr>
        <vertAlign val="superscript"/>
        <sz val="14"/>
        <color theme="1"/>
        <rFont val="Calibri"/>
      </rPr>
      <t>2</t>
    </r>
  </si>
  <si>
    <t>Será medido por área de porta / portão instalado (m²).
O item remunera o fornecimento da porta e / ou portão de abrir, sob medida, com uma folha, constituído por: folha da porta em chapa de ferro nº 18 ( MSG ), numa face, com ou sem abertura; requadro para a estrutura da folha da porta, em perfil de chapa de ferro nº 18 MSG, tipo tubular; batentes em perfil de chapa dobrada em chapa de ferro nº 14 ( MSG ); jogo completo de ferragens, inclusive cimento, areia, materiais acessórios e a mão-de-obra necessária para a instalação e fixação da porta e do batente. Remunera também materiais acessórios e mão de obra para a execução de duas demãos de zarcão e duas demãos de esmalte.</t>
  </si>
  <si>
    <t>120102</t>
  </si>
  <si>
    <t>Porta/portão metálico, tipo de correr, com uma ou duas folhas, em chapa galvanizada lambril, modelo ondulada, inclusive fornecimento, assentamento, perfis para marco, EXCLUSIVE fechadura e roldanas</t>
  </si>
  <si>
    <r>
      <rPr>
        <sz val="14"/>
        <color theme="1"/>
        <rFont val="Calibri"/>
      </rPr>
      <t>M</t>
    </r>
    <r>
      <rPr>
        <vertAlign val="superscript"/>
        <sz val="14"/>
        <color theme="1"/>
        <rFont val="Calibri"/>
      </rPr>
      <t>2</t>
    </r>
  </si>
  <si>
    <t>Será medido por área de porta / portão instalado (m²).
O item remunera o fornecimento da porta e / ou portão de correr, sob medida, com uma folha, constituído por: folha da porta em chapa de ferro nº 18 ( MSG ), numa face, com ou sem abertura; trilho para roldana e de requadro para a estrutura da folha da porta, em perfil de chapa de ferro nº 18 MSG, tipo tubular; batentes em perfil de chapa dobrada em chapa de ferro nº 14 ( MSG ); inclusive cimento, areia, materiais acessórios e a mão-de-obra necessária para a instalação e fixação da porta e do batente. Remunera também materiais acessórios e mão de obra para a execução de duas demãos de zarcão e duas demãos de esmalte.</t>
  </si>
  <si>
    <t>120103</t>
  </si>
  <si>
    <t>Janela de ferro completa, colocação e acabamento de correr</t>
  </si>
  <si>
    <r>
      <rPr>
        <sz val="14"/>
        <color theme="1"/>
        <rFont val="Calibri"/>
      </rPr>
      <t>M</t>
    </r>
    <r>
      <rPr>
        <vertAlign val="superscript"/>
        <sz val="14"/>
        <color theme="1"/>
        <rFont val="Calibri"/>
      </rPr>
      <t>2</t>
    </r>
  </si>
  <si>
    <t>Será medido por área de janela instalada (m²).
O item remunera o fornecimento de janelas de correr, sob medida, com uma ou duas folhas, constituído por chapa dobrada nº 18, com tratamento em fundo anticorrosivo, para pintura em esmalte sintético com a folha em vidro liso ou fantasia de 4mm, batentes em perfil de chapa dobrada em chapa de ferro nº 14 ( MSG ); jogo completo de ferragens, incluindo dobradiças, fechaduras, maçanetas, puxadores e trincos, compatíveis com as dimensões da janela; inclusive cimento, areia, materiais acessórios e a mão-de-obra necessária para a instalação e fixação da janela e do batente. Remunera também materiais acessórios e mão de obra para a execução de duas demãos de zarcão e duas demãos de esmalte e instalação de vidros cristal 4mm.</t>
  </si>
  <si>
    <t>120104</t>
  </si>
  <si>
    <t>Janela de ferro completa, colocação e acabamento basculante</t>
  </si>
  <si>
    <r>
      <rPr>
        <sz val="14"/>
        <color theme="1"/>
        <rFont val="Calibri"/>
      </rPr>
      <t>M</t>
    </r>
    <r>
      <rPr>
        <vertAlign val="superscript"/>
        <sz val="14"/>
        <color theme="1"/>
        <rFont val="Calibri"/>
      </rPr>
      <t>2</t>
    </r>
  </si>
  <si>
    <t>Será medido por área de janela instalada (m²).
O item remunera o fornecimento de janelas basculantes, sob medida, com uma ou duas folhas, constituído por chapa dobrada nº 18, com tratamento em fundo anticorrosivo, para pintura em esmalte sintético com a folha em vidro liso ou fantasia de 4mm, batentes em perfil de chapa dobrada em chapa de ferro nº 14 ( MSG ); jogo completo de ferragens, incluindo dobradiças, fechaduras, maçanetas, puxadores e trincos, compatíveis com as dimensões da janela; inclusive cimento, areia, materiais acessórios e a mão-de-obra necessária para a instalação e fixação da janela e do batente. Remunera também materiais acessórios e mão de obra para a execução de duas demãos de zarcão e duas demãos de esmalte, e instalação dos  vidros cristal 4mm.</t>
  </si>
  <si>
    <t>120105</t>
  </si>
  <si>
    <t>Grade de proteção de ferro (colocação e acabamento)</t>
  </si>
  <si>
    <r>
      <rPr>
        <sz val="14"/>
        <color theme="1"/>
        <rFont val="Calibri"/>
      </rPr>
      <t>M</t>
    </r>
    <r>
      <rPr>
        <vertAlign val="superscript"/>
        <sz val="14"/>
        <color theme="1"/>
        <rFont val="Calibri"/>
      </rPr>
      <t>2</t>
    </r>
  </si>
  <si>
    <t>Será medido pela área da grade instalada (m²).
O item remunera o fornecimento de grade de proteção, para janelas e basculantes, constituída por: grade confeccionada com barras chatas de 1 1/4" x 1/4", dispostas horizontalmente, verticalmente e no requadro externo da peça, em aço SAE 1010 / 1020; grapas em chapa de aço de 1” x 1/8”, ou parafuso galvanizado e bucha de nylon nº 8, para a fixação do conjunto; materiais acessórios e a mão-de- obra necessária para a instalação e fixação da grade, por meio de grapas, ou chumbadores nas paredes de blocos estruturais, ou de concreto, ou vigas, ou pilares, etc.; remunera também o fornecimento de solda nas porcas com os parafusos, após a fixação. Remunera também materiais acessórios e mão de obra para a execução de duas demãos de zarcão e duas demãos de esmalte.</t>
  </si>
  <si>
    <t>120106</t>
  </si>
  <si>
    <t>Janela de alumínio sob encomenda, colocação e acabamento , basculante, com contramarcos.</t>
  </si>
  <si>
    <t>Será medido por área de janela instalado (m²).
O item remunera o fornecimento da janela basculante completo, sob medida, em perfis de alumínio anodizado natural L 25; cimento; areia; vidros, acessórios e a mão-de-obra necessária para a instalação completa da janela.</t>
  </si>
  <si>
    <t>120107</t>
  </si>
  <si>
    <t>Janela de alumínio sob encomenda, colocação e acabamento , de correr, com contramarcos</t>
  </si>
  <si>
    <t>Será medido por área de janela instalado (m²).
O item remunera o fornecimento de janela de correr completo, sob medida, em perfis de alumínio anodizado natural L 25; cimento; areia, vidros; acessórios e a mão-de-obra necessária para a instalação completa da janela.</t>
  </si>
  <si>
    <t>120108</t>
  </si>
  <si>
    <t>Porta veneziana em alumínio completa, dimensão (60x210) cm, tipo de abrir, com uma (1) folha, linha 25/suprema, acabamento anodizado natural, inclusive perfis, ferragens e instalação</t>
  </si>
  <si>
    <t>Será medido pela área da porta instalada (un).
O item remunera o fornecimento da porta de entrada de abrir com batentes, sob medida, em alumínio anodizado L 30; inclusive ferragem, cimento, areia, acessórios e a mão-de-obra necessária para a instalação completa da porta.</t>
  </si>
  <si>
    <t>120109</t>
  </si>
  <si>
    <t>Porta veneziana em alumínio completa, dimensão (70x210) cm, tipo de abrir, com uma (1) folha, linha 25/suprema, acabamento anodizado natural, inclusive perfis, ferragens e instalação</t>
  </si>
  <si>
    <t>,</t>
  </si>
  <si>
    <t>120110</t>
  </si>
  <si>
    <t>Porta veneziana em alumínio completa, dimensão (80x210) cm, tipo de abrir, com uma (1) folha, linha 25/suprema, acabamento anodizado natural, inclusive perfis, ferragens e instalação</t>
  </si>
  <si>
    <t>120111</t>
  </si>
  <si>
    <t>Porta veneziana em alumínio completa, dimensão (90x210) cm, tipo de abrir, com uma (1) folha, linha 25/suprema, acabamento anodizado natural, inclusive perfis, ferragens e instalação</t>
  </si>
  <si>
    <t>120200</t>
  </si>
  <si>
    <t>Recuperação de:</t>
  </si>
  <si>
    <t>120201</t>
  </si>
  <si>
    <t>Porta e portão de ferro</t>
  </si>
  <si>
    <t>Será medido pela área de porta / portão recuperado (m²).
O item remunera o fornecimento, acessórios, materiais, ferramentas e mão de obra necessária para  recuperação de portão / porta em ferro. Remunera também materiais acessórios e mão de obra para a execução de duas demãos de zarcão e duas demãos de esmalte.</t>
  </si>
  <si>
    <t>120202</t>
  </si>
  <si>
    <t>Janela de correr de ferro</t>
  </si>
  <si>
    <t>Será medido pela área da janela de correr e / ou abrir recuperada (m²).
O item remunera o fornecimento, acessórios, materiais, ferramentas e mão de obra necessária para  recuperação de janela de abrir / correr em ferro. Remunera também materiais acessórios e mão de obra para a execução de duas demãos de zarcão e duas demãos de esmalte e substituição de vidros.</t>
  </si>
  <si>
    <t>120203</t>
  </si>
  <si>
    <t>Basculante de ferro</t>
  </si>
  <si>
    <t>Será medido pela área da janela basculante fixo ou móvel recuperado (m²).
O item remunera o fornecimento, acessórios, materiais, ferramentas e mão de obra necessária para  recuperação de basculante em ferro. Remunera também materiais acessórios e mão de obra para a execução de duas demãos de zarcão e duas demãos de esmalte e substituição de vidros.</t>
  </si>
  <si>
    <t>120300</t>
  </si>
  <si>
    <t>120301</t>
  </si>
  <si>
    <t>Fixação de grade de proteção (inclui apenas o serviço de fixação-só  M.O)</t>
  </si>
  <si>
    <r>
      <rPr>
        <sz val="14"/>
        <color theme="1"/>
        <rFont val="Calibri"/>
      </rPr>
      <t>M</t>
    </r>
    <r>
      <rPr>
        <vertAlign val="superscript"/>
        <sz val="14"/>
        <color theme="1"/>
        <rFont val="Calibri"/>
      </rPr>
      <t>2</t>
    </r>
  </si>
  <si>
    <t>Será medido pela área da grade instalada (m²).
O item remunera a mão de obra para fixação da grade, por meio de grapas, ou chumbadores nas paredes de blocos estruturais, ou de concreto, ou vigas, ou pilares, etc.; remunera também o fornecimento de solda nas porcas com os parafusos e outros tais como cimento, areia, necessários a esta fixação.</t>
  </si>
  <si>
    <t>120302</t>
  </si>
  <si>
    <t>Serviço de fixação de janelas, de correr,  basculante, portas e portões de aço (completa). Somente M.O.</t>
  </si>
  <si>
    <t>Será medido por unidade de janela ou porta instalada (un).
O item remunera a mão de obra para instalação de janela, basculante, portas e portões em vãos já destinados a este fim, remunera também materiais necessários a esta instalação tais como parafusos e porcas, buchas, cimento, areia e todos aqueles acessórios necessários a esta fixação.</t>
  </si>
  <si>
    <t>FERRAGENS</t>
  </si>
  <si>
    <t>Fornecimento e colocação de:</t>
  </si>
  <si>
    <t xml:space="preserve">Fechaduras para porta interna </t>
  </si>
  <si>
    <t xml:space="preserve">Será medido por unidade de fechadura para porta interna instalada (un).
O item remunera o fornecimento, acessórios, ferramentas e mão de obra necessária para instalação de fechadura de embutir com maçaneta do tipo alavanca, com cubo lingueta, trinco, roseta integralmente executados em latão amarelo e com acabamento cromado em todas as partes externas aparentes do tipo Gorges, com 55 mm de distância de broca,  também dotadas de trinco reversível, e com peso mínimo de 770 g. </t>
  </si>
  <si>
    <t>130102</t>
  </si>
  <si>
    <t>Fechaduras para porta externa</t>
  </si>
  <si>
    <t xml:space="preserve">Será medido por unidade de fechadura para porta externa instalada (un).
O item remunera o fornecimento, acessórios, ferramentas e mão de obra necessária para instalação de fechadura de embutir com maçaneta do tipo alavanca, com cubo lingueta, trinco, roseta integralmente executados em latão amarelo e com acabamento cromado em todas as partes externas aparentes do tipo Gorges, com 55 mm de distância de broca,  também dotadas de trinco reversível, e peso mínimo de 1.020 g. </t>
  </si>
  <si>
    <t>130103</t>
  </si>
  <si>
    <t>Tarjeta livre / ocupado para porta sanitária.</t>
  </si>
  <si>
    <t xml:space="preserve">Será medido por unidade de tarjeta para porta sanitária instalada (un).
O item remunera o fornecimento e instalação de fechaduras de embutir, sem trinco, com lingueta acionada por tranqueta interna e por chave externa de emergência. </t>
  </si>
  <si>
    <t>130104</t>
  </si>
  <si>
    <t>Mola hidráulica aérea para porta.</t>
  </si>
  <si>
    <t>Será medido por unidade de mola instalada (un).
O item remunera o fornecimento de mola aérea, para portas e / ou portões, com as características: tamanho compacto, com duas válvulas independentes, onde uma controla a velocidade de fechamento de 180º até 20º e a outra o fechamento final de 20º até 0º; braço com engate rápido; reversível podendo ser instalada à esquerda ou à direita, sem inverter o mecanismo; acabamento em esmalte sintético à base de poliuretano, em várias cores, referência mola hidráulica aérea MA 200 potência 3, fabricação Dorma, ou equivalente; remunera também materiais acessórios e a mão-de-obra necessária para a instalação completa da mola em portas ou portões, em geral, que necessitem esforço para a abertura de 50 até 60 kg.</t>
  </si>
  <si>
    <t>130105</t>
  </si>
  <si>
    <t>Roldana para portão tipo "U" ou meia cana diâmetro de 3" com capacidade de carga de 200Kg de aço, acabamento zincado</t>
  </si>
  <si>
    <t>Será medido por roldana instalada (un).
Produzida em aço 1020 com rolamento em aço cromo, para maior resistência mecânica, deve ter tratamento zincado, para melhor resistência à oxidação, largura 19mm, com rolamento e bucha, medidas do parafuso: 3/8" x 2".</t>
  </si>
  <si>
    <t>130106</t>
  </si>
  <si>
    <t>Dobradiça de ferro, medidas (3.1/2"x3"), tipo pino solto com bola, acabamento cromado, inclusive acessórios para fixação</t>
  </si>
  <si>
    <t xml:space="preserve">Será medido por unidade de dobradiça instalada (un).
O item remunera o fornecimento da dobradiça com anéis, reforçada, em ferro ou latão cromado de 3 1/2" x 3", com capacidade de peso mínimo de 35 kg. Remunera também materiais acessórios e a mão de obra necessária para a instalação.
</t>
  </si>
  <si>
    <t>130200</t>
  </si>
  <si>
    <t>Outros: (fornecimento e execução):</t>
  </si>
  <si>
    <t>130201</t>
  </si>
  <si>
    <t>Barra apoio deficiente tubo em aço inox 1 1/4"  L=100cm para parede</t>
  </si>
  <si>
    <t>Será medido por unidade instalada (un).
O item remunera o fornecimento de barra de apoio tipo reta, para pessoas com mobilidade reduzida, em tubo de aço inoxidável AISI 304, liga 18,8, diâmetro nominal de 1 1/4", com espessura de 3/32", comprimento de 1000 mm; com resistência mínima ao esforço, em qualquer sentido, de 1,5 kN; flanges nas extremidades e parafusos para fixação, em aço inoxidável;  tubo e flanges com acabamento escovado, ou polido fosco; acessórios e a mão-de-obra necessária.</t>
  </si>
  <si>
    <t>130202</t>
  </si>
  <si>
    <t>Barra apoio deficiente tubo em aço inox 1 1/4" L=80cm para apoio de lavatório</t>
  </si>
  <si>
    <t>Será medido por unidade instalada (un).
O item remunera o fornecimento de barra de apoio em lavatórios, para pessoas com mobilidade reduzida, em tubo de aço inoxidável AISI 304, liga 18,8, diâmetro nominal de 1 1/4", com espessura de 3/32", comprimento de 800 mm; com resistência mínima ao esforço, em qualquer sentido, de 1,5 kN; flanges nas extremidades e parafusos para fixação, em aço inoxidável;  tubo e flanges com acabamento escovado, ou polido fosco; acessórios e a mão-de-obra necessária.</t>
  </si>
  <si>
    <t>130203</t>
  </si>
  <si>
    <t>Corrimão simples em tubo de aço galvanizado d = 1 1/2"- fixado em alvenaria</t>
  </si>
  <si>
    <t xml:space="preserve">Será medido pelo comprimento, aferido no desenvolvimento, de corrimão instalado (m).
O item remunera o fornecimento de corrimão tubular constituído por: tubo de aço galvanizado com diâmetro de 1 1/2", espessura de 2,25 mm; suporte em chapa de ferro galvanizado, com espessura de 1/8"; fixação por meio de chapa de ferro galvanizado, espessura de 1/8" e diâmetro de 70 mm, com parafusos auto-atarraxantes, em elementos de concreto; ou grapa tipo rabo de andorinha, para fixação em alvenarias em geral; ou solda, para a fixação em elementos metálicos; sinalização tátil por meio de anel em aço inoxidável com textura contrastante à textura do corrimão, instalado 1,00 m antes das extremidades do corrimão, conforme determina NBR 9050; materiais acessórios e a mão-de-obra necessária para o chumbamento das grapas, ou fixação das rosetas, ou soldagem do corrimão. O item remunera também o fornecimento de materiais e mão-de-obra necessários para: aplicação em uma demão de galvanização a frio, nos pontos de solda e / ou corte dos componentes metálicos, conforme recomendações do fabricante. </t>
  </si>
  <si>
    <t>130204</t>
  </si>
  <si>
    <t>Corrimão duplo em tubo de aço galvanizado d = 1 1/2"- fixado em alvenaria</t>
  </si>
  <si>
    <t>Será medido pelo comprimento, aferido no desenvolvimento, de corrimão instalado (m).
O item remunera o fornecimento de Corrimão tubular duplo constituído por: tubo de aço galvanizado com diâmetro de 1 1/2", espessura de 2,25 mm; suporte em chapa de ferro galvanizado, com espessura de 1/8"; fixação por meio de solda em tubo de ferro galvanizado, de 2” de diâmetro e espessura de 2,5mm, com parafusos auto-atarraxantes, e através de chumbador metálico com rosca e porca com diâmetro de 1/4 “de polegada em pisos de concreto revestidos ou não; sinalização tátil por meio de anel em aço inoxidável com textura contrastante à textura do corrimão, instalado 1,00 m antes das extremidades do corrimão, conforme determina NBR 9050; materiais acessórios e a mão-de-obra necessária para o chumbamento das grapas com roscas, ou soldagem do corrimão. O item remunera também o fornecimento de materiais e mão-de-obra necessários para: aplicação em uma demão de galvanização a frio, nos pontos de solda e / ou corte dos componentes metálicos, conforme recomendações do fabricante.</t>
  </si>
  <si>
    <t>130205</t>
  </si>
  <si>
    <t>Corrimão simples em tubo de aço galvanizado d = 1 1/2" - fixado em piso</t>
  </si>
  <si>
    <t xml:space="preserve">Será medido pelo comprimento, aferido no desenvolvimento, de corrimão instalado (m).
O item remunera o fornecimento de Corrimão tubular constituído por: tubo de aço galvanizado com diâmetro de 1 1/2", espessura de 2,25 mm; suporte em chapa de ferro galvanizado, com espessura de 1/8"; fixação por meio de solda em tubo de ferro galvanizado, de 2” de diâmetro e espessura de 2,5mm, com parafusos auto-atarraxantes, e através de chumbador metálico com rosca e porca com diâmetro de 1/4 “de polegada em pisos de concreto revestidos ou não; sinalização tátil por meio de anel em aço inoxidável com textura contrastante à textura do corrimão, instalado 1,00 m antes das extremidades do corrimão, conforme determina NBR 9050; materiais acessórios e a mão-de-obra necessária para o chumbamento das grapas com roscas, ou soldagem do corrimão. O item remunera também o fornecimento de materiais e mão-de-obra necessários para: aplicação em uma demão de galvanização a frio, nos pontos de solda e / ou corte dos componentes metálicos, conforme recomendações do fabricante. </t>
  </si>
  <si>
    <t>130206</t>
  </si>
  <si>
    <t>Corrimão duplo em tubo de aço galvanizado d = 1 1/2" - fixado em piso</t>
  </si>
  <si>
    <t>130207</t>
  </si>
  <si>
    <t>Guarda-corpo externo h=1,30 em tubo de ferro galvanizado d=2".</t>
  </si>
  <si>
    <t>Será medido pelo comprimento de guarda-corpo, instalado (m).
O item remunera o fornecimento  de guarda-corpo constituído de tubo de aço galvanizado com 2” de diâmetro e montantes verticais em tubos de aço galvanizado com 1” de diâmetro espaçados em no máximo 90cm entre eles e altura final para ambientes externos de 1,30m.
Base fixada no piso através de parafusos ou chumbadores, com resistência à carga mínima de 900 N, aplicada em qualquer ponto deles, verticalmente de cima para baixo e horizontalmente em ambos os sentidos, conforme determina a norma NBR 9077 / 1993, fechamento vertical em tubos de aço de 1”; com altura de 1,00m. O item remunera também o fornecimento de materiais e mão-de-obra necessários para: aplicação em uma demão de galvanização a frio, nos pontos de solda e / ou corte dos componentes metálicos, conforme recomendações do fabricante.</t>
  </si>
  <si>
    <t>130208</t>
  </si>
  <si>
    <t>Guarda-corpo em tubo de ferro galvanizado d=2", e corrimão simples de tubo de aço galvanizado de d=1 1/2".</t>
  </si>
  <si>
    <t>Será medido pelo comprimento de corrimão com guarda-corpo, instalado (m).
O item remunera o fornecimento  de guarda-corpo constituído de tubo de aço galvanizado com 2” de diâmetro e montantes verticais em tubos de aço galvanizado com 2” de diâmetro espaçados em no máximo 90cm entre eles e altura final para ambientes internos de 1,10m e ambientes externos de 1,30m.
Base fixada no piso através de parafusos ou chumbadores, um corrimão simples em tubo de aço galvanizado com diâmetro de 1 1/2”, com resistência à carga mínima de 900 N, aplicada em qualquer ponto deles, verticalmente de cima para baixo e horizontalmente em ambos os sentidos, conforme determina a norma NBR 9077 / 1993, fechamento vertical em tubos de aço de 1”; com altura de 0,80 m para ambientes internos e 1,00m para áreas externas, inclusive acessórios e a mão-de-obra necessária para a instalação completa do guarda-corpo com corrimão simples. O item remunera também o fornecimento de materiais e mão-de-obra necessários para: aplicação em uma demão de galvanização a frio, nos pontos de solda e / ou corte dos componentes metálicos, conforme recomendações do fabricante.</t>
  </si>
  <si>
    <t>130209</t>
  </si>
  <si>
    <t>Guarda-corpo externo h=1,30m em aço galvanizado  d = 2" e corrimão duplo de tubo de aço galvanizado de d=1 1/2"</t>
  </si>
  <si>
    <t>Será medido pelo comprimento de corrimão com guarda-corpo, instalado (m).
O item remunera o fornecimento  de guarda-corpo constituído de tubo de aço galvanizado com 2” de diâmetro e montantes verticais em tubos de aço galvanizado com 1” de diâmetro espaçados em no máximo 90cm entre eles e altura final para ambientes externos de 1,30m..
Base fixada no piso através de parafusos ou chumbadores, um corrimão duplo ( 22cm de distância entre eles) em tubo de aço galvanizado com diâmetro de 1 1/2” , com resistência à carga mínima de 900 N, aplicada em qualquer ponto deles, verticalmente de cima para baixo e horizontalmente em ambos os sentidos, conforme determina a norma NBR 9077 / 1993, fechamento vertical em tubos de aço de 1”; com altura de 1,00m, inclusive acessórios e a mão-de-obra necessária para a instalação completa do guarda-corpo com corrimão duplo. O item remunera também o fornecimento de materiais e mão-de-obra necessários para: aplicação em uma demão de galvanização a frio, nos pontos de solda e / ou corte dos componentes metálicos, conforme recomendações do fabricante.</t>
  </si>
  <si>
    <t>130210</t>
  </si>
  <si>
    <t xml:space="preserve">Guarda-corpo interno h=1,10m em aço galvanizado d = 2" </t>
  </si>
  <si>
    <t>Será medido pelo comprimento de guarda-corpo, instalado (m).
O item remunera o fornecimento  de guarda-corpo constituído de tubo de aço galvanizado com 2” de diâmetro e montantes verticais em tubos de aço galvanizado com 1” de diâmetro espaçados em no máximo 80cm entre eles e altura final para ambientes internos de 1,10m..
Base fixada no piso através de parafusos ou chumbadores, com resistência à carga mínima de 900 N, aplicada em qualquer ponto deles, verticalmente de cima para baixo e horizontalmente em ambos os sentidos, conforme determina a norma NBR 9077 / 1993, fechamento vertical em tubos de aço de 1”; com altura de 0,80m. O item remunera também o fornecimento de materiais e mão-de-obra necessários para: aplicação em uma demão de galvanização a frio, nos pontos de solda e / ou corte dos componentes metálicos, conforme recomendações do fabricante.</t>
  </si>
  <si>
    <t>130211</t>
  </si>
  <si>
    <t>Guarda-corpo interno h=1,10m em tubo de ferro galvanizado d=2", e corrimão simples de tubo de aço galvanizado de d=1 1/2".</t>
  </si>
  <si>
    <t>Será medido pelo comprimento de corrimão com guarda-corpo, instalado (m).
O item remunera o fornecimento  de guarda-corpo constituído de tubo de aço galvanizado com 2” de diâmetro e montantes verticais em tubos de aço galvanizado com 1” de diâmetro espaçados em no máximo 80cm entre eles e altura final para ambientes internos de 1,10m.
Base fixada no piso através de parafusos ou chumbadores, um corrimão simples em tubo de aço galvanizado com diâmetro de 1 1/2”, com resistência à carga mínima de 900 N, aplicada em qualquer ponto deles, verticalmente de cima para baixo e horizontalmente em ambos os sentidos, conforme determina a norma NBR 9077 / 1993, fechamento vertical em tubos de aço de 1”; com altura de 1,00m, inclusive acessórios e a mão-de-obra necessária para a instalação completa do guarda-corpo com corrimão simples. O item remunera também o fornecimento de materiais e mão-de-obra necessários para: aplicação em uma demão de galvanização a frio, nos pontos de solda e / ou corte dos componentes metálicos, conforme recomendações do fabricante.</t>
  </si>
  <si>
    <t>130212</t>
  </si>
  <si>
    <t>Guarda-corpo interno h=1,10m em aço galvanizado  d = 2" e corrimão duplo de tubo de aço galvanizado de d=1 1/2"</t>
  </si>
  <si>
    <t>Será medido pelo comprimento de corrimão com guarda-corpo, instalado (m).
O item remunera o fornecimento  de guarda-corpo constituído de tubo de aço galvanizado com 2” de diâmetro e montantes verticais em tubos de aço galvanizado com 1” de diâmetro espaçados em no máximo 80cm entre eles e altura final para ambientes internos de 1,10m..
Base fixada no piso através de parafusos ou chumbadores, um corrimão duplo ( 22cm de distância entre eles) em tubo de aço galvanizado com diâmetro de 1 1/2” , com resistência à carga mínima de 900 N, aplicada em qualquer ponto deles, verticalmente de cima para baixo e horizontalmente em ambos os sentidos, conforme determina a norma NBR 9077 / 1993, fechamento vertical em tubos de aço de 1”; com altura de 1,00m, inclusive acessórios e a mão-de-obra necessária para a instalação completa do guarda-corpo com corrimão duplo. O item remunera também o fornecimento de materiais e mão-de-obra necessários para: aplicação em uma demão de galvanização a frio, nos pontos de solda e / ou corte dos componentes metálicos, conforme recomendações do fabricante.</t>
  </si>
  <si>
    <t>REVESTIMENTO</t>
  </si>
  <si>
    <t>Emboço com argamassa 1:6 cimento e areia lavada média peneirada, para paredes revestidas com tinta, e = 20mm</t>
  </si>
  <si>
    <t>Será medido pela área revestida com emboço, não se descontando vãos de até 2,00 m² e não se considerando espaletas. Os vãos acima de 2,00 m² deverão ser deduzidos na totalidade e as espaletas desenvolvidas (m²).
O item remunera o fornecimento de cimento, areia e a mão-de-obra necessária para a execução do emboço.</t>
  </si>
  <si>
    <t>140102</t>
  </si>
  <si>
    <t>Reboco com argamassa 1:2:8 cimento, cal e areia</t>
  </si>
  <si>
    <t>Será medido pela área revestida com reboco, não se descontando vãos de até 2,00 m² e não se considerando espaletas. Os vãos acima de 2,00 m² deverão ser deduzidos na totalidade e as espaletas desenvolvidas (m²).
O item remunera o fornecimento de cimento, cal hidratada, areia e a mão-de-obra necessária para a execução do reboco.</t>
  </si>
  <si>
    <t>140103</t>
  </si>
  <si>
    <t>Revestimento camada única 1:3, cimento e areia e=20mm ( emboço desempenado)</t>
  </si>
  <si>
    <t>1) Será medido pela área revestida com emboço, não se descontando vãos de até 2,00 m² e não se considerando espaletas. Os vãos acima de 2,00 m² deverão ser deduzidos na totalidade e as espaletas desenvolvidas (m²).
O item remunera o fornecimento de areia, cimento e a mão-de-obra necessária para a execução do emboço desempenado com espuma de poliéster.</t>
  </si>
  <si>
    <t>140104</t>
  </si>
  <si>
    <t>Chapisco com argamassa 1:3 cimento e areia, a colher</t>
  </si>
  <si>
    <t>Será medido pela área revestida com chapisco, não se descontando vãos de até 2,00 m² e não se considerando espaletas. Os vãos acima de 2,00 m² deverão ser deduzidos na totalidade e as espaletas desenvolvidas (m²).
O item remunera o fornecimento de cimento, areia e a mão-de-obra necessária para a execução do chapisco.</t>
  </si>
  <si>
    <t>140105</t>
  </si>
  <si>
    <t>Chapisco com argamassa 1:3 cimento e areia, a peneira</t>
  </si>
  <si>
    <t>Será medido pela área revestida com chapisco fino peneirado, não se descontando vãos de até 2,00 m² e não se considerando espaletas. Os vãos acima de 2,00 m² deverão ser deduzidos na totalidade e as espaletas desenvolvidas (m²).
O item remunera o fornecimento de cimento, areia e a mão-de-obra necessária para a execução do chapisco fino peneirado.</t>
  </si>
  <si>
    <t>140106</t>
  </si>
  <si>
    <t>Chapisco rústico para parede interna ou externa com argamassa de cimento e pedrisco traço 1:2:3 e = 20 mm.</t>
  </si>
  <si>
    <t>Será medido pela área revestida com chapisco rústico, não se descontando vãos de até 2,00 m² e não se considerando espaletas. Os vãos acima de 2,00 m² deverão ser deduzidos na totalidade e as espaletas desenvolvidas (m²).
O item remunera o fornecimento de cimento, areia, pedra britada nº 0 e a mão-de-obra necessária para a execução do chapisco rústico.</t>
  </si>
  <si>
    <t>140107</t>
  </si>
  <si>
    <t>Azulejo extra assentado internamente com argamassa pré-fabricada de cimento colante, inclusive c/ rejuntamento interno ou externo</t>
  </si>
  <si>
    <t>Será medido pela área de revestimento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revestimentos internos, com as características:
A) Dimensões: 15 x 15 cm, 20 x 20 cm ou 25 x 25 cm;
B) Alta absorção de água: &gt; 10%, grupo BIII ( poroso );
C) Resistência química: classe B ( média resistência química a produtos domésticos e de piscinas );
D) Resistência ao manchamento: classe de limpabilidade 5;
E) Carga de ruptura &gt; 200 N;
F) Resistente ao choque térmico;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8214, NBR 13754, NBR 13816, NBR 13817, NBR 13818 e NBR 14081, e recomendações dos fabricantes. Remunera também os serviços de regularização da superfície e de rejuntamento.</t>
  </si>
  <si>
    <t>140108</t>
  </si>
  <si>
    <t>Rejuntamento de azulejos externos e internos, argamassa pré-fabricada, junta até 3 mm</t>
  </si>
  <si>
    <t>Será medido pela área de revestimento rejuntado, descontando-se toda e qualquer interferência, acrescentando-se as áreas desenvolvidas por espaletas ou dobras (m²).
O item remunera o fornecimento de argamassa industrializada flexível para rejunte de juntas, em várias cores, para áreas internas ou externas, e a mão-de-obra necessária para os serviços de preparo da argamassa, aplicação da argamassa nas juntas, acabamento final com a utilização de esponja macia, ou frisador plástico, ou de acrílico, ou de madeira, e a limpeza das juntas, conforme exigências das normas NBR 8214 e NBR 13754, e recomendações dos fabricantes.</t>
  </si>
  <si>
    <t>140109</t>
  </si>
  <si>
    <t>Revestimento com cerâmica aplicado em parede, acabamento esmaltado, ambiente interno/externo, padrão extra, cor branca, dimensão da peça até 2.025cm², PEI III, assentamento com argamassa industrializada, inclusive rejuntamento</t>
  </si>
  <si>
    <t>Será medido pela área de revestimento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revestimentos internos ou externos, com as características:
A) Dimensões: até 2.025cm²;
B) Alta absorção de água: &gt; 10%, grupo BIII ( poroso );
C) Resistência química: classe B ( média resistência química a produtos domésticos e de piscinas );
D) Resistência ao manchamento: classe de limpabilidade 5;
E) Carga de ruptura &gt; 200 N;
F) Resistente ao choque térmico;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8214, NBR 13754, NBR 13816, NBR 13817, NBR 13818 e NBR 14081, e recomendações dos fabricantes. Remunera também os serviços de regularização da superfície e de rejuntamento.</t>
  </si>
  <si>
    <t>140200</t>
  </si>
  <si>
    <t>140201</t>
  </si>
  <si>
    <t>Enchimento de junta com mastique e = 3 mm</t>
  </si>
  <si>
    <t>Será medido por comprimento de junta com mastique colocado (m).
O item remunera o fornecimento de selante não acético monocomponente à base de silicone, que vulcaniza em contato com o ar na temperatura ambiente formando um elastômero flexível, possibilitando a movimentação de até 50% da medida da largura da junta, referência "Rhodiastic 567" da Rhodia, ou Dow Corning 790 da Dow Corning, ou equivalente; corpo de apoio em Polietileno; materiais acessórios e a mão-de-obra necessária para a execução dos serviços: limpeza da superfície da junta, onde será aplicado o mastique, conforme recomendações do fabricante; instalação do corpo de apoio; mascaramento das laterais com fita adesiva, tipo crepe; aplicação do mastique, na proporção 2:1 respectivamente nas dimensões horizontal e vertical, conforme recomendações do fabricante; remoção da fita adesiva e limpeza da superfície externa. Indicado para juntas de dilatação e movimentação, juntas de painéis pré-fabricados em concreto, com aderência em superfícies como: cerâmica, alvenaria, granito, mármores, ou pedras em geral.</t>
  </si>
  <si>
    <t>140202</t>
  </si>
  <si>
    <t>Tratamento de junta de dilatação de lajes de transição, com isopor e espessura de  2 cm</t>
  </si>
  <si>
    <t>Será medido por comprimento de junta estrutural executada (m).
O item remunera o fornecimento de poliestireno expandido de alta densidade classe P III, densidade de 20 a 25 kg / m³, tipo isopor ou equivalente, na espessura de 2,0 cm; inclusive materiais acessórios e a mão-de-obra necessária para a execução de juntas estruturais.</t>
  </si>
  <si>
    <t>PISOS E RODAPÉS</t>
  </si>
  <si>
    <t>Fornecimento e assentamento de pisos, em:</t>
  </si>
  <si>
    <t>Taco de madeira ipê ou similar, assentado c/ argamassa de cimento e areia peneirada traço 1:4, inclusive desbastamento da superfície de base</t>
  </si>
  <si>
    <r>
      <rPr>
        <sz val="14"/>
        <color theme="1"/>
        <rFont val="Calibri"/>
      </rPr>
      <t>M</t>
    </r>
    <r>
      <rPr>
        <vertAlign val="superscript"/>
        <sz val="14"/>
        <color theme="1"/>
        <rFont val="Calibri"/>
      </rPr>
      <t>2</t>
    </r>
  </si>
  <si>
    <t>Será medido pela área de piso em tacos executado (m²).
O item remunera o fornecimento de tacos em Ipê , de 10 x 40 cm, argamassa de cimento e areia peneirada no traço 1:4 e a mão-de-obra necessária para a colocação inclusive desbastamento.</t>
  </si>
  <si>
    <t>150102</t>
  </si>
  <si>
    <t>Tábua corrida (Assoalho) de madeira ipê ou similar , largura 10 ou 20cm, fixada sobre barrotes trapezoidais de madeira 5x3x2cm com espaçamento de 35cm, assentado em argamassa de cimento e areia sem peneirar traço 1:5)</t>
  </si>
  <si>
    <r>
      <rPr>
        <sz val="14"/>
        <color theme="1"/>
        <rFont val="Calibri"/>
      </rPr>
      <t>M</t>
    </r>
    <r>
      <rPr>
        <vertAlign val="superscript"/>
        <sz val="14"/>
        <color theme="1"/>
        <rFont val="Calibri"/>
      </rPr>
      <t>2</t>
    </r>
  </si>
  <si>
    <t>Será medido pela área de piso de assoalho executado (m²).
O item remunera o fornecimento das tábuas em madeira aparelhada seca em estufa tipo Ipê  ou Jatobá , com até 20 cm de largura e 2 cm de espessura, para acabamento com tinta, cera ou verniz;  e barrotes da mesma madeira, inclusive materiais acessórios como parafuso, bucha e cavilhas da mesma madeira ou de plástico e a mão-de-obra especializada necessária para a colocação do soalho sobre barrote e este sobre lastro ou laje; não remunera o preparo prévio da superfície nem o acabamento posterior do piso como raspagem, calafetação e aplicação de tinta, cera ou verniz.</t>
  </si>
  <si>
    <t>150103</t>
  </si>
  <si>
    <t xml:space="preserve">Ardósia em placas 30x30cm e=1cm, assentado com argamassa pré-fabricada de cimento colante, inclusive rejunte com juntas de 5mm     </t>
  </si>
  <si>
    <r>
      <rPr>
        <sz val="14"/>
        <color theme="1"/>
        <rFont val="Calibri"/>
      </rPr>
      <t>M</t>
    </r>
    <r>
      <rPr>
        <vertAlign val="superscript"/>
        <sz val="14"/>
        <color theme="1"/>
        <rFont val="Calibri"/>
      </rPr>
      <t>2</t>
    </r>
  </si>
  <si>
    <t>Será medido pela área do piso revestida com pedra ardósia, descontando-se toda e qualquer interferência (m²).
O item remunera o fornecimento de pedra ardósia regular, de 30 x 30 cm, argamassa pré-fabricada AC-II,  materiais acessórios e a mão-de-obra necessária para o assentamento, rejuntamento e limpeza das pedras; não remunera o preparo prévio da superfície.</t>
  </si>
  <si>
    <t>150104</t>
  </si>
  <si>
    <t>Revestimento com cerâmica aplicado em piso, acabamento esmaltado, ambiente interno ou externo, padrão extra, cor clara, dimensão da peça até 2.025cm², PEI V, assentamento com argamassa industrializada, inclusive rejuntamento</t>
  </si>
  <si>
    <r>
      <rPr>
        <sz val="14"/>
        <color theme="1"/>
        <rFont val="Calibri"/>
      </rPr>
      <t>M</t>
    </r>
    <r>
      <rPr>
        <vertAlign val="superscript"/>
        <sz val="14"/>
        <color theme="1"/>
        <rFont val="Calibri"/>
      </rPr>
      <t>2</t>
    </r>
  </si>
  <si>
    <t>Será medido pela área de piso revestida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pisos internos sujeitos a lavagem frequente, com as características:
A) Dimensões: Até 2.025 cm²
B) Média absorção de água: 3%&lt; Abs &lt; 6%, grupo BIIa ( semigrés ) ;
C) Resistência química: classe A ( alta resistência química a produtos domésticos e de piscinas );
D) Resistência ao manchamento: classe de limpabilidade 5;
E) Carga de ruptura &gt; 1.000 N;
F) Resistência à abrasão superficial classe V (PEI-5);
G) Resistência ao risco (escala Mohs): &gt; 5;
H) Resistente a gretagem;
I) Resistente ao choque térmico;
J) Coeficiente de atrito: &gt; 0,40 ( classe 2 );
Remunera também o fornecimento de argamassa colante industrializada tipo AC-II,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</si>
  <si>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150105</t>
  </si>
  <si>
    <t>Ladrilho hidráulico, assentado com argamassa pré-fabricada de cimento colante</t>
  </si>
  <si>
    <r>
      <rPr>
        <sz val="14"/>
        <color theme="1"/>
        <rFont val="Calibri"/>
      </rPr>
      <t>M</t>
    </r>
    <r>
      <rPr>
        <vertAlign val="superscript"/>
        <sz val="14"/>
        <color theme="1"/>
        <rFont val="Calibri"/>
      </rPr>
      <t>2</t>
    </r>
  </si>
  <si>
    <t>Será medido pela área revestida com ladrilho, descontando-se toda e qualquer interferência, acrescentando-se as áreas desenvolvidas por espaletas ou dobras (m²).
O item remunera o fornecimento de ladrilho hidráulico de 20 x 20 cm, com espessura média de 1,8 cm, argamassa colante industrializada classe AC-II, e a mão-de-obra necessária para os serviços: preparo da argamassa colante industrializada; aplicação da argamassa; assentamento de ladrilho hidráulico, conforme paginação prevista em projeto, sobre superfície regularizada, conforme exigências das normas NBR 9457, NBR 9458 e NBR 14081, e recomendações dos fabricantes. Remunera também os serviços de rejuntamento do piso.</t>
  </si>
  <si>
    <t>150106</t>
  </si>
  <si>
    <t>Piso em concreto Fck mínimo de 13,5 Mpa, controle tipo "C", incluindo preparo de caixa e=8cm, revestimento rústico</t>
  </si>
  <si>
    <r>
      <rPr>
        <sz val="14"/>
        <color theme="1"/>
        <rFont val="Calibri"/>
      </rPr>
      <t>M</t>
    </r>
    <r>
      <rPr>
        <vertAlign val="superscript"/>
        <sz val="14"/>
        <color theme="1"/>
        <rFont val="Calibri"/>
      </rPr>
      <t>2</t>
    </r>
  </si>
  <si>
    <t>Será medido pela área de piso concretado (m²).
O item remunera o fornecimento de cimento; areia; pedra britada nº 1; ripa de Cupiúba  ou Paraju; remunera também o fornecimento de materiais acessórios e a mão de obra necessária para o preparo do concreto, preparo da caixa, lançamento e a execução do piso com acabamento desempenado, em concreto preparado no local.</t>
  </si>
  <si>
    <t>150107</t>
  </si>
  <si>
    <t>Piso em granilite (marmorite) cimento comum em quadros em de 1,0x 1,0 m</t>
  </si>
  <si>
    <r>
      <rPr>
        <sz val="14"/>
        <color theme="1"/>
        <rFont val="Calibri"/>
      </rPr>
      <t>M</t>
    </r>
    <r>
      <rPr>
        <vertAlign val="superscript"/>
        <sz val="14"/>
        <color theme="1"/>
        <rFont val="Calibri"/>
      </rPr>
      <t>2</t>
    </r>
  </si>
  <si>
    <t>Será medido pela área de piso em granilite executado (m²).
O item remunera o fornecimento e aplicação de granilite "in loco" com espessura mínima de 8 mm, com acabamento polido, mão-de-obra e material adicionais necessários à execução do serviço em pisos, aplicação de resina seladora acrílica estirenada, polimento e juntas de dilatação, remunera também a limpeza. Não remunera a regularização e o preparo prévio da superfície.</t>
  </si>
  <si>
    <t>150108</t>
  </si>
  <si>
    <t>Degrau de granilite moldado "in loco", piso 30 cm, espelho 20 cm</t>
  </si>
  <si>
    <t>Será medido pelo comprimento de degrau revestido, piso e espelho, com granilite (m).
O item remunera o fornecimento aplicação de granilite "in loco" com espessura mínima de 8 mm, com acabamento polido, mão-de-obra e materiais adicionais necessários à execução do serviço em degraus virados a prumo, aplicação da resina seladora acrílica, polimento e limpeza; não remunera a regularização e o preparo prévio da superfície.</t>
  </si>
  <si>
    <t>150111</t>
  </si>
  <si>
    <t>Piso cimentado com argamassa de cimento e areia sem peneirar, traço 1:3, e=2,5cm</t>
  </si>
  <si>
    <r>
      <rPr>
        <sz val="14"/>
        <color theme="1"/>
        <rFont val="Calibri"/>
      </rPr>
      <t>M</t>
    </r>
    <r>
      <rPr>
        <vertAlign val="superscript"/>
        <sz val="14"/>
        <color theme="1"/>
        <rFont val="Calibri"/>
      </rPr>
      <t>2</t>
    </r>
  </si>
  <si>
    <t>Será medido pela área onde será executado, na espessura mínima de 2,5 cm (m²).
O item remunera o fornecimento de cimento, areia e a mão-de-obra necessária para a execução do piso cimentado, acabamento desempenado e feltrado, com modulação 100 x 100cm inclusive junta plástica</t>
  </si>
  <si>
    <t>150112</t>
  </si>
  <si>
    <t>Piso cerâmico vermelho natural 24 x 5,2cm, assentado com argamassa pré-fabricada, inclusive rejuntamento.</t>
  </si>
  <si>
    <t>Será medido pela área de piso revestida com placa cerâmica, descontando-se toda e qualquer interferência, acrescentando-se as áreas desenvolvidas por espaletas ou dobras (m²).
O item remunera o fornecimento de placa cerâmica vermelho natural primeira qualidade indicada para pisos internos sujeitos a lavagem frequente.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</si>
  <si>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150113</t>
  </si>
  <si>
    <t>Placa podotátil direcional ou alerta de borracha e = 5 mm assentada com cola</t>
  </si>
  <si>
    <t xml:space="preserve">Será medido pela área de superfície com revestimento, em borracha sintética, executado (m²).
O item remunera o fornecimento do piso em placas com 25 x 25 cm de borracha sintética colorida ou não, com 5,0 mm de espessura total, para sinalização tátil de alerta ou direcional, conforme a norma da NBR 9050, cola à base de neoprene com alto teor de sólidos, materiais acessórios e a mão-de-obra necessária para a instalação do piso por meio de colagem; remunera também o preparo prévio da superfície.
</t>
  </si>
  <si>
    <t>150115</t>
  </si>
  <si>
    <t>Placa cimentícia 40 x 40 cm, e = 3,5 cm, de alta resistência, podotátil direcional ou alerta, assentada com argamassa de cimento e areia</t>
  </si>
  <si>
    <t>Será medido pela área revestida com ladrilho, descontando-se toda e qualquer interferência, acrescentando-se as áreas desenvolvidas por espaletas ou dobras (m²).
O item remunera o fornecimento de ladrilho hidráulico podo tátil, para portadores de deficiência visual, de 40 x 40 cm, com espessura média de 3,5 cm, em várias cores, cimento, cal hidratada, areia, materiais acessórios, e a mão-de-obra necessária para os serviços: preparo e aplicação da argamassa mista de assentamento; assentamento de ladrilho hidráulico, conforme paginação prevista em projeto, sobre superfície regularizada, conforme exigências das normas NBR 9457 e NBR 9050 e recomendações dos fabricantes. Não remunera os serviços de regularização da superfície.</t>
  </si>
  <si>
    <t>150116</t>
  </si>
  <si>
    <t>Revestimento com porcelanato aplicado em piso, acabamento esmaltado acetinado, ambiente interno/externo, padrão extra, borda retificada, dimensão da peça até 45x45cm, assentamento com argamassa industrializada, inclusive rejuntamento (indicado para áreas molhadas)</t>
  </si>
  <si>
    <t xml:space="preserve">1) Será medido pela área de revestimento com placa em porcelanato esmaltado, descontando-se toda e qualquer interferência, acrescentando-se as áreas desenvolvidas por espaletas ou dobras (m²).
2) O item remunera o fornecimento e assentamento de placa em porcelanato esmaltado, resistência química: no mínimo classe B, à abrasão superficial: 4, à gretagem, ao manchamento, a flexão, ao coeficiente de atrito, etc. Rejunte aditivo com polímeros para maior resistência e elasticidade, e cores firmes e duradouras, referência Junta Plus Total da Eliane ou Weber ou Quartzolit ou equivalente.
Remunera também o fornecimento de argamassa industrializada colante tipo ACII, rejunte para porcelanato e a mão-de-obra necessária para a execução dos serviços de preparo da argamassa industrializada colante de assentamento, rejuntamento para junta média 5 mm; aplicação da argamassa de assentamento na espessura média de 2,5 cm, e o assentamento das peças, conforme exigências da norma e recomendações dos fabricantes.
</t>
  </si>
  <si>
    <t>150117</t>
  </si>
  <si>
    <t>Revestimento com porcelanato aplicado em piso, acabamento polido, ambiente interno, padrão extra, borda retificada, dimensão da peça até 60x60cm, assentamento com argamassa industrializada, inclusive rejuntamento</t>
  </si>
  <si>
    <t>150200</t>
  </si>
  <si>
    <t>Fornecimento e instalação de rodapés</t>
  </si>
  <si>
    <t>150201</t>
  </si>
  <si>
    <t>Madeira h=7cm.</t>
  </si>
  <si>
    <t>Será medido por comprimento de rodapé colocado (m).
O item remunera o fornecimento do rodapé em madeira aparelhada seca em estufa tipo Ipê ou Jatobá de 7 x 1,5 cm, para acabamento com tinta, cera ou verniz; toco de sarrafo em Pinus ou Cedrinho de 7 x 2,5 cm; materiais acessórios e a mão-de-obra necessária para a colocação do rodapé.</t>
  </si>
  <si>
    <t>150202</t>
  </si>
  <si>
    <t>Argamassa  H=7cm ( traço 1:3)</t>
  </si>
  <si>
    <t>Será medido por comprimento de rodapé colocado (m).
O item remunera o fornecimento de material e a execução de rodapé em argamassa no traço 1:3 de cimento cal e areia.</t>
  </si>
  <si>
    <t>150203</t>
  </si>
  <si>
    <t>Cerâmica H = 10cm</t>
  </si>
  <si>
    <t>Será medido por comprimento de rodapé colocado (m).
O item remunera o fornecimento de rodapé em placa cerâmica esmaltada de primeira qualidade ( classe A, ou classe extra ), conforme anexo A da NBR 13818, indicado para pisos internos sujeitos a lavagem frequente, com as características:
A) Dimensões: 10 x 30 cm;
B) Média absorção de água: 3%&lt; Abs &lt; 6%, grupo BIIa ( semigrés ) ;
C) Resistência química: classe A ( alta resistência química a produtos domésticos e de piscinas );
D) Resistência ao manchamento: classe de limpabilidade 5;
E) Carga de ruptura &gt; 1.000 N;
F) Resistência à abrasão superficial classe V (PEI-5);
G) Resistência ao risco (escala Mohs): &gt; 5;
H) Resistente a gretagem;
I) Resistente ao choque térmico;
J) Coeficiente de atrito: &gt; 0,40 ( classe 2 );
Remunera também o fornecimento de argamassa colante industrializada tipo AC-I,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</si>
  <si>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150204</t>
  </si>
  <si>
    <t>Ardósia de 7cm de altura, assentado com argamassa pré-fabricada de cimento colante</t>
  </si>
  <si>
    <t>Será medido por comprimento de rodapé colocado (m).
O item remunera o fornecimento de rodapé em ardósia, com 7 cm de altura; materiais acessórios e a mão-de-obra necessária para o assentamento com argamassa colante industrializada, rejuntamento e limpeza das pedras em rodapé; não remunera o preparo prévio da superfície.</t>
  </si>
  <si>
    <t>150205</t>
  </si>
  <si>
    <t>Granilite moldado no local com 10 cm</t>
  </si>
  <si>
    <t>Será medido pelo comprimento de rodapé executado (m).
O item remunera o fornecimento e aplicação de granilite "in loco" com espessura mínima de 10 mm, em várias cores, com acabamento polido, mão-de-obra e material adicionais necessários à execução do rodapé.</t>
  </si>
  <si>
    <t>150206</t>
  </si>
  <si>
    <t>Granito, na cor cinza andorinha, esp. 2cm, altura de 7cm, acabamento polido, assentamento com argamassa industrializada, inclusive rejuntamento</t>
  </si>
  <si>
    <t>Será medido por comprimento de rodapé colocado (m).
O item remunera o fornecimento de materiais e a mão de obra necessária para colocação de rodapé em granito com espessura de 2 cm e altura de 7 cm; assentamento com argamassa colante industrializada; rejuntamento com cimento branco ou rejunte e a limpeza da pedra, acabamento polido, na cor cinza Andorinha</t>
  </si>
  <si>
    <t>150300</t>
  </si>
  <si>
    <t>Contra- piso e regularização:</t>
  </si>
  <si>
    <t>150301</t>
  </si>
  <si>
    <t>Lastro de concreto (contrapiso) não estrutural impermeabilizado, E=6 cm</t>
  </si>
  <si>
    <r>
      <rPr>
        <sz val="14"/>
        <color theme="1"/>
        <rFont val="Calibri"/>
      </rPr>
      <t>M</t>
    </r>
    <r>
      <rPr>
        <vertAlign val="superscript"/>
        <sz val="14"/>
        <color theme="1"/>
        <rFont val="Calibri"/>
      </rPr>
      <t>2</t>
    </r>
  </si>
  <si>
    <t>Será medido pela área onde será executado, na espessura mínima de 6cm (m²).
O item remunera o fornecimento de cimento, areia, pedra britada nº 1, 2 e a mão-de-obra necessária para o apiloamento do terreno e execução do lastro.</t>
  </si>
  <si>
    <t>150302</t>
  </si>
  <si>
    <t>Regularização sarrafeada de base para revestimento de piso com argamassa de cimento e areia sem peneirar traço 1:3,  e=3cm</t>
  </si>
  <si>
    <t>150400</t>
  </si>
  <si>
    <t>Outros (fornecimento e assentamento):</t>
  </si>
  <si>
    <t>150401</t>
  </si>
  <si>
    <t>Fita antiderrapante adesiva</t>
  </si>
  <si>
    <t>Será medido por comprimento de fita adesiva colocada (m).
O item remunera o fornecimento de fita adesiva antiderrapante, na cor preta, com 5 cm de largura e a mão-de-obra necessária para a colocação da fita.</t>
  </si>
  <si>
    <t>150402</t>
  </si>
  <si>
    <t>Pavimentação intertravada em peças pré-moldadas de concreto sobre colchão de areia de e=6,0cm (e=8,0 cm, Fck das pçs. De concreto = 35 Mpa)</t>
  </si>
  <si>
    <r>
      <rPr>
        <sz val="14"/>
        <color theme="1"/>
        <rFont val="Calibri"/>
      </rPr>
      <t>M</t>
    </r>
    <r>
      <rPr>
        <vertAlign val="superscript"/>
        <sz val="14"/>
        <color theme="1"/>
        <rFont val="Calibri"/>
      </rPr>
      <t>2</t>
    </r>
  </si>
  <si>
    <t>Será medido pela área total de piso pavimentado com blocos de concreto (m²).
O item remunera o fornecimento de blocos pré-moldados, articulados, em concreto simples, altamente vibrado e prensado, com resistência média a compressão de 35 MPa, espessura de 8 cm, tipos: raquete e / ou retangular e / ou sextavado e / ou 16 faces, conforme as normas NBR 9780 e NBR 9781; areia, materiais acessórios e a mão-de-obra necessária para a execução dos serviços: apiloamento da superfície; lançamento e execução do lastro de areia média, com altura média de 6 cm, adensado por meio de placa vibratória; assentamento dos blocos a partir de um meio-fio lateral, em ângulos retos, ou a 45º, em relação ao eixo definido, garantindo o intertravamento e que as juntas entre as peças não excedam a 3 mm; execução de arremates junto ao meio-fio, ou bueiros, ou caixas de inspeção, etc., com blocos serrados, ou cortados, na dimensão mínima de um terço da peça inteira, conforme recomendações do fabricante; compactação das lajotas por meio de placa vibratória, juntamente com espalhamento de camada de areia fina, promovendo o preenchimento completo dos espaços das juntas do pavimento e o consequente intertravamento dos blocos. Remunera também o preenchimento com argamassa de cimento e areia no traço 1:3, dos pequenos espaços existentes entre os blocos e as bordas de acabamento. Não remunera fornecimento de lastro de brita, quando necessário.</t>
  </si>
  <si>
    <t>150403</t>
  </si>
  <si>
    <t>Pavimentação intertravada em peças pré-moldadas de concreto sobre colchão de areia de e=6,0cm (EXCETO FORNECIMENTO DAS PEÇAS PRÉ-MOLDADAS)</t>
  </si>
  <si>
    <r>
      <rPr>
        <sz val="14"/>
        <color theme="1"/>
        <rFont val="Calibri"/>
      </rPr>
      <t>M</t>
    </r>
    <r>
      <rPr>
        <vertAlign val="superscript"/>
        <sz val="14"/>
        <color theme="1"/>
        <rFont val="Calibri"/>
      </rPr>
      <t>2</t>
    </r>
  </si>
  <si>
    <t>Será medido pela área total de piso pavimentado com blocos de concreto (m²).
O item remunera o fornecimento de areia, materiais acessórios e a mão-de-obra necessária para a execução dos serviços: apiloamento da superfície; lançamento e execução do lastro de areia média, com altura média de 6 cm, adensado por meio de placa vibratória; assentamento dos blocos a partir de um meio-fio lateral, em ângulos retos, ou a 45º, em relação ao eixo definido, garantindo o intertravamento e que as juntas entre as peças não excedam a 3 mm; execução de arremates junto ao meio-fio, ou bueiros, ou caixas de inspeção, etc., com blocos serrados, ou cortados, na dimensão mínima de um terço da peça inteira, conforme recomendações do fabricante; compactação das lajotas por meio de placa vibratória, juntamente com espalhamento de camada de areia fina, promovendo o preenchimento completo dos espaços das juntas do pavimento e o consequente intertravamento dos blocos. Remunera também o preenchimento com argamassa de cimento e areia no traço 1:3, dos pequenos espaços existentes entre os blocos e as bordas de acabamento. Não remunera fornecimento de lastro de brita, quando necessário, não remunera o fornecimento dos blocos de concreto.</t>
  </si>
  <si>
    <t>150404</t>
  </si>
  <si>
    <t>Grama esmeralda em placas</t>
  </si>
  <si>
    <r>
      <rPr>
        <sz val="14"/>
        <color theme="1"/>
        <rFont val="Calibri"/>
      </rPr>
      <t>M</t>
    </r>
    <r>
      <rPr>
        <vertAlign val="superscript"/>
        <sz val="14"/>
        <color theme="1"/>
        <rFont val="Calibri"/>
      </rPr>
      <t>2</t>
    </r>
  </si>
  <si>
    <t>Será medido pela área real de terreno onde ocorrer o plantio de grama (m²).
O item remunera o fornecimento de grama Esmeralda em placas, terra vegetal e a mão-de-obra necessária para a execução dos serviços de: preparo do solo; plantio das placas justapostas, promovendo a completa forração da superfície; irrigação; e cobertura com terra vegetal, em jardins e canteiros. Remunera também a rega e conservação para pega das mudas e a substituição de placas que não pegarem, num prazo de 30 dias.</t>
  </si>
  <si>
    <t>150405</t>
  </si>
  <si>
    <t>Passeio de concreto e= 8 cm, Fck 15 Mpa, c/ preparo p/ terreno, incluindo preparo de caixa, sem revestimento com argamassa de cimento e areia</t>
  </si>
  <si>
    <r>
      <rPr>
        <sz val="14"/>
        <color theme="1"/>
        <rFont val="Calibri"/>
      </rPr>
      <t>M</t>
    </r>
    <r>
      <rPr>
        <vertAlign val="superscript"/>
        <sz val="14"/>
        <color theme="1"/>
        <rFont val="Calibri"/>
      </rPr>
      <t>2</t>
    </r>
  </si>
  <si>
    <t>Será medido pela área de piso concretado (m²).
O item remunera o fornecimento de cimento; areia; pedra britada nº 1; ripa de Cupiúba  ou Paraju; remunera também o fornecimento de materiais acessórios e a mão de obra necessária para o preparo do concreto, preparo da caixa, lançamento e a execução do passeio com acabamento desempenado, em concreto preparado no local.</t>
  </si>
  <si>
    <t>150406</t>
  </si>
  <si>
    <t>Meio-fio de concreto fundido "in loco" 15 x 45 cm inclusive escavação e reaterro</t>
  </si>
  <si>
    <t>1) Será medido pelo comprimento, aferido na projeção horizontal do desenvolvimento, do meio fio instalados (m).
2) O item remunera o fornecimento, posto obra, de equipamentos, materiais e a mão-de-obra necessária para a instalação de meio fio, compreendendo os serviços: piquete amento com intervalo de 5,00 m, em trechos retos, fornecimento de guias retas pré-moldadas, com Fck de 25 MPa e concreto usinado com Fck de 20 MPa, cimento e areia, inclusive perdas; carga, transporte até o local de aplicação, descarga; de posicionamento e assentamento do meio fio; lançamento do concreto para a fixação; execução de argamassa de cimento e areia e o rejuntamento; não remunera o fornecimento de lastro ou base, quando necessário.</t>
  </si>
  <si>
    <t>150407</t>
  </si>
  <si>
    <t>Meio-fio de concreto pré-moldado (12 X 16,7 X 35) cm, inclusive escavação e reaterro</t>
  </si>
  <si>
    <t>1) Será medido pelo comprimento, aferido na projeção horizontal do desenvolvimento, do meio fio instalados (m).
2) O item remunera o fornecimento, posto obra, de equipamentos, materiais e a mão-de-obra necessária para a instalação de meio fio, compreendendo os serviços: piqueteamento com intervalo de 5,00 m, em trechos retos, fornecimento de guias retas pré-moldadas, com Fck de 25 MPa e concreto usinado com Fck de 20 MPa, cimento e areia, inclusive perdas; carga, transporte até o local de aplicação, descarga; de posicionamento e assentamento do meio fio; lançamento do concreto para a fixação; execução de argamassa de cimento e areia e o rejuntamento; remunera também o fornecimento de lastro ou base, quando necessário.</t>
  </si>
  <si>
    <t>150408</t>
  </si>
  <si>
    <t>Meio-fio de concreto pré-moldado (12 X 18 X 45) cm, inclusive escavação e reaterro</t>
  </si>
  <si>
    <t>150409</t>
  </si>
  <si>
    <t>Aplicação de resina plastificante sobre revestimento de pedra piso ou parede</t>
  </si>
  <si>
    <t>1) Será medido pela área de superfície com aplicação de resina acrílica plastificante, deduzindo-se toda e qualquer interferência (m²).
2) O item remunera o fornecimento de resina 100% acrílica, termoplástica e plastificante, para impermeabilização e proteção contra abrasão e impacto, constituído por líquido viscoso transparente, conforme norma NBR 11702 e aplicado de acordo com as recomendações dos fabricantes; materiais acessórios e a mão-de-obra necessária para a aplicação da resina plastificante em pisos de granilite, marmorite, cimentados, ou pedras em geral, internas ou externas. Referência: Resina acrílica da Coral, Resina acrílica a base d’água da Suvinil, ou equivalente.</t>
  </si>
  <si>
    <t>150410</t>
  </si>
  <si>
    <t>Limpeza, estucamento e polimento de piso granilite/marmorite, exclusive resina</t>
  </si>
  <si>
    <t>1) Será medido por área de piso em granilite limpo, estucado e polido (m²).
2) O item remunera o fornecimento de mão-de-obra, materiais acessórios, equipamentos necessários para a execução dos serviços de limpeza, estucamento e polimento, em pisos e patamares em geral de granilite.</t>
  </si>
  <si>
    <t>VIDROS</t>
  </si>
  <si>
    <t>Fornecimento, transporte e instalação de vidro, tipo:</t>
  </si>
  <si>
    <t>Cristal comum liso, colocado em caixilho com ou sem baguetes, duas demãos de massa  e=4mm</t>
  </si>
  <si>
    <r>
      <rPr>
        <sz val="14"/>
        <color theme="1"/>
        <rFont val="Calibri"/>
      </rPr>
      <t>M</t>
    </r>
    <r>
      <rPr>
        <vertAlign val="superscript"/>
        <sz val="14"/>
        <color theme="1"/>
        <rFont val="Calibri"/>
      </rPr>
      <t>2</t>
    </r>
  </si>
  <si>
    <t>Será medido pela área dos caixilhos, deduzindo-se as áreas de chapas de vedação, ou de qualquer outra natureza, ou finalidade (m²).
O item remunera o fornecimento de vidro liso transparente de 4 mm, inclusive materiais acessórios e a mão-de-obra necessária para a colocação do vidro.</t>
  </si>
  <si>
    <t>160102</t>
  </si>
  <si>
    <t>Comum fantasia , colocado em caixilho com ou sem baguetes, duas demãos de massa e=4mm</t>
  </si>
  <si>
    <r>
      <rPr>
        <sz val="14"/>
        <color theme="1"/>
        <rFont val="Calibri"/>
      </rPr>
      <t>M</t>
    </r>
    <r>
      <rPr>
        <vertAlign val="superscript"/>
        <sz val="14"/>
        <color theme="1"/>
        <rFont val="Calibri"/>
      </rPr>
      <t>2</t>
    </r>
  </si>
  <si>
    <t>Será medido pela área dos caixilhos, deduzindo-se as áreas de chapas de vedação ou de qualquer outra natureza, ou finalidade (m²).
O item remunera o fornecimento de vidro fantasia incolor de 4 mm, em vários desenhos  ( ártico, martelado, astral, colmeia, mini boreal, etc... ); remunera também materiais acessórios e a mão-de-obra necessária para a instalação completa do vidro.</t>
  </si>
  <si>
    <t>160104</t>
  </si>
  <si>
    <t>Espelho cristal para sanitário, e=4 mm (40 X 60cm)</t>
  </si>
  <si>
    <t>Será medido pela área de espelho instalado (un).
O item remunera o fornecimento de espelho constituído por: espelho em vidro cristal liso lapidado, com espessura de 4 mm; materiais acessórios e a mão-de-obra necessária para a instalação do espelho aparafusado sobre parede.</t>
  </si>
  <si>
    <t>160105</t>
  </si>
  <si>
    <t>Espelho 90 x 60cm, e=4mm, c/ moldura em alumínio</t>
  </si>
  <si>
    <t>Será medido pela unidade de espelho instalado (un).
O item remunera o fornecimento de espelho constituído por: espelho comum com 4 mm de espessura; requadro em perfil de alumínio (90 x 60 cm), com acabamento anodizado natural,  ou fosco; fundo em compensado de Pinus com espessura de 3 mm; parafusos galvanizados; materiais acessórios e a mão-de-obra necessária para a instalação do espelho.</t>
  </si>
  <si>
    <t>PINTURA</t>
  </si>
  <si>
    <t>Pintura:</t>
  </si>
  <si>
    <r>
      <rPr>
        <sz val="14"/>
        <color theme="1"/>
        <rFont val="Calibri"/>
      </rPr>
      <t>M</t>
    </r>
    <r>
      <rPr>
        <vertAlign val="superscript"/>
        <sz val="14"/>
        <color theme="1"/>
        <rFont val="Calibri"/>
      </rPr>
      <t>2</t>
    </r>
  </si>
  <si>
    <t>Será medido pela área de superfície pintada, não se descontando vãos de até 2,00 m² e não se considerando espaletas, filetes ou molduras. Os vãos acima de 2,00 m deverão ser deduzidos a totalidade e as espaletas, filetes ou molduras desenvolvidas (m²).
O item remunera o fornecimento de cal extinta para pintura, fixador para pintura à base de cal, materiais acessórios e a mão-de-obra necessária para a execução dos serviços de: limpeza da superfície; preparo da tinta; aplicação da tinta, em três demãos cruzadas, sobre superfície revestida com massa.</t>
  </si>
  <si>
    <r>
      <rPr>
        <sz val="14"/>
        <color theme="1"/>
        <rFont val="Calibri"/>
      </rPr>
      <t>M</t>
    </r>
    <r>
      <rPr>
        <vertAlign val="superscript"/>
        <sz val="14"/>
        <color theme="1"/>
        <rFont val="Calibri"/>
      </rPr>
      <t>2</t>
    </r>
  </si>
  <si>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PVA ; tinta látex ( plástica ) à base de PVA, solúvel em água, materiais acessórios e a mão-de-obra necessária para a execução dos serviços de: limpeza da superfície, lixamento, remoção do pó e aplicação do selador, conforme recomendações do fabricante; aplicação da tinta látex PVA, em duas demãos conforme especificações do fabricante, sobre superfície revestida com massa ou não. Não remunera o emassamento.</t>
  </si>
  <si>
    <r>
      <rPr>
        <sz val="14"/>
        <color theme="1"/>
        <rFont val="Calibri"/>
      </rPr>
      <t>M</t>
    </r>
    <r>
      <rPr>
        <vertAlign val="superscript"/>
        <sz val="14"/>
        <color theme="1"/>
        <rFont val="Calibri"/>
      </rPr>
      <t>2</t>
    </r>
  </si>
  <si>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acrílica; tinta à base de emulsão 100% acrílica, solúvel em água, acabamento fosco acetinado, materiais acessórios e a mão-de-obra necessária para a execução dos serviços de: limpeza da superfície, lixamento, remoção do pó e aplicação do selador, conforme recomendações do fabricante; aplicação da tinta acrílica, em duas demãos conforme especificações do fabricante, sobre superfície revestida com massa ou não.</t>
  </si>
  <si>
    <t>Barrado à óleo interno e externo duas demãos, sem emassamento , inclusive selador</t>
  </si>
  <si>
    <r>
      <rPr>
        <sz val="14"/>
        <color theme="1"/>
        <rFont val="Calibri"/>
      </rPr>
      <t>M</t>
    </r>
    <r>
      <rPr>
        <vertAlign val="superscript"/>
        <sz val="14"/>
        <color theme="1"/>
        <rFont val="Calibri"/>
      </rPr>
      <t>2</t>
    </r>
  </si>
  <si>
    <t>Será medido pela área de superfície preparada e pintada, deduzindo-se toda e qualquer interferência (m²).
O item remunera o fornecimento de selador; tinta óleo; diluente aguarrás; materiais acessórios e a mão-de-obra necessária para a execução dos serviços de: limpeza, lixamento e remoção do pó, conforme recomendações do fabricante; aplicação da tinta óleo, em duas demãos  sobre superfície revestida com massa ou não e aplicação do selador.</t>
  </si>
  <si>
    <t>Esmalte em esquadrias de ferro com duas demãos e uma demão de zarcão</t>
  </si>
  <si>
    <r>
      <rPr>
        <sz val="14"/>
        <color theme="1"/>
        <rFont val="Calibri"/>
      </rPr>
      <t>M</t>
    </r>
    <r>
      <rPr>
        <vertAlign val="superscript"/>
        <sz val="14"/>
        <color theme="1"/>
        <rFont val="Calibri"/>
      </rPr>
      <t>2</t>
    </r>
  </si>
  <si>
    <t>Será medido pela área da projeção vertical da estrutura (m²), com os acréscimos:
A) Estrutura metálica plana: multiplicar a área de projeção vertical por 2.
B) Estrutura metálica em arco: acrescentar em 30% a área de projeção vertical e multiplicar por 2.
C) Em caixilhos vazados ou com vidros, grades ou gradis de ferro, pela área da peça ou projeção do conjunto, no plano vertical ou horizontal, considerada uma só vez, acrescentando-se, mais uma vez, as áreas de vedação superiores a 15% da área inicial.
O item remunera o fornecimento de tinta esmalte sintético, zarcão inclusive materiais acessórios e a mão-de-obra necessária para a limpeza da superfície, lixamento final, remoção do pó e aplicação da tinta e zarcão.</t>
  </si>
  <si>
    <t>Aplicação de fundo anticorrosivo (zarcão) em esquadrias metálicas</t>
  </si>
  <si>
    <t xml:space="preserve">Será medido pela área da projeção vertical da estrutura (m²), com os acréscimos:
A) Estrutura metálica plana: multiplicar a área de projeção vertical por 2.
B) Estrutura metálica em arco: acrescentar em 30% a área de projeção vertical e multiplicar por 2.
C) Em caixilhos vazados ou com vidros, grades ou gradis de ferro, pela área da peça ou projeção do conjunto, no plano vertical ou horizontal, considerada uma só vez, acrescentando-se, mais uma vez, as áreas de vedação superiores a 15% da área inicial.
O item remunera o fornecimento de Zarcão, materiais acessórios e a mão-de-obra necessária para a execução dos serviços como: limpeza da superfície, lixamento final, remoção do pó e aplicação do fundo antioxidante.
</t>
  </si>
  <si>
    <t>Óleo ou esmalte em esquadrias de madeira com duas demãos, sem massa corrida, com fundo nivelador p/ madeira</t>
  </si>
  <si>
    <r>
      <rPr>
        <sz val="14"/>
        <color theme="1"/>
        <rFont val="Calibri"/>
      </rPr>
      <t>M</t>
    </r>
    <r>
      <rPr>
        <vertAlign val="superscript"/>
        <sz val="14"/>
        <color theme="1"/>
        <rFont val="Calibri"/>
      </rPr>
      <t>2</t>
    </r>
  </si>
  <si>
    <t>Será medido por área de superfície preparada e pintada (m²):
A) Em portas, portões, guichês com batente, pela área da peça multiplicada por 3 ( três ). Não havendo batente, medição pela área da peça multiplicado por 2 ( dois );
B) Em janelas e portas com batentes de madeira, com venezianas ou persianas de enrolar, pela área da peça multiplicada por 5 ( cinco );
C) Em cercas e gradis, pela área de projeção do conjunto no plano vertical, considerada apenas uma vez.
O item remunera o fornecimento de fundo branco fosco, para superfície de madeira, o fornecimento de tinta esmalte à base de resinas alquídicas ou óleo, diluente aguarrás; materiais acessórios e a mão-de-obra necessária para a execução dos serviços de limpeza da superfície, conforme recomendações do fabricante; aplicação da tinta esmalte, em duas demãos , sendo a primeira demão aplicada como fundo selante, conforme especificações do fabricante.</t>
  </si>
  <si>
    <t>Verniz em esquadrias de madeira com duas demãos</t>
  </si>
  <si>
    <r>
      <rPr>
        <sz val="14"/>
        <color theme="1"/>
        <rFont val="Calibri"/>
      </rPr>
      <t>M</t>
    </r>
    <r>
      <rPr>
        <vertAlign val="superscript"/>
        <sz val="14"/>
        <color theme="1"/>
        <rFont val="Calibri"/>
      </rPr>
      <t>2</t>
    </r>
  </si>
  <si>
    <t>Será medido por área (m²):
A) Em portas, portões, guichês com batente, pela área da peça multiplicada por 3 ( três ). Não havendo batente, medição pela área da peça multiplicado por 2 ( dois ); 
B) Em janelas e portas com batentes de madeira, com venezianas ou persianas de enrolar, pela área da peça multiplicada por 5 ( cinco ); 
C) Em cercas e gradis, pela área de projeção do conjunto no plano vertical, considerada apenas uma vez.
2) O item remunera o fornecimento de verniz sintético, resistente a intempéries e raios solares, indicado para uso interno ou externo, diluente aguarrás; materiais acessórios e a mão-de-obra necessária para a execução dos serviços de: limpeza e preparo da superfície, conforme recomendações do fabricante; aplicação do verniz, em três demãos, sendo a primeira demão aplicada como fundo selante, conforme especificações do fabricante.</t>
  </si>
  <si>
    <t>Verniz em réguas de afixar cartazes e proteção de carteiras, 2 demãos, fosco</t>
  </si>
  <si>
    <t>Será medido por comprimento de réguas para afixar cartazes e e proteção de carteiras (m).
O item remunera o fornecimento de verniz sintético, resistente a intempéries e raios solares, indicado para uso interno ou externo, diluente aguarrás, materiais acessórios e a mão-de-obra necessária para a execução dos serviços de: limpeza e preparo da superfície, conforme recomendações do fabricante; aplicação do verniz, em duas demãos, sendo a primeira demão aplicada como fundo selante, conforme especificações do fabricante.</t>
  </si>
  <si>
    <t>Emassamento de parede interna com massa corrida à base de PVA com duas demãos, para pintura látex</t>
  </si>
  <si>
    <r>
      <rPr>
        <sz val="14"/>
        <color theme="1"/>
        <rFont val="Calibri"/>
      </rPr>
      <t>M</t>
    </r>
    <r>
      <rPr>
        <vertAlign val="superscript"/>
        <sz val="14"/>
        <color theme="1"/>
        <rFont val="Calibri"/>
      </rPr>
      <t>2</t>
    </r>
  </si>
  <si>
    <t>Será medido pela área de superfície emassada, deduzindo-se toda e qualquer interferência (m²).
O item remunera o fornecimento de massa corrida à base de PVA, recomendada para a correção de pequenos defeitos, materiais acessórios e a mão-de-obra necessária para a execução dos serviços de: limpeza da superfície, remoção de partes soltas, irregularidades e poeira, conforme recomendações do fabricante; aplicação da massa, em duas demãos em camadas finas com lixamentos intermediários, conforme especificações do fabricante, lixamento final e remoção do pó da superfície emassada.</t>
  </si>
  <si>
    <t xml:space="preserve">Emassamento de parede interna ou externa com massa corrida com duas demãos, p/ pintura óleo </t>
  </si>
  <si>
    <r>
      <rPr>
        <sz val="14"/>
        <color theme="1"/>
        <rFont val="Calibri"/>
      </rPr>
      <t>M</t>
    </r>
    <r>
      <rPr>
        <vertAlign val="superscript"/>
        <sz val="14"/>
        <color theme="1"/>
        <rFont val="Calibri"/>
      </rPr>
      <t>2</t>
    </r>
  </si>
  <si>
    <t>Será medido pela área de superfície emassada, deduzindo-se toda e qualquer interferência (m²).
O item remunera o fornecimento de massa corrida para pintura à base de óleo, diluente aguarrás; materiais acessórios e a mão-de-obra necessária para a execução dos serviços de: limpeza da superfície e remoção de partes soltas, conforme recomendações do fabricante; aplicação da massa, em duas demãos, em camadas finas com lixamentos intermediários, conforme especificações do fabricante, lixamento final e remoção do pó da superfície emassada.</t>
  </si>
  <si>
    <t xml:space="preserve">Outros: </t>
  </si>
  <si>
    <t>Verniz acrílico, 2 demãos; sobre alvenaria ou concreto</t>
  </si>
  <si>
    <r>
      <rPr>
        <sz val="14"/>
        <color theme="1"/>
        <rFont val="Calibri"/>
      </rPr>
      <t>M</t>
    </r>
    <r>
      <rPr>
        <vertAlign val="superscript"/>
        <sz val="14"/>
        <color theme="1"/>
        <rFont val="Calibri"/>
      </rPr>
      <t>2</t>
    </r>
  </si>
  <si>
    <t>Será medido pela área de superfície envernizada, deduzindo-se toda e qualquer interferência (m²).
O item remunera o fornecimento de verniz acrílico à base de solvente, conforme especificações de projeto e / ou memorial descritivo; materiais acessórios e a mão-de-obra necessária para a execução dos serviços: preparo da superfície, conforme recomendações do fabricante aplicação do verniz, em duas demãos, sobre superfícies de concreto aparente, tijolo aparente, pedras porosas, ou argamassas, sendo a primeira demão com o próprio verniz diluído, ou com primer específico, e as demais com, ou sem diluição, de acordo com o tipo de superfície, a técnica utilizada para a aplicação e as especificações do fabricante.</t>
  </si>
  <si>
    <t>Pintura com tinta acrílica em piso de concreto 2 demãos aplicado com rolo de lã, acabamento liso exceto quadra</t>
  </si>
  <si>
    <r>
      <rPr>
        <sz val="14"/>
        <color theme="1"/>
        <rFont val="Calibri"/>
      </rPr>
      <t>M</t>
    </r>
    <r>
      <rPr>
        <vertAlign val="superscript"/>
        <sz val="14"/>
        <color theme="1"/>
        <rFont val="Calibri"/>
      </rPr>
      <t>2</t>
    </r>
  </si>
  <si>
    <t>Será medido pela área de superfície pintada, deduzindo-se toda e qualquer interferência (m²).
O item remunera o fornecimento de tinta à base de resinas acrílicas, com alta resistência à abrasão, acabamento microtexturizado, lavável, resistente a água, alcalinidade, maresia e intempéries, materiais acessórios e a mão-de-obra necessária para a execução dos serviços de: limpeza da superfície, conforme recomendações do fabricante; aplicação da tinta acrílica, uma demão como primer, com a tinta diluída em 40% de água, duas demãos de acabamento, com a tinta diluída em 20% de água,
conforme especificações do fabricante; não remunera o preparo de base, quando necessário.</t>
  </si>
  <si>
    <t>Pintura texturizada com desempenadeira de aço, lixamento do emboço e fundo selador</t>
  </si>
  <si>
    <t>Será medido pela área de superfície preparada e pintada, deduzindo-se toda e qualquer interferência (m²).
O item remunera o fornecimento de selador de tinta para pintura com textura acrílica; revestimento texturizado 100% acrílico, sem agregados minerais, para uso interno ou externo, materiais acessórios; e a mão-de-obra necessária para os serviços de: limpeza, lixamento e remoção do pó; aplicação do revestimento texturizado acrílico, em uma demão, sem diluição do produto, conforme recomendações do fabricante.</t>
  </si>
  <si>
    <t>Limpeza total e tratamento de superfície de concreto aparente ou tijolinho laminado, incluindo remoção de tinta antiga, raspagem, estucagem e polimento com resina ou verniz acrílico</t>
  </si>
  <si>
    <t>Será medido pela área de superfície limpa de sujeira, gorduras e tinta antiga, e utilização de resina e verniz, deduzindo-se toda e qualquer interferência (m²).
O item remunera o fornecimento de materiais, ferramentas e mão-de-obra necessária para remoção de tintas, gorduras, raspagem, estucagem para nivelamento e recuperação de trincas e polimento de estruturas de concreto e tijolos aparentes e posterior aplicação de resina e verniz em duas demãos.</t>
  </si>
  <si>
    <t>BANCADAS, PRATELEIRAS E DIVISÓRIAS</t>
  </si>
  <si>
    <t>Execução  de:</t>
  </si>
  <si>
    <t>180101</t>
  </si>
  <si>
    <t>Banco interno em concreto e alvenaria, acabamento em verniz, e = 8 cm, l = 40 cm</t>
  </si>
  <si>
    <t>Será medido por comprimento de banco executado (m).
O item remunera o fornecimento de materiais e mão-de-obra necessários para a execução dos serviços: alvenaria de apoio em tijolos comuns de barro cozido; revestimento da alvenaria em cimentado queimado; tampo de concreto armado com canto arredondado com espessura de 8 cm e largura de 40 cm; remunera também a escavação para construção da base armada e lastro de brita e o acabamento em verniz em duas demãos o serviço de limpeza final.</t>
  </si>
  <si>
    <t>180102</t>
  </si>
  <si>
    <t>Banco de jardim em concreto, 130 x 40 cm, h = 45 cm</t>
  </si>
  <si>
    <t>Será medido por unidade de banco instalado (un).
O item remunera o fornecimento, instalação completa de banco em concreto pré-moldado para jardim, inclusive mão-de-obra e materiais necessários para execução de base em concreto.  O banco deverá ser em concreto pré-moldado; medidas mínimas 130 x 40 x 45 cm.</t>
  </si>
  <si>
    <t>180103</t>
  </si>
  <si>
    <t>Conjunto de mesa e bancos de concreto para jogos (02 bancos em arco com Raio interno = 80 cm e h = 43 cm e mesa com d = 130 cm, e = 8 cm , h = 75 cm)</t>
  </si>
  <si>
    <t>CJ</t>
  </si>
  <si>
    <t>Será medido por conjunto de mesa e bancos instalado (cj).
O item remunera o fornecimento, instalação completa do conjunto de uma mesa e dois bancos em concreto pré-moldado para jardim, inclusive mão-de-obra e materiais necessários para execução de base em concreto.  Os bancos deverão ser em arco, em concreto pré-moldado com raio interno de 80 cm, espessura de 8 cm e altura de 43 cm, a mesa com diâmetro de 130 cm, espessura de 8 cm e altura de 75 cm.</t>
  </si>
  <si>
    <t>180104</t>
  </si>
  <si>
    <t>Bancada de laboratório completa.</t>
  </si>
  <si>
    <t>Será medido por conjunto de bancada e armário de laboratório completo instalado (cj).
O item remunera o fornecimento, instalação completa do conjunto de bancada de laboratório com tampo de granito cinza andorinha l=60cm e c=265cm, testeira de 5cm, rodabanca  de granito cinza andorinha h= 10 cm, base em alvenaria h=10cm, armário em compensado 20mm com portas revestidas em laminado melamínico branco nas duas faces h=75cm, puxadores de metal cromado, prateleiras do mesmo material das portas, cuba de aço inox AISI 304 465 x 330 mm completa com torneira  e acessórios.</t>
  </si>
  <si>
    <t>180105</t>
  </si>
  <si>
    <t>Prateleira de ardósia e=2 cm apoiada em alvenaria ou embutida na parede</t>
  </si>
  <si>
    <r>
      <rPr>
        <sz val="14"/>
        <color theme="1"/>
        <rFont val="Calibri"/>
      </rPr>
      <t>M</t>
    </r>
    <r>
      <rPr>
        <vertAlign val="superscript"/>
        <sz val="14"/>
        <color theme="1"/>
        <rFont val="Calibri"/>
      </rPr>
      <t>2</t>
    </r>
  </si>
  <si>
    <t>Será medido pela área de prateleira instalada (m²).
O item remunera o fornecimento e a instalação de prateleira em ardósia com espessura de 2 cm, bem como materiais, alvenaria de apoio inclusive acabamento e acessórios necessários para a fixação, assentamento e rejuntamento.</t>
  </si>
  <si>
    <t>180106</t>
  </si>
  <si>
    <t>Prateleira de ardósia e=2 cm, apoiada em  console de metalon 20x30 cm</t>
  </si>
  <si>
    <r>
      <rPr>
        <sz val="14"/>
        <color theme="1"/>
        <rFont val="Calibri"/>
      </rPr>
      <t>M</t>
    </r>
    <r>
      <rPr>
        <vertAlign val="superscript"/>
        <sz val="14"/>
        <color theme="1"/>
        <rFont val="Calibri"/>
      </rPr>
      <t>2</t>
    </r>
  </si>
  <si>
    <t>Será medido pela área de prateleira instalada (m²).
O item remunera o fornecimento e a instalação de prateleira em ardósia com espessura de 2 cm, bem como materiais acessórios necessários para a fixação, assentamento e rejuntamento. Remunera também o apoio confeccionado em metalon 20 x 30 mm, chapa 18, pintado e protegido quanto à degradação por corrosão, possuindo extremidade fechada.</t>
  </si>
  <si>
    <t>180107</t>
  </si>
  <si>
    <t>Prateleira de granito cinza andorinha, e = 2 cm, apoiada sobre alvenaria</t>
  </si>
  <si>
    <t>Será medido pela área de prateleira instalada (m²).
O item remunera o fornecimento e a instalação de prateleira em granito tipo andorinha, com espessura de 2 cm, alvenaria de apoio inclusive acabamento desta, bem como materiais acessórios necessários para a fixação, assentamento e rejuntamento.</t>
  </si>
  <si>
    <t>180108</t>
  </si>
  <si>
    <t>Prateleira de granito cinza andorinha, e = 2 cm, apoiada em console de metalon 20 x 30 mm</t>
  </si>
  <si>
    <t>Será medido pela área de prateleira instalada (m²).
O item remunera o fornecimento e a instalação de prateleira em granito tipo andorinha, com espessura de 2 cm, bem como materiais acessórios necessários para a fixação, assentamento e rejuntamento. Remunera também o apoio confeccionado em metalon 20 x 30 mm, chapa 18, pintado e protegido quanto à degradação por corrosão, possuindo extremidade fechada.</t>
  </si>
  <si>
    <t>180109</t>
  </si>
  <si>
    <t>Soleira ou peitoril de ardósia e=2cm</t>
  </si>
  <si>
    <r>
      <rPr>
        <sz val="14"/>
        <color theme="1"/>
        <rFont val="Calibri"/>
      </rPr>
      <t>M</t>
    </r>
    <r>
      <rPr>
        <vertAlign val="superscript"/>
        <sz val="14"/>
        <color theme="1"/>
        <rFont val="Calibri"/>
      </rPr>
      <t>2</t>
    </r>
  </si>
  <si>
    <t>Será medido pelo comprimento de soleira e/ou peitoril revestido com ardósia (m²).
O item remunera o fornecimento de ardósia; areia, cimento, cal, cimento branco ou rejunte, materiais acessórios e a mão-de-obra necessária para o assentamento e rejuntamento de ardósia em soleiras e / ou peitoris, com largura até 20 cm e espessura de 2 cm; não remunera o preparo prévio da superfície.</t>
  </si>
  <si>
    <t>180110</t>
  </si>
  <si>
    <t>Soleira ou peitoril de granito cinza andorinha e=2cm</t>
  </si>
  <si>
    <t xml:space="preserve">Será medido pela área da peça em granito a ser instalada (m²).
O item remunera o fornecimento de granito cinza andorinha com acabamento polido ou jateado na espessura de 2,0 cm; areia, cimento, cimento branco ou rejunte, materiais acessórios e a mão-de-obra necessária para o assentamento e rejuntamento do granito em soleiras e / ou peitoris, com largura até 20 cm; não remunera o preparo prévio da superfície. </t>
  </si>
  <si>
    <t>180200</t>
  </si>
  <si>
    <t>Outros (fornecimento e execução):</t>
  </si>
  <si>
    <t>180201</t>
  </si>
  <si>
    <t>Bancada p/ lavatório em ardósia e= 3cm e L = 55cm em console de metalon</t>
  </si>
  <si>
    <r>
      <rPr>
        <sz val="14"/>
        <color theme="1"/>
        <rFont val="Calibri"/>
      </rPr>
      <t>M</t>
    </r>
    <r>
      <rPr>
        <vertAlign val="superscript"/>
        <sz val="14"/>
        <color theme="1"/>
        <rFont val="Calibri"/>
      </rPr>
      <t>2</t>
    </r>
  </si>
  <si>
    <t xml:space="preserve">Será medido pela área de tampo instalado (m²).
O item remunera o fornecimento e a instalação do tampo em ardósia com espessura de 3 cm, inclusive testeira, frontão e demais elementos de arremate, bem como materiais acessórios necessários para a fixação, assentamento e rejuntamento. </t>
  </si>
  <si>
    <t>180202</t>
  </si>
  <si>
    <t>Bancada de granito para pia ou lavatório e=3cm, apoiada em console de metalon</t>
  </si>
  <si>
    <t xml:space="preserve">Será medido pela área de bancada instalada (m²).
O item remunera o fornecimento e a instalação da bancada em granito cinza andorinha, Mauá ou corumbá com espessura de 3 cm, inclusive testeira, frontão furos (se necessários) e demais elementos de arremate, bem como console de metalon (mínimo 20 x 30cm) e materiais acessórios necessários para a fixação, assentamento e rejuntamento. </t>
  </si>
  <si>
    <t>180203</t>
  </si>
  <si>
    <t>Bancada de granito e = 3cm apoiada em alvenaria</t>
  </si>
  <si>
    <t xml:space="preserve">Será medido pela área de bancada instalada (m²).
O item remunera o fornecimento e a instalação de bancada em granito tipo andorinha, ou Mauá, ou Corumbá com espessura de 3 cm, inclusive testeira, frontão furos (se necessários) e demais elementos de arremate, bem como materiais acessórios necessários para a fixação, assentamento e rejuntamento. </t>
  </si>
  <si>
    <t>180204</t>
  </si>
  <si>
    <t>Divisória de granito cinza andorinha (incluindo todas as ferragens em latão cromado), e = 3cm</t>
  </si>
  <si>
    <t>Será medido por área de placa instalada (m²).
O item remunera o fornecimento de placas de granito cinza andorinha, com acabamento polido e tratamento à base de resina protetora, espessura de 3,0 cm, nas dimensões indicadas em projeto; materiais acessórios: areia, cimento, cimento branco, cola a base de resina epóxi, peças e arremates metálicos e a mão-de-obra necessária para a instalação completa das divisórias, inclusive o rejunte das mesmas; não remunera ferragem de vão de porta.</t>
  </si>
  <si>
    <t>180205</t>
  </si>
  <si>
    <t>Divisória  em  ardósia  polida (incluindo todas as ferragens em latão cromado), e = 3cm com ferragens em latão cromado</t>
  </si>
  <si>
    <t>Será medido por área de placa instalada (m²).
O item remunera o fornecimento de placas em ardósia, com polimento, espessura de 3,0 cm, nas dimensões indicadas em projeto; materiais acessórios: areia, cimento, cimento branco, cola a base de resina epóxi, peças e arremates metálicos e a mão-de-obra necessária para a instalação completa das divisórias, inclusive o rejunte das mesmas; não remunera ferragem de vão de porta.</t>
  </si>
  <si>
    <t>DIVERSOS</t>
  </si>
  <si>
    <t>190100</t>
  </si>
  <si>
    <t>190101</t>
  </si>
  <si>
    <t>Alambrado em tela soldada galvanizada, fixada em mourões de concreto armado ponta virada, h=2,80m (espaçados a cada 2,50m), com a cinta de fundação e com acréscimo de 3 fios de arame farpado</t>
  </si>
  <si>
    <t>Será medido por comprimento de cerca executada (m).
O item remunera o fornecimento material e mão-de-obra para instalação de mourões de concreto armado, ponta virada, seção mínima da base 10 x 10 cm, com altura de 2,80 m, com furos de 20 cm em 20 cm e fornecimento e instalação de tela de aço com malha retangular com malha de # 2" fio 12 e outros materiais e acessórios necessários para esta instalação. Remunera também  a construção de cinta em concreto armado em toda a extensão da cerca com dimensões mínimas de 10 x 15 cm, a limpeza do terreno; perfuração para a colocação dos mourões; alojamento dos mourões com recobrimento médio de 0,50 cm, concreto com Fck mínimo de Fck 20Mpa e aço CA 50 e 3 fios de arame farpado na ponta virada.</t>
  </si>
  <si>
    <t>190103</t>
  </si>
  <si>
    <t>Fornecimento e instalação de tela de arame galvanizado em alambrados com quadros em tubos galvanizados existentes.</t>
  </si>
  <si>
    <t>Será medido por área de tela de arame instalada (m²).
O item remunera o fornecimento, acessórios, materiais, ferramentas e mão de obra necessária instalação de tela de aço galvanizada com malha ciclônica tipo "Q" conforme NBR / ABNT 10119 de 2" (50 x 50 mm) fio BWG 10 (3,40 mm), fabricada em fio de aço doce de acordo om a NBR / ABNT 5589 , com acabamento lateral de pontas dobradas, fixada por meio de cabos tensores e arames de amarração e de arame em fio de aço doce recozido e zincado bitola BWG 14 (2,11 mm) utilizado para amarração da tela aos montantes verticais e travamentos.
Não remunera os serviços fornecimento e instalação dos quadros de tubos de aço galvanizados.</t>
  </si>
  <si>
    <t>190200</t>
  </si>
  <si>
    <t>Telas protetoras</t>
  </si>
  <si>
    <t>190201</t>
  </si>
  <si>
    <t>Tela de nylon tipo mosquiteiro com moldura em alumínio anodizado natural</t>
  </si>
  <si>
    <t>Será medido pela área da tela instalada (m²).
O item remunera o fornecimento de tela de proteção removível, com moldura constituída por perfis e chapas de alumínio anodizado natural, tela tipo mosquiteiro de nylon na cor verde com trama de 1,5mm, toda superfície metálica deve estar completamente limpa, seca e desengraxada; Remunera também acessórios e a mão-de-obra necessária para a instalação da tela.</t>
  </si>
  <si>
    <t>190202</t>
  </si>
  <si>
    <t>Tela de nylon tipo mosquiteiro com moldura em madeira.</t>
  </si>
  <si>
    <t>Será medido pela área da tela instalada (m²).
O item remunera o fornecimento de tela de proteção removível, com moldura constituída por perfis de madeira do tipo pinho ou pinus,  tela tipo mosquiteiro de nylon na cor verde com trama de 1,5mm, a moldura de madeira deve apresentar acabamento liso sem rebarbas. Remunera também acessórios e a mão-de-obra necessária para a instalação da tela.</t>
  </si>
  <si>
    <t>190203</t>
  </si>
  <si>
    <t>Tela de proteção contra pássaros</t>
  </si>
  <si>
    <t>Será medido pela área da tela instalada (m²).
O item remunera o fornecimento de tela de proteção em arame galvanizado malha 1/2 fio 24 sem moldura. Remunera também acessórios e a mão-de-obra necessária para a instalação da tela.</t>
  </si>
  <si>
    <t>190300</t>
  </si>
  <si>
    <t>Desafixação e posterior fixação de equipamentos e acessórios (apenas mão de obra)</t>
  </si>
  <si>
    <t>190301</t>
  </si>
  <si>
    <t>Desafixação e posterior fixação de equipamentos e acessórios destinado à rede lógica na sala de informática (apenas mão de obra)</t>
  </si>
  <si>
    <t>Será medido por unidade de serviço executado conforme o caso
O item remunera a retirada provisória (desafixação), proteção contra danos e posterior instalação destes (fixação) incluindo todos acessórios necessários para esta reinstalação.</t>
  </si>
  <si>
    <t>190302</t>
  </si>
  <si>
    <t>Desafixação, afastamento e posterior fixação de conduletes de alumínio qualquer tipo ou tamanho</t>
  </si>
  <si>
    <t>190303</t>
  </si>
  <si>
    <t>Desafixação, afastamento e posterior fixação de armários e caixas de sobrepor qualquer tipo e tamanho tamanho</t>
  </si>
  <si>
    <t>190304</t>
  </si>
  <si>
    <t>Desafixação, afastamento e posterior fixação de eletroduto de PVC rígido qualquer diâmetro</t>
  </si>
  <si>
    <t>190305</t>
  </si>
  <si>
    <t>Desafixação, afastamento e posterior fixação de eletroduto de ferro galvanizado leve, médio ou pesado qualquer diâmetro</t>
  </si>
  <si>
    <t>190306</t>
  </si>
  <si>
    <t>Desafixação, afastamento e posterior fixação de eletrocalha ou canaleta metálica galvanizada de qualquer tipo, com ou sem tampa</t>
  </si>
  <si>
    <t>190307</t>
  </si>
  <si>
    <t>Desafixação, afastamento e posterior fixação de canaleta em PVC para instalação elétrica aparente de qualquer tipo, com ou sem tampa</t>
  </si>
  <si>
    <t>190308</t>
  </si>
  <si>
    <t>Desafixação, afastamento e posterior fixação de quadro para giz, pincel atômico e de cartazes</t>
  </si>
  <si>
    <t>190400</t>
  </si>
  <si>
    <t>Placas e sinalizadores</t>
  </si>
  <si>
    <t>190401</t>
  </si>
  <si>
    <t>Sinalização com pictograma para vaga de estacionamento ou pátio em tinta acrílica fosca para pessoas com mobilidade reduzida.</t>
  </si>
  <si>
    <t>Será medido por unidade de pictograma pintado (un).
O item remunera o fornecimento de tinta acrílica fosca para piso, matriz com símbolo de vaga para estacionamento de veículos que conduzam ou sejam conduzidos por pessoas com mobilidade reduzida ou pátio interno, conforme NBR 9050, inclusive materiais acessórios e a mão-de-obra necessária para o preparo de pavimento betuminoso ou de concreto, marcação do quadro com dimensões de 1,70 x 1,70 m, pintura do fundo e pintura do símbolo.</t>
  </si>
  <si>
    <t>190402</t>
  </si>
  <si>
    <t>Placa em chapa de aço escovado 25x12 cm</t>
  </si>
  <si>
    <t>Será medido por unidade de placa instalada (un).
O item remunera o fornecimento e instalação de placa de identificação constituída por: chapa em aço inoxidável escovado, com espessura mínima de 1,5 mm, orla em aço polido com 5 mm de largura; parafusos e buchas adequados, para fixação.</t>
  </si>
  <si>
    <t>190403</t>
  </si>
  <si>
    <t>Placa de alumínio fundido com denominação dos cômodos 20x5cm</t>
  </si>
  <si>
    <t>Será medido por unidade de placa instalada (un).
O item remunera o fornecimento e instalação de placa de identificação constituída por: chapa em alumínio fundido, com espessura mínima de 1,5 mm, parafusos e buchas adequados, para fixação.</t>
  </si>
  <si>
    <t>190404</t>
  </si>
  <si>
    <t>Placa de alumínio fundido com numeração de portas  5x5cm</t>
  </si>
  <si>
    <t>190405</t>
  </si>
  <si>
    <t>Placa de alumínio anodizado 25x25cm para identificação</t>
  </si>
  <si>
    <t>Será medido por unidade de placa instalada (un).
O item remunera o fornecimento e instalação de placa de identificação constituída por: chapa em alumínio anodizado, com espessura mínima de 1,0 mm, parafusos e buchas adequados, para fixação.</t>
  </si>
  <si>
    <t>190406</t>
  </si>
  <si>
    <t>Placa em alumínio 15x15cm, com pictograma em película adesiva</t>
  </si>
  <si>
    <t>Será medido por unidade de placa instalada (un).
O item remunera o fornecimento e instalação de placa de identificação constituída por: chapa em alumínio, com espessura mínima de 1,0 mm, parafusos e buchas adequados, para fixação e pictograma internacional de pessoas com mobilidade reduzida.</t>
  </si>
  <si>
    <t>190500</t>
  </si>
  <si>
    <t>Casa de gás em alvenaria para:</t>
  </si>
  <si>
    <t>Será medido por unidade de abrigo executado (un).
Os itens abaixo remunera o fornecimento dos materiais e mão-de-obra necessários para a execução do abrigo de gás constituído por: alvenaria de bloco de concreto, revestida com chapisco, emboço, reboco e pintura com tinta a cal; base em concreto simples; laje de cobertura em concreto armado; portão proporcional ao tamanho do abrigo, em tela de arame fio nº 10, malha 2" e tubo galvanizado 2" com acabamento em pintura óleo sobre base antioxidante; remunera também o fornecimento e instalação de tubos e conexões em aço schedule de 3/4"e 1/2", registros, válvulas, acessórios até o local de localização do fogão, o número e tamanho dos cilindros cheios para o abrigo; os serviços de pintura com tinta a base de alumínio para a tubulação, limpeza e apiloamento do terreno. Remunera também o laudo de estanqueidade de acordo com as normas vigentes e com o devido registro no CREA-MG.</t>
  </si>
  <si>
    <t>190501</t>
  </si>
  <si>
    <t>2 botijões de gás 13 Kg (EXCLUSIVE CILINDRO)</t>
  </si>
  <si>
    <t>190502</t>
  </si>
  <si>
    <t>2 botijões de gás 45 Kg (INCLUSIVE CILINDRO CHEIO)</t>
  </si>
  <si>
    <t>190503</t>
  </si>
  <si>
    <t>4 botijões de gás 13 Kg (EXCLUSIVE CILINDRO)</t>
  </si>
  <si>
    <t>190504</t>
  </si>
  <si>
    <t>4 botijões de gás 45 Kg (INCLUSIVE CILINDRO CHEIO)</t>
  </si>
  <si>
    <t>190505</t>
  </si>
  <si>
    <t>Laudo de Vistoria e ART com execução de teste de estanqueidade de gás com emissão de laudo técnico (PARA RENOVAÇÃO DE AVCB)</t>
  </si>
  <si>
    <t>190600</t>
  </si>
  <si>
    <t>Andaimes</t>
  </si>
  <si>
    <t>190601</t>
  </si>
  <si>
    <t>Andaime em cavalete metálico para alvenaria, com chapa de compensado e tábua, com reaproveitamento, inclusive montagem/desmontagem e remanejamento</t>
  </si>
  <si>
    <t>Será medido pelo perímetro da alvenaria a ser construída (m)
O item remunera o transporte do material até o local de aplicação, o  fornecimento, montagem e desmontagem de andaime para alvenaria, incluindo assoalho de tábuas ou chapas, sarrafos, pontaletes, suportes e pregos para fixação e posterior limpeza dos resíduos gerados no local.</t>
  </si>
  <si>
    <t>190602</t>
  </si>
  <si>
    <t>Andaime em cavalete metálico para forro ou serviço em altura interno, com chapa de compensado e tábua, com reaproveitamento, inclusive montagem/desmontagem e remanejamento</t>
  </si>
  <si>
    <t>Será medido pela área em metros quadrados em projeção, na qual foi utilizado o andaime. (m²)
O item remunera o transporte do material até o local de aplicação; o fornecimento, montagem e desmontagem de andaime para revestimento interno, incluindo tábuas ou chapas, sarrafos, pontaletes, suportes e pregos para fixação; e a posterior  limpeza dos resíduos gerados no local</t>
  </si>
  <si>
    <t>190603</t>
  </si>
  <si>
    <t>Fornecimento de andaime metálico para fachada (locação), inclusive piso metálico e sapatas, exclusive montagem e desmontagem</t>
  </si>
  <si>
    <t>M²XMÊS</t>
  </si>
  <si>
    <t>Será medido pela área, na projeção vertical da fachada, do andaime tubular fachadeiro alocado, multiplicada pelo período em meses de locação (m² x mês).
O item remunera o fornecimento de locação de andaime tubular fachadeiro montado com no mínimo 1,0 m de largura a partir da face externa da fachada; mão de obra para translado interno na obra e materiais necessários para a locação do andaime, constituído por: quadros de base com travamentos e ajustes em diagonal, nivelados por meio de sapatas ajustáveis; guarda-corpos e rodapés, plataformas e quadros com escadas; pavimento de pisos metálicos; materiais acessórios como cabo de aço, tubos e braçadeiras
necessários para a montagem; conforme NR 18 e/ou normas vigentes. Não remunera a montagem e desmontagem do andaime</t>
  </si>
  <si>
    <t>190604</t>
  </si>
  <si>
    <t>Montagem e desmontagem de andaime metálico para fachada com piso metálico, exclusive fornecimento do andaime e rodapé/guarda-corpo em madeira</t>
  </si>
  <si>
    <t>Será medido pela área, na projeção vertical da fachada, do andaime montado e desmontado, sendo medido 100% na desmontagem (m²).
O item remunera o fornecimento da mão-de-obra necessária para a montagem, desmontagem, empilhamento das peças e traslado interno na obra, para andaime tubular fachadeiro, inclusive o madeiramento do tablado.</t>
  </si>
  <si>
    <t>190605</t>
  </si>
  <si>
    <t>Fornecimento de andaime metálico tubular tipo torre (locação), inclusive rodízios, exclusive montagem e desmontagem</t>
  </si>
  <si>
    <t>MXMÊS</t>
  </si>
  <si>
    <t>Será medido pela altura de andaime em torre multiplicado pelo período em meses de locação, altura da torre a partir de 2,00 m (m x mês).
O item remunera o fornecimento de locação de andaime tubular tipo torre metálico com base quadrada (1,5 x 1,5 m), mão de obra necessária para transporte interno na obra: Quadros de base com travamentos e rodas emborrachadas para locomoção; guarda-corpo e rodapé, plataforma e quadros com escada; pisos metálicos. Utilizado somente para postes e pontos localizados; não substitui o andaime fachadeiro.
Conforme NR 18 e/ou normas vigentes. Não remunera montagem e desmontagem.</t>
  </si>
  <si>
    <t>190606</t>
  </si>
  <si>
    <t>Montagem e desmontagem de andaime metálico tubular tipo torre, exclusive fornecimento do andaime</t>
  </si>
  <si>
    <t>Será medido pela altura do andaime montado e desmontado, sendo medido 100% na desmontagem (m).
O item remunera o fornecimento da mão-de-obra necessária para a montagem, desmontagem, empilhamento das peças e traslado interno na obra, para andaimes em torres, inclusive o madeiramento do tablado.</t>
  </si>
  <si>
    <t>QUADRA</t>
  </si>
  <si>
    <t>200101</t>
  </si>
  <si>
    <t>200102</t>
  </si>
  <si>
    <r>
      <rPr>
        <sz val="14"/>
        <color theme="1"/>
        <rFont val="Calibri"/>
      </rPr>
      <t>M</t>
    </r>
    <r>
      <rPr>
        <vertAlign val="superscript"/>
        <sz val="14"/>
        <color theme="1"/>
        <rFont val="Calibri"/>
      </rPr>
      <t>2</t>
    </r>
  </si>
  <si>
    <t>200103</t>
  </si>
  <si>
    <r>
      <rPr>
        <sz val="14"/>
        <color theme="1"/>
        <rFont val="Calibri"/>
      </rPr>
      <t>M</t>
    </r>
    <r>
      <rPr>
        <vertAlign val="superscript"/>
        <sz val="14"/>
        <color theme="1"/>
        <rFont val="Calibri"/>
      </rPr>
      <t>2</t>
    </r>
  </si>
  <si>
    <t>Será medido pela área onde será executado, na espessura mínima de 5cm (m²).
O item remunera o fornecimento de cimento, areia, pedra britada nº 1, 2 e a mão-de-obra necessária para o apiloamento do terreno e execução do lastro.</t>
  </si>
  <si>
    <t>200104</t>
  </si>
  <si>
    <t>Piso cimentado com argamassa de cimento e areia sem peneirar, traço 1:4, e=1,5cm</t>
  </si>
  <si>
    <r>
      <rPr>
        <sz val="14"/>
        <color theme="1"/>
        <rFont val="Calibri"/>
      </rPr>
      <t>M</t>
    </r>
    <r>
      <rPr>
        <vertAlign val="superscript"/>
        <sz val="14"/>
        <color theme="1"/>
        <rFont val="Calibri"/>
      </rPr>
      <t>2</t>
    </r>
  </si>
  <si>
    <t>Será medido pela área onde será executado, na espessura mínima de 1,5 cm (m²).
O item remunera o fornecimento de cimento, areia e a mão-de-obra necessária para a execução do piso cimentado.</t>
  </si>
  <si>
    <t xml:space="preserve">Pintura com tinta a base epóxi em piso de quadra esportiva concreto 2 demãos </t>
  </si>
  <si>
    <r>
      <rPr>
        <sz val="14"/>
        <color theme="1"/>
        <rFont val="Calibri"/>
      </rPr>
      <t>M</t>
    </r>
    <r>
      <rPr>
        <vertAlign val="superscript"/>
        <sz val="14"/>
        <color theme="1"/>
        <rFont val="Calibri"/>
      </rPr>
      <t>2</t>
    </r>
  </si>
  <si>
    <t>Será medido pela área de superfície pintada, deduzindo-se toda e qualquer interferência (m²).
O item remunera o fornecimento de tinta à base epóxi, com alta resistência à abrasão, acabamento microtexturizado, lavável, resistente a água, alcalinidade, maresia e intempéries, materiais acessórios e a mão-de-obra necessária para a execução dos serviços de: limpeza da superfície, conforme recomendações do fabricante; aplicação da tinta epóxi, conforme especificações do fabricante; não remunera o preparo de base, quando necessário.</t>
  </si>
  <si>
    <t>Demarcação de quadra (tinta acrílica em piso para faixas de demarcação, com faixas de 5 cm e 8 cm de largura, aplicada com trincha)</t>
  </si>
  <si>
    <t>Será medido por comprimento de faixa de sinalização pintada (m).
O item remunera o fornecimento de tinta acrílica fosca de grande desempenho para pisos, várias cores, conforme especificações do fabricante, que confere um acabamento microtexturizado e antiderrapante com refletorização, materiais acessórios e a mão-de-obra necessária para o preparo de pavimento de concreto e a aplicação da tinta em faixas com até 8 cm de largura.</t>
  </si>
  <si>
    <t>Preparação para pintura epóxi em piso, inclusive uma demão de primer epóxi</t>
  </si>
  <si>
    <t>Será medido pela área de superfície a ser preparada, deduzindo-se toda e qualquer interferência (m²).
O item remunera o fornecimento de primer para pintura epóxi; materiais acessórios e a mão-de-obra necessária para a execução dos serviços de: limpeza, lixamento, remoção do pó; aplicação do primer, conforme especificações do fabricante.</t>
  </si>
  <si>
    <t>Alambrados e portão</t>
  </si>
  <si>
    <t>O item remunera a execução de alambrado tubular em quadro para fechamento em geral, com altura determinada aferida na projeção vertical, não sendo considerada a altura do chumbamento em mureta, em (m)
 Constituído por:
A) Fornecimento e instalação de montantes verticais, em tubos de aço carbono SAE 1008 / 1010, galvanizados de acordo com norma ASTM A 513, com diâmetro externo de 2" e espessura de 2,25 mm, chumbados diretamente sobre mureta na profundidade média de 0,50 m e com espaçamento máximo de 2,40 m entre colunas;
B) Fornecimento e instalação de travamentos horizontais soldados aos montantes verticais, nas partes superior e inferior do alambrado, em tubos de aço carbono SAE 1008 / 1010, galvanizados de acordo com norma ASTM A 513, com diâmetro externo de 2" e espessura de 2,65 mm;
C) Fornecimento e instalação de tela, com malha ciclônica tipo "Q" conforme NBR / ABNT 10119 de 2" (50 x 50 mm) fio BWG 10 (3,40 mm), fabricada em fio de aço doce de acordo om a NBR / ABNT 5589 , com acabamento lateral de pontas dobradas, fixada por meio de cabos tensores e arames de amarração e de arame em fio de aço doce recozido e zincado bitola BWG 14 (2,11 mm) utilizado para amarração da tela aos montantes verticais e travamentos.
D) Remunera também o fornecimento de materiais e mão-de-obra necessária para: aplicação em uma demão de galvanização a frio, nos pontos de solda e / ou corte dos elementos que compõem o alambrado.
E) Não remunera os serviços de execução de base para fixação dos montantes.</t>
  </si>
  <si>
    <t>200201</t>
  </si>
  <si>
    <t>Alambrado para quadra esportiva com tela de arame galvanizado, fixada em quadros de tubos de aço galvanizado, h=1m</t>
  </si>
  <si>
    <t>200202</t>
  </si>
  <si>
    <t>200203</t>
  </si>
  <si>
    <t>Alambrado para quadra esportiva com tela de arame galvanizado, fixada em quadros de tubos de aço galvanizado, h=4m</t>
  </si>
  <si>
    <t>200204</t>
  </si>
  <si>
    <t xml:space="preserve">Portão para alambrado, com uma (1) folha, dimensão (90x210)cm, em tela de arame, exclusive pintura, inclusive fixação e fornecimento em quadros de tubos de aço carbono galvanizado diâmetro de 50mm (2"), </t>
  </si>
  <si>
    <t xml:space="preserve">Será medido pela unidade de portão instalado (un).
O item remunera o fornecimento e instalação de portão pivotante de uma folha com dimensões 90 x 210cm, constituído por: perfil tubular de aço carbono SAE 1008 / 1010 galvanizada norma ASTM A 513, com diâmetro externo de 50mm (2”), batente, dobradiças e cadeado com largura de 50mm, trama losangular de 2" (50,8mm) e fio bwg12 (2,77mm); trinco e ferrolho com porta-cadeado. O item remunera também o fornecimento de materiais e mão-de-obra necessários para uma demão de galvanização a frio, nos pontos de solda e / ou corte dos elementos que compõem o portão, remunera também o cadeado.
</t>
  </si>
  <si>
    <t>200300</t>
  </si>
  <si>
    <t>Outros</t>
  </si>
  <si>
    <t>200301</t>
  </si>
  <si>
    <t xml:space="preserve">Equipamentos esportivos (vôlei, futsal, basquete) todos juntos </t>
  </si>
  <si>
    <t>Será medido por conjunto de equipamentos  (cj).
O item remunera o fornecimento de equipamentos esportivos composto de:
A) Trave completa com rede, todos os materiais, equipamentos e mão-de-obra necessária para a execução dos serviços: execução de esperas para a fixação da trave, em tubo de PVC, com tampas removíveis em ferro galvanizado inclusive tubo dreno; fornecimento e instalação de trave removível, nas dimensões oficiais de 3 x 2 x 1 m, em tubo de aço galvanizado, providos de ganchos especiais para a fixação da rede, com acabamento em esmalte, fornecimento e instalação de rede para a trave em náilon, com malha de 10 x 10 cm, fio com espessura de 2 mm.
B) Tabela completa, com suporte para basquete com a sua respectiva rede, todos os materiais, equipamentos e mão-de-obra necessária para a execução de esperas para fixação do tubo de sustentação da tabela em tubo de PVC, com tampas removíveis em ferro galvanizado inclusive tubo dreno, fornecimento e instalação de tabela removível para basquete nas dimensões de 180 cm de comprimento por 120 cm de altura, e ter seu centro geométrico a 328 cm do piso acabado. A tabela é fixada ao poste de sustentação, o qual é encaixado nas esperas de PVC no piso, o suporte e tabela em aro duplo em aço, com diâmetro de 9,5 mm , com pintura a óleo sobre fundo antioxidante; cesto em malha de náilon, fio 2; pintura do fundo e das faixas da tabela à base de estireno butadieno.
C) Par de postes oficial completo com rede para voleibol, todos os materiais, equipamentos e mão-de-obra necessária para a execução dos serviços de esperas para a fixação dos postes, em tubo de PVC, com tampas removíveis em ferro galvanizado, inclusive tubo dreno; fornecimento e instalação de par de postes removíveis para voleibol, em tubo de aço galvanizado, diâmetro de 3", providos de ganchos especiais para a fixação da rede, roldana e carretilha, com acabamento em esmalte, fornecimento e instalação de rede para voleibol de  náilon, com malha de 10 x 10 cm, fio com espessura de 2 mm, com acabamento nos quatro lados em lona.</t>
  </si>
  <si>
    <t>200302</t>
  </si>
  <si>
    <t>Colchão de brita (lastro de brita 2 e 3 apiloado manualmente com maço de 30kg)</t>
  </si>
  <si>
    <t>Será medido pelo volume acabado, na espessura mínima de 5 cm (m³):
O item remunera o fornecimento de pedra britada em números médios e a mão-de-obra necessária para o apiloamento do terreno e execução do lastro. Remunera também  o fornecimento de lona plástica preta e a mão-de-obra necessária para a aplicação da lona na área do piso coberto pelo colchão de brita.</t>
  </si>
  <si>
    <t>200303</t>
  </si>
  <si>
    <t>Será medido pela área onde será executado, na espessura mínima de 3 cm (m²).
O item remunera o fornecimento de cimento, areia e a mão-de-obra necessária para a regularização do contrapiso acertando o contrapiso para o recebimento do piso com a utilização de régua para um perfeito acabamento.</t>
  </si>
  <si>
    <t>200304</t>
  </si>
  <si>
    <t>Armadura de tela de aço CA 60B (tela de aço CA 60 soldada com trama de 100x100mm D=4,20mm do fio e arame recozido)</t>
  </si>
  <si>
    <t>Será medido pelo peso nominal das telas constantes no projeto de armadura (m²).
O item remunera o fornecimento de tela soldada em aço CA-60B com trama 100 x 100mm tipo Q138, transporte e colocação; estão incluídos no item os serviços e materiais secundários como arame, espaçadores, emendas e perdas por desbitolamento, cortes e pontas de traspasse para emendas.</t>
  </si>
  <si>
    <t>200305</t>
  </si>
  <si>
    <t>Concreto Fck=25Mpa, e=8cm lançado em piso de quadra, executado em etapa única, para polimento mecânico, inclusive com juntas ou cortes em placas não maiores que 4,0 m2 e polimento mecânico superficial</t>
  </si>
  <si>
    <t>Será medido pelo volume calculado no projeto de formas, sendo que o volume da interseção dos diversos elementos estruturais deve ser computado uma só vez (m³).
O item remunera o fornecimento e lançamento de concreto usinado com resistência mínima à compressão de 25 Mpa, o adensamento através de vibradores de imersão e réguas vibradoras e o desempeno utilizando desempenadeiras mecânicas, o requadro em forma de juntas serradas e de construção, remunera também a aspersão contínua de água nas horas subsequentes à concretagem e durante os 14 dias seguintes e o corte das juntas de dilatação que será executado com serra mecânica provida de disco diamantado com a profundidade do corte de no máximo 3 cm e o fornecimento e instalação de formas e barras de transferência.</t>
  </si>
  <si>
    <t>200308</t>
  </si>
  <si>
    <t>Tela de nylon (malha 10 X 10 cm)</t>
  </si>
  <si>
    <t>Será medido pela área instalada (m²).
O item remunera o fornecimento e instalação de tela de náilon, com malha de 10 x 10 cm, fio com espessura de 2 mm na cor verde. remunera também acessórios para instalação.</t>
  </si>
  <si>
    <t>200400</t>
  </si>
  <si>
    <t>Cobertura:</t>
  </si>
  <si>
    <t>200401</t>
  </si>
  <si>
    <t>Estrutura de aço para cobertura em arco, espaçamento entre arcos de 5,0 m, vão de 20,0 m, em aço  A 36, inclusive montagem</t>
  </si>
  <si>
    <r>
      <rPr>
        <sz val="14"/>
        <color theme="1"/>
        <rFont val="Calibri"/>
      </rPr>
      <t>M</t>
    </r>
    <r>
      <rPr>
        <vertAlign val="superscript"/>
        <sz val="14"/>
        <color theme="1"/>
        <rFont val="Calibri"/>
      </rPr>
      <t>2</t>
    </r>
  </si>
  <si>
    <t>Será medido pela projeção horizontal da cobertura em arco com 5m entre arcos e vão de 20 m (m²).
O item remunera o fornecimento de estrutura metálica em aço ASTM-A36 de todos elementos necessários para estrutura da cobertura como pilares, vigas de apoio, terças etc., incluindo chapas de ligação, soldas, parafusos galvanizados, chumbadores, perdas e acessórios, beneficiamento e pré-montagem de partes da estrutura em fábrica ou canteiro, transporte e descarregamento, traslado interno à obra, montagem e instalação completa se todos elementos necessários ,  remunera também o preparo da superfície das peças por meio da utilização de Zarcão e a execução de serviços como a limpeza da superfície,  lixamento final, remoção do pó e a aplicação em duas demãos de esmalte.</t>
  </si>
  <si>
    <t>200402</t>
  </si>
  <si>
    <t xml:space="preserve">Estrutura de aço para cobertura em arco, espaçamento entre arcos de 6,0 m, vão de 25,0 m, em aço  A 36, inclusive montagem </t>
  </si>
  <si>
    <r>
      <rPr>
        <sz val="14"/>
        <color theme="1"/>
        <rFont val="Calibri"/>
      </rPr>
      <t>M</t>
    </r>
    <r>
      <rPr>
        <vertAlign val="superscript"/>
        <sz val="14"/>
        <color theme="1"/>
        <rFont val="Calibri"/>
      </rPr>
      <t>2</t>
    </r>
  </si>
  <si>
    <t>200403</t>
  </si>
  <si>
    <t xml:space="preserve">Estrutura de aço para cobertura em arco, espaçamento entre arcos de 6,0 m, vão de 30,0 m, em aço  A 36, inclusive montagem </t>
  </si>
  <si>
    <t>200404</t>
  </si>
  <si>
    <t>Cobertura em telhas de aço galvanizado, perfil ondulado, esp.  0,5 mm</t>
  </si>
  <si>
    <t>Será medido pela área, de projeção horizontal, da cobertura executada (m²).
O item remunera o fornecimento e instalação das telhas em chapa de aço galvanizado, perfil ondulado, com no mínimo 0,5mm de espessura, em qualquer comprimento, materiais acessórios para a fixação das telhas, em estrutura, de apoio, metálica, ou de madeira, costura, fechamento e vedação entre as telhas e a mão-de-obra necessária para o transporte interno à obra, içamento e a montagem completa das telhas, em coberturas com curvatura.</t>
  </si>
  <si>
    <t>200500</t>
  </si>
  <si>
    <t>Iluminação:</t>
  </si>
  <si>
    <t>200501</t>
  </si>
  <si>
    <t>Iluminação de quadra descoberta.</t>
  </si>
  <si>
    <t xml:space="preserve">Será medido pela composição de diversos serviços (un).
O item remunera o fornecimento e execução / instalação dos serviços a seguir: 
04 postes de 9 metros de altura com: 12 refletores Slim LED 200W de potência; Haste de aterramento, comprimento 2400mm, com parafuso de aperto (03 refletores para cada poste); Terminal para aterramento, com parafuso de aperto, estanhado; Caixa de passagem em alvenaria, 50x50x60cm, tampa em concreto, escavação e reaterro apiloado; Quadro elétrico para 12 circuitos com barramento; Eletroduto pvc rosca 1.1/4"; Cabo de cobre seção 4.0mm2, isolação; Cabo de cobre nu, seção 10mm2; Cabo sintenax isolamento de 1KV 16mm2; Conector para cabo 16mm2 bimetálico; Disjuntor trif.10-30 A; Disjuntor trif. 40 A </t>
  </si>
  <si>
    <t>FOSSAS, FILTROS, CAIXAS E SUMIDOUROS</t>
  </si>
  <si>
    <t>210100</t>
  </si>
  <si>
    <t>Execução fossas</t>
  </si>
  <si>
    <t>Será medido por unidade de fossa executada (un).
O item remunera o fornecimento de materiais e mão-de-obra necessários para a execução dos serviços de escavação da vala e apiloamento do fundo; lastro de brita; drenagem do lençol freático com tubo de PVC branco com 150 mm de diâmetro; fundo de concreto armado moldado in loco; alvenaria de blocos em quantidade para construção da fossa especificada; revestimento, vigas,  cintas, e pilares; armaduras, formas; tampa em concreto com chaminés de acesso e tampões de inspeção em peças pré-fabricadas de concreto armado; vedação do tampo com betume; reaterro, compactação e remoção da sobra de terra.</t>
  </si>
  <si>
    <t>210101</t>
  </si>
  <si>
    <t>Fossa séptica C=3,00m execução in-loco volume útil 7,56m³ (154 contribuintes por turno)</t>
  </si>
  <si>
    <t>210102</t>
  </si>
  <si>
    <t>Fossa séptica C=3,80m execução in-loco volume útil 9,58m³ (226 contribuintes por turno)</t>
  </si>
  <si>
    <t>210103</t>
  </si>
  <si>
    <t>Fossa séptica C=5,40m execução in-loco volume útil 13,61m³ (298 contribuintes por turno)</t>
  </si>
  <si>
    <t>210104</t>
  </si>
  <si>
    <t>Fossa séptica C=4,80m execução in-loco volume útil 20,74m³ (514 contribuintes por turno)</t>
  </si>
  <si>
    <t>210105</t>
  </si>
  <si>
    <t>Fossa séptica C=5,80m execução in-loco volume útil 25,06m³ (622 contribuintes por turno)</t>
  </si>
  <si>
    <t>210106</t>
  </si>
  <si>
    <t>Fossa séptica C=6,40m execução in-loco volume útil 29,39m³ (730 contribuintes por turno)</t>
  </si>
  <si>
    <t>210200</t>
  </si>
  <si>
    <t>Execução filtro anaeróbio</t>
  </si>
  <si>
    <t>Será medido por unidade de filtro executado (un).
O item remunera o fornecimento de materiais e mão-de-obra necessários para a execução dos serviços de escavação da vala e apiloamento do fundo ; lastro de brita; drenagem do lençol freático com tubo de PVC branco com 150 mm de diâmetro; base e tampa em concreto armado moldado in loco; fundo falso, calha vertedoura e tampão em concreto armado pré-moldado; tubos de concreto pré-fabricado com bolsa interna; montagem e rejuntamento dos tubos; tubos de limpeza em PVC branco com 100 mm de diâmetro; vedação do tampo com betume; preenchimento interno com brita 4; reaterro, compactação e remoção da sobra de terra.</t>
  </si>
  <si>
    <t>210201</t>
  </si>
  <si>
    <t>Filtro anaeróbio DN 1,50m H 2,00m</t>
  </si>
  <si>
    <t>210202</t>
  </si>
  <si>
    <t>Filtro anaeróbio DN 2,00m H 2,00m</t>
  </si>
  <si>
    <t>210203</t>
  </si>
  <si>
    <t>Filtro anaeróbico DN 2,00m H 1,50m</t>
  </si>
  <si>
    <t>210300</t>
  </si>
  <si>
    <t>Execução sumidouro</t>
  </si>
  <si>
    <t>Será medido por metro de poço absorvente executado, considerando-se a profundidade efetivamente escavada para sua execução (m).
O item remunera o fornecimento de material e a execução de poço absorvente para sumidouro, independente do tipo de solo, compreendendo os serviços de escavação e bota fora do material escavado, do apiloamento do fundo, inclusive eventual escoramento que se fizer necessário; o revestimento lateral com alvenaria de 1/2” tijolo, junta livre e diâmetro conforme especificado; o coroamento do topo com alvenaria argamassada de 1 tijolo e altura de 60 cm, bem como o lastreamento do fundo do poço, com brita nº 3 e 50 cm de espessura e tampa em concreto armado.</t>
  </si>
  <si>
    <t>210301</t>
  </si>
  <si>
    <t>Sumidouro (poço absorvente) DN 2,50m</t>
  </si>
  <si>
    <t>210302</t>
  </si>
  <si>
    <t>Sumidouro (poço absorvente) DN 3,00m</t>
  </si>
  <si>
    <t>230000</t>
  </si>
  <si>
    <t>LIMPEZA</t>
  </si>
  <si>
    <t>230100</t>
  </si>
  <si>
    <t>Limpeza:</t>
  </si>
  <si>
    <t>230101</t>
  </si>
  <si>
    <t>Limpeza Geral da edificação</t>
  </si>
  <si>
    <t>Será medido pela área, na projeção horizontal, de obra limpa (m²).
O item remunera o fornecimento do material e a mão-de-obra necessários para a limpeza geral de pisos, paredes, vidros, áreas externas, bancadas, louças, metais, etc., removendo-se  materiais  excedentes e resíduos de sujeiras, deixando a obra pronta para a utilização.</t>
  </si>
  <si>
    <t>230102</t>
  </si>
  <si>
    <t>Raspagem, calafetação e aplicação de cera em piso de madeira</t>
  </si>
  <si>
    <t>Será medido pela área de piso encerado (m²)
O item remunera o preparo do piso com raspagem e calafetação, o fornecimento e aplicação de cera em piso de tacos de madeira.</t>
  </si>
  <si>
    <t>230200</t>
  </si>
  <si>
    <t>Transportes e retirada de entulho:</t>
  </si>
  <si>
    <t xml:space="preserve">Será medido por volume, aferido na caçamba ou caminhão (m³).
O item remunera o fornecimento dos serviços de carregamento manual até a caçamba, remoção e transporte da caçamba até unidade de destinação final indicada pelo Município onde ocorrer a geração e retirada do entulho, ou área licenciada para tal finalidade, abrangendo:
A) A empresa ou prestadora dos serviços de remoção do entulho, resíduos provenientes da construção civil, deverá cumprir todas as exigências e determinações previstas na legislação: Resolução nº 307, de 5 de julho de 2002, pelo Conselho Nacional do Meio Ambiente ( CONAMA ), NBR 15112, NBR 15113, NBR 15114 e outras vigentes à época da execução dos serviços;
B) Fornecimento de caçamba metálica de qualquer tamanho, na obra, remoção da mesma quando cheia, e a reposição por outra caçamba vazia, o transporte e o despejo na unidade de destinação final, independente da distância do local de despejo;
C) Fornecimento da mão-de-obra e recipientes adequados, necessários para o transporte manual, vertical ou horizontal, do material de entulho, até o local onde está situada a caçamba;
D) Proteção das áreas envolvidas, bem como o despejo e acomodação dos materiais na caçamba;
E) A mão-de-obra, os materiais acessórios e os equipamentos necessários ao carregamento, transporte e descarga deverão ser condizentes com a natureza dos serviços prestados, observadas a legislação e as normas vigentes;
</t>
  </si>
  <si>
    <t>F) Na retirada do entulho, a empresa executora dos serviços de coleta e transporte, deverá apresentar o "Controle de Transporte de Resíduos" ( CTR ) devidamente preenchido, contendo informações sobre o gerador, origem, quantidade e descrição dos resíduos e seu destino, unidade de disposição final, bem como o comprovante declarando a sua correta destinação, conforme exigências das normas NBR 15112, NBR15113 e NBR15114; 
G) Estão inclusos todos os impostos legais e despesas necessárias junto aos órgãos regulamentadores das atividades envolvidas.</t>
  </si>
  <si>
    <t>230201</t>
  </si>
  <si>
    <t>Transporte e carga manual de material a granel (ou demolição) em caçamba</t>
  </si>
  <si>
    <t>230202</t>
  </si>
  <si>
    <t>Transporte e carga manual de material de qualquer natureza em caminhão DMT &lt; 5Km</t>
  </si>
  <si>
    <t>M³ X KM</t>
  </si>
  <si>
    <t>230203</t>
  </si>
  <si>
    <t>Transporte e carga manual de material de qualquer natureza em caminhão DMT &gt; 5Km</t>
  </si>
  <si>
    <t>240000</t>
  </si>
  <si>
    <t>LEVANTAMENTOS, E PROJETOS</t>
  </si>
  <si>
    <t>240100</t>
  </si>
  <si>
    <t>Levantamento planialtimétrico e cadastral, urbano, suburbano e rural</t>
  </si>
  <si>
    <t>Será medido por área de levantamento planialtimétrico e cadastral executado (un).
O item remunera o fornecimento da mão-de-obra qualificada necessária para a execução de levantamento planialtimétrico e cadastral em áreas urbanas e suburbanas, destinado à regularização, projetos viários e de infraestrutura e urbanização, compreendendo: o detalhamento de divisas de gleba principal, sistema viário, quadras, áreas livres e institucionais, lotes, edificações, postes de rede pública de eletrificação, tampões com as respectivas identificações, guias, sarjetas, muro de arrimo, taludes e a elaboração das peças gráficas pertinentes. De acordo com a norma NBR 13.133/94 e lei federal 10.267/01, também remunera o fornecimento de projeto planialtimétrico, contendo todas as informações e detalhes levantados de acordo com o padrão da Secretaria Estadual de Educação (SEE MG), inclusive respectivo memorial descritivo. O projeto deverá ser constituído por: peças gráficas no formato A1 e devem seguir as seguintes premissas:
Os produtos gráficos deverão ser desenvolvidos por meio do software "AUTOCAD" versão 2000 ou posterior e apresentados da seguinte forma:
- Apresentações parciais na forma de projeto básico, em papel sulfite, para ajustes e liberação pela Diretoria de Rede Física das Regionais, para a execução do projeto executivo;
- A entrega do projeto final, devidamente aprovado pela Diretoria de Rede Física das Regionais, deverá ser constituída por: duas cópias plotadas em papel sulfite; uma cópia do arquivo eletrônico com extensão "dwg" em "compact disc" (CD Rom).
-  A entrega do memorial descritivo em formato "doc" ou "docx" no mesmo DR Rom dos arquivos de projeto.</t>
  </si>
  <si>
    <t>240101</t>
  </si>
  <si>
    <t>Levantamento planialtimétrico e cadastral, urbano, suburbano e rural em terreno até 2.000 m²</t>
  </si>
  <si>
    <t>240102</t>
  </si>
  <si>
    <t xml:space="preserve">Levantamento planialtimétrico e cadastral, urbano, suburbano e rural em terreno de 2.001 a 10.000m² </t>
  </si>
  <si>
    <t>240200</t>
  </si>
  <si>
    <t>Projetos</t>
  </si>
  <si>
    <t>Será medido por unidade de desenho fornecido e aprovado pela fiscalização (un).
O item remunera o fornecimento de projeto, contendo todas as informações e detalhes construtivos, para a execução completa da obra de acordo com o padrão da Secretaria Estadual de Educação (SEE MG), inclusive a concessão dos direitos autorais referentes ao projeto para a Caixa Escolar. O projeto deverá ser constituído por: peças gráficas no formato A1; relatórios contendo as premissas de projeto; especificações técnicas; memoriais descritivos, listas de quantidade e memórias de cálculo pertinentes. Apresentados conforme relação abaixo:
A) Os produtos gráficos deverão ser desenvolvidos por meio do software "AUTOCAD" versão 2000 ou posterior e apresentados da seguinte forma:
- A entrega do projeto executivo de arquitetura, devidamente aprovado pela Diretoria de Rede Física das Regionais, deverá ser constituída por: duas cópias plotadas em papel sulfite; uma cópia do arquivo eletrônico com extensão "dwg" em "compact disc" (CD Rom).
B) Os relatórios, as especificações técnicas, os memoriais descritivos, lista de quantidades e as memórias de cálculo pertinentes contendo as premissas de projeto deverão ser desenvolvidas por meio dos softwares "WINWORD", ou "EXCEL" e apresentados da seguinte forma:
- Duas cópias completas no formato A4, em papel sulfite, encadernadas;
- Os arquivos eletrônicos com extensão "doc" ou "xls",em "compact disc" (CD Rom ).</t>
  </si>
  <si>
    <t>240201</t>
  </si>
  <si>
    <t>Projeto executivo de arquitetura (exclusive aprovação)</t>
  </si>
  <si>
    <t>240202</t>
  </si>
  <si>
    <t>Projeto executivo de instalações hidrosanitárias em formato A1</t>
  </si>
  <si>
    <t>240203</t>
  </si>
  <si>
    <t>Projeto executivo de instalações elétricas em formato A1</t>
  </si>
  <si>
    <t>240204</t>
  </si>
  <si>
    <t xml:space="preserve">Projeto executivo de SPDA, </t>
  </si>
  <si>
    <t>240205</t>
  </si>
  <si>
    <t>Projeto de Prevenção e Combate a Incêndio e Pânico, exclusive aprovação no CBMMG</t>
  </si>
  <si>
    <t>240206</t>
  </si>
  <si>
    <t>Projeto executivo e estrutural de estrutura de concreto</t>
  </si>
  <si>
    <t>240207</t>
  </si>
  <si>
    <t>Projeto executivo e estrutural de estrutura metálica</t>
  </si>
  <si>
    <t>240208</t>
  </si>
  <si>
    <t>Projeto executivo de cabeamento estruturado</t>
  </si>
  <si>
    <t>240209</t>
  </si>
  <si>
    <t xml:space="preserve">Projeto executivo de drenagem pluvial </t>
  </si>
  <si>
    <t>240211</t>
  </si>
  <si>
    <t>Projeto executivo de engradamento metálico</t>
  </si>
  <si>
    <t>240212</t>
  </si>
  <si>
    <t>Projeto executivo de ar condicionado /ventilação/climatização</t>
  </si>
  <si>
    <t>240213</t>
  </si>
  <si>
    <t>Levantamento de arquitetura/cadastro de dados técnicos "in loco" para  prédios tombados com aprovação junto ao órgão tombador, com desenvolvimento e detalhamento de gradil, fachada, esquadrias, acabamentos internos e elementos arquitetônicos, apresentados em formato A1, utilizando layers padrão da SEE.</t>
  </si>
  <si>
    <t>Será medido pelo levantamento que possibilite a futura elaboração do projeto arquitetônico e será remunerado após aprovação da fiscalização e o órgão tombador (un).
O item remunera o levantamento de uma construção existente e como resultado devem ser apresentados os seguintes desenhos:
 - Planta de implantação/ locação, sendo que deve apresentar tipo de vizinhos no entorno da escola, nome das ruas, largura do passeio, identificar se no passeio existem árvores, placas e postes, localização dos padrões de energia e hidrômetro ; 
- Plantas dos pavimentos com níveis, área de todos os ambientes, diferenciar layers de paredes, esquadrias e pisos conforme ABNT, inserir tipos de piso, cimentado, terreno natural onde existir; (Layers cores padrão SEE); 
- Planta da cobertura com demarcação dos beirais; levantada A1</t>
  </si>
  <si>
    <t>240214</t>
  </si>
  <si>
    <t xml:space="preserve">Levantamento de arquitetura/cadastro de dados técnicos "in loco" e desenvolvimento da arquitetura levantada A1 (EXCLUSIVE APROVAÇÃO), conforme padrão SEE. No caso do levantamento cadastral arquitetônico o mesmo deve apresentar rigorosamente as características físicas da edificação, constituindo-se da representação gráfica detalhada de todos os seus elementos.
</t>
  </si>
  <si>
    <t>Será medido pelo levantamento que possibilite a futura elaboração do projeto arquitetônico e será remunerado após aprovação da fiscalização (un).
O item remunera o levantamento de uma construção existente e como resultado devem ser apresentados os seguintes desenhos:
 - Planta de implantação/ locação, sendo que deve apresentar tipo de vizinhos no entorno da escola, nome das ruas, largura do passeio, identificar se no passeio existem árvores, placas e postes, localização dos padrões de energia e hidrômetro ; 
- Plantas dos pavimentos com níveis, área de todos os ambientes, diferenciar layers de paredes, esquadrias e pisos conforme ABNT, inserir tipos de piso, cimentado, terreno natural onde existir; (Layers cores padrão SEE); 
- Planta da cobertura com demarcação dos beirais; levantada A1 (EXCLUSIVE APROVAÇÃO)</t>
  </si>
  <si>
    <t>240215</t>
  </si>
  <si>
    <t>Aprovação projeto arquitetônico junto a Prefeituras municipais</t>
  </si>
  <si>
    <t>Será medido pela aprovação do projeto arquitetônico ou conjunto de projetos junto à respectiva Prefeitura Municipal após aprovação da fiscalização (un).
O item remunera a aprovação dos projetos necessárias para uma respectiva obra.
O produto final é que o contratado entregue à caixa escolar e/ou SRE a respectiva aprovação e liberação para que a obra seja executada ou mesmo que os serviços já porventura executados estejam aprovados e desembaraçados junto a respectiva Prefeitura</t>
  </si>
  <si>
    <t>240216</t>
  </si>
  <si>
    <t>Aprovação junto ao órgão tombador</t>
  </si>
  <si>
    <t>Será medido pela aprovação do projeto arquitetônico ou conjunto de projetos junto ao órgão tombado (Municipal, Estadual ou Federal) após aprovação da fiscalização (un).
O item remunera a aprovação dos projetos necessárias para uma respectiva obra.
O produto final é que o contratado entregue à caixa escolar e/ou SRE a respectiva aprovação e liberação para que a obra seja executada ou mesmo que os serviços já porventura executados estejam aprovados e desembaraçados junto ao respectivo órgão Tombador</t>
  </si>
  <si>
    <t>240217</t>
  </si>
  <si>
    <t>Aprovação do Projeto de Prevenção e Combate a Incêndio e Pânico junto ao CBMMG</t>
  </si>
  <si>
    <t>Será medido pela aprovação do projeto PCIP ou conjunto de projetos junto ao CBMMG após aprovação da fiscalização (un).
O item remunera a aprovação dos projetos necessárias para uma respectiva obra.
O produto final é que o contratado entregue à caixa escolar e/ou SRE a respectiva aprovação e liberação para que a obra seja executada ou mesmo que os serviços já porventura executados estejam aprovados e desembaraçados junto ao Corpo de Bombeiros Militar de Minas Gerais</t>
  </si>
  <si>
    <t>240300</t>
  </si>
  <si>
    <t>As built em formato A1 ou levantamento cadastral arquitetônico</t>
  </si>
  <si>
    <t xml:space="preserve">Será medido pela área construída da edificação reformada e / ou ampliada e aprovado pela fiscalização (m²).
O item remunera o fornecimento de projeto (As built) executivo de arquitetura caso tenha havido diferenças do projeto executivo, contendo todas as informações e detalhes construtivos, de como foi executada a obra de acordo com o padrão da Secretaria Estadual de Educação (SEE MG), inclusive a concessão dos direitos autorais referentes ao projeto para a Caixa Escolar. O projeto deverá ser constituído por: peças gráficas no formato A1; detalhando as alterações ocorridas em relação ao projeto originalmente aprovado e apresentadas como segue:
A) Os produtos gráficos deverão ser desenvolvidos por meio do software "AUTOCAD" versão 2000 ou posterior e apresentada da seguinte forma:
- Apresentações na forma de projeto básico, em papel sulfite, para aprovação pela Diretoria de Rede Física das Regionais, para posterior arquivo;
- A entrega do projeto executivo de arquitetura, devidamente aprovado pela Diretoria de Rede Física das Regionais, deverá ser constituída por: duas cópias plotadas em papel sulfite; uma cópia do arquivo eletrônico com extensão "dwg" em "compact disc" (CD Rom).
No caso do levantamento cadastral arquitetônico o mesmo deve apresentar rigorosamente as características físicas da edificação, constituindo-se da representação gráfica detalhada de todos os seus elementos.
Devem ser apresentados os seguintes desenhos:
 - Planta de implantação/ locação; 
- Plantas dos pavimentos; 
- Planta da cobertura; 
- Cortes (longitudinais e transversais); 
- Elevações (fachadas); 
- Detalhes construtivos (quando necessário); 
</t>
  </si>
  <si>
    <t>240301</t>
  </si>
  <si>
    <t>AS BUILT de projetos ou levantamento cadastral arquitetônico com área até 10.000 m²</t>
  </si>
  <si>
    <r>
      <rPr>
        <sz val="14"/>
        <color theme="1"/>
        <rFont val="Calibri"/>
      </rPr>
      <t>M</t>
    </r>
    <r>
      <rPr>
        <vertAlign val="superscript"/>
        <sz val="14"/>
        <color theme="1"/>
        <rFont val="Calibri"/>
      </rPr>
      <t>2</t>
    </r>
  </si>
  <si>
    <t>240302</t>
  </si>
  <si>
    <t xml:space="preserve">AS BUILT de projetos ou levantamento cadastral arquitetônico com área de 10.001 A 20.000 m² </t>
  </si>
  <si>
    <r>
      <rPr>
        <sz val="14"/>
        <color theme="1"/>
        <rFont val="Calibri"/>
      </rPr>
      <t>M</t>
    </r>
    <r>
      <rPr>
        <vertAlign val="superscript"/>
        <sz val="14"/>
        <color theme="1"/>
        <rFont val="Calibri"/>
      </rPr>
      <t>2</t>
    </r>
  </si>
  <si>
    <t>240303</t>
  </si>
  <si>
    <t>AS BUILT de projetos ou levantamento cadastral arquitetônico com área de 20.001 a 40.000 m²</t>
  </si>
  <si>
    <r>
      <rPr>
        <sz val="14"/>
        <color theme="1"/>
        <rFont val="Calibri"/>
      </rPr>
      <t>M</t>
    </r>
    <r>
      <rPr>
        <vertAlign val="superscript"/>
        <sz val="14"/>
        <color theme="1"/>
        <rFont val="Calibri"/>
      </rPr>
      <t>2</t>
    </r>
  </si>
  <si>
    <t>240304</t>
  </si>
  <si>
    <t>AS BUILT de projetos ou levantamento cadastral arquitetônico com área de 40.001 a 60.000 m²</t>
  </si>
  <si>
    <r>
      <rPr>
        <sz val="14"/>
        <color theme="1"/>
        <rFont val="Calibri"/>
      </rPr>
      <t>M</t>
    </r>
    <r>
      <rPr>
        <vertAlign val="superscript"/>
        <sz val="14"/>
        <color theme="1"/>
        <rFont val="Calibri"/>
      </rPr>
      <t>2</t>
    </r>
  </si>
  <si>
    <t>240305</t>
  </si>
  <si>
    <t>AS BUILT de projetos ou levantamento cadastral arquitetônico com área de 60.001 a 80.000 m²</t>
  </si>
  <si>
    <r>
      <rPr>
        <sz val="14"/>
        <color theme="1"/>
        <rFont val="Calibri"/>
      </rPr>
      <t>M</t>
    </r>
    <r>
      <rPr>
        <vertAlign val="superscript"/>
        <sz val="14"/>
        <color theme="1"/>
        <rFont val="Calibri"/>
      </rPr>
      <t>2</t>
    </r>
  </si>
  <si>
    <t>240306</t>
  </si>
  <si>
    <t>AS BUILT de projetos ou levantamento cadastral arquitetônico com área de 80.001 a 1.000.000 m²</t>
  </si>
  <si>
    <r>
      <rPr>
        <sz val="14"/>
        <color theme="1"/>
        <rFont val="Calibri"/>
      </rPr>
      <t>M</t>
    </r>
    <r>
      <rPr>
        <vertAlign val="superscript"/>
        <sz val="14"/>
        <color theme="1"/>
        <rFont val="Calibri"/>
      </rPr>
      <t>2</t>
    </r>
  </si>
  <si>
    <t>240400</t>
  </si>
  <si>
    <t>Serviços técnicos profissionais para obtenção do AVCB (Auto de Vistoria do Corpo de Bombeiros) junto ao corpo de bombeiros</t>
  </si>
  <si>
    <t>Será medido por auto de vistoria aprovado (un).
O item remunera vistoria previa do prédio, teste de todos os equipamentos de incêndio e pânico existentes, elaboração de planilha em EXCEL (padrão SEE) daqueles que necessitem reparo, troca ou faltantes ou mesmo projetos caso exista divergência entre o previsto e o executado, entrega da planilha ao diretor da unidade escolar e cópia à rede física da Regional para providências, acompanhar e fiscalizar o reparo necessário inclusive orientando a elaboração de novos projetos se solicitado.
Remunera também, elaboração da respectiva ART/RRT se responsabilizando pelas alterações/execução, preenchimento da documentação exigida no INFOSCIP solicitando a renovação do AVCB.</t>
  </si>
  <si>
    <t>240401</t>
  </si>
  <si>
    <t>Para edificações com área construída até 2000 m2</t>
  </si>
  <si>
    <t>240402</t>
  </si>
  <si>
    <t>Para edificações com área construída de 2001 à 5000 m2</t>
  </si>
  <si>
    <t>240403</t>
  </si>
  <si>
    <t>Para edificações com área construída de 5001 à 10000 m2</t>
  </si>
  <si>
    <t>250000</t>
  </si>
  <si>
    <t>DETECÇÃO, COMBATE E PREVENÇÃO A INCÊNDIO</t>
  </si>
  <si>
    <t>250100</t>
  </si>
  <si>
    <t>Abrigos</t>
  </si>
  <si>
    <t>Será medido por unidade de abrigo instalado (un).
O item remunera o fornecimento e instalação de abrigo para hidrante completo, em chapa de ferro nº 14, nas dimensões indicadas, inclusive materiais acessórios para a fixação.</t>
  </si>
  <si>
    <t>250101</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</si>
  <si>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</si>
  <si>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250102</t>
  </si>
  <si>
    <t>Abrigo em chapa de aço carbono de sobrepor, pintado de vermelho nas dimensões (90x60x17)cm com uma porta com vidro transparente com a inscrição "incêndio", incluindo suporte basculante para mangueira, mangueira tipo 1 (1 1/2" 980 KPa) comprimento 15m, registro globo e acessórios, fornecimento e instalação</t>
  </si>
  <si>
    <t>250103</t>
  </si>
  <si>
    <t>Abrigo em chapa de aço carbono de sobrepor, pintado de vermelho nas dimensões (90x60x17)cm com uma porta com vidro transparente com a inscrição "incêndio", incluindo suporte basculante para mangueira, mangueira tipo 2 (1 1/2" 1370KPa) comprimento 15m, registro globo e acessórios, fornecimento e instalação</t>
  </si>
  <si>
    <t>250104</t>
  </si>
  <si>
    <t>Abrigo em chapa de aço carbono de sobrepor, pintado de vermelho nas dimensões (75x30x25)cm com uma porta com vidro transparente com a inscrição "incêndio", para extintor, fornecimento e instalação, exclusive extintor</t>
  </si>
  <si>
    <t>250200</t>
  </si>
  <si>
    <t>Acessórios</t>
  </si>
  <si>
    <t>250201</t>
  </si>
  <si>
    <t>Mangueira com união de engate rápido, tipo 1 (980KPa) DN= 1 1/2´ (38 mm) 15,00m</t>
  </si>
  <si>
    <t>Será medido por unidade de mangueira instalada (un).
O item remunera o fornecimento e instalação de mangueira de fibra longa de algodão, revestida internamente de borracha, pressão mínima de prova de 980kpA, conforme NBR 11861, diâmetro de 1 1/2", com união de engate rápido.</t>
  </si>
  <si>
    <t>250202</t>
  </si>
  <si>
    <t>Mangueira com união de engate rápido, DN= 2 1/2´ (63 mm) 15,00m</t>
  </si>
  <si>
    <t>Será medido por unidade de mangueira instalada (un).
O item remunera o fornecimento e instalação de mangueira de fibra longa de algodão, revestida internamente de borracha, pressão mínima de prova de 28 kgf / cm², pressão mínima de ruptura de 55 kgf / cm², pressão mínima de trabalho de 14 kgf / cm², conforme NBR 11861, diâmetro de 2 1/2", com união de engate rápido.</t>
  </si>
  <si>
    <t>250203</t>
  </si>
  <si>
    <t>Esguicho tipo agulheta, com engate rápido, diâmetro 38mm 1 1/2"</t>
  </si>
  <si>
    <t>Será medido por unidade de esguicho instalado (un).
O item remunera o fornecimento e instalação de esguicho tipo agulheta com as características: engate rápido; diâmetro da base de 1 1/2"; vazão 229 GPM a 100 PSI; em latão polido.</t>
  </si>
  <si>
    <t>250204</t>
  </si>
  <si>
    <t>Esguicho tipo agulheta, com engate rápido, diâmetro 63mm 2 1/2"</t>
  </si>
  <si>
    <t>Será medido por unidade de esguicho instalado (un).
O item remunera o fornecimento e instalação de esguicho tipo agulheta com as características: engate rápido; diâmetro da base de 2 1/2"; vazão 229 GPM a 100 PSI; em latão polido.</t>
  </si>
  <si>
    <t>250205</t>
  </si>
  <si>
    <t>Válvula globo angular de 45° em bronze ou latão, diâmetro 63mm (2 1/2")</t>
  </si>
  <si>
    <t>Será medido por unidade instalada (un).
O item remunera o fornecimento e instalação de válvula globo angular de 45º (graus), em bronze, ou latão, diâmetro nominal de 2 1/2", com classe de pressão mínima de 14 kgf cm², para recalque de rede de incêndio, inclusive materiais acessórios e de vedação.</t>
  </si>
  <si>
    <t>250206</t>
  </si>
  <si>
    <t xml:space="preserve">Adaptador de engate rápido em latão de 2 1/2´ x 1 1/2´ </t>
  </si>
  <si>
    <t>Será medido por unidade de adaptador instalado (un).
O item remunera o fornecimento e instalação de adaptador de engate rápido, em latão, com diâmetro de 2 1/2" x 1 1/2".</t>
  </si>
  <si>
    <t>250207</t>
  </si>
  <si>
    <t xml:space="preserve">Adaptador de engate rápido em latão de 2 1/2´ x 2 1/2´ </t>
  </si>
  <si>
    <t>Será medido por unidade de adaptador instalado (un).
O item remunera o fornecimento e instalação de adaptador de engate rápido, em latão, com diâmetro de 2 1/2" x 2 1/2".</t>
  </si>
  <si>
    <t>250210</t>
  </si>
  <si>
    <t>Chave dupla para conexão de engate rápido</t>
  </si>
  <si>
    <t>Será medido por unidade de chave instalada (un).
O item remunera o fornecimento e instalação, no local de utilização, de chave para conexão de engate rápido, tipo Storz dupla em latão de alta densidade e resistência, com as características:
utilização em conexões de engate rápido com diâmetro de 1 1/2", ou 2 1/2"; comprimento de 300 mm e espessura de 6 mm; corpo em latão fundido escovado.</t>
  </si>
  <si>
    <t>250211</t>
  </si>
  <si>
    <t xml:space="preserve">Válvula de retenção vertical ou horizontal em bronze, DN= 1/2´ </t>
  </si>
  <si>
    <t>Será medido por unidade de válvula instalada (un).
O item remunera o fornecimento e a instalação de válvula de retenção vertical ou horizontal, em bronze, diâmetro nominal de 1/2", inclusive materiais acessórios e de vedação.</t>
  </si>
  <si>
    <t>250212</t>
  </si>
  <si>
    <t xml:space="preserve">Válvula de retenção vertical ou horizontal em bronze, DN= 2 1/2´ </t>
  </si>
  <si>
    <t>Será medido por unidade de válvula instalada (un).
O item remunera o fornecimento e a instalação de válvula de retenção vertical ou horizontal, em bronze, diâmetro nominal de 2 1/2", inclusive materiais acessórios e de vedação.</t>
  </si>
  <si>
    <t>250213</t>
  </si>
  <si>
    <t>Válvula de retenção vertical ou horizontal em bronze, DN= 1 1/2´</t>
  </si>
  <si>
    <t>Será medido por unidade de válvula instalada (un).
O item remunera o fornecimento e a instalação de válvula de retenção vertical ou horizontal, em bronze, diâmetro nominal de 1 1/2", inclusive materiais acessórios e de vedação.</t>
  </si>
  <si>
    <t>250214</t>
  </si>
  <si>
    <t>Mangueira com união de engate rápido, tipo 2 (1370KPa) DN= 1 1/2´ (38 mm) 15,00m</t>
  </si>
  <si>
    <t>Será medido por unidade de mangueira instalada (un).
O item remunera o fornecimento e instalação de mangueira de fibra longa de algodão, revestida internamente de borracha, pressão mínima de prova de 1370kpA conforme NBR 11861, diâmetro de 1 1/2", com união de engate rápido.</t>
  </si>
  <si>
    <t>250215</t>
  </si>
  <si>
    <t>Esguicho jato regulável de 1 1/2", para combate a incêndio -</t>
  </si>
  <si>
    <t>Será medido por unidade de esguicho instalado (un).
O item remunera o fornecimento e instalação de esguicho regulável com as características:
fechamento por válvula central, com três posições: bocal fechado, jato sólido e neblina com variação de leque até 120º; bocal estriado com anel de borracha para proteção; engate rápido; diâmetro da base de 1 1/2"; em latão polido.</t>
  </si>
  <si>
    <t>250300</t>
  </si>
  <si>
    <t>Iluminação e sinalização de emergência</t>
  </si>
  <si>
    <t>250301</t>
  </si>
  <si>
    <t>Luminária autônoma de emergência - LED</t>
  </si>
  <si>
    <t>Será medido por luminária instalada ligada à rede elétrica (un).
O item remunera o fornecimento e instalação de luminária autônoma com no mínimo 30 LED's completa ligada à rede elétrica.</t>
  </si>
  <si>
    <t>250302</t>
  </si>
  <si>
    <t xml:space="preserve">Central de detecção e alarme de incêndio completa para 8 laços, 220 V/12 V </t>
  </si>
  <si>
    <t>Será medido por unidade de central de sinalização de incêndio instalada (un).
O item remunera o fornecimento de central de sinalização de incêndio com bateria para autonomia de 1 hora, carregador e flutuador e de bateria automático, destinada à alimentação de equipamentos para detecção e alarme de incêndio, com acionamento manual por meio de botoeiras tipo quebra-vidro, disparo automático do alarme sonoro e indicação no painel ou quadro, até 8 laços em 12 V, consumo máximo de 55 W (em carga), tensão de alimentação 220 V, inclusive acessórios e a mão-de-obra necessária para a instalação da central.</t>
  </si>
  <si>
    <t>250303</t>
  </si>
  <si>
    <t>Detector óptico de fumaça com base - endereçável</t>
  </si>
  <si>
    <t>Será medido por unidade de detector de fumaça instalado (un).
O item remunera o fornecimento e instalação de detector óptico de fumaça com base, endereçável; remunera também material acessório para instalação.</t>
  </si>
  <si>
    <t>250304</t>
  </si>
  <si>
    <t>Acionador manual quebra-vidro endereçável</t>
  </si>
  <si>
    <t>Será medido por unidade de acionador instalado (un).
O item remunera o fornecimento e instalação de acionador manual tipo quebra vidro endereçável para acionamento de alarme tipo quebra vidro, em plástico ABS antichama, com acionamento automático através de botão push-botton ou manual através de chave reed swit; sistema de supervisão de estado de rede através de LED's indicadores; remunera também material acessórios para instalação.</t>
  </si>
  <si>
    <t>250305</t>
  </si>
  <si>
    <t>Luminária de emergência autônoma, tipo led com dois faróis, potência total de 8w, fornecimento e instalação</t>
  </si>
  <si>
    <t>Será medido por unidade de bloco autônomo instalado (un).
O item remunera o fornecimento e instalação de bloco autônomo de iluminação de emergência completo, em caixa plástica, para dois faróis de lâmpadas LED de 8 W com autonomia mínima de 03 horas</t>
  </si>
  <si>
    <t>250306</t>
  </si>
  <si>
    <t xml:space="preserve">Sirene de incêndio eletrônica </t>
  </si>
  <si>
    <t>Será medido por unidade de sirene eletrônica instalada (un).
O item remunera o fornecimento e instalação de sirene eletrônica pintada em epóxi, com 105db à um metro e consumo de 12 ou 24 Vcc.</t>
  </si>
  <si>
    <t>250307</t>
  </si>
  <si>
    <t>Cabo blindado para alarme e detecção de incêndio 3 x 1,5mm2</t>
  </si>
  <si>
    <t>Será medido por comprimento de cabo instalado (m).
O item remunera o fornecimento do cabo de cobre, com 2 condutores em cobre nu de têmpera mole, com diâmetro nominal de 3 x 1,5 mm², encordoamento classe 4; isolação termoplástico para têmpera mole VC / E 105°C, nível de isolamento de 600 V, para o sistema de detecção de incêndio. Remunera também materiais acessórios e a mão-de-obra necessária para a instalação do cabo. Norma técnica: NBR 17240.</t>
  </si>
  <si>
    <t>250308</t>
  </si>
  <si>
    <t xml:space="preserve">Cabo blindado para alarme e detecção de incêndio 4 x 1,5mm2 </t>
  </si>
  <si>
    <t>Será medido por comprimento de cabo instalado (m).
O item remunera o fornecimento do cabo de cobre, com 2 condutores em cobre nu de têmpera mole, com diâmetro nominal de 4 x 1,5 mm², encordoamento classe 4; isolação termoplástico para têmpera mole VC / E 105°C, nível de isolamento de 600 V, para o sistema de detecção de incêndio. Remunera também materiais acessórios e a mão-de-obra necessária para a instalação do cabo. Norma técnica: NBR 17240.</t>
  </si>
  <si>
    <t>250400</t>
  </si>
  <si>
    <t>Placas fotoluminescentes</t>
  </si>
  <si>
    <t xml:space="preserve">Será medido por unidade de placa instalada de acordo com sua finalidade (un).
O item remunera o fornecimento e instalação de placas fotoluminescentes (alerta, proibição e de orientação, salvamento e equipamentos) com o respectivo pictograma com dimensões e forma definidas pela IT - 15 (SINALIZAÇÃO DE EMERGÊNCIA) do Corpo de Bombeiros Militar de Minas Gerais, fabricadas em materiais plásticos; chapas metálicas ou mesmo outros materiais semelhantes e devem atender às seguintes características:
possuir resistência mecânica; possuir espessura suficiente para que não sejam transferidas para a superfície da placa possíveis irregularidades das superfícies onde forem aplicadas; não propagar chamas; resistir a agentes químicos e limpeza; resistir à água; resistir ao intemperismo.
</t>
  </si>
  <si>
    <t>250401</t>
  </si>
  <si>
    <t>Placa fotoluminescente de Orientação, salvamento e equipamentos - 380 X 190 mm</t>
  </si>
  <si>
    <t>250402</t>
  </si>
  <si>
    <t>Placa fotoluminescente de Orientação, salvamento e equipamentos - 300 X 300 mm</t>
  </si>
  <si>
    <t>250403</t>
  </si>
  <si>
    <t>Placa fotoluminescente de alerta (triangular) base de 300 mm</t>
  </si>
  <si>
    <t>250404</t>
  </si>
  <si>
    <t>Placa fotoluminescente de proibição (circular) diâmetro de 300 mm</t>
  </si>
  <si>
    <t>250405</t>
  </si>
  <si>
    <t>Placa de sinalização e orientação, fotoluminescente, retangular, 30 x 40 cm, TIPO M1</t>
  </si>
  <si>
    <t>250500</t>
  </si>
  <si>
    <t>Chuveiros (sprinkler)</t>
  </si>
  <si>
    <t>250501</t>
  </si>
  <si>
    <t>Bico de sprinkler cromado pendente com rompimento da ampola a 68°C</t>
  </si>
  <si>
    <t xml:space="preserve">Será medido por unidade de bico de sprinkler instalado (un).
O item remunera o fornecimento e instalação completa bico de sprinkler cromado, tipo pendente com rompimento da ampola quando a temperatura ambiente atinge 68 graus centígrados, inclusive material de vedação.
</t>
  </si>
  <si>
    <t>250504</t>
  </si>
  <si>
    <t>Extintor de pó químico seco - capacidade de 12 kg</t>
  </si>
  <si>
    <t>Será medido por unidade de extintor instalado (un).
O item remunera o fornecimento e instalação de extintor de pó químico seco, , agente extintor bicarbonato de sódio, capacidade 12 kg, destinado para a extinção de incêndios de classe "B" (líquidos inflamáveis) e "C" (equipamentos elétricos). Cilindro fabricado em chapa de aço carbono, calandrada com fundo e cúpula estampados a frio, soldado pelo processo MIG, pintado com fundo primer e esmalte sintético vermelho, montado com válvula de latão forjado e gatilho de descarga intermitente, dotado de dispositivo de segurança, calibrado de 180 a 210 kgf / cm², mangueira para alta pressão e esguicho difusor indeformável. Com suporte para fixação na parede. Normas técnicas: NBR 12693, NBR 12791 e NBR 15809.</t>
  </si>
  <si>
    <t>250505</t>
  </si>
  <si>
    <t>Extintor manual de água pressurizada - capacidade de 10 litros</t>
  </si>
  <si>
    <t>Será medido por unidade de extintor instalado (un).
O item remunera o fornecimento e instalação de extintor manual de água pressurizada, tipo portátil, capacidade extintora equivalente 2 A (mínimo), agente extintor água, capacidade 10 litros, destinado para a extinção de incêndios de classe "A" (madeira e papel). Cilindro fabricado em chapa de aço carbono, calandrada com fundo e cúpula estampados a frio, soldado pelo processo MIG, pintado com fundo primer e esmalte sintético vermelho, montado com válvula de latão forjado e gatilho de descarga intermitente, dotado de dispositivo de segurança, calibrado de 180 a 210 kgf / cm², mangueira para alta pressão e esguicho difusor indeformável. Com suporte para fixação na parede. Normas técnicas: NBR 12693, NBR 12791 e NBR 15808.</t>
  </si>
  <si>
    <t>250506</t>
  </si>
  <si>
    <t>Extintor manual de pó químico seco ABC - capacidade de 4 kg</t>
  </si>
  <si>
    <t>Será medido por unidade de extintor instalado (un).
O item remunera o fornecimento e instalação de extintor manual de pó químico seco, tipo portátil, capacidade extintora equivalente 10 B (mínimo), agente extintor fosfato monoamônico, capacidade = 4 kg, destinado para a extinção de incêndios de classe "A" (madeira e papel), "B" (líquidos inflamáveis) e "C" (equipamentos elétricos). Cilindro fabricado em chapa de aço carbono, calandrada com fundo e cúpula estampados a frio, soldado pelo processo MIG, pintado com fundo primer e esmalte sintético vermelho, montado com válvula de latão forjado e gatilho de descarga intermitente, dotado de dispositivo de segurança, calibrado de 180 a 210 kgf / cm², mangueira para alta pressão e esguicho difusor indeformável, validade da carga de 5 anos. Com suporte para fixação na parede. Normas técnicas: NBR 12693, NBR 12791 e NBR 15808.</t>
  </si>
  <si>
    <t>250507</t>
  </si>
  <si>
    <t>Extintor manual de pó químico seco ABC - capacidade de 6 kg</t>
  </si>
  <si>
    <t>Será medido por unidade de extintor instalado (un).
O item remunera o fornecimento e instalação de extintor manual de pó químico seco, tipo portátil, capacidade extintora equivalente = 10 B (mínimo), agente extintor fosfato monoamônico, capacidade 6 kg, destinado para a extinção de incêndios de classe "A" (madeira e papel), "B" (líquidos inflamáveis) e "C" (equipamentos elétricos). Cilindro fabricado em chapa de aço carbono, calandrada com fundo e cúpula estampados a frio, soldado pelo processo MIG, pintado com fundo primer e esmalte sintético vermelho, montado com válvula de latão forjado e gatilho de descarga intermitente, dotado de dispositivo de segurança, calibrado de 180 a 210 kgf / cm², mangueira para alta pressão e esguicho difusor indeformável, validade da carga de 5 anos. Com suporte para fixação na parede. Normas técnicas: NBR 12693, NBR 12791 e NBR 15808.</t>
  </si>
  <si>
    <t>250510</t>
  </si>
  <si>
    <t>Suporte para extintor de piso tipo tripé</t>
  </si>
  <si>
    <t>Será medido por unidade de suporte para extintor instalado (un).
O item remunera o fornecimento e instalação de suporte de piso para extintor base em tripé em ferro redondo ou chapa de aço com acabamento em esmalte na cor vermelha.</t>
  </si>
  <si>
    <t>250600</t>
  </si>
  <si>
    <t>Tubos e conexões em aço galvanizado</t>
  </si>
  <si>
    <t>Será medido por comprimento de tubulação executada (m).
O item remunera o fornecimento e instalação dos tubos em aço galvanizado com costura, diâmetro nominal especificado, inclusive conexões e materiais acessórios para pontas rosqueáveis ou lisas; abertura e fechamento de rasgos, ou escavação e reaterro apiloado de valas com profundidade média de 60 cm, ou fixação por grampos ou presilhas quando tubulação for aparente.</t>
  </si>
  <si>
    <t>250601</t>
  </si>
  <si>
    <t>Tubo aço galvanizado com costura, DN= 3/4´, inclusive conexões</t>
  </si>
  <si>
    <t>250602</t>
  </si>
  <si>
    <t>Tubo aço galvanizado com costura, DN= 1´, inclusive conexões</t>
  </si>
  <si>
    <t>250603</t>
  </si>
  <si>
    <t>Tubo aço galvanizado com costura, DN= 1 1/4´, inclusive conexões</t>
  </si>
  <si>
    <t>250604</t>
  </si>
  <si>
    <t>Tubo aço galvanizado com costura, DN= 1 1/2´, inclusive conexões</t>
  </si>
  <si>
    <t>250605</t>
  </si>
  <si>
    <t>Tubo aço galvanizado com costura, DN= 2´, inclusive conexões</t>
  </si>
  <si>
    <t>250606</t>
  </si>
  <si>
    <t>Tubo aço galvanizado com costura, DN= 2 1/2´, inclusive conexões</t>
  </si>
  <si>
    <t>250607</t>
  </si>
  <si>
    <t>Registro de gaveta acabamento bruto diâmetro 20mm (3/4")</t>
  </si>
  <si>
    <t>Será medido por unidade de registro instalado (un).
O item remunera o fornecimento e instalação de registro de gaveta em latão fundido, diâmetro 3/4" e acabamento bruto, inclusive materiais acessórios e de vedação.</t>
  </si>
  <si>
    <t>250608</t>
  </si>
  <si>
    <t>Registro de gaveta acabamento bruto diâmetro 25mm (1")</t>
  </si>
  <si>
    <t>Será medido por unidade de registro instalado (un).
O item remunera o fornecimento e instalação de registro de gaveta em latão fundido, diâmetro 1" e acabamento bruto, inclusive materiais acessórios e de vedação.</t>
  </si>
  <si>
    <t>250609</t>
  </si>
  <si>
    <t>Registro de gaveta acabamento bruto diâmetro 32 mm (1 1/4")</t>
  </si>
  <si>
    <t>Será medido por unidade de registro instalado (un).
O item remunera o fornecimento e instalação de registro de gaveta em latão fundido, diâmetro 1 1/4" e acabamento bruto, inclusive materiais acessórios e de vedação.</t>
  </si>
  <si>
    <t>250610</t>
  </si>
  <si>
    <t>Registro de gaveta acabamento bruto diâmetro 40mm (1 1/2")</t>
  </si>
  <si>
    <t>Será medido por unidade de registro instalado (un).
O item remunera o fornecimento e instalação de registro de gaveta em latão fundido, diâmetro 1 1/2" e acabamento bruto, inclusive materiais acessórios e de vedação.</t>
  </si>
  <si>
    <t>250611</t>
  </si>
  <si>
    <t>Registro de gaveta acabamento bruto diâmetro 50 mm (2")</t>
  </si>
  <si>
    <t>Será medido por unidade de registro instalado (un).
O item remunera o fornecimento e instalação de registro de gaveta em latão fundido, diâmetro 2" e acabamento bruto, inclusive materiais acessórios e de vedação.</t>
  </si>
  <si>
    <t>250612</t>
  </si>
  <si>
    <t>Registro de gaveta acabamento bruto Diâmetro 65 mm (2 1/2")</t>
  </si>
  <si>
    <t>Será medido por unidade de registro instalado (un).
O item remunera o fornecimento e instalação de registro de gaveta em latão fundido, diâmetro 2 1/2" e acabamento bruto, inclusive materiais acessórios e de vedação.</t>
  </si>
  <si>
    <t>250700</t>
  </si>
  <si>
    <t>Eletrobomba e acessórios</t>
  </si>
  <si>
    <t>250701</t>
  </si>
  <si>
    <t>250702</t>
  </si>
  <si>
    <t>Quadro de comando para uma bomba de potência 3,0cv trifásica, em partida direta com acionamento manual/ automático e detecção de falta de fase</t>
  </si>
  <si>
    <t>Será medido por unidade de quadro de força para motor 3,0 cv instalado e testado (un).
O item remunera o fornecimento, instalação e teste de quadro de força para conjunto motor-bomba centrífuga 127 ou 220v, potência de 3,0 cv  para sistema de incêndio contendo dispositivo de partida manual e automática através de pressostato ou não dependendo da forma de sucção (positiva ou negativa)  e saída para alarme de bomba em funcionamento; remunera também materiais complementares, acessórios e a mão-de-obra necessária para a fixação, instalação completa e realização dos testes de funcionamento.</t>
  </si>
  <si>
    <t>250703</t>
  </si>
  <si>
    <t xml:space="preserve">Pressostato tipo Telemecanique modelo XML B004 A2S11, com escala de 3 a 58 Psi </t>
  </si>
  <si>
    <t>Será medido por unidade de pressostato instalado e testado (un).
O item remunera o fornecimento, instalação e teste de pressostato de controle de pressões com intervalo de regulação de 3 a 58 Psi, incluindo a rede elétrica. totalmente montado, ligado e testado.</t>
  </si>
  <si>
    <t>250704</t>
  </si>
  <si>
    <t>Cilindro de pressão ou mola pneumática de diâmetro 150mm, comprimento 1,20m com garras para fixação na parede</t>
  </si>
  <si>
    <t>Será medido por unidade de cilindro de pressão ou mola pneumática instalado e testado (un).
O item remunera o fornecimento, instalação e teste do cilindro de pressão ou mola pneumática de diâmetro de 150mm e comprimento de 1,20m. totalmente montado, ligado e testado.</t>
  </si>
  <si>
    <t>250705</t>
  </si>
  <si>
    <t>250706</t>
  </si>
  <si>
    <t>250707</t>
  </si>
  <si>
    <t>250708</t>
  </si>
  <si>
    <t>Hidrante de recalque completo em caixa de alvenaria</t>
  </si>
  <si>
    <t xml:space="preserve">Será medido por unidade de caixa para hidrante de recalque executada (un).
O item remunera o fornecimento de materiais e mão-de-obra necessários para a execução do caixa para hidrante de recalque com dimensões 40 x 60 cm e profundidade que varia entre 60 e 100 cm descritas, constituído por: alvenaria de tijolo comum com revestimento em argamassa, fundo de brita 2 e tampa articulada e requadro em ferro fundido ou material similar, identificada pela palavra “incêndio”, com dimensões de 40 x 60 cm e pintada da cor vermelha, remunera também os serviços de escavação, escoramento da vala,  reaterro e disposição das sobras, remunera também Adaptador de engate rápido em latão de 2 1/2´ x 2 1/2´ ", Registro globo angular de 45° em bronze ou latão, diâmetro 63mm (2 1/2") e Tampão cego com corrente para hidrante em latão 2 1/2 "
</t>
  </si>
  <si>
    <t>250709</t>
  </si>
  <si>
    <t>Quadro de comando para uma bomba de potência 5,0cv trifásica, em partida direta com acionamento manual/ automático e detecção de falta de fase</t>
  </si>
  <si>
    <t>Será medido por unidade de quadro de força para motor 5,0 cv instalado e testado (un).
O item remunera o fornecimento, instalação e teste de quadro de força para conjunto motor-bomba centrífuga 127 ou 220v, potência de 5,0 cv  para sistema de incêndio contendo dispositivo de partida manual e automática através de pressostato ou não dependendo da forma de sucção (positiva ou negativa)  e saída para alarme de bomba em funcionamento; remunera também materiais complementares, acessórios e a mão-de-obra necessária para a fixação, instalação completa e realização dos testes de funcionamento.</t>
  </si>
  <si>
    <t>250710</t>
  </si>
  <si>
    <t>Quadro de comando para uma bomba de potência 7,5cv trifásica, em partida direta com acionamento manual/ automático e detecção de falta de fase</t>
  </si>
  <si>
    <t>Será medido por unidade de quadro de força para motor7,5 cv instalado e testado (un).
O item remunera o fornecimento, instalação e teste de quadro de força para conjunto motor-bomba centrífuga 127 ou 220v, potência de 7,5 cv  para sistema de incêndio contendo dispositivo de partida manual e automática através de pressostato ou não dependendo da forma de sucção (positiva ou negativa)  e saída para alarme de bomba em funcionamento; remunera também materiais complementares, acessórios e a mão-de-obra necessária para a fixação, instalação completa e realização dos testes de funcionamento.</t>
  </si>
  <si>
    <t>250711</t>
  </si>
  <si>
    <t>Manômetro willy, mod. 2 1/2", escala de leitura de 0 a 100 Psi</t>
  </si>
  <si>
    <t>1) Será medido por unidade de manômetro instalado (un).
2) O item remunera o fornecimento e instalação de manômetro para indicação de pressão em redes de líquidos, com as características:
A) Caixa e anel em aço 1020 estampado, acabamento com pintura eletrostática em epóxi preto, diâmetros, Grau de proteção IP 54.i;
a) Mostrador Alumínio, fundo branco e marcação preta;
b) Ponteiro em alumínio balanceado;
c) Visor Vidro, opcionalmente em acrílico (opcional XPD);
d) Escalas conjugadas 0 a 7 kg / cm²;
e) Precisão classe B de + 2%;
f) Sistema sensor: Tubo Bourdon em bronze fosforoso e soquete em latão;
g) Mecanismo tipo engrenagens em latão, com recursos para ajustes de angularidade
h) Conexão inferior (vertical) ou traseira (horizontal) com rosca de 1/4" ou 1/2", padrão BSP ou NTP.
Remunera também materiais acessórios e de vedação, necessários à instalação do manômetro.</t>
  </si>
  <si>
    <t>260000</t>
  </si>
  <si>
    <t>OUTROS</t>
  </si>
  <si>
    <t>260001</t>
  </si>
  <si>
    <t>260002</t>
  </si>
  <si>
    <t>260003</t>
  </si>
  <si>
    <t>260004</t>
  </si>
  <si>
    <t>260005</t>
  </si>
  <si>
    <t>260006</t>
  </si>
  <si>
    <t>TOTAL CUSTO =</t>
  </si>
  <si>
    <t>BDI PROJETO =</t>
  </si>
  <si>
    <t xml:space="preserve">BDI OBRA = </t>
  </si>
  <si>
    <t>-</t>
  </si>
  <si>
    <t xml:space="preserve">TOTAL GERAL = </t>
  </si>
  <si>
    <t xml:space="preserve">QUANDO DA CELEBRAÇÃO DO CONTRATO ASSEGURAR QUE A EMPRESA TENHA EM SEU PODER CÓPIA DO CADERNO DE ESPECIFICAÇÕES                  </t>
  </si>
  <si>
    <t>BASE                                                                                           PINI, ORSE, SICOR, SINAPI, SUDECAP OUT/24</t>
  </si>
  <si>
    <t>REV00   MAR/25</t>
  </si>
  <si>
    <t xml:space="preserve">Nome do responsável legal pelo município:                                     </t>
  </si>
  <si>
    <t>CRONOGRAMA FÍSICO-FINANCEIRO</t>
  </si>
  <si>
    <t>TOTAL GERAL (C/ BDI)</t>
  </si>
  <si>
    <t>% INC.</t>
  </si>
  <si>
    <t>1º MÊS</t>
  </si>
  <si>
    <t>2º MÊS</t>
  </si>
  <si>
    <t>3º MÊS</t>
  </si>
  <si>
    <t>4º MÊS</t>
  </si>
  <si>
    <t>5º MÊS</t>
  </si>
  <si>
    <t>6º MÊS</t>
  </si>
  <si>
    <t>TOTAL</t>
  </si>
  <si>
    <t>%</t>
  </si>
  <si>
    <t>VALOR</t>
  </si>
  <si>
    <t>TOTAL MENSAL</t>
  </si>
  <si>
    <t>TOTAL ACUMULADO</t>
  </si>
  <si>
    <t xml:space="preserve">        SECRETARIA DE ESTADO DE EDUCAÇÃO - SUPERINTENDÊNCIA DE INFRAESTRUTURA E LOGÍSTICA - DIRETORIA DE GESTÃO DE PARCERIAS E FISCALIZAÇÃO - PLANILHA DE SERVIÇOS - SEM DESONERAÇÃO</t>
  </si>
  <si>
    <t xml:space="preserve">Data da elaboração: </t>
  </si>
  <si>
    <t xml:space="preserve">Nome do técnico responsável pela elaboração da planilha:                                 </t>
  </si>
  <si>
    <t>Cleber Roberto da Costa      CREA: 381.382/D</t>
  </si>
  <si>
    <t>Zania Faria Silva</t>
  </si>
  <si>
    <t xml:space="preserve">           Zania Faria Silva</t>
  </si>
  <si>
    <t xml:space="preserve">ESCOLA ESTADUAL / MUNICIPAL: OSCAR GARCIA DE OLIVEIRA                                                                                                                                                   </t>
  </si>
  <si>
    <t>________________________</t>
  </si>
  <si>
    <t>Prefeita Municipal</t>
  </si>
  <si>
    <t xml:space="preserve">          Engenheiro Civil</t>
  </si>
  <si>
    <t>Cleber Roberto da Costa</t>
  </si>
  <si>
    <t xml:space="preserve">           CREA - MG 381.382/D</t>
  </si>
  <si>
    <t>______________________________________</t>
  </si>
  <si>
    <t>CARATINGA - MG // BDI USADO 23,12%</t>
  </si>
  <si>
    <t>CONSTRUÇÃO / AMPLIAÇÃO / REFORMA: (REFORMA - EXECUÇÃO INDIRETA)</t>
  </si>
  <si>
    <r>
      <t>Armadura de aço, CA 50, corte e dobra no canteiro</t>
    </r>
    <r>
      <rPr>
        <sz val="12"/>
        <color theme="1"/>
        <rFont val="Calibri"/>
        <family val="2"/>
      </rPr>
      <t xml:space="preserve">                                                                                                                    </t>
    </r>
  </si>
  <si>
    <r>
      <t xml:space="preserve">Será medido pela área de telhamento (m²), com os acréscimos:
Pela área de vedação lateral em projeção horizontal, com os acréscimos:
- </t>
    </r>
    <r>
      <rPr>
        <b/>
        <sz val="12"/>
        <color theme="1"/>
        <rFont val="Calibri"/>
        <family val="2"/>
      </rPr>
      <t>5% para coberturas de 18% a 27% de inclinação;</t>
    </r>
    <r>
      <rPr>
        <sz val="12"/>
        <color theme="1"/>
        <rFont val="Calibri"/>
        <family val="2"/>
      </rPr>
      <t xml:space="preserve">
- 8% para coberturas de 28% a 38% de inclinação;
- 12% para coberturas de 39% a 50% de inclinação.
O item remunera o fornecimento das telhas em chapa de fibrocimento em perfil ondulado com 6 mm de espessura, em qualquer comprimento, materiais acessórios para a fixação das telhas em estrutura de apoio, metálica, ou de madeira e a mão-de-obra necessária para o transporte interno à obra, içamento e a montagem completa das telhas.</t>
    </r>
  </si>
  <si>
    <r>
      <t xml:space="preserve">Será medido pela área de telhamento (m²), sendo:
A) </t>
    </r>
    <r>
      <rPr>
        <b/>
        <sz val="12"/>
        <color theme="1"/>
        <rFont val="Calibri"/>
        <family val="2"/>
      </rPr>
      <t>Quando plano, ou inclinado abaixo de 18%, pela área de cobertura em projeção horizontal, ou pela área de vedação lateral em projeção vertical;</t>
    </r>
    <r>
      <rPr>
        <sz val="12"/>
        <color theme="1"/>
        <rFont val="Calibri"/>
        <family val="2"/>
      </rPr>
      <t xml:space="preserve">
B) Quando inclinado a partir de 18%, pela área de cobertura em projeção horizontal, ou pela área de vedação lateral em projeção vertical, com os acréscimos:
- 5% para coberturas de 18% a 27% de inclinação;
- 8% para coberturas de 28% a 38% de inclinação;
- 12% para coberturas de 39% a 50% de inclinação.
O item remunera o fornecimento das telhas e de materiais acessórios e a mão-de-obra necessária para colocação das telhas em fibrocimento ou CRFS, perfil modulado, trapezoidal ou maxplac.</t>
    </r>
  </si>
  <si>
    <r>
      <t xml:space="preserve">Será medido pela área de cobertura em projeção horizontal (m²) com os acréscimos:
A) 5% para coberturas de 18% a 27% de inclinação;
</t>
    </r>
    <r>
      <rPr>
        <b/>
        <sz val="12"/>
        <color theme="1"/>
        <rFont val="Calibri"/>
        <family val="2"/>
      </rPr>
      <t>B) 8% para coberturas de 28% a 38% de inclinação;</t>
    </r>
    <r>
      <rPr>
        <sz val="12"/>
        <color theme="1"/>
        <rFont val="Calibri"/>
        <family val="2"/>
      </rPr>
      <t xml:space="preserve">
C) 12% para coberturas de 39% a 50% de inclinação.
O item remunera o fornecimento das telhas, materiais, acessórios e a mão-de-obra necessária para a colocação, fixação e emboçamento das telhas.</t>
    </r>
  </si>
  <si>
    <r>
      <t xml:space="preserve">Será medido pela área de cobertura em projeção horizontal (m²) com os acréscimos:
A) 5% para coberturas de 18% a 27% de inclinação;
</t>
    </r>
    <r>
      <rPr>
        <b/>
        <sz val="12"/>
        <color theme="1"/>
        <rFont val="Calibri"/>
        <family val="2"/>
      </rPr>
      <t>B) 8% para coberturas de 28% a 38% de inclinação;</t>
    </r>
    <r>
      <rPr>
        <sz val="12"/>
        <color theme="1"/>
        <rFont val="Calibri"/>
        <family val="2"/>
      </rPr>
      <t xml:space="preserve">
C) 12% para coberturas de 39% a 50% de inclinação.
O item remunera o fornecimento das telhas, materiais, acessórios e a mão-de-obra necessária para a colocação, fixação e emboçamento das telhas. </t>
    </r>
  </si>
  <si>
    <r>
      <t xml:space="preserve">Será medido pela área de cobertura em projeção horizontal (m²) com os acréscimos:
A) 5% para coberturas de 18% a 27% de inclinação;
</t>
    </r>
    <r>
      <rPr>
        <b/>
        <sz val="12"/>
        <color theme="1"/>
        <rFont val="Calibri"/>
        <family val="2"/>
      </rPr>
      <t>B) 8% para coberturas de 28% a 38% de inclinação;</t>
    </r>
    <r>
      <rPr>
        <sz val="12"/>
        <color theme="1"/>
        <rFont val="Calibri"/>
        <family val="2"/>
      </rPr>
      <t xml:space="preserve">
C) 12% para coberturas de 39% a 50% de inclinação.
O item remunera o fornecimento das telhas e de acessórios e a mão-de-obra necessária para a colocação, fixação e emboçamento das telhas.</t>
    </r>
  </si>
  <si>
    <r>
      <t xml:space="preserve">Será medido pela área de cobertura em projeção horizontal (m²) com os acréscimos:
A) 5% para coberturas de 18% a 27% de inclinação;
</t>
    </r>
    <r>
      <rPr>
        <b/>
        <sz val="12"/>
        <color theme="1"/>
        <rFont val="Calibri"/>
        <family val="2"/>
      </rPr>
      <t>B) 8% para coberturas de 28% a 38% de inclinação;</t>
    </r>
    <r>
      <rPr>
        <sz val="12"/>
        <color theme="1"/>
        <rFont val="Calibri"/>
        <family val="2"/>
      </rPr>
      <t xml:space="preserve">
C) 12% para coberturas de 39% a 50% de inclinação.
O item remunera o fornecimento de acessórios e a mão-de-obra necessária para a colocação, fixação e emboçamento das telhas.</t>
    </r>
  </si>
  <si>
    <r>
      <t xml:space="preserve">Será medido pela área de telhamento (m²), sendo: 
</t>
    </r>
    <r>
      <rPr>
        <b/>
        <sz val="12"/>
        <color theme="1"/>
        <rFont val="Calibri"/>
        <family val="2"/>
      </rPr>
      <t>A) Quando plano, ou inclinado abaixo de 18%, pela área de cobertura em projeção horizontal, ou pela área de vedação lateral em projeção vertical;</t>
    </r>
    <r>
      <rPr>
        <sz val="12"/>
        <color theme="1"/>
        <rFont val="Calibri"/>
        <family val="2"/>
      </rPr>
      <t xml:space="preserve">
B) Quando inclinado a partir de 18%, pela área de cobertura em projeção horizontal, ou pela área de vedação lateral em projeção vertical, com os acréscimos:
- 5% para coberturas de 18% a 27% de inclinação;
- 8% para coberturas de 28% a 38% de inclinação;
- 12% para coberturas de 39% a 50% de inclinação.
O item remunera o fornecimento das telhas em chapa de aço galvanizado, perfil trapezoidal com no mínimo 5 mm de espessura, altura de 40 mm, em qualquer comprimento, materiais acessórios para a fixação das telhas, em estrutura, de apoio, metálica, ou de madeira, costura, fechamento e vedação entre as telhas e a mão-de-obra necessária para o transporte interno à obra, içamento e a montagem completa das telhas.</t>
    </r>
  </si>
  <si>
    <r>
      <t xml:space="preserve">Será medido pela área de telhamento (m²), sendo:
A) Quando plano, ou inclinado abaixo de 18%, pela área de cobertura em projeção horizontal, ou pela área de vedação lateral em projeção vertical;
B) Quando inclinado a partir de 18%, pela área de cobertura em projeção horizontal, ou pela área de vedação lateral em projeção vertical, com os acréscimos:
- </t>
    </r>
    <r>
      <rPr>
        <b/>
        <sz val="12"/>
        <color theme="1"/>
        <rFont val="Calibri"/>
        <family val="2"/>
      </rPr>
      <t xml:space="preserve"> 5% para coberturas de 18% a 27% de inclinação;</t>
    </r>
    <r>
      <rPr>
        <sz val="12"/>
        <color theme="1"/>
        <rFont val="Calibri"/>
        <family val="2"/>
      </rPr>
      <t xml:space="preserve">
-  8% para coberturas de 28% a 38% de inclinação;
- 12% para coberturas de 39% a 50% de inclinação.
C) Quando curvo, pelo desenvolvimento da curvatura da cobertura.
O item remunera o fornecimento das telhas em fibra vegetal saturada com betume, acabamento à base de pigmentação com resina resistente aos raios ultravioleta em ambas as faces, em várias cores, perfil ondulado com espessura média de 3,0 mm, referência Onduline, fabricação da Onduline do Brasil, ou equivalente; materiais acessórios para a fixação das telhas, em estrutura, de apoio, metálica, ou de madeira e a mão-de-obra necessária para o transporte interno à obra, içamento e a montagem completa das telhas.</t>
    </r>
  </si>
  <si>
    <r>
      <t xml:space="preserve">Será medido pela área de telhamento (m²), com os acréscimos:
Pela área de vedação lateral em projeção horizontal, com os acréscimos:
- </t>
    </r>
    <r>
      <rPr>
        <b/>
        <sz val="12"/>
        <color theme="1"/>
        <rFont val="Calibri"/>
        <family val="2"/>
      </rPr>
      <t>5% para coberturas de 18% a 27% de inclinação;</t>
    </r>
    <r>
      <rPr>
        <sz val="12"/>
        <color theme="1"/>
        <rFont val="Calibri"/>
        <family val="2"/>
      </rPr>
      <t xml:space="preserve">
- 8% para coberturas de 28% a 38% de inclinação;
- 12% para coberturas de 39% a 50% de inclinação.
O item remunera o fornecimento de acessórios e a mão-de-obra necessária para a colocação, fixação e emboçamento das telhas.</t>
    </r>
  </si>
  <si>
    <r>
      <t xml:space="preserve">Será medido pela área de telhamento (m²), sendo: 
</t>
    </r>
    <r>
      <rPr>
        <b/>
        <sz val="12"/>
        <color theme="1"/>
        <rFont val="Calibri"/>
        <family val="2"/>
      </rPr>
      <t>A) Quando plano, ou inclinado abaixo de 18%, pela área de cobertura em projeção horizontal, ou pela área de vedação lateral em projeção vertical;</t>
    </r>
    <r>
      <rPr>
        <sz val="12"/>
        <color theme="1"/>
        <rFont val="Calibri"/>
        <family val="2"/>
      </rPr>
      <t xml:space="preserve">
B) Quando inclinado a partir de 18%, pela área de cobertura em projeção horizontal, ou pela área de vedação lateral em projeção vertical, com os acréscimos:
- 5% para coberturas de 18% a 27% de inclinação;
- 8% para coberturas de 28% a 38% de inclinação;
- 12% para coberturas de 39% a 50% de inclinação.
O item remunera o fornecimento das telhas em chapa de aço galvanizado, perfil trapezoidal com no mínimo 0,43 mm de espessura, dupla ambas trapezoidais preenchida com poliestireno expandido /isopor, materiais acessórios para a fixação das telhas, em estrutura, de apoio, metálica, ou de madeira, costura, fechamento e vedação entre as telhas e a mão-de-obra necessária para o transporte interno à obra, içamento e a montagem completa das telhas.</t>
    </r>
  </si>
  <si>
    <r>
      <t>Isolado de PVC seção 1,5 mm</t>
    </r>
    <r>
      <rPr>
        <b/>
        <vertAlign val="superscript"/>
        <sz val="12"/>
        <color theme="1"/>
        <rFont val="Calibri"/>
        <family val="2"/>
      </rPr>
      <t>2</t>
    </r>
  </si>
  <si>
    <r>
      <t>Isolado de PVC seção 2,5 mm</t>
    </r>
    <r>
      <rPr>
        <b/>
        <vertAlign val="superscript"/>
        <sz val="12"/>
        <color theme="1"/>
        <rFont val="Calibri"/>
        <family val="2"/>
      </rPr>
      <t xml:space="preserve">2 </t>
    </r>
  </si>
  <si>
    <r>
      <t>Isolado de PVC seção 4,0 mm</t>
    </r>
    <r>
      <rPr>
        <b/>
        <vertAlign val="superscript"/>
        <sz val="12"/>
        <color theme="1"/>
        <rFont val="Calibri"/>
        <family val="2"/>
      </rPr>
      <t>2</t>
    </r>
  </si>
  <si>
    <r>
      <t>Isolado de PVC seção 6,0 mm</t>
    </r>
    <r>
      <rPr>
        <b/>
        <vertAlign val="superscript"/>
        <sz val="12"/>
        <color theme="1"/>
        <rFont val="Calibri"/>
        <family val="2"/>
      </rPr>
      <t>2</t>
    </r>
  </si>
  <si>
    <r>
      <t>Isolado em PVC seção 10 mm</t>
    </r>
    <r>
      <rPr>
        <b/>
        <vertAlign val="superscript"/>
        <sz val="12"/>
        <color theme="1"/>
        <rFont val="Calibri"/>
        <family val="2"/>
      </rPr>
      <t>2</t>
    </r>
  </si>
  <si>
    <r>
      <t>Isolado em PVC seção 16 mm</t>
    </r>
    <r>
      <rPr>
        <b/>
        <vertAlign val="superscript"/>
        <sz val="12"/>
        <color theme="1"/>
        <rFont val="Calibri"/>
        <family val="2"/>
      </rPr>
      <t>2</t>
    </r>
  </si>
  <si>
    <r>
      <t>Isolado em PVC seção 25 mm</t>
    </r>
    <r>
      <rPr>
        <b/>
        <vertAlign val="superscript"/>
        <sz val="12"/>
        <color theme="1"/>
        <rFont val="Calibri"/>
        <family val="2"/>
      </rPr>
      <t>2</t>
    </r>
  </si>
  <si>
    <r>
      <t>Isolado em PVC seção 35 mm</t>
    </r>
    <r>
      <rPr>
        <b/>
        <vertAlign val="superscript"/>
        <sz val="12"/>
        <color theme="1"/>
        <rFont val="Calibri"/>
        <family val="2"/>
      </rPr>
      <t>2</t>
    </r>
  </si>
  <si>
    <r>
      <t>Isolado de PVC seção 50 mm</t>
    </r>
    <r>
      <rPr>
        <b/>
        <vertAlign val="superscript"/>
        <sz val="12"/>
        <color theme="1"/>
        <rFont val="Calibri"/>
        <family val="2"/>
      </rPr>
      <t>2</t>
    </r>
  </si>
  <si>
    <r>
      <t>Caiação em parede</t>
    </r>
    <r>
      <rPr>
        <b/>
        <sz val="12"/>
        <color rgb="FFFF0000"/>
        <rFont val="Calibri"/>
        <family val="2"/>
      </rPr>
      <t xml:space="preserve"> </t>
    </r>
    <r>
      <rPr>
        <b/>
        <sz val="12"/>
        <color theme="1"/>
        <rFont val="Calibri"/>
        <family val="2"/>
      </rPr>
      <t>com 03 demãos</t>
    </r>
  </si>
  <si>
    <t>Látex PVA em parede (2 demãos), com fundo preparador / selador</t>
  </si>
  <si>
    <t>Tinta acrílica em parede, sem emassamento (duas demãos)</t>
  </si>
  <si>
    <r>
      <t>Alambrado para quadra esportiva com tela de arame galvanizado</t>
    </r>
    <r>
      <rPr>
        <b/>
        <i/>
        <u/>
        <sz val="12"/>
        <color theme="1"/>
        <rFont val="Calibri"/>
        <family val="2"/>
      </rPr>
      <t xml:space="preserve"> </t>
    </r>
    <r>
      <rPr>
        <b/>
        <sz val="12"/>
        <color theme="1"/>
        <rFont val="Calibri"/>
        <family val="2"/>
      </rPr>
      <t>, fixada em quadros de tubos de aço galvanizado, h=2m</t>
    </r>
  </si>
  <si>
    <t xml:space="preserve">MUNICÍPIO:   SANTA RITA DE MINAS - MG                                                                                                                                                      </t>
  </si>
  <si>
    <t>Remoção de forro em PVC, nas salas de aula, corredor, cozinha e sala de TI. = (37,75+5,46+38,75+15,69+28,64+36,90+29,67+13,84) = 206,70 m²</t>
  </si>
  <si>
    <t>Remoção de 11 portas de (0,80m x 2,10m) e remoção de 1 porta de (0,60m x 2,10m) = 19,74 m²</t>
  </si>
  <si>
    <t>Remoção de Lavatórios, vaso sanitário e tanque = 7 unid.</t>
  </si>
  <si>
    <t>Remoção de bancada com reaproveitamento em bancada de refeitório, dimensões (0,60m x 1,10m) = 0,66m²</t>
  </si>
  <si>
    <t>Demolição de piso cerâmico em cozinha, banheiros e depósito = (13,84 + 4,50 + 1,92 + 2,24 + 2,48) = 24,98 m²</t>
  </si>
  <si>
    <t>Demolição de piso cimentado em área do refeitório = (92,38 + 8,40) = 100,78 m²</t>
  </si>
  <si>
    <t>Àreas degradadas para recomposição de revestimentos e pintura. Área externa e interna = (86,00m² + 43,00 m²) = 129,00m²</t>
  </si>
  <si>
    <t>Demolição de Alvenaria para abertura de porta - Acesso a banheiro pelo refeitório, conforme projeto = (1,00m x 2,20m) = 2,20 m² x 0,15m = 0,33m³</t>
  </si>
  <si>
    <t>Fachada da Escola. (Área da placa = 3,00m x 1,50m) = 4,50 m², correspondente a 1 unidade.</t>
  </si>
  <si>
    <t>Remoção de alambrado em perímetro da escola. (42,10m x 2 lados x 2,00m de altura) + (43,70m x 2,00m de altura) = 255,80 m². Obs.: Salvo afastamento frontal de 30m.</t>
  </si>
  <si>
    <t>Remoção de 11 portas de (0,80m x 2,10m) e remoção de 1 porta de (0,60m x 2,10m) = 12 unidades</t>
  </si>
  <si>
    <t>Carga manual de entulhos, sendo: Demolição para tubulação = (24m x 0,30m x 0,25m) + Demolição de cerâmica = (73,11m² x 0,05m + 24,98m² x 0,05m) + Demolição de piso cimentado = (100,78m² x 0,10m) + Demolição de Alvenaria = (2,20 m² x 0,15m) + Demolição de reboco = (129,00 m² x 0,02m) = 19,69 m³ x 1,25 de empolamento = 24,61 m³</t>
  </si>
  <si>
    <t>Carga manual de entulho x KM para descarga = 21,61 x 2KM = 43,22 m³xKm</t>
  </si>
  <si>
    <t>Alambrado em flanco direito, esquerdo e fundos da escola. (42,10m x 2 lados) + (43,70m fundos) = 127,90 m</t>
  </si>
  <si>
    <t>Instalação de novo forro pvc em salas de aula, cozinha, sala dos professores, área de circulação 02 e sala de TI. = (37,75 + 5,46 + 38,75 + 15,69 + 28,64 + 36,90 + 29,67 + 13,84 + 24,40) = 231,10 m²</t>
  </si>
  <si>
    <t>Construção de alvenaria para fechamento de porta de acesso de banheiro e construção de muretas para bancadas. (0,90m x 2,10m) + (0,60m x 1,00m x 3) = 3,69 m²</t>
  </si>
  <si>
    <t>Chapisco será aplicado nas laterais dos passeios externos e na parede de alvenaria de fechamento de porta, no banheiro de acesso ao refeitório, além de áreas danificadas. Porta = (1,00 x 2,10)m x   2 lados. Passeio externo na diferença de nível = (18,85 x 0,40) x 2 fente e fundos escola + (24,40 x x0,40 x 2 laterais da escola) + áreas danificadas de 129 m² = 167,80 m². Obs.: 0,40m altura média dos desníveis do passeio.</t>
  </si>
  <si>
    <t>Reboco será aplicado nas laterais dos passeios externos e na parede de alvenaria de fechamento de porta, no banheiro de acesso ao refeitório, além de áreas danificadas. Porta = (1,00 x 2,10)m x   2 lados. Passeio externo na diferença de nível = (18,85 x 0,40) x 2 fente e fundos escola + (24,40 x x0,40 x 2 laterais da escola) + áreas danificadas de 129 m² = 167,80 m²</t>
  </si>
  <si>
    <t>Revestimento em pastilhas no lavatório comum = (0,40 x 4,25) + (0,50 x 4,25) + (0,40 x 4,25) + (1 x 1,20) + (1 x 1,20) + (0,20 x 0,40 x 3) = 8,17 m²</t>
  </si>
  <si>
    <t>Pintura para barrado em circulação interna, Sala TI e Barrado em áreas externas. Barrado com h= 1,00 m = (28,87 X 1) + (19,60 X 1) + (9,60 x 1) + (22,39 x 1) x 2 lados + (16,45 x 1) Fundos escola = 119,30 m²</t>
  </si>
  <si>
    <t>Pintura de 11 portas de madeira (0,80m x 2,10m) x 2 lados e 1 porta de (0,60m x 2,10m) x 2 lados. Engradamento de madeira em área de refeitório. (92,38 m²) = 131,86 m²</t>
  </si>
  <si>
    <t>Serão instaladas 11 portas conforme projeto.</t>
  </si>
  <si>
    <t>Serão instaladas 1 porta, conforme projeto.</t>
  </si>
  <si>
    <t>Dispenser para banheiros = 3 unidades.</t>
  </si>
  <si>
    <t>Dispenser toalheiro para banheiros = 3 unidades.</t>
  </si>
  <si>
    <t>Bacia sanitário para vasos = 3 unidades</t>
  </si>
  <si>
    <t>Lavatório para sanitários e um na área externa = 4 unidades.</t>
  </si>
  <si>
    <t>Execução de pia em granito no refeitório, dimensões de (0,50 x 1,50m) = 0,75 m²</t>
  </si>
  <si>
    <t>Bancada seca de largura de 0,50m e comprimento de 2,00m  = 1 m²</t>
  </si>
  <si>
    <t>Uma cuba em aço para pia = 1 Unidade.</t>
  </si>
  <si>
    <t>Uma torneira metálica para pia da Cozinha demais em lavatório comum existente - Aplicação em parede = 6 Unidade. Aplicação em mesa = 1 Unidade.</t>
  </si>
  <si>
    <t>Uma torneiras metálicas para novo tanque = 1 Unidade.</t>
  </si>
  <si>
    <t>Tanque de louça branca em área de serviço anexo ao refeitório = 2 Unidade.</t>
  </si>
  <si>
    <t>Apicoamento de piso cimentado em salas e circulação = (37,75 + 5,46 + 15,69 + 38,75 + 28,64 + 36,90 + 24,40 + 29,67) = 217,26 m²</t>
  </si>
  <si>
    <t>Todas os ambientes e corredores + Calçada externa- (92,38+8,4+4,5+1,92+2,24+2,48+13,84+29,67+36,9+28,64+37,75+5,46+38,75+15,69+24,4) = 343,02 + ((1,20 x 18,85) + (0,80 x 18,85) + (1,20 x 22,36) + (1,20x 22,36) = 91,36, sendo o total de 343,02 + 91,36 = 434,38 m²</t>
  </si>
  <si>
    <t>Todas os ambientes e corredores - (92,38+8,4+4,5+1,92+2,24+2,48+13,84+29,67+36,9+28,64+37,75+5,46+38,75+15,69+24,4) = 343,02 m²</t>
  </si>
  <si>
    <t>Aplicação em passeio externo = ((1,20 x 18,85) + (0,80 x 18,85) + (1,20 x 22,36) + (1,20x 22,36) = 91,36 m²</t>
  </si>
  <si>
    <t>Corredores e refeitório, conforme projeto = (9,47 m² + 2,33 m²) = 11,80 m²</t>
  </si>
  <si>
    <t>Execução de soleira entre salas e corredores, assim como cozinha e banheiros. Soleira na chegada principal Largura x comprimeiro = (3,12m x 0,15m + (0,80m x 0,15m x 11) + (0,90 x 0,15m) = 1,92 m²</t>
  </si>
  <si>
    <t>Execução de eletrodutos rígidos = 30 m</t>
  </si>
  <si>
    <t>Execução de refletores frente e lateral da escola para auxílio de iluminação externa  = 4 unidades de refletores.</t>
  </si>
  <si>
    <t>Execução de eletrodutos rígidos = 60 m</t>
  </si>
  <si>
    <t>Fornecimento e instalação de cabos para execução de pontos de tomadas e de iluminação = 200m</t>
  </si>
  <si>
    <t>Fornecimento e instalação de cabos para execução de pontos de tomadas e de iluminação = 250 m</t>
  </si>
  <si>
    <t>Fornecimento e instalação de cabos para execução de pontos de tomadas e de iluminação. = 50 m</t>
  </si>
  <si>
    <t>Escavação manual para blocos de coroamento e vigas baldrame. = (0,90mx0,90mx1,00m x 4 blocos) + (2,50m x 0,30m x 0,15m x 4 lados) = 3,34 m³</t>
  </si>
  <si>
    <t>Aterro manual para blocos de coroamento e vigas baldrame. = (0,90mx0,90mx0,60m x 4 blocos) = 0,49 m³</t>
  </si>
  <si>
    <t>Lastro sob blocos de coroamento = (0,90m x 0,90m x 0,05m) x 4 blocos. = 0,16m³</t>
  </si>
  <si>
    <t>Total de 8 estacas com profundidade média de 2m = 16m</t>
  </si>
  <si>
    <t>Corte e dobra de aço considerando 80kg x m3 de concreto para vigas baldrame e blocos de coroamento = (80kg x 1,75m³) = 140 kg x 1,10 = 154 kg</t>
  </si>
  <si>
    <t>Concreto para blocos de coroamento e vigas baldrame = (0,90mx0,90mx0,40m x 4 blocos) + (2,50m x 0,30m x 0,15m x 4 lados) = 1,75 m³</t>
  </si>
  <si>
    <t>Concreto em pilares, vigas e laje. Pilares (0,20m x 0,20m x 6m x 4 unidades) = 0,96 m³. Vigas (2,50m x 0,15m x 0,30m x 4 Vigas x 2 seções) = 0,90 m³. Laje (2,50m x 2,50m x 0,12m) = 0,75 m³. Total de 2,61 m³</t>
  </si>
  <si>
    <t>Considerando 120kgxm³ para estruturas e perda de aço em 10% = (120 kg x 2,61m³ x 1,10) = 344,52 kg</t>
  </si>
  <si>
    <t>Considerar 12m² x m³ de concreto = 12x2,61 = 31,32 m²</t>
  </si>
  <si>
    <t>Execução de pavimento em bloquete em área externa conforme projeto, assentado sobre colchão de areia. Área = 131,59 m²</t>
  </si>
  <si>
    <t>Meio fio moldado in loco, conforme projeto, perímetro do calçamento = 78,82 m</t>
  </si>
  <si>
    <t>Plantio de grama em flancos, fundos e frente da Escola = 1.237,82 m²</t>
  </si>
  <si>
    <t>Construção de Guarda-corpo ao redor de rampas de acesso: Fachada Principal (3,00m + 3,00m + 3,20m + 3,20m). Rampa Fundos = (2,10m + 2,10m + 1,50m) = 18,10 m</t>
  </si>
  <si>
    <t>Substiruição de Vidros em banheiros e depósito = (0,80m x 0,60m) x 4 = 1,92 m²</t>
  </si>
  <si>
    <t>Limpeza geral de obra para entrega = (18,85 X 24,45) = 460,88 m²</t>
  </si>
  <si>
    <t>Aluguel de andaime metálico para serviços de pintura e construção de torre de caixa dágua. = 55M²XMÊS</t>
  </si>
  <si>
    <t>XX</t>
  </si>
  <si>
    <t xml:space="preserve">ESCOLA ESTADUAL / MUNICIPAL: OSCAR GARCIA DE OLIVEIRA                                                                                                                                           </t>
  </si>
  <si>
    <t>SRE: CARATINGA - MG</t>
  </si>
  <si>
    <t xml:space="preserve">MUNICÍPIO / DISTRITO: SANTA RITA DE MINAS - MG                                                                                                                                                         </t>
  </si>
  <si>
    <t>SERVIÇOS: CONSTRUÇÃO / AMPLIAÇÃO / REFORMA: REFORMA DE CONSTRUÇÃO</t>
  </si>
  <si>
    <t>LOCAL / DATA: SANTA RITA DE MINAS - MG, 03 DE NOVEMBRO DE 2025</t>
  </si>
  <si>
    <t>RESPONSÁVEL TÉCNICO: CLEBER ROBERTO DA COSTA ENG CIVIL CREA - MG 381.382/D</t>
  </si>
  <si>
    <t>REPRESENTANTE LEGAL: ZANIA FARIA SILVA</t>
  </si>
  <si>
    <t>ENDEREÇO: Córrego Brejaúba, Zona Rural, Santa Rita de Minas – MG</t>
  </si>
  <si>
    <t>_____________________________________________</t>
  </si>
  <si>
    <t>Locação da Torre da caixa dágua = (2,50m x 4 lados). Total de 10m.</t>
  </si>
  <si>
    <t>Demolição manual de cerâmica em paredes de banheiro, cozinha e depósito, sendo cerâmicas existentes com h = 1,50m. Perímetro dos ambientes x altura de 1,50m = (8,59 + 5,60 + 6 + 6,30 + 16,80)m x 1,50m = 64,94 m². Demolição de cerâmica em lavatório comum = 8,17 m². Total de 73,11 m³</t>
  </si>
  <si>
    <t>Retirada com reaproveitamento de calhas e rufos para revisão de telhado.. 24m</t>
  </si>
  <si>
    <t>V=16m2×2,6m=41,6m3 para escoramento de laje de torre da caixa dágua. Total de 41,60 m³</t>
  </si>
  <si>
    <t>Recuperação de passeio no flanco direito da escola, local com fissuras em piso do passeio. (3,00m x 0,60m) = 1,80 m². Obs reconstrução de mureta sob passeio.</t>
  </si>
  <si>
    <t>Substituição de calha em telhado, flancos da escola. Total de 30 m</t>
  </si>
  <si>
    <t>Pontos de condutor de águas puviais em 4 pontos da escola. Total de 16 m.</t>
  </si>
  <si>
    <t>Para instalação em caixa dágua. Total de 1 unid.</t>
  </si>
  <si>
    <t>Instalações em sanitários, refeitório e cozinha. Total de 5 unid.</t>
  </si>
  <si>
    <t>Instalações em sanitários, refeitório e cozinha. Total de 2 unid.</t>
  </si>
  <si>
    <t>Tubulações de acesso da caixa dágua a novos pontos de água no refeitório. Total de 30 m.</t>
  </si>
  <si>
    <t>Tubulações de acesso da caixa dágua a novos pontos de água no refeitório. Total de 30m.</t>
  </si>
  <si>
    <t>Tubulações de acesso da caixa dágua a novos pontos de água no refeitório. Total de 8m.</t>
  </si>
  <si>
    <t>Instalação de tubulação para água fria em caixa dágua. Total de 15m.</t>
  </si>
  <si>
    <t>Instalação de caixa dágua assentada em torre. Total de 1 Unid.</t>
  </si>
  <si>
    <t>Assentamento em sanitários. Total de 3 Unid.</t>
  </si>
  <si>
    <t>Instalação de ducha higiênica em banheiros existentes. Total de 3 Unid.</t>
  </si>
  <si>
    <t>Construção de caixa de passagem em alvenaria lado externo, próximo ao refeitório. Total de 1 Unid.</t>
  </si>
  <si>
    <t>Caixa de gordura instalada em saída de cozinha com capacidade de 120L. Total de 1 Unid.</t>
  </si>
  <si>
    <t>Tubulação para novas instalações de cozinha e refeitório. Total de 20m</t>
  </si>
  <si>
    <t>Tubulação para novas instalações de cozinha e refeitório. Total de 10m</t>
  </si>
  <si>
    <t>Tubulação interna e externa para lançamento de esgoto sanitário. Total de 50m</t>
  </si>
  <si>
    <t>Instalação em sanitáios e pontos do refeitório. Total de 4 unid.</t>
  </si>
  <si>
    <t>Retirada e colocação de luminárias - Após execução de forro. Total de 40 Unid.</t>
  </si>
  <si>
    <t>Tomadas a serem construídas em salas de aula e TI. Total de 10 unid.</t>
  </si>
  <si>
    <t>Tomada a ser construída em área de serviço e cozinha = 3 Unidades</t>
  </si>
  <si>
    <t>Instalação de disjuntores em quadro de distribuição. Total de 3 unid.</t>
  </si>
  <si>
    <t>Condulete para direcionamento de eletrodutos. Total de 18 unid.</t>
  </si>
  <si>
    <t>Execução de eletroduto embutidos em alvenarias. Total de 30m</t>
  </si>
  <si>
    <t>Troca de lâmpadas nos ambientes internos. Total de 5 unid.</t>
  </si>
  <si>
    <t>Troca de lâmpadas nos ambientes internos. Total de 40 unid.</t>
  </si>
  <si>
    <t>Instalação de portão metálico, refeitório para área externa. (1,00m x 2,10m). Total de 2,10 m²</t>
  </si>
  <si>
    <t>Destinado a portão de entrada - Fundos da escola. Total de 1 unid.</t>
  </si>
  <si>
    <t>Aplicação em salas de aula (barrado com h = 1,00m), Cozinha com revestimento até o teto, banheiros e depósitos com revestimento até o teto, refeitório com revestimento de barrado h = 1,50m). Salas de aula e sala dos Prof.  = (24,57 + 24,90 + 22,10 + 24,30 + 22,40)m x 1,00m) = 118,27 m². Cozinha = (16,80m x 3,00m) = 50,40m². Banheiros e depósitos = (8,59 + 5,60 + 6 + 6,30)m x 3,00m = 79,47 m². Refeitório = (14,20+7,10+7,10+8,85)m x 1,50m. Barrado em fachada Principal = (6,70 x 1,50) + (6,63 x 1,50) = 20,00m². Total de 324,01 m2</t>
  </si>
  <si>
    <t>Execução de rampa de acessibilidade. Rampa nos fundos da escola = (2,10m x 0,80m x 2) + (1,50m x 0,80m) = 4,56m² .Rampas frente da Escola = (3,20m x 1,15m x 2) + (3,60m x 1,15m) = 11,50 m². Total de 16m²</t>
  </si>
  <si>
    <t>Espelho em banheiro. Total de 2 unid.</t>
  </si>
  <si>
    <t>Pintura Latex PVA em paredes INTERNAS: (admitindo altura de 2,90m e descontando 1m de barrado dos seguintes ambientes: Salas de aula (perímetro x altura adotada = (24,57 x 1,90) + (24,90 x 1,90) + (22,10 x 1,90) + (24,30 x 1,90) + (24,40 x 1,90) = 228,51 m². Circulação e sala de TI = (19,60 x 1,90) + (22,87 x 1,90) = 80,69 m². Refeirório, sendo paredes com alturas variáveis devido ao "oitão". (14,20 x 3,00) + (7,10 x 3,00) = 63,90 m² /// Pintura Latex PVA em paredes EXTERNAS: Frente: (6,70m x 1,50) + (6,63 x 1,50) = 20,00 m². Flanco Direito = (15,45m x 1,50m) = 23,18m². Flanco Esquerdo = 21,75m². Total de 438,04 m²</t>
  </si>
  <si>
    <t>Pintura em janelas = (2,00 x 1,20 x 2 lados) x 10 janelas + (2,00m x 1,20m das grades das janelas) x 10 Grades. Basculas = (0,80m x 0,60m x 2 lados) x 4 básculas. Grades do refeitório = (14,35m x 3m) x 2 lados + (7,30m x 3m) x 2 lados. Portões Metálicos = (2,80m x 2,20m x 2 lados) + (3,12m x 2,20m x 2 lados). Total de 231,79m²</t>
  </si>
  <si>
    <t>Pintura em janelas = (2,00 x 1,20 x 2 lados) x 10 janelas + (2,00m x 1,20m das grades das janelas) x 10 Grades. Basculas = (0,80m x 0,60m x 2 lados) x 4 básculas. Grades do refeitório = (14,35m x 3m) x 2 lados + (7,30m x 3m) x 2 lados. Portões Metálicos = (2,80m x 2,20m x 2 lados) + (3,12m x 2,20m x 2 lados). Total de 231,79 m²</t>
  </si>
  <si>
    <t>Código</t>
  </si>
  <si>
    <t>Descrição do Serviço</t>
  </si>
  <si>
    <t>Unidade</t>
  </si>
  <si>
    <t>Quant.</t>
  </si>
  <si>
    <t>Local de Intervenção / Descritivo Técnico</t>
  </si>
  <si>
    <t>Memória de Cálculo Numérica / Dimensional</t>
  </si>
  <si>
    <t>Fundamentação Técnica (Caderno SEE/MG)</t>
  </si>
  <si>
    <t>Locação dos serviços de engenharia</t>
  </si>
  <si>
    <t>un</t>
  </si>
  <si>
    <t>Locação geral dos eixos e áreas de intervenção da escola, incluindo a torre da caixa d’água e limites de piso intertravado, conforme alinhamentos e cotas de projeto.</t>
  </si>
  <si>
    <t>MEMÓRIA DE CÁLCULO</t>
  </si>
  <si>
    <t xml:space="preserve">        ENDEREÇO: Córrego Brejaúba, Zona Rural, Santa Rita de Minas – MG</t>
  </si>
  <si>
    <t xml:space="preserve">        SRE: CARATINGA - MG</t>
  </si>
  <si>
    <t>Locação para muros e alambrado</t>
  </si>
  <si>
    <t>Locação dos alinhamentos do alambrado nos flancos direito, esquerdo e fundos da escola, com conferência dos eixos e níveis para implantação dos postes e esticadores.</t>
  </si>
  <si>
    <t>Alambrado em flanco direito, esquerdo e fundos da escola. (42,10 m × 2 lados) + (43,70 m fundos) = 127,90 m</t>
  </si>
  <si>
    <t>m</t>
  </si>
  <si>
    <t>Fornecimento e colocação de placa de obra</t>
  </si>
  <si>
    <t>Instalação da placa oficial da obra na fachada principal da escola, em estrutura metálica galvanizada, conforme modelo e layout padrão da Secretaria de Estado de Educação de Minas Gerais.</t>
  </si>
  <si>
    <t>Fachada da Escola. (Área da placa = 3,00 m × 1,50 m) = 4,50 m², correspondente a 1 unidade.</t>
  </si>
  <si>
    <t>Demolição de alvenaria de elevação</t>
  </si>
  <si>
    <t>m³</t>
  </si>
  <si>
    <t>Demolição manual de trecho de alvenaria para adequação de passagem entre o refeitório e o banheiro, conforme indicado no projeto arquitetônico, com retirada de entulho e preparo das bordas para recomposição.</t>
  </si>
  <si>
    <t>Demolição de alvenaria para abertura de porta – acesso a banheiro pelo refeitório, conforme projeto = (1,00 m × 2,20 m) = 2,20 m² × 0,15 m = 0,33 m³.</t>
  </si>
  <si>
    <t>Demolição manual de revestimento cerâmico em paredes</t>
  </si>
  <si>
    <t>m²</t>
  </si>
  <si>
    <t>Remoção manual de revestimentos cerâmicos deteriorados em paredes de banheiros, cozinha, lavatório e depósito, preservando a alvenaria de base para posterior recomposição e novo revestimento.</t>
  </si>
  <si>
    <t>Demolição manual de cerâmica em paredes de banheiro, cozinha e depósito, sendo cerâmicas existentes com h = 1,50 m. Perímetro dos ambientes × altura de 1,50 m = (8,59 + 5,60 + 6,00 + 6,30 + 16,80) m × 1,50 m = 64,94 m². Demolição de cerâmica em lavatório comum = 8,17 m². Total = 73,11 m².</t>
  </si>
  <si>
    <t>Retirada de reboco e revestimentos deteriorados em áreas internas e externas, com limpeza e preparo das superfícies para nova aplicação de argamassa e pintura, conforme projeto.</t>
  </si>
  <si>
    <t>Áreas degradadas para recomposição de revestimentos e pintura. Área externa e interna = (86,00 m² + 43,00 m²) = 129,00 m².</t>
  </si>
  <si>
    <t>Retirada manual do alambrado existente no perímetro da escola, abrangendo os flancos direito, esquerdo e fundos, com desmontagem dos postes e recolhimento das telas metálicas para destinação adequada.</t>
  </si>
  <si>
    <t>Remoção de alambrado em perímetro da escola. (42,10 m × 2 lados × 2,00 m de altura) + (43,70 m × 2,00 m de altura) = 255,80 m². Obs.: salvo afastamento frontal de 30 m.</t>
  </si>
  <si>
    <t>Demolição de piso cimentado inclusive a base sobre lastro de concreto</t>
  </si>
  <si>
    <t>Demolição manual do piso cimentado com remoção da base sobre lastro de concreto na área do refeitório, com recolhimento dos entulhos e limpeza da superfície para nova execução de piso.</t>
  </si>
  <si>
    <t>Demolição de piso cimentado em área do refeitório = (92,38 + 8,40) = 100,78 m².</t>
  </si>
  <si>
    <t>Demolição de piso cerâmico inclusive a base sobre lastro de concreto</t>
  </si>
  <si>
    <t>Demolição manual dos pisos cerâmicos com remoção da base de assentamento e lastro de concreto nas áreas da cozinha, banheiros e depósito, com recolhimento de entulhos e limpeza final da superfície.</t>
  </si>
  <si>
    <t>Demolição de piso cerâmico em cozinha, banheiros e depósito = (13,84 + 4,50 + 1,92 + 2,24 + 2,48) = 24,98 m².</t>
  </si>
  <si>
    <t>Retirada de folha de porta ou folha de janela de madeira</t>
  </si>
  <si>
    <t>Remoção manual das folhas de portas de madeira existentes, incluindo o destacamento dos pinos, dobradiças e ferragens, com empilhamento para possível reaproveitamento.</t>
  </si>
  <si>
    <t>Remoção de 11 portas de (0,80 m × 2,10 m) e remoção de 1 porta de (0,60 m × 2,10 m) = 19,74 m².</t>
  </si>
  <si>
    <t>Remoção manual dos marcos de madeira chumbados em alvenaria, com retirada dos alisares e ferragens, executada com ferramentas manuais e cuidado para não danificar as paredes existentes.</t>
  </si>
  <si>
    <t>Remoção de 11 portas de (0,80 m × 2,10 m) e remoção de 1 porta de (0,60 m × 2,10 m) = 12 unidades.</t>
  </si>
  <si>
    <t>Apicoamento manual de tetos, paredes e pisos nas salas de aula e áreas de circulação, visando à regularização das superfícies e remoção de revestimentos soltos antes da recomposição e pintura.</t>
  </si>
  <si>
    <t>Apicoamento de piso cimentado em salas e circulação = (37,75 + 5,46 + 15,69 + 38,75 + 28,64 + 36,90 + 24,40 + 29,67) = 217,26 m².</t>
  </si>
  <si>
    <t>Remoção de calha galvanizada ou PVC, inclusive afastamento</t>
  </si>
  <si>
    <t>Retirada manual das calhas e rufos metálicos existentes na cobertura para revisão do telhado, com reaproveitamento das peças em bom estado e reinstalação posterior conforme projeto.</t>
  </si>
  <si>
    <t>Retirada com reaproveitamento de calhas e rufos para revisão de telhado = 24,00 m.</t>
  </si>
  <si>
    <t>Retirada manual de louças sanitárias e de utilidade (vasos, lavatórios, pias e tanque), incluindo desconexão hidráulica e empilhamento para reaproveitamento ou substituição conforme projeto.</t>
  </si>
  <si>
    <t>Remoção de lavatórios, vaso sanitário e tanque = 7 unidades.</t>
  </si>
  <si>
    <t>Remoção de bancadas de pedra (mármore, granito, ardósia, marmorite, etc.)</t>
  </si>
  <si>
    <t>Remoção manual de bancada existente em pedra no refeitório da escola, com reaproveitamento da peça em nova instalação, conforme indicado em projeto.</t>
  </si>
  <si>
    <t>Remoção de bancada com reaproveitamento em bancada de refeitório, dimensões (0,60 m × 1,10 m) = 0,66 m².</t>
  </si>
  <si>
    <t>Forro de PVC</t>
  </si>
  <si>
    <t>Remoção manual do forro em PVC existente nas salas de aula, corredor, cozinha e sala de TI, com desmontagem das réguas e perfis metálicos e acondicionamento das peças para descarte ou reaproveitamento.</t>
  </si>
  <si>
    <t>Remoção de forro em PVC, nas salas de aula, corredor, cozinha e sala de TI = (37,75 + 5,46 + 38,75 + 15,69 + 28,64 + 36,90 + 29,67 + 13,84) = 206,70 m².</t>
  </si>
  <si>
    <t>Aterro compactado manual, com soquete</t>
  </si>
  <si>
    <t>Execução de aterro manual compactado com soquete em valas e blocos de coroamento da fundação da torre de caixa d’água, garantindo o reaterro uniforme e estabilizado antes da concretagem das vigas baldrame.</t>
  </si>
  <si>
    <t>Aterro manual para blocos de coroamento e vigas baldrame = (0,90 m × 0,90 m × 0,60 m × 4 blocos) = 0,49 m³.</t>
  </si>
  <si>
    <t>Escavação manual de vala em solo de 1ª e 2ª categoria, profundidade em até 2,00 m</t>
  </si>
  <si>
    <t>Escavação manual de valas e blocos de coroamento na fundação da torre de caixa d’água, em solo de 1ª e 2ª categoria, com remoção do material e conformação do fundo para posterior execução das fundações.</t>
  </si>
  <si>
    <t>Escavação manual para blocos de coroamento e vigas baldrame = (0,90 m × 0,90 m × 1,00 m × 4 blocos) + (2,50 m × 0,30 m × 0,15 m × 4 lados) = 3,34 m³.</t>
  </si>
  <si>
    <t>Armadura de aço, CA 50, corte e dobra no canteiro</t>
  </si>
  <si>
    <t>kg</t>
  </si>
  <si>
    <t>Confecção e montagem das armaduras em aço CA-50 para blocos de coroamento e vigas baldrame da torre de caixa d’água, incluindo corte, dobra e amarração no canteiro, conforme detalhamento estrutural.</t>
  </si>
  <si>
    <t>Corte e dobra de aço considerando 80 kg × m³ de concreto para vigas baldrame e blocos de coroamento = (80 kg × 1,75 m³) = 140 kg × 1,10 = 154 kg.</t>
  </si>
  <si>
    <t>Concreto estrutural virado no local, controle “A”, consistência para vibração, brita 1, fck = 20 MPa e lançamento em fundação</t>
  </si>
  <si>
    <t>Execução de concretagem dos blocos de coroamento e vigas baldrame da torre de caixa d’água, utilizando concreto fck = 20 MPa, com preparo em obra, vibração mecânica e lançamento direto nas formas.</t>
  </si>
  <si>
    <t>Concreto para blocos de coroamento e vigas baldrame = (0,90 m × 0,90 m × 0,40 m × 4 blocos) + (2,50 m × 0,30 m × 0,15 m × 4 lados) = 1,75 m³.</t>
  </si>
  <si>
    <t>Execução de estaca broca com trado manual de 25 cm de diâmetro completa</t>
  </si>
  <si>
    <t>Execução de estacas tipo broca para fundação da torre de caixa d’água, com trado manual, diâmetro de 25 cm, profundidade média de 2,00 m, incluindo escavação, limpeza, conferência de cota e lançamento de concreto.</t>
  </si>
  <si>
    <t>Total de 8 estacas com profundidade média de 2 m = 16 m.</t>
  </si>
  <si>
    <t>Concreto magro de cimento Portland fck ≥ 10,0 MPa (execução, incluindo o fornecimento e transporte dos agregados)</t>
  </si>
  <si>
    <t>Execução de lastro de concreto magro sob os blocos de coroamento da fundação da torre de caixa d’água, utilizando concreto fck ≥ 10 MPa, conforme projeto estrutural.</t>
  </si>
  <si>
    <t>Lastro sob blocos de coroamento = (0,90 m × 0,90 m × 0,05 m) × 4 blocos = 0,16 m³.</t>
  </si>
  <si>
    <t>Armadura de aço para vigas e pilares CA-50, corte e dobra no canteiro</t>
  </si>
  <si>
    <t>Confecção, corte e dobra de armaduras em aço CA-50 para pilares e vigas da torre de caixa d’água, com montagem e amarração conforme projeto estrutural e normas técnicas vigentes.</t>
  </si>
  <si>
    <t>Considerando 120 kg × m³ para estruturas e perda de aço em 10% = (120 kg × 2,61 m³ × 1,10) = 344,52 kg.</t>
  </si>
  <si>
    <t>Fornecimento, transporte, execução de fôrma de chapa compensada plastificada, e = 12 mm, 3 aproveitamentos, inclusive desforma para vigas, pilares e lajes maciças</t>
  </si>
  <si>
    <t>Execução de fôrmas em chapa compensada plastificada de 12 mm para vigas e pilares da torre de caixa d’água, incluindo montagem, travamento, desforma e reaproveitamento de até três utilizações conforme norma.</t>
  </si>
  <si>
    <t>Considerar 12 m² × m³ de concreto = 12 × 2,61 = 31,32 m².</t>
  </si>
  <si>
    <t>Concreto estrutural virado no local, consistência para vibração, brita 1 e 2, fck = 25 MPa e lançamento em estrutura</t>
  </si>
  <si>
    <t>Concretagem de pilares, vigas e laje da torre de caixa d’água, com concreto virado no local, fck = 25 MPa, brita 1 e 2, consistência adequada à vibração e lançamento direto em fôrmas estruturais.</t>
  </si>
  <si>
    <t>Concreto em pilares, vigas e laje. Pilares (0,20 m × 0,20 m × 6 m × 4 unidades) = 0,96 m³. Vigas (2,50 m × 0,15 m × 0,30 m × 4 vigas × 2 seções) = 0,90 m³. Laje (2,50 m × 2,50 m × 0,12 m) = 0,75 m³. Total = 2,61 m³.</t>
  </si>
  <si>
    <t>Execução de cimbramento em madeira para sustentação das fôrmas da laje da torre de caixa d’água, incluindo montagem, travamento e posterior desmontagem após cura do concreto.</t>
  </si>
  <si>
    <t>V = 16 m² × 2,60 m = 41,60 m³ para escoramento de laje da torre da caixa d’água. Total = 41,60 m³.</t>
  </si>
  <si>
    <t>Alvenaria de vedação com tijolo cerâmico furado 14x19x39 cm, espessura da parede 14 cm, juntas de 10 mm com argamassa mista de cimento, cal hidratada e areia sem peneirar traço 1:2:8</t>
  </si>
  <si>
    <t>Construção de alvenarias para fechamento de porta de acesso a banheiro e execução de muretas de apoio para bancadas, com tijolo cerâmico furado de 14 cm de espessura e argamassa mista conforme especificação.</t>
  </si>
  <si>
    <t>Construção de alvenaria para fechamento de porta de acesso de banheiro e construção de muretas para bancadas = (0,90 m × 2,10 m) + (0,60 m × 1,00 m × 3) = 3,69 m².</t>
  </si>
  <si>
    <t>Alvenaria de vedação com bloco de concreto 19x19x39 cm, espessura da parede 19 cm, juntas de 10 mm com argamassa mista de cimento, cal e areia sem peneirar traço 1:0,5:8</t>
  </si>
  <si>
    <t>Recuperação de trecho do passeio no flanco direito da escola, incluindo reconstrução de mureta sob o piso com bloco de concreto estrutural, execução de alvenaria de 19 cm de espessura e rejunte em argamassa mista.</t>
  </si>
  <si>
    <t>Recuperação de passeio no flanco direito da escola, local com fissuras em piso do passeio. (3,00 m × 0,60 m) = 1,80 m². Obs.: reconstrução de mureta sob passeio.</t>
  </si>
  <si>
    <t>Calha de chapa galvanizada nº 24, desenvolvimento 33 cm</t>
  </si>
  <si>
    <t>Substituição de calha metálica nos flancos do telhado da escola, em chapa galvanizada nº 24, com desenvolvimento de 33 cm, incluindo fixação, emendas, vedação e caimento adequado ao sistema pluvial existente.</t>
  </si>
  <si>
    <t>Substituição de calha em telhado, flancos da escola. Total de 30 m.</t>
  </si>
  <si>
    <t>Condutor de água (tubo de PVC branco, com conexões, ponta bolsa e virola, diâmetro da seção 100 mm)</t>
  </si>
  <si>
    <t>Instalação de condutores verticais de águas pluviais em PVC branco DN 100 mm, com conexões e fixações metálicas, interligando as calhas aos pontos de lançamento no terreno.</t>
  </si>
  <si>
    <t>Pontos de condutor de águas pluviais em 4 pontos da escola. Total de 16 m.</t>
  </si>
  <si>
    <t>Instalação de novo forro em PVC branco nas salas de aula, cozinha, sala dos professores, áreas de circulação e sala de TI, com fixação em estrutura metálica leve (Metalon) conforme especificações de projeto.</t>
  </si>
  <si>
    <t>Instalação de novo forro PVC em salas de aula, cozinha, sala dos professores, área de circulação 02 e sala de TI = (37,75 + 5,46 + 38,75 + 15,69 + 28,64 + 36,90 + 29,67 + 13,84 + 24,40) = 231,10 m².</t>
  </si>
  <si>
    <t>Regularização sarrafeada de base para revestimento de piso com argamassa de cimento e areia sem peneirar, espessura 3 cm / traço 1:3</t>
  </si>
  <si>
    <t>Execução de regularização de pisos em todos os ambientes internos, corredores e calçada externa, com argamassa mista de cimento e areia no traço 1:3, espessura média de 3 cm, sarrafeada e desempenada para posterior assentamento de revestimento cerâmico.</t>
  </si>
  <si>
    <t>Todas os ambientes e corredores + calçada externa = (92,38 + 8,40 + 4,50 + 1,92 + 2,24 + 2,48 + 13,84 + 29,67 + 36,90 + 28,64 + 37,75 + 5,46 + 38,75 + 15,69 + 24,40) = 343,02 m² + ((1,20 × 18,85) + (0,80 × 18,85) + (1,20 × 22,36) + (1,20 × 22,36)) = 91,36 m² → Total = 434,38 m².</t>
  </si>
  <si>
    <t>Torneira de pressão metálica com arejador, cromada, para uso em tanques</t>
  </si>
  <si>
    <t>Instalação de torneira de pressão metálica cromada com arejador, destinada ao novo tanque de uso geral, incluindo conexões, fixação e testes de estanqueidade após instalação.</t>
  </si>
  <si>
    <t>Uma torneira metálica para novo tanque = 1 unidade.</t>
  </si>
  <si>
    <t>Instalação de torneiras metálicas cromadas de pressão, bica móvel, sendo 6 unidades aplicadas em parede (lavatórios existentes) e 1 unidade de mesa (pia da cozinha), com vedação e testes de funcionamento.</t>
  </si>
  <si>
    <t>Uma torneira metálica para pia da cozinha e demais em lavatório comum existente – aplicação em parede = 6 unidades; aplicação em mesa = 1 unidade. Total = 7 unidades.</t>
  </si>
  <si>
    <t>Torneira de boia para caixa d’água Ø 32 mm</t>
  </si>
  <si>
    <t>Instalação de torneira de boia em caixa d’água superior da torre, para controle automático do nível de enchimento, incluindo fixação, regulagem e teste de funcionamento.</t>
  </si>
  <si>
    <t>Para instalação em caixa d’água. Total de 1 unidade.</t>
  </si>
  <si>
    <t>Lavatório de louça, com coluna completo</t>
  </si>
  <si>
    <t>Instalação de lavatórios de louça com coluna, completos, sendo 3 unidades em sanitários e 1 unidade na área externa, incluindo conexões hidráulicas, fixações, sifão e testes de estanqueidade.</t>
  </si>
  <si>
    <t>Vaso sanitário com caixa acoplada branca</t>
  </si>
  <si>
    <t>Instalação de vasos sanitários de louça branca com caixa acoplada, válvula de descarga, assento e acessórios completos, em substituição aos existentes nos sanitários da escola.</t>
  </si>
  <si>
    <t>Bacia sanitário para vasos = 3 unidades.</t>
  </si>
  <si>
    <t>Acabamento bruto diâmetro 20 mm (1/2")</t>
  </si>
  <si>
    <t>Instalação de acabamentos metálicos brutos de 20 mm (1/2") para pontos de saída de água nos sanitários, refeitório e cozinha, com roscas e conexões adequadas, garantindo estanqueidade e acabamento funcional.</t>
  </si>
  <si>
    <t>Instalações em sanitários, refeitório e cozinha. Total de 5 unidades.</t>
  </si>
  <si>
    <t>Acabamento bruto diâmetro 25 mm (3/4")</t>
  </si>
  <si>
    <t>Instalação de acabamentos metálicos brutos de 25 mm (3/4") em pontos hidráulicos dos sanitários, refeitório e cozinha, com conexões adequadas e vedação roscada para funcionamento seguro.</t>
  </si>
  <si>
    <t>Acabamento bruto diâmetro 32 mm (1")</t>
  </si>
  <si>
    <t>Instalação de acabamentos metálicos brutos de 32 mm (1") para pontos hidráulicos principais nos sanitários e cozinha, com conexões de alta vedação e rosqueamento conforme padrão de rede.</t>
  </si>
  <si>
    <t>Instalações em sanitários, refeitório e cozinha. Total de 2 unidades.</t>
  </si>
  <si>
    <t>Tubo PVC soldável 20 mm (com conexões), incluindo serviços de rasgo e enchimento de rasgo em alvenaria com argamassa para passagem de tubulação</t>
  </si>
  <si>
    <t>Instalação de tubulação em PVC soldável DN 20 mm para condução de água fria da caixa d’água aos novos pontos do refeitório, incluindo conexões, rasgos e recomposição das alvenarias.</t>
  </si>
  <si>
    <t>Tubulações de acesso da caixa d’água a novos pontos de água no refeitório. Total de 30 m.</t>
  </si>
  <si>
    <t>Tubo PVC soldável 25 mm (com conexões), incluindo serviços de rasgo e enchimento de rasgo em alvenaria com argamassa para passagem de tubulação</t>
  </si>
  <si>
    <t>Instalação de tubulação em PVC soldável DN 25 mm para condução de água fria entre a caixa d’água e novos pontos de consumo no refeitório, com todas as conexões, rasgos e fechamento com argamassa.</t>
  </si>
  <si>
    <t>Tubo PVC soldável 32 mm (com conexões), incluindo serviços de rasgo e enchimento de rasgo em alvenaria com argamassa para passagem de tubulação</t>
  </si>
  <si>
    <t>Instalação de trecho de tubulação de PVC soldável DN 32 mm para alimentação hidráulica principal entre a caixa d’água e o refeitório, com conexões e recomposição de paredes e pisos.</t>
  </si>
  <si>
    <t>Tubulações de acesso da caixa d’água a novos pontos de água no refeitório. Total de 8 m.</t>
  </si>
  <si>
    <t>Tubo PVC soldável 50 mm (com conexões), incluindo serviços de rasgo e enchimento de rasgo em alvenaria com argamassa para passagem de tubulação</t>
  </si>
  <si>
    <t>Instalação de tubulação principal em PVC soldável DN 50 mm para condução de água fria da caixa d’água à rede de distribuição, com conexões, suportes, rasgos e fechamento em argamassa.</t>
  </si>
  <si>
    <t>Instalação de tubulação para água fria em caixa d’água. Total de 15 m.</t>
  </si>
  <si>
    <t>De polietileno cilíndrico com tampa, capacidade 5.000 litros</t>
  </si>
  <si>
    <t>Instalação de caixa d’água de polietileno cilíndrica, capacidade 5.000 L, assentada sobre a torre de concreto da escola, incluindo conexões, vedação e fixação conforme projeto hidráulico.</t>
  </si>
  <si>
    <t>Instalação de caixa d’água assentada em torre. Total de 1 unidade.</t>
  </si>
  <si>
    <t>Saboneteira tipo dispenser, para refil de 800 ml</t>
  </si>
  <si>
    <t>Instalação de saboneteiras tipo dispenser em ABS nos sanitários, fixadas em parede com buchas e parafusos, para uso com refil de 800 ml.</t>
  </si>
  <si>
    <t>Instalação de dispensers toalheiros em ABS para papel toalha dobrado, nos sanitários da escola, com fixação metálica e fechamento frontal com tampa articulada.</t>
  </si>
  <si>
    <t>Porta-papel de louça branca</t>
  </si>
  <si>
    <t>Instalação de porta-papel de louça branca nos sanitários, embutido em parede com fixação em argamassa e acabamento nivelado.</t>
  </si>
  <si>
    <t>Assentamento em sanitários. Total de 3 unidades.</t>
  </si>
  <si>
    <t>Instalação de saboneteiras de louça branca nos sanitários, fixadas embutidas na parede, com argamassa de assentamento e acabamento alinhado ao revestimento cerâmico.</t>
  </si>
  <si>
    <t>Instalação de porta-toalhas de louça branca nos sanitários, embutidos em parede, com argamassa de assentamento e acabamento nivelado ao revestimento.</t>
  </si>
  <si>
    <t>Instalação de duchas higiênicas completas nos banheiros existentes, com registro de controle de vazão, mangueira e suporte de fixação, conectadas à rede de água fria.</t>
  </si>
  <si>
    <t>Instalação de ducha higiênica em banheiros existentes. Total de 3 unidades.</t>
  </si>
  <si>
    <t>Caixa de inspeção ou passagem em alvenaria 60 x 60 x 60 cm, inclusive tampa em concreto, escavação, reaterro e bota-fora</t>
  </si>
  <si>
    <t>Construção de caixa de passagem em alvenaria 60x60x60 cm junto ao refeitório, com fundo impermeabilizado, tampa em concreto armado, escavação, reaterro e limpeza final.</t>
  </si>
  <si>
    <t>Construção de caixa de passagem em alvenaria lado externo, próximo ao refeitório. Total de 1 unidade.</t>
  </si>
  <si>
    <t>Caixa de gordura pré-fabricada simples, volume de 120 litros</t>
  </si>
  <si>
    <t>Instalação de caixa de gordura pré-fabricada simples de 120 L na saída da cozinha, com ligação à rede de esgoto existente e tampa de inspeção conforme norma.</t>
  </si>
  <si>
    <t>Caixa de gordura instalada em saída de cozinha com capacidade de 120 L. Total de 1 unidade.</t>
  </si>
  <si>
    <t>Tubulação para novas instalações de cozinha e refeitório – diâmetro de 40 mm</t>
  </si>
  <si>
    <t>Instalação de tubulação de esgoto em PVC rígido DN 40 mm para novas ligações de pias e lavatórios na cozinha e refeitório, com conexões, fixação e testes de estanqueidade.</t>
  </si>
  <si>
    <t>Tubulação para novas instalações de cozinha e refeitório. Total de 20 m.</t>
  </si>
  <si>
    <t>Tubulação para novas instalações de cozinha e refeitório – diâmetro de 50 mm</t>
  </si>
  <si>
    <t>Instalação de tubulação de esgoto em PVC rígido DN 50 mm para drenagem de pias e tanques no refeitório, incluindo conexões e inspeções.</t>
  </si>
  <si>
    <t>Tubulação para novas instalações de cozinha e refeitório – diâmetro de 75 mm</t>
  </si>
  <si>
    <t>Instalação de tubulação em PVC DN 75 mm para coleta de esgoto proveniente da cozinha e refeitório, com fixações, inspeções e selagem das juntas.</t>
  </si>
  <si>
    <t>Tubulação para novas instalações de cozinha e refeitório. Total de 10 m.</t>
  </si>
  <si>
    <t>Tubulação interna e externa para lançamento de esgoto sanitário – diâmetro de 100 mm</t>
  </si>
  <si>
    <t>Instalação de tubulação principal de esgoto sanitário DN 100 mm em PVC rígido, para condução dos efluentes da cozinha e sanitários até a rede de coleta existente, incluindo escavação e reaterro.</t>
  </si>
  <si>
    <t>Tubulação interna e externa para lançamento de esgoto sanitário. Total de 50 m.</t>
  </si>
  <si>
    <t>Cuba de aço inox 304, dimensões 80 x 50 x 30 cm, e = 0,8 mm, com válvula cromada, sifão cromado, torneira cromada (para lavar panelas)</t>
  </si>
  <si>
    <t>Instalação de cuba de aço inox 304 na pia da cozinha, com válvula e sifão cromados, torneira de bica alta e conexões hidráulicas completas, conforme projeto e normas de higiene.</t>
  </si>
  <si>
    <t>Uma cuba em aço para pia = 1 unidade.</t>
  </si>
  <si>
    <t>Instalação de tanques de louça branca com coluna, na área de serviço anexa ao refeitório, com ligação hidráulica e de esgoto, fixação e testes de estanqueidade.</t>
  </si>
  <si>
    <t>Tanque de louça branca em área de serviço anexo ao refeitório = 2 unidades.</t>
  </si>
  <si>
    <t>Em PVC, com grelha quadrada/redonda, 150x150x50 mm</t>
  </si>
  <si>
    <t>Instalação de ralos em PVC com grelha quadrada/redonda de 150x150 mm em sanitários e pontos do refeitório, com conexão à tubulação de esgoto e rejunte de acabamento.</t>
  </si>
  <si>
    <t>Instalação em sanitários e pontos do refeitório. Total de 4 unidades.</t>
  </si>
  <si>
    <t>Retirada e reinstalação das luminárias existentes após execução do novo forro de PVC, garantindo o reposicionamento e conexão elétrica adequada.</t>
  </si>
  <si>
    <t>Retirada e colocação de luminárias – após execução de forro. Total de 40 unidades.</t>
  </si>
  <si>
    <t>Tomada universal 2P+T (10A)</t>
  </si>
  <si>
    <t>Instalação de tomadas universais 2P+T, 10A, em salas de aula e na sala de TI, com conduletes embutidos e fiação conforme dimensionamento de carga.</t>
  </si>
  <si>
    <t>Tomadas a serem construídas em salas de aula e TI. Total de 10 unidades.</t>
  </si>
  <si>
    <t>Tomada universal 2P+T (20A)</t>
  </si>
  <si>
    <t>Instalação de tomadas universais 2P+T 20A na área de serviço e na cozinha, com cabos dimensionados e disjuntores compatíveis com a carga.</t>
  </si>
  <si>
    <t>Tomada a ser construída em área de serviço e cozinha = 3 unidades.</t>
  </si>
  <si>
    <t>Instalação de disjuntores bipolares tipo DIN, faixa de 15 a 35 A, em quadro de distribuição, com fixação em trilho e conexão dos circuitos secundários.</t>
  </si>
  <si>
    <t>Instalação de disjuntores em quadro de distribuição. Total de 3 unidades.</t>
  </si>
  <si>
    <t>Instalação de disjuntores bipolares tipo DIN, faixa de 40 a 50 A, em quadro de distribuição principal, com barramento e conexões elétricas adequadas.</t>
  </si>
  <si>
    <t>Isolado de PVC seção 1,5 mm²</t>
  </si>
  <si>
    <t>Fornecimento e instalação de cabos unipolares isolados em PVC 1,5 mm² para circuitos de iluminação, com passagem em eletrodutos embutidos.</t>
  </si>
  <si>
    <t>Fornecimento e instalação de cabos para execução de pontos de tomadas e de iluminação = 200 m.</t>
  </si>
  <si>
    <t>Isolado de PVC seção 2,5 mm²</t>
  </si>
  <si>
    <t>Fornecimento e instalação de cabos unipolares isolados em PVC 2,5 mm² para circuitos de tomadas, com passagem em eletrodutos embutidos.</t>
  </si>
  <si>
    <t>Fornecimento e instalação de cabos para execução de pontos de tomadas e de iluminação = 250 m.</t>
  </si>
  <si>
    <t>Isolado de PVC seção 4,0 mm²</t>
  </si>
  <si>
    <t>Fornecimento e instalação de cabos unipolares isolados em PVC 4,0 mm² para circuitos de alimentação e quadros de distribuição, com passagem em eletrodutos embutidos.</t>
  </si>
  <si>
    <t>Fornecimento e instalação de cabos para execução de pontos de tomadas e de iluminação = 50 m.</t>
  </si>
  <si>
    <t>Condulete de PVC tipo T d = 3/4"</t>
  </si>
  <si>
    <t>Instalação de conduletes de PVC tipo “T” para direcionamento e derivação de eletrodutos de 3/4", utilizados na rede elétrica da escola.</t>
  </si>
  <si>
    <t>Condulete para direcionamento de eletrodutos. Total de 18 unidades.</t>
  </si>
  <si>
    <t>Condulete de PVC tipo T d = 1"</t>
  </si>
  <si>
    <t>Instalação de conduletes de PVC tipo “T” diâmetro 1”, para condução e derivações em circuitos elétricos principais.</t>
  </si>
  <si>
    <t>Eletroduto rígido diâmetro 20 mm (3/4")</t>
  </si>
  <si>
    <t>Execução de eletrodutos rígidos em PVC de 20 mm para passagem de condutores elétricos, com fixação aparente e conexões adequadas.</t>
  </si>
  <si>
    <t>Execução de eletrodutos rígidos = 60 m.</t>
  </si>
  <si>
    <t>Eletroduto rígido diâmetro 25 mm (1")</t>
  </si>
  <si>
    <t>Instalação de eletrodutos rígidos de PVC 25 mm para circuitos elétricos principais, fixados em paredes ou estruturas metálicas.</t>
  </si>
  <si>
    <t>Eletroduto embutido diâmetro 20 mm (1/2")</t>
  </si>
  <si>
    <t>Execução de eletrodutos de PVC flexível de 20 mm embutidos em alvenaria para passagem de cabos de iluminação e tomadas.</t>
  </si>
  <si>
    <t>Execução de eletroduto embutidos em alvenarias. Total de 30 m.</t>
  </si>
  <si>
    <t>Eletroduto embutido diâmetro 25 mm (3/4")</t>
  </si>
  <si>
    <t>Execução de eletrodutos de PVC flexível 25 mm embutidos em alvenaria, destinados a circuitos elétricos de maior carga, com fixação e selagem.</t>
  </si>
  <si>
    <t>Instalação de eletrodutos rígidos de PVC 20 mm aparentes em área externa ou técnica, fixados com abraçadeiras metálicas.</t>
  </si>
  <si>
    <t>Execução de eletrodutos rígidos = 30 m.</t>
  </si>
  <si>
    <t>Instalação de eletrodutos rígidos em PVC 25 mm aparentes, utilizados na passagem de cabos de maior seção em áreas externas.</t>
  </si>
  <si>
    <t>Refletor Slim LED 100W de potência, branco frio, 6500K, autovolt</t>
  </si>
  <si>
    <t>Instalação de refletores tipo Slim LED 100W em fachadas lateral e frontal da escola, para reforço da iluminação externa, com ligação elétrica e fixação metálica.</t>
  </si>
  <si>
    <t>Execução de refletores frente e lateral da escola para auxílio de iluminação externa = 4 unidades de refletores.</t>
  </si>
  <si>
    <t>Lâmpada fluorescente compacta PL 20W</t>
  </si>
  <si>
    <t>Substituição de lâmpadas fluorescentes compactas PL 20W em ambientes internos, com reaproveitamento das luminárias existentes.</t>
  </si>
  <si>
    <t>Troca de lâmpadas nos ambientes internos. Total de 5 unidades.</t>
  </si>
  <si>
    <t>Lâmpada tubular LED, base G13, potência 40W, diâmetro 26 mm/T8, temperatura da cor 6500K</t>
  </si>
  <si>
    <t>Substituição de lâmpadas tubulares fluorescentes por lâmpadas LED 40W T8, base G13, cor 6500K, com adaptação das luminárias e testes de funcionamento.</t>
  </si>
  <si>
    <t>Troca de lâmpadas nos ambientes internos. Total de 40 unidades.</t>
  </si>
  <si>
    <t>Porta interna de madeira, colocação e acabamento, de uma folha com batente, guarnição e ferragem, 0,60 x 2,10 m (porta completa)</t>
  </si>
  <si>
    <t>Instalação de porta interna de madeira completa, incluindo batente, folha, guarnições e ferragens, conforme projeto arquitetônico.</t>
  </si>
  <si>
    <t>Porta interna de madeira, colocação e acabamento, de uma folha com batente, guarnição e ferragem, 0,80 x 2,10 m (porta completa)</t>
  </si>
  <si>
    <t>Instalação de portas internas de madeira completas, com batentes, guarnições e ferragens, nas salas e ambientes internos, conforme dimensões padronizadas.</t>
  </si>
  <si>
    <t>Porta/portão metálico, tipo de correr, com uma ou duas folhas, em chapa galvanizada lambril, modelo ondulada, inclusive fornecimento, assentamento, perfis para marco, exclusive fechadura e roldanas</t>
  </si>
  <si>
    <t>Instalação de portão metálico tipo de correr no refeitório, com folhas em chapa galvanizada lambril ondulada e estrutura metálica de suporte.</t>
  </si>
  <si>
    <t>Instalação de portão metálico, refeitório para área externa (1,00 m x 2,10 m). Total de 2,10 m².</t>
  </si>
  <si>
    <t>Instalação de fechadura metálica para portão de entrada (fundos da escola), com chave tetra e acabamento cromado.</t>
  </si>
  <si>
    <t>Destinado a portão de entrada – fundos da escola. Total de 1 unidade.</t>
  </si>
  <si>
    <t>Guarda-corpo interno h = 1,10 m em aço galvanizado d = 2"</t>
  </si>
  <si>
    <t>Execução de guarda-corpo metálico em tubos galvanizados de 2", altura 1,10 m, instalados nas rampas de acesso da fachada principal e fundos da escola.</t>
  </si>
  <si>
    <t>Construção de guarda-corpo ao redor de rampas de acesso: fachada principal (3,00 + 3,00 + 3,20 + 3,20) + rampa fundos (2,10 + 2,10 + 1,50) = 18,10 m.</t>
  </si>
  <si>
    <t>Aplicação de reboco em áreas externas (laterais dos passeios) e internas (fechamento de porta e regiões danificadas), com argamassa mista 1:2:8 de cimento, cal e areia.</t>
  </si>
  <si>
    <t>Reboco será aplicado nas laterais dos passeios externos e na parede de alvenaria de fechamento de porta no banheiro de acesso ao refeitório, além de áreas danificadas. Porta = (1,00 x 2,10)m x 2 lados. Passeio externo = (18,85 x 0,40) x 2 + (24,40 x 0,40 x 2) + áreas danificadas de 129 m² = 167,80 m².</t>
  </si>
  <si>
    <t>Chapisco com argamassa 1:3 cimento e areia, aplicado à colher</t>
  </si>
  <si>
    <t>Execução de chapisco sobre alvenarias e superfícies externas e internas (paredes e passeios), com argamassa 1:3 de cimento e areia, aplicada manualmente.</t>
  </si>
  <si>
    <t>Chapisco será aplicado nas laterais dos passeios externos e na parede de alvenaria de fechamento de porta no banheiro de acesso ao refeitório, além de áreas danificadas. Porta = (1,00 x 2,10)m x 2 lados. Passeio externo = (18,85 x 0,40) x 2 + (24,40 x 0,40 x 2) + áreas danificadas de 129 m² = 167,80 m². Altura média dos desníveis = 0,40 m.</t>
  </si>
  <si>
    <t>Azulejo extra assentado internamente com argamassa pré-fabricada de cimento colante, inclusive rejuntamento interno ou externo</t>
  </si>
  <si>
    <t>Revestimento de paredes do lavatório comum com pastilhas cerâmicas (azulejos), assentadas com argamassa colante e rejuntadas com argamassa industrializada.</t>
  </si>
  <si>
    <t>Revestimento em pastilhas no lavatório comum = (0,40 x 4,25) + (0,50 x 4,25) + (0,40 x 4,25) + (1 x 1,20) + (1 x 1,20) + (0,20 x 0,40 x 3) = 8,17 m².</t>
  </si>
  <si>
    <t>Execução de rejuntamento em revestimento cerâmico existente no lavatório comum, com argamassa industrializada de cor branca, juntas até 3 mm.</t>
  </si>
  <si>
    <t>Revestimento com cerâmica aplicada em parede, acabamento esmaltado, ambiente interno/externo, padrão extra, cor branca, dimensão da peça até 2.025 cm², PEI III, assentamento com argamassa industrializada, inclusive rejuntamento</t>
  </si>
  <si>
    <t>Assentamento de revestimento cerâmico em paredes de salas, banheiros, cozinha, depósitos e refeitório, com diferentes alturas de barrado, acabamento esmaltado branco e rejunte industrializado.</t>
  </si>
  <si>
    <t>Aplicação em salas de aula (barrado h = 1,00 m), cozinha (até o teto), banheiros e depósitos (até o teto), refeitório (barrado h = 1,50 m) e fachada principal (barrado h = 1,50 m). Total = 324,01 m².</t>
  </si>
  <si>
    <t>Assentamento de ladrilho hidráulico em passeio externo, sobre base regularizada, com argamassa colante industrializada e rejuntamento fino.</t>
  </si>
  <si>
    <t>Aplicação em passeio externo = ((1,20 x 18,85) + (0,80 x 18,85) + (1,20 x 22,36) + (1,20 x 22,36)) = 91,36 m².</t>
  </si>
  <si>
    <t>Piso cimentado com argamassa de cimento e areia sem peneirar, traço 1:3, e = 2,5 cm</t>
  </si>
  <si>
    <t>Execução de rampa de acessibilidade em argamassa de cimento e areia, traço 1:3, com espessura de 2,5 cm, acabamento desempenado e juntas de dilatação.</t>
  </si>
  <si>
    <t>Execução de rampa de acessibilidade: rampas nos fundos (2,10 x 0,80 x 2) + (1,50 x 0,80) = 4,56 m²; rampas frontais (3,20 x 1,15 x 2) + (3,60 x 1,15) = 11,50 m². Total = 16 m².</t>
  </si>
  <si>
    <t>Instalação de piso tátil direcional e de alerta em corredores e refeitório, composto de placas de borracha de 5 mm de espessura, coladas sobre base regularizada.</t>
  </si>
  <si>
    <t>Corredores e refeitório, conforme projeto = (9,47 + 2,33) = 11,80 m².</t>
  </si>
  <si>
    <t>Revestimento com porcelanato aplicado em piso, acabamento esmaltado acetinado, ambiente interno/externo, padrão extra, borda retificada, dimensão da peça até 45x45 cm, assentamento com argamassa industrializada, inclusive rejuntamento (indicado para áreas molhadas)</t>
  </si>
  <si>
    <t>Assentamento de piso porcelanato esmaltado, acabamento acetinado, borda retificada, assentado com argamassa industrializada e rejuntamento fino, em áreas internas e molhadas.</t>
  </si>
  <si>
    <t>Todas os ambientes e corredores: (92,38 + 8,40 + 4,50 + 1,92 + 2,24 + 2,48 + 13,84 + 29,67 + 36,90 + 28,64 + 37,75 + 5,46 + 38,75 + 15,69 + 24,40) = 343,02 m².</t>
  </si>
  <si>
    <t>Pavimentação intertravada em peças pré-moldadas de concreto sobre colchão de areia de e = 6,0 cm (e = 8,0 cm, fck = 35 MPa)</t>
  </si>
  <si>
    <t>Execução de pavimento externo em blocos intertravados de concreto pré-moldado sobre colchão de areia compactada, com juntas de travamento e nivelamento final.</t>
  </si>
  <si>
    <t>Execução de pavimento em bloquete em área externa conforme projeto, assentado sobre colchão de areia. Área = 131,59 m².</t>
  </si>
  <si>
    <r>
      <t xml:space="preserve">Locação da torre da caixa d’água = (2,50 m × 4 lados) = </t>
    </r>
    <r>
      <rPr>
        <b/>
        <sz val="12"/>
        <color theme="1"/>
        <rFont val="Arial"/>
        <family val="2"/>
      </rPr>
      <t>10,00 m</t>
    </r>
  </si>
  <si>
    <r>
      <t>Cap. 1 – Condições Gerais de Execução</t>
    </r>
    <r>
      <rPr>
        <sz val="12"/>
        <color theme="1"/>
        <rFont val="Arial"/>
        <family val="2"/>
      </rPr>
      <t>, Seção 1.4: determina que toda obra deve iniciar-se pela locação e conferência dos eixos e níveis, com instrumentos adequados e sob responsabilidade do engenheiro executor.</t>
    </r>
  </si>
  <si>
    <r>
      <t>Cap. 1 – Condições Gerais de Execução</t>
    </r>
    <r>
      <rPr>
        <sz val="12"/>
        <color theme="1"/>
        <rFont val="Arial"/>
        <family val="2"/>
      </rPr>
      <t>, Seção 1.4 (Locação de Obra): determina que a locação de elementos lineares como alambrados e muros deve ser realizada com precisão, garantindo alinhamentos, cotas e níveis de implantação antes do início das fundações e da montagem.</t>
    </r>
  </si>
  <si>
    <r>
      <t>Cap. 1 – Condições Gerais de Execução</t>
    </r>
    <r>
      <rPr>
        <sz val="12"/>
        <color theme="1"/>
        <rFont val="Arial"/>
        <family val="2"/>
      </rPr>
      <t>, Seção 1.6 (Sinalização e Identificação da Obra): estabelece que toda obra deve possuir placa informativa padrão SEE/MG, instalada em local visível e com dimensões mínimas de 3,00 × 1,50 m.</t>
    </r>
  </si>
  <si>
    <r>
      <t>Cap. 2 – Demolições e Remoções</t>
    </r>
    <r>
      <rPr>
        <sz val="12"/>
        <color theme="1"/>
        <rFont val="Arial"/>
        <family val="2"/>
      </rPr>
      <t>, item 2.1.2: prevê a execução de demolições manuais parciais com segurança, evitando danos às estruturas remanescentes e procedendo ao descarte adequado dos resíduos.</t>
    </r>
  </si>
  <si>
    <r>
      <t>Cap. 2 – Demolições e Remoções</t>
    </r>
    <r>
      <rPr>
        <sz val="12"/>
        <color theme="1"/>
        <rFont val="Arial"/>
        <family val="2"/>
      </rPr>
      <t>, item 2.1.3: estabelece que a remoção manual de revestimentos cerâmicos deve ser realizada com ferramentas manuais, evitando danos à base e garantindo limpeza das superfícies para novo assentamento.</t>
    </r>
  </si>
  <si>
    <r>
      <t>Cap. 2 – Demolições e Remoções</t>
    </r>
    <r>
      <rPr>
        <sz val="12"/>
        <color theme="1"/>
        <rFont val="Arial"/>
        <family val="2"/>
      </rPr>
      <t>, item 2.1.5: trata da remoção manual de rebocos e revestimentos com argamassa, com limpeza da base e preparo da superfície para posterior recomposição.</t>
    </r>
  </si>
  <si>
    <r>
      <t>Cap. 2 – Demolições e Remoções</t>
    </r>
    <r>
      <rPr>
        <sz val="12"/>
        <color theme="1"/>
        <rFont val="Arial"/>
        <family val="2"/>
      </rPr>
      <t>, item 2.1.7: estabelece os procedimentos para desmontagem manual de alambrados, remoção de postes e telas metálicas, com reaproveitamento ou descarte controlado dos materiais.</t>
    </r>
  </si>
  <si>
    <r>
      <t>Cap. 2 – Demolições e Remoções</t>
    </r>
    <r>
      <rPr>
        <sz val="12"/>
        <color theme="1"/>
        <rFont val="Arial"/>
        <family val="2"/>
      </rPr>
      <t>, item 2.1.6: estabelece os procedimentos para a demolição manual de pisos cimentados e bases sobre lastro de concreto, incluindo retirada completa da camada estrutural e transporte interno dos resíduos.</t>
    </r>
  </si>
  <si>
    <r>
      <t>Cap. 2 – Demolições e Remoções</t>
    </r>
    <r>
      <rPr>
        <sz val="12"/>
        <color theme="1"/>
        <rFont val="Arial"/>
        <family val="2"/>
      </rPr>
      <t>, item 2.1.6: especifica a demolição manual de pisos cerâmicos com retirada completa da base e do lastro de concreto, assegurando superfície limpa e regular para nova execução.</t>
    </r>
  </si>
  <si>
    <r>
      <t>Cap. 2 – Demolições e Remoções</t>
    </r>
    <r>
      <rPr>
        <sz val="12"/>
        <color theme="1"/>
        <rFont val="Arial"/>
        <family val="2"/>
      </rPr>
      <t>, item 2.1.8: estabelece os procedimentos para a remoção manual de esquadrias de madeira, garantindo o reaproveitamento de componentes e a integridade das alvenarias.</t>
    </r>
  </si>
  <si>
    <r>
      <t>Cap. 2 – Demolições e Remoções</t>
    </r>
    <r>
      <rPr>
        <sz val="12"/>
        <color theme="1"/>
        <rFont val="Arial"/>
        <family val="2"/>
      </rPr>
      <t>, item 2.1.8: define os procedimentos para remoção manual de marcos e alisares de madeira chumbados, com reaproveitamento possível e recomposição das áreas afetadas.</t>
    </r>
  </si>
  <si>
    <r>
      <t>Cap. 2 – Demolições e Remoções</t>
    </r>
    <r>
      <rPr>
        <sz val="12"/>
        <color theme="1"/>
        <rFont val="Arial"/>
        <family val="2"/>
      </rPr>
      <t>, item 2.1.9: trata do apicoamento de superfícies de concreto e argamassa até 1 cm de profundidade, executado manualmente para limpeza, aderência e preparo de base para novo revestimento.</t>
    </r>
  </si>
  <si>
    <r>
      <t>Cap. 2 – Demolições e Remoções</t>
    </r>
    <r>
      <rPr>
        <sz val="12"/>
        <color theme="1"/>
        <rFont val="Arial"/>
        <family val="2"/>
      </rPr>
      <t>, item 2.1.10: especifica a remoção de calhas, rufos e condutores metálicos ou de PVC, com afastamento, reaproveitamento e reinstalação conforme condições de uso.</t>
    </r>
  </si>
  <si>
    <r>
      <t>Cap. 2 – Demolições e Remoções</t>
    </r>
    <r>
      <rPr>
        <sz val="12"/>
        <color theme="1"/>
        <rFont val="Arial"/>
        <family val="2"/>
      </rPr>
      <t>, item 2.1.11: define o procedimento de remoção manual de louças e metais sanitários, incluindo desconexão, retirada das fixações e limpeza do local, com possibilidade de reaproveitamento.</t>
    </r>
  </si>
  <si>
    <r>
      <t>Cap. 2 – Demolições e Remoções</t>
    </r>
    <r>
      <rPr>
        <sz val="12"/>
        <color theme="1"/>
        <rFont val="Arial"/>
        <family val="2"/>
      </rPr>
      <t>, item 2.1.12: define o procedimento para desmontagem e remoção de bancadas de pedra, incluindo destacamento da argamassa de fixação e proteção das peças destinadas a reaproveitamento.</t>
    </r>
  </si>
  <si>
    <r>
      <t>Cap. 2 – Demolições e Remoções</t>
    </r>
    <r>
      <rPr>
        <sz val="12"/>
        <color theme="1"/>
        <rFont val="Arial"/>
        <family val="2"/>
      </rPr>
      <t>, item 2.1.13: dispõe sobre a remoção manual de forros de PVC e estruturas de suporte, devendo ser realizada com ferramentas adequadas e cuidado para evitar danos às estruturas existentes.</t>
    </r>
  </si>
  <si>
    <r>
      <t>Cap. 3 – Movimentos de Terra</t>
    </r>
    <r>
      <rPr>
        <sz val="12"/>
        <color theme="1"/>
        <rFont val="Arial"/>
        <family val="2"/>
      </rPr>
      <t>, item 3.2.1: define o aterro compactado manual com soquete, executado em camadas sucessivas de até 20 cm, garantindo a densidade e o nivelamento para fundações rasas e estruturas leves.</t>
    </r>
  </si>
  <si>
    <r>
      <t>Cap. 3 – Movimentos de Terra</t>
    </r>
    <r>
      <rPr>
        <sz val="12"/>
        <color theme="1"/>
        <rFont val="Arial"/>
        <family val="2"/>
      </rPr>
      <t>, item 3.1.2: especifica a escavação manual de valas e blocos em solo de 1ª e 2ª categoria, com profundidade até 2,00 m, remoção do material escavado e regularização do fundo para concretagem.</t>
    </r>
  </si>
  <si>
    <r>
      <t>Cap. 4 – Estruturas de Concreto Armado</t>
    </r>
    <r>
      <rPr>
        <sz val="12"/>
        <color theme="1"/>
        <rFont val="Arial"/>
        <family val="2"/>
      </rPr>
      <t>, item 4.2.3: define as armaduras em aço CA-50 com corte, dobra e montagem em canteiro, obedecendo aos projetos estruturais e às normas ABNT NBR 7480 e NBR 6118.</t>
    </r>
  </si>
  <si>
    <r>
      <t>Cap. 4 – Estruturas de Concreto Armado</t>
    </r>
    <r>
      <rPr>
        <sz val="12"/>
        <color theme="1"/>
        <rFont val="Arial"/>
        <family val="2"/>
      </rPr>
      <t>, item 4.3.1: especifica a produção e aplicação de concreto estrutural moldado no local, com controle tipo “A”, brita 1, consistência adequada à vibração e fck ≥ 20 MPa, conforme ABNT NBR 6118 e NBR 12655.</t>
    </r>
  </si>
  <si>
    <r>
      <t>Cap. 4 – Estruturas de Concreto Armado</t>
    </r>
    <r>
      <rPr>
        <sz val="12"/>
        <color theme="1"/>
        <rFont val="Arial"/>
        <family val="2"/>
      </rPr>
      <t>, item 4.4.2: especifica a execução de estacas do tipo broca escavadas manualmente, com diâmetro de 25 cm, profundidade até 3 m, limpeza do fuste e concretagem imediata com concreto fck ≥ 20 MPa.</t>
    </r>
  </si>
  <si>
    <r>
      <t>Cap. 4 – Estruturas de Concreto Armado</t>
    </r>
    <r>
      <rPr>
        <sz val="12"/>
        <color theme="1"/>
        <rFont val="Arial"/>
        <family val="2"/>
      </rPr>
      <t>, item 4.3.2: estabelece as diretrizes para execução de lastros em concreto magro, com fck ≥ 10 MPa, servindo como base de apoio e regularização para fundações superficiais.</t>
    </r>
  </si>
  <si>
    <r>
      <t>Cap. 5 – Estruturas de Concreto Armado</t>
    </r>
    <r>
      <rPr>
        <sz val="12"/>
        <color theme="1"/>
        <rFont val="Arial"/>
        <family val="2"/>
      </rPr>
      <t>, item 5.2.3: define a execução de armaduras em aço CA-50 com corte e dobra em canteiro, obedecendo ao projeto estrutural e às normas ABNT NBR 7480 e NBR 6118, incluindo perdas e sobras operacionais.</t>
    </r>
  </si>
  <si>
    <r>
      <t>Cap. 5 – Estruturas de Concreto Armado</t>
    </r>
    <r>
      <rPr>
        <sz val="12"/>
        <color theme="1"/>
        <rFont val="Arial"/>
        <family val="2"/>
      </rPr>
      <t>, item 5.3.2: especifica a execução de fôrmas em madeira compensada plastificada, com reaproveitamento controlado, travamento adequado e desforma conforme ABNT NBR 14931.</t>
    </r>
  </si>
  <si>
    <r>
      <t>Cap. 5 – Estruturas de Concreto Armado</t>
    </r>
    <r>
      <rPr>
        <sz val="12"/>
        <color theme="1"/>
        <rFont val="Arial"/>
        <family val="2"/>
      </rPr>
      <t>, item 5.3.4: estabelece critérios para produção e lançamento de concreto estrutural moldado no local, com fck ≥ 25 MPa, consistência plástica e vibração obrigatória, conforme ABNT NBR 6118 e NBR 12655.</t>
    </r>
  </si>
  <si>
    <r>
      <t>Cap. 5 – Estruturas de Concreto Armado</t>
    </r>
    <r>
      <rPr>
        <sz val="12"/>
        <color theme="1"/>
        <rFont val="Arial"/>
        <family val="2"/>
      </rPr>
      <t>, item 5.3.3: define o cimbramento em madeira como suporte provisório para fôrmas de concreto, devendo garantir estabilidade, resistência e alinhamento durante a concretagem, conforme ABNT NBR 14931.</t>
    </r>
  </si>
  <si>
    <r>
      <t>Cap. 6 – Alvenarias e Vedação</t>
    </r>
    <r>
      <rPr>
        <sz val="12"/>
        <color theme="1"/>
        <rFont val="Arial"/>
        <family val="2"/>
      </rPr>
      <t>, item 6.2.1: estabelece os critérios de execução de alvenarias de vedação em tijolos cerâmicos furados, com juntas de 10 mm, argamassa mista e nivelamento conforme prumo e esquadro.</t>
    </r>
  </si>
  <si>
    <r>
      <t>Cap. 6 – Alvenarias e Vedação</t>
    </r>
    <r>
      <rPr>
        <sz val="12"/>
        <color theme="1"/>
        <rFont val="Arial"/>
        <family val="2"/>
      </rPr>
      <t>, item 6.2.2: dispõe sobre a execução de alvenaria com blocos de concreto de 19 cm, com juntas de 10 mm e argamassa mista, garantindo o alinhamento e o nivelamento das fiadas.</t>
    </r>
  </si>
  <si>
    <r>
      <t>Cap. 7 – Coberturas e Calhas</t>
    </r>
    <r>
      <rPr>
        <sz val="12"/>
        <color theme="1"/>
        <rFont val="Arial"/>
        <family val="2"/>
      </rPr>
      <t>, item 7.2.3: define a execução e substituição de calhas metálicas em chapa galvanizada, com desenvolvimento mínimo de 30 cm, fixação contínua, vedação das juntas e caimento compatível com o escoamento pluvial.</t>
    </r>
  </si>
  <si>
    <r>
      <t>Cap. 7 – Coberturas e Calhas</t>
    </r>
    <r>
      <rPr>
        <sz val="12"/>
        <color theme="1"/>
        <rFont val="Arial"/>
        <family val="2"/>
      </rPr>
      <t>, item 7.3.1: especifica a execução de condutores verticais em tubos de PVC branco DN 100 mm, com conexões ponta e bolsa, fixação adequada e direcionamento do escoamento pluvial.</t>
    </r>
  </si>
  <si>
    <r>
      <t>Cap. 7 – Forros e Coberturas</t>
    </r>
    <r>
      <rPr>
        <sz val="12"/>
        <color theme="1"/>
        <rFont val="Arial"/>
        <family val="2"/>
      </rPr>
      <t>, item 7.3.2: estabelece a execução de forros em PVC em painéis lineares com fixação metálica, travamento e acabamento conforme as normas de segurança e projeto arquitetônico.</t>
    </r>
  </si>
  <si>
    <r>
      <t>Cap. 7 – Revestimentos de Pisos</t>
    </r>
    <r>
      <rPr>
        <sz val="12"/>
        <color theme="1"/>
        <rFont val="Arial"/>
        <family val="2"/>
      </rPr>
      <t>, item 7.4.2: especifica a regularização sarrafeada de base para piso com argamassa de cimento e areia traço 1:3, aplicada sobre substrato limpo e umedecido, com espessura uniforme e acabamento desempenado.</t>
    </r>
  </si>
  <si>
    <r>
      <t>Cap. 8 – Instalações Hidrossanitárias</t>
    </r>
    <r>
      <rPr>
        <sz val="12"/>
        <color theme="1"/>
        <rFont val="Arial"/>
        <family val="2"/>
      </rPr>
      <t>, item 8.2.4: trata da instalação de torneiras metálicas cromadas com arejador, fixadas em tanque ou parede, incluindo conexões e testes hidráulicos conforme normas ABNT NBR 10281 e NBR 5626.</t>
    </r>
  </si>
  <si>
    <r>
      <t>Cap. 8 – Instalações Hidrossanitárias</t>
    </r>
    <r>
      <rPr>
        <sz val="12"/>
        <color theme="1"/>
        <rFont val="Arial"/>
        <family val="2"/>
      </rPr>
      <t>, item 8.2.5: especifica o fornecimento e instalação de torneiras metálicas cromadas de pressão com bica móvel, tipo parede ou mesa, obedecendo às normas ABNT NBR 10281 e NBR 5626.</t>
    </r>
  </si>
  <si>
    <r>
      <t>Cap. 8 – Instalações Hidrossanitárias</t>
    </r>
    <r>
      <rPr>
        <sz val="12"/>
        <color theme="1"/>
        <rFont val="Arial"/>
        <family val="2"/>
      </rPr>
      <t>, item 8.3.1: define o fornecimento e instalação de torneiras de boia para reservatórios superiores, com diâmetro compatível à tubulação (Ø 32 mm), obedecendo às normas ABNT NBR 5626 e NBR 8160.</t>
    </r>
  </si>
  <si>
    <r>
      <t>Cap. 8 – Instalações Hidrossanitárias</t>
    </r>
    <r>
      <rPr>
        <sz val="12"/>
        <color theme="1"/>
        <rFont val="Arial"/>
        <family val="2"/>
      </rPr>
      <t>, item 8.4.2: trata da instalação de lavatórios de louça com coluna, incluindo montagem completa, ligação à rede de esgoto e abastecimento, conforme ABNT NBR 5626 e NBR 8160.</t>
    </r>
  </si>
  <si>
    <r>
      <t>Cap. 8 – Instalações Hidrossanitárias</t>
    </r>
    <r>
      <rPr>
        <sz val="12"/>
        <color theme="1"/>
        <rFont val="Arial"/>
        <family val="2"/>
      </rPr>
      <t>, item 8.4.1: estabelece os critérios para instalação de vasos sanitários com caixa acoplada, incluindo fixação, vedação, ligação hidráulica e ensaio de estanqueidade conforme ABNT NBR 15097 e NBR 8160.</t>
    </r>
  </si>
  <si>
    <r>
      <t>Cap. 8 – Instalações Hidrossanitárias</t>
    </r>
    <r>
      <rPr>
        <sz val="12"/>
        <color theme="1"/>
        <rFont val="Arial"/>
        <family val="2"/>
      </rPr>
      <t>, item 8.5.1: especifica a instalação de acabamentos e terminações hidráulicas de 20 mm (1/2"), com rosqueamento e vedação adequada, conforme ABNT NBR 5626 e NBR 15704.</t>
    </r>
  </si>
  <si>
    <r>
      <t>Cap. 8 – Instalações Hidrossanitárias</t>
    </r>
    <r>
      <rPr>
        <sz val="12"/>
        <color theme="1"/>
        <rFont val="Arial"/>
        <family val="2"/>
      </rPr>
      <t>, item 8.5.1: estabelece as condições de instalação de acabamentos hidráulicos de 25 mm (3/4"), incluindo acessórios de conexão, vedação e teste conforme ABNT NBR 5626 e NBR 15704.</t>
    </r>
  </si>
  <si>
    <r>
      <t>Cap. 8 – Instalações Hidrossanitárias</t>
    </r>
    <r>
      <rPr>
        <sz val="12"/>
        <color theme="1"/>
        <rFont val="Arial"/>
        <family val="2"/>
      </rPr>
      <t>, item 8.5.1: define o fornecimento e instalação de acabamentos hidráulicos metálicos de 32 mm (1"), com roscas e conexões padrão, seguindo as exigências da ABNT NBR 5626.</t>
    </r>
  </si>
  <si>
    <r>
      <t>Cap. 8 – Instalações Hidrossanitárias</t>
    </r>
    <r>
      <rPr>
        <sz val="12"/>
        <color theme="1"/>
        <rFont val="Arial"/>
        <family val="2"/>
      </rPr>
      <t>, item 8.6.1: define a execução de tubulações de PVC soldável DN 20 mm com conexões e fixação, incluindo rasgos e recomposição, conforme ABNT NBR 5626.</t>
    </r>
  </si>
  <si>
    <r>
      <t>Cap. 8 – Instalações Hidrossanitárias</t>
    </r>
    <r>
      <rPr>
        <sz val="12"/>
        <color theme="1"/>
        <rFont val="Arial"/>
        <family val="2"/>
      </rPr>
      <t>, item 8.6.1: especifica tubulações em PVC soldável DN 25 mm, com serviços complementares de rasgo, assentamento e recomposição conforme ABNT NBR 5626.</t>
    </r>
  </si>
  <si>
    <r>
      <t>Cap. 8 – Instalações Hidrossanitárias</t>
    </r>
    <r>
      <rPr>
        <sz val="12"/>
        <color theme="1"/>
        <rFont val="Arial"/>
        <family val="2"/>
      </rPr>
      <t>, item 8.6.1: define a instalação de tubulações DN 32 mm em PVC soldável com conexões e serviços de rasgo e recomposição conforme ABNT NBR 5626.</t>
    </r>
  </si>
  <si>
    <r>
      <t>Cap. 8 – Instalações Hidrossanitárias</t>
    </r>
    <r>
      <rPr>
        <sz val="12"/>
        <color theme="1"/>
        <rFont val="Arial"/>
        <family val="2"/>
      </rPr>
      <t>, item 8.6.1: regulamenta a instalação de tubulações DN 50 mm em PVC soldável, com execução de rasgos e enchimento em alvenaria conforme ABNT NBR 5626 e NBR 15527.</t>
    </r>
  </si>
  <si>
    <r>
      <t>Cap. 8 – Instalações Hidrossanitárias</t>
    </r>
    <r>
      <rPr>
        <sz val="12"/>
        <color theme="1"/>
        <rFont val="Arial"/>
        <family val="2"/>
      </rPr>
      <t>, item 8.3.2: especifica a instalação de reservatórios de polietileno cilíndricos com tampa, base nivelada e conexões hidráulicas adequadas, conforme ABNT NBR 14799 e NBR 5626.</t>
    </r>
  </si>
  <si>
    <r>
      <t>Cap. 8 – Instalações Complementares</t>
    </r>
    <r>
      <rPr>
        <sz val="12"/>
        <color theme="1"/>
        <rFont val="Arial"/>
        <family val="2"/>
      </rPr>
      <t>, item 8.7.1: define a instalação de acessórios sanitários (saboneteiras, papeleiras e toalheiros), com fixação mecânica e altura ergonômica, conforme ABNT NBR 9050.</t>
    </r>
  </si>
  <si>
    <r>
      <t>Cap. 8 – Instalações Complementares</t>
    </r>
    <r>
      <rPr>
        <sz val="12"/>
        <color theme="1"/>
        <rFont val="Arial"/>
        <family val="2"/>
      </rPr>
      <t>, item 8.7.1: estabelece a instalação de toalheiros e acessórios de banheiro em ABS, com fixação segura e posicionamento conforme normas de acessibilidade (ABNT NBR 9050).</t>
    </r>
  </si>
  <si>
    <r>
      <t>Cap. 8 – Instalações Complementares</t>
    </r>
    <r>
      <rPr>
        <sz val="12"/>
        <color theme="1"/>
        <rFont val="Arial"/>
        <family val="2"/>
      </rPr>
      <t>, item 8.7.1: define a instalação de acessórios sanitários em louça, fixados em alvenaria, garantindo ergonomia e resistência conforme ABNT NBR 9050.</t>
    </r>
  </si>
  <si>
    <r>
      <t>Cap. 8 – Instalações Complementares</t>
    </r>
    <r>
      <rPr>
        <sz val="12"/>
        <color theme="1"/>
        <rFont val="Arial"/>
        <family val="2"/>
      </rPr>
      <t>, item 8.7.1: dispõe sobre a instalação de saboneteiras sanitárias de louça, com fixação embutida em parede e acabamento conforme padrão SEE/MG.</t>
    </r>
  </si>
  <si>
    <r>
      <t>Cap. 8 – Instalações Complementares</t>
    </r>
    <r>
      <rPr>
        <sz val="12"/>
        <color theme="1"/>
        <rFont val="Arial"/>
        <family val="2"/>
      </rPr>
      <t>, item 8.7.1: estabelece as condições para instalação de porta-toalhas e acessórios em louça, com embutimento e fixação estável conforme ABNT NBR 9050.</t>
    </r>
  </si>
  <si>
    <r>
      <t>Cap. 8 – Instalações Hidrossanitárias</t>
    </r>
    <r>
      <rPr>
        <sz val="12"/>
        <color theme="1"/>
        <rFont val="Arial"/>
        <family val="2"/>
      </rPr>
      <t>, item 8.5.2: especifica a instalação de duchas higiênicas metálicas com registro, fixação e vedação, conforme ABNT NBR 5626 e NBR 10281.</t>
    </r>
  </si>
  <si>
    <r>
      <t>Cap. 9 – Drenagem e Esgotamento Sanitário</t>
    </r>
    <r>
      <rPr>
        <sz val="12"/>
        <color theme="1"/>
        <rFont val="Arial"/>
        <family val="2"/>
      </rPr>
      <t>, item 9.2.1: estabelece a execução de caixas de inspeção em alvenaria com dimensões padronizadas, fundo impermeável e tampa em concreto conforme ABNT NBR 8160.</t>
    </r>
  </si>
  <si>
    <r>
      <t>Cap. 9 – Drenagem e Esgotamento Sanitário</t>
    </r>
    <r>
      <rPr>
        <sz val="12"/>
        <color theme="1"/>
        <rFont val="Arial"/>
        <family val="2"/>
      </rPr>
      <t>, item 9.2.2: trata da instalação de caixas de gordura pré-fabricadas de até 120 L, com interligação à rede e vedação de tampa conforme ABNT NBR 8160 e NBR 9649.</t>
    </r>
  </si>
  <si>
    <r>
      <t>Cap. 9 – Drenagem e Esgotamento Sanitário</t>
    </r>
    <r>
      <rPr>
        <sz val="12"/>
        <color theme="1"/>
        <rFont val="Arial"/>
        <family val="2"/>
      </rPr>
      <t>, item 9.3.1: define a execução de tubulações de esgoto em PVC DN 40 mm com conexões, juntas elásticas e fixação conforme ABNT NBR 8160.</t>
    </r>
  </si>
  <si>
    <r>
      <t>Cap. 9 – Drenagem e Esgotamento Sanitário</t>
    </r>
    <r>
      <rPr>
        <sz val="12"/>
        <color theme="1"/>
        <rFont val="Arial"/>
        <family val="2"/>
      </rPr>
      <t>, item 9.3.1: especifica a instalação de tubulações DN 50 mm em PVC para coleta de efluentes, com declividade mínima conforme ABNT NBR 8160.</t>
    </r>
  </si>
  <si>
    <r>
      <t>Cap. 9 – Drenagem e Esgotamento Sanitário</t>
    </r>
    <r>
      <rPr>
        <sz val="12"/>
        <color theme="1"/>
        <rFont val="Arial"/>
        <family val="2"/>
      </rPr>
      <t>, item 9.3.1: define o uso de tubulações DN 75 mm em PVC rígido para coleta principal, incluindo conexões e inspeção conforme ABNT NBR 8160.</t>
    </r>
  </si>
  <si>
    <r>
      <t>Cap. 9 – Drenagem e Esgotamento Sanitário</t>
    </r>
    <r>
      <rPr>
        <sz val="12"/>
        <color theme="1"/>
        <rFont val="Arial"/>
        <family val="2"/>
      </rPr>
      <t>, item 9.3.2: estabelece o uso de tubulação DN 100 mm em PVC rígido para linha principal de esgoto, com declividade e juntas elásticas conforme ABNT NBR 8160.</t>
    </r>
  </si>
  <si>
    <r>
      <t>Cap. 9 – Instalações Hidrossanitárias</t>
    </r>
    <r>
      <rPr>
        <sz val="12"/>
        <color theme="1"/>
        <rFont val="Arial"/>
        <family val="2"/>
      </rPr>
      <t>, item 9.4.1: define a instalação de cubas e pias metálicas em aço inox com acessórios cromados, obedecendo aos padrões de ergonomia e higiene conforme ABNT NBR 15097.</t>
    </r>
  </si>
  <si>
    <r>
      <t>Cap. 9 – Instalações Hidrossanitárias</t>
    </r>
    <r>
      <rPr>
        <sz val="12"/>
        <color theme="1"/>
        <rFont val="Arial"/>
        <family val="2"/>
      </rPr>
      <t>, item 9.4.2: trata da instalação de tanques de louça com coluna, com ligação à rede de água e esgoto, conforme ABNT NBR 5626 e NBR 8160.</t>
    </r>
  </si>
  <si>
    <r>
      <t>Cap. 9 – Drenagem e Esgotamento Sanitário</t>
    </r>
    <r>
      <rPr>
        <sz val="12"/>
        <color theme="1"/>
        <rFont val="Arial"/>
        <family val="2"/>
      </rPr>
      <t>, item 9.3.3: define a instalação de ralos e grelhas em PVC para coleta de águas servidas e pluviais, conforme ABNT NBR 8160 e NBR 10844.</t>
    </r>
  </si>
  <si>
    <r>
      <t>Cap. 10 – Instalações Elétricas</t>
    </r>
    <r>
      <rPr>
        <sz val="12"/>
        <color theme="1"/>
        <rFont val="Arial"/>
        <family val="2"/>
      </rPr>
      <t>, item 10.3.2: dispõe sobre desmontagem e reinstalação de luminárias existentes, assegurando o funcionamento e a integridade do sistema elétrico.</t>
    </r>
  </si>
  <si>
    <r>
      <t>Cap. 10 – Instalações Elétricas</t>
    </r>
    <r>
      <rPr>
        <sz val="12"/>
        <color theme="1"/>
        <rFont val="Arial"/>
        <family val="2"/>
      </rPr>
      <t>, item 10.4.2: estabelece os parâmetros de instalação de tomadas 2P+T 10A, conforme ABNT NBR 14136 e NBR 5410.</t>
    </r>
  </si>
  <si>
    <r>
      <t>Cap. 10 – Instalações Elétricas</t>
    </r>
    <r>
      <rPr>
        <sz val="12"/>
        <color theme="1"/>
        <rFont val="Arial"/>
        <family val="2"/>
      </rPr>
      <t>, item 10.4.2: especifica a instalação de tomadas 2P+T 20A com condutores e proteção adequados, conforme ABNT NBR 14136.</t>
    </r>
  </si>
  <si>
    <r>
      <t>Cap. 10 – Instalações Elétricas</t>
    </r>
    <r>
      <rPr>
        <sz val="12"/>
        <color theme="1"/>
        <rFont val="Arial"/>
        <family val="2"/>
      </rPr>
      <t>, item 10.5.1: trata da instalação de disjuntores bipolares tipo DIN, com corrente nominal até 35 A, conforme ABNT NBR IEC 60898 e NBR 5410.</t>
    </r>
  </si>
  <si>
    <r>
      <t>Cap. 10 – Instalações Elétricas</t>
    </r>
    <r>
      <rPr>
        <sz val="12"/>
        <color theme="1"/>
        <rFont val="Arial"/>
        <family val="2"/>
      </rPr>
      <t>, item 10.5.1: define a instalação de disjuntores bipolares 40–50 A, com fixação em trilho DIN e interligação conforme NBR 5410 e IEC 60898.</t>
    </r>
  </si>
  <si>
    <r>
      <t>Cap. 10 – Instalações Elétricas</t>
    </r>
    <r>
      <rPr>
        <sz val="12"/>
        <color theme="1"/>
        <rFont val="Arial"/>
        <family val="2"/>
      </rPr>
      <t>, item 10.6.1: estabelece o uso de cabos 1,5 mm² em circuitos de iluminação, conforme ABNT NBR 5410.</t>
    </r>
  </si>
  <si>
    <r>
      <t>Cap. 10 – Instalações Elétricas</t>
    </r>
    <r>
      <rPr>
        <sz val="12"/>
        <color theme="1"/>
        <rFont val="Arial"/>
        <family val="2"/>
      </rPr>
      <t>, item 10.6.1: especifica o uso de cabos 2,5 mm² em circuitos de tomadas de uso geral, conforme ABNT NBR 5410.</t>
    </r>
  </si>
  <si>
    <r>
      <t>Cap. 10 – Instalações Elétricas</t>
    </r>
    <r>
      <rPr>
        <sz val="12"/>
        <color theme="1"/>
        <rFont val="Arial"/>
        <family val="2"/>
      </rPr>
      <t>, item 10.6.1: determina o uso de cabos 4,0 mm² para circuitos de alimentação e equipamentos de maior potência, conforme ABNT NBR 5410.</t>
    </r>
  </si>
  <si>
    <r>
      <t>Cap. 10 – Instalações Elétricas</t>
    </r>
    <r>
      <rPr>
        <sz val="12"/>
        <color theme="1"/>
        <rFont val="Arial"/>
        <family val="2"/>
      </rPr>
      <t>, item 10.7.1: estabelece o uso de conduletes tipo T em PVC rígido, conforme ABNT NBR 5597 e NBR 5410.</t>
    </r>
  </si>
  <si>
    <r>
      <t>Cap. 10 – Instalações Elétricas</t>
    </r>
    <r>
      <rPr>
        <sz val="12"/>
        <color theme="1"/>
        <rFont val="Arial"/>
        <family val="2"/>
      </rPr>
      <t>, item 10.7.1: trata da instalação de conduletes e acessórios em PVC rígido, obedecendo às normas ABNT NBR 5597 e NBR 5410.</t>
    </r>
  </si>
  <si>
    <r>
      <t>Cap. 10 – Instalações Elétricas</t>
    </r>
    <r>
      <rPr>
        <sz val="12"/>
        <color theme="1"/>
        <rFont val="Arial"/>
        <family val="2"/>
      </rPr>
      <t>, item 10.7.2: especifica o uso de eletrodutos rígidos em PVC 20 mm para proteção mecânica de cabos, conforme ABNT NBR 5410.</t>
    </r>
  </si>
  <si>
    <r>
      <t>Cap. 10 – Instalações Elétricas</t>
    </r>
    <r>
      <rPr>
        <sz val="12"/>
        <color theme="1"/>
        <rFont val="Arial"/>
        <family val="2"/>
      </rPr>
      <t>, item 10.7.2: define a aplicação de eletrodutos em PVC 25 mm para passagem de cabos elétricos de maior seção, conforme ABNT NBR 5410.</t>
    </r>
  </si>
  <si>
    <r>
      <t>Cap. 10 – Instalações Elétricas</t>
    </r>
    <r>
      <rPr>
        <sz val="12"/>
        <color theme="1"/>
        <rFont val="Arial"/>
        <family val="2"/>
      </rPr>
      <t>, item 10.7.3: dispõe sobre o embutimento de eletrodutos de 20 mm em alvenaria, com curvas e caixas de passagem, conforme ABNT NBR 5410.</t>
    </r>
  </si>
  <si>
    <r>
      <t>Cap. 10 – Instalações Elétricas</t>
    </r>
    <r>
      <rPr>
        <sz val="12"/>
        <color theme="1"/>
        <rFont val="Arial"/>
        <family val="2"/>
      </rPr>
      <t>, item 10.7.3: estabelece a execução de eletrodutos 25 mm embutidos, com fixação e raios mínimos de curvatura conforme ABNT NBR 5410.</t>
    </r>
  </si>
  <si>
    <r>
      <t>Cap. 10 – Instalações Elétricas</t>
    </r>
    <r>
      <rPr>
        <sz val="12"/>
        <color theme="1"/>
        <rFont val="Arial"/>
        <family val="2"/>
      </rPr>
      <t>, item 10.7.2: define a execução de eletrodutos aparentes em PVC 20 mm, fixados e selados conforme ABNT NBR 5410.</t>
    </r>
  </si>
  <si>
    <r>
      <t>Cap. 10 – Instalações Elétricas</t>
    </r>
    <r>
      <rPr>
        <sz val="12"/>
        <color theme="1"/>
        <rFont val="Arial"/>
        <family val="2"/>
      </rPr>
      <t>, item 10.7.2: dispõe sobre o uso de eletrodutos 25 mm para circuitos externos, com fixação mecânica e acabamento conforme ABNT NBR 5410.</t>
    </r>
  </si>
  <si>
    <r>
      <t>Cap. 10 – Instalações Elétricas</t>
    </r>
    <r>
      <rPr>
        <sz val="12"/>
        <color theme="1"/>
        <rFont val="Arial"/>
        <family val="2"/>
      </rPr>
      <t>, item 10.8.1: define a instalação de refletores LED externos, com suporte metálico e alimentação elétrica protegida, conforme ABNT NBR 5410.</t>
    </r>
  </si>
  <si>
    <r>
      <t>Cap. 10 – Instalações Elétricas</t>
    </r>
    <r>
      <rPr>
        <sz val="12"/>
        <color theme="1"/>
        <rFont val="Arial"/>
        <family val="2"/>
      </rPr>
      <t>, item 10.8.2: trata da substituição de lâmpadas fluorescentes por equivalentes, garantindo eficiência e luminosidade conforme ABNT NBR ISO/CIE 8995-1.</t>
    </r>
  </si>
  <si>
    <r>
      <t>Cap. 10 – Instalações Elétricas</t>
    </r>
    <r>
      <rPr>
        <sz val="12"/>
        <color theme="1"/>
        <rFont val="Arial"/>
        <family val="2"/>
      </rPr>
      <t>, item 10.8.3: estabelece a substituição de lâmpadas fluorescentes por LED T8, respeitando tensão e temperatura de cor conforme ABNT NBR ISO/CIE 8995-1.</t>
    </r>
  </si>
  <si>
    <r>
      <t>Cap. 11 – Esquadrias de Madeira</t>
    </r>
    <r>
      <rPr>
        <sz val="12"/>
        <color theme="1"/>
        <rFont val="Arial"/>
        <family val="2"/>
      </rPr>
      <t>, item 11.1.1: define os critérios de instalação de portas internas completas em madeira, com batente, ferragens e acabamento, conforme ABNT NBR 15930-2.</t>
    </r>
  </si>
  <si>
    <r>
      <t>Cap. 11 – Esquadrias de Madeira</t>
    </r>
    <r>
      <rPr>
        <sz val="12"/>
        <color theme="1"/>
        <rFont val="Arial"/>
        <family val="2"/>
      </rPr>
      <t>, item 11.1.1: estabelece as condições para instalação de portas internas de madeira, com batente e ferragens, segundo ABNT NBR 15930-2.</t>
    </r>
  </si>
  <si>
    <r>
      <t>Cap. 12 – Esquadrias Metálicas</t>
    </r>
    <r>
      <rPr>
        <sz val="12"/>
        <color theme="1"/>
        <rFont val="Arial"/>
        <family val="2"/>
      </rPr>
      <t>, item 12.2.1: estabelece as condições para instalação de portas e portões metálicos de correr, com chapa galvanizada e estrutura reforçada, conforme ABNT NBR 10821.</t>
    </r>
  </si>
  <si>
    <r>
      <t>Cap. 13 – Ferragens e Complementos</t>
    </r>
    <r>
      <rPr>
        <sz val="12"/>
        <color theme="1"/>
        <rFont val="Arial"/>
        <family val="2"/>
      </rPr>
      <t>, item 13.1.1: define a instalação de fechaduras externas em esquadrias metálicas, conforme ABNT NBR 14913.</t>
    </r>
  </si>
  <si>
    <r>
      <t>Cap. 13 – Estruturas e Complementos Metálicos</t>
    </r>
    <r>
      <rPr>
        <sz val="12"/>
        <color theme="1"/>
        <rFont val="Arial"/>
        <family val="2"/>
      </rPr>
      <t>, item 13.2.1: dispõe sobre a execução de guarda-corpos e corrimãos metálicos com altura mínima de 1,10 m e fixação firme, conforme ABNT NBR 14718.</t>
    </r>
  </si>
  <si>
    <r>
      <t>Cap. 14 – Revestimentos e Acabamentos</t>
    </r>
    <r>
      <rPr>
        <sz val="12"/>
        <color theme="1"/>
        <rFont val="Arial"/>
        <family val="2"/>
      </rPr>
      <t>, item 14.2.1: define o preparo e aplicação de reboco em argamassa mista, traço 1:2:8, sobre superfícies chapiscadas, conforme ABNT NBR 13749.</t>
    </r>
  </si>
  <si>
    <r>
      <t>Cap. 14 – Revestimentos e Acabamentos</t>
    </r>
    <r>
      <rPr>
        <sz val="12"/>
        <color theme="1"/>
        <rFont val="Arial"/>
        <family val="2"/>
      </rPr>
      <t>, item 14.2.2: estabelece a execução de chapisco com argamassa 1:3, aplicada à colher sobre superfícies limpas e úmidas, conforme ABNT NBR 13749.</t>
    </r>
  </si>
  <si>
    <r>
      <t>Cap. 14 – Revestimentos Cerâmicos</t>
    </r>
    <r>
      <rPr>
        <sz val="12"/>
        <color theme="1"/>
        <rFont val="Arial"/>
        <family val="2"/>
      </rPr>
      <t>, item 14.3.1: define o assentamento de revestimentos cerâmicos com argamassa colante industrializada e rejuntamento conforme ABNT NBR 13755 e NBR 14082.</t>
    </r>
  </si>
  <si>
    <r>
      <t>Cap. 14 – Revestimentos Cerâmicos</t>
    </r>
    <r>
      <rPr>
        <sz val="12"/>
        <color theme="1"/>
        <rFont val="Arial"/>
        <family val="2"/>
      </rPr>
      <t>, item 14.3.2: estabelece o rejuntamento com argamassa pré-fabricada em juntas até 3 mm, conforme ABNT NBR 14992.</t>
    </r>
  </si>
  <si>
    <r>
      <t>Cap. 14 – Revestimentos Cerâmicos</t>
    </r>
    <r>
      <rPr>
        <sz val="12"/>
        <color theme="1"/>
        <rFont val="Arial"/>
        <family val="2"/>
      </rPr>
      <t>, item 14.3.1: define o assentamento de cerâmica esmaltada em paredes internas e externas com argamassa industrializada e rejunte, conforme ABNT NBR 13755.</t>
    </r>
  </si>
  <si>
    <r>
      <t>Cap. 15 – Pisos e Pavimentações</t>
    </r>
    <r>
      <rPr>
        <sz val="12"/>
        <color theme="1"/>
        <rFont val="Arial"/>
        <family val="2"/>
      </rPr>
      <t>, item 15.2.3: define o assentamento de ladrilho hidráulico com argamassa colante industrializada, rejunte e alinhamento conforme ABNT NBR 13753.</t>
    </r>
  </si>
  <si>
    <r>
      <t>Cap. 15 – Pisos e Pavimentações</t>
    </r>
    <r>
      <rPr>
        <sz val="12"/>
        <color theme="1"/>
        <rFont val="Arial"/>
        <family val="2"/>
      </rPr>
      <t>, item 15.2.1: estabelece os critérios para execução de pisos cimentados de acabamento desempenado, espessura mínima de 2,5 cm, conforme ABNT NBR 7200.</t>
    </r>
  </si>
  <si>
    <r>
      <t>Cap. 15 – Pisos e Pavimentações</t>
    </r>
    <r>
      <rPr>
        <sz val="12"/>
        <color theme="1"/>
        <rFont val="Arial"/>
        <family val="2"/>
      </rPr>
      <t>, item 15.3.1: dispõe sobre instalação de piso tátil de borracha, com fixação por cola e espessura mínima de 5 mm, conforme ABNT NBR 9050 e NBR 16537.</t>
    </r>
  </si>
  <si>
    <r>
      <t>Cap. 15 – Pisos e Pavimentações</t>
    </r>
    <r>
      <rPr>
        <sz val="12"/>
        <color theme="1"/>
        <rFont val="Arial"/>
        <family val="2"/>
      </rPr>
      <t>, item 15.2.2: especifica assentamento de porcelanato esmaltado com argamassa industrializada e rejunte, conforme ABNT NBR 15463 e NBR 13753.</t>
    </r>
  </si>
  <si>
    <r>
      <t>Cap. 15 – Pisos e Pavimentações</t>
    </r>
    <r>
      <rPr>
        <sz val="12"/>
        <color theme="1"/>
        <rFont val="Arial"/>
        <family val="2"/>
      </rPr>
      <t>, item 15.4.1: define execução de pavimento intertravado com blocos pré-moldados de concreto sobre colchão de areia, conforme ABNT NBR 9781 e NBR 16416.</t>
    </r>
  </si>
  <si>
    <t>Execução de paisagismo com plantio de grama tipo esmeralda em flancos, fundos e frente da escola, com preparo do solo, nivelamento e adubação orgânica.</t>
  </si>
  <si>
    <t>Plantio de grama em flancos, fundos e frente da escola = 1.237,82 m².</t>
  </si>
  <si>
    <t>Meio-fio de concreto fundido “in loco” 15 x 45 cm, inclusive escavação e reaterro</t>
  </si>
  <si>
    <t>Execução de meio-fio moldado in loco em concreto, com dimensões de 15 x 45 cm, acabamento desempenado e assentamento no perímetro do calçamento.</t>
  </si>
  <si>
    <t>Meio-fio moldado in loco, conforme projeto, perímetro do calçamento = 78,82 m.</t>
  </si>
  <si>
    <t>Comum fantasia, colocado em caixilho com ou sem baguetes, duas demãos de massa e = 4 mm</t>
  </si>
  <si>
    <t>Substituição de vidros comuns fantasia 4 mm em banheiros e depósitos, com colocação em caixilhos e vedação com massa de vidraceiro.</t>
  </si>
  <si>
    <t>Substituição de vidros em banheiros e depósito = (0,80 x 0,60) x 4 = 1,92 m².</t>
  </si>
  <si>
    <t>Espelho cristal para sanitário, e = 4 mm (40 x 60 cm)</t>
  </si>
  <si>
    <t>Instalação de espelhos cristal 4 mm, 40 x 60 cm, em banheiros, com fixação em suportes metálicos e acabamento polido.</t>
  </si>
  <si>
    <t>Espelho em banheiro. Total de 2 unidades.</t>
  </si>
  <si>
    <t>Pintura interna e externa com tinta látex PVA branca, aplicada em duas demãos sobre selador acrílico, em paredes internas e externas conforme projeto.</t>
  </si>
  <si>
    <t>Pintura Latex PVA em paredes internas e externas: total = 438,04 m² (detalhamento conforme projeto e ambientes).</t>
  </si>
  <si>
    <t>Barrado à óleo interno e externo, duas demãos, sem emassamento, inclusive selador</t>
  </si>
  <si>
    <t>Pintura de barrado em áreas internas e externas, com tinta esmalte à base de óleo, duas demãos, aplicada até 1,00 m de altura sobre selador.</t>
  </si>
  <si>
    <t>Barrado com h = 1,00 m = (28,87 x 1) + (19,60 x 1) + (9,60 x 1) + (22,39 x 1 x 2 lados) + (16,45 x 1) = 119,30 m².</t>
  </si>
  <si>
    <t>Pintura de esquadrias metálicas, grades, básculas e portões com uma demão de zarcão anticorrosivo e duas demãos de tinta esmalte sintético.</t>
  </si>
  <si>
    <t>Pintura em janelas, grades e portões metálicos. Total de 231,79 m².</t>
  </si>
  <si>
    <t>Aplicação de uma demão de fundo anticorrosivo (zarcão) sobre janelas, grades, portões e básculas metálicas, como tratamento de base para pintura com esmalte sintético.</t>
  </si>
  <si>
    <t>Pintura em janelas = (2,00 x 1,20 x 2 lados) x 10 janelas + (2,00 x 1,20 das grades das janelas) x 10 grades + (0,80 x 0,60 x 2 lados) x 4 básculas + grades do refeitório (14,35 x 3 x 2 lados + 7,30 x 3 x 2 lados) + portões metálicos (2,80 x 2,20 x 2 lados + 3,12 x 2,20 x 2 lados). Total = 231,79 m².</t>
  </si>
  <si>
    <t>Aplicação de pintura em portas e esquadrias de madeira com fundo nivelador e duas demãos de tinta esmalte à base de óleo, acabamento fosco.</t>
  </si>
  <si>
    <t>Pintura de 11 portas de madeira (0,80 x 2,10 x 2 lados) + 1 porta (0,60 x 2,10 x 2 lados) + engradamento de madeira do refeitório (92,38 m²) = 131,86 m².</t>
  </si>
  <si>
    <t>Soleira ou peitoril de granito cinza andorinha e = 2 cm</t>
  </si>
  <si>
    <t>Execução de soleiras em granito cinza andorinha nas transições entre salas, corredores, cozinha e banheiros, com acabamento polido e assentamento com argamassa colante.</t>
  </si>
  <si>
    <t>Execução de soleira entre salas e corredores, assim como cozinha e banheiros. (3,12 x 0,15) + (0,80 x 0,15 x 11) + (0,90 x 0,15) = 1,92 m².</t>
  </si>
  <si>
    <t>Bancada de granito para pia ou lavatório e = 3 cm, apoiada em console de metalon</t>
  </si>
  <si>
    <t>Execução de bancada seca em granito cinza andorinha 3 cm de espessura, apoiada em estrutura metálica (metalon), acabamento polido e bordas boleadas.</t>
  </si>
  <si>
    <t>Bancada seca de largura de 0,50 m e comprimento de 2,00 m = 1,00 m².</t>
  </si>
  <si>
    <t>Bancada de granito e = 3 cm apoiada em alvenaria</t>
  </si>
  <si>
    <t>Execução de pia em granito no refeitório, espessura 3 cm, acabamento polido, com apoio em alvenaria de vedação e bordas boleadas, conforme projeto arquitetônico.</t>
  </si>
  <si>
    <t>Execução de pia em granito no refeitório, dimensões (0,50 x 1,50 m) = 0,75 m².</t>
  </si>
  <si>
    <t>Alambrado em tela soldada galvanizada, fixada em mourões de concreto armado ponta virada, h = 2,80 m (espaçados a cada 2,50 m), com cinta de fundação e acréscimo de 3 fios de arame farpado</t>
  </si>
  <si>
    <t>Execução de alambrado em tela galvanizada soldada, sustentada por mourões de concreto armado, com cinta de fundação e reforço superior com 3 fios de arame farpado.</t>
  </si>
  <si>
    <t>Alambrado em flanco direito, esquerdo e fundos da escola = (42,10 m x 2 lados) + (43,70 m fundos) = 127,90 m.</t>
  </si>
  <si>
    <t>m²/mês</t>
  </si>
  <si>
    <t>Locação de andaime metálico tubular, com piso metálico e sapatas niveladoras, para serviços de pintura e construção da torre da caixa d’água, por período mensal.</t>
  </si>
  <si>
    <t>Aluguel de andaime metálico para serviços de pintura e construção de torre de caixa d’água = 55 m² x mês.</t>
  </si>
  <si>
    <t>Limpeza geral da edificação</t>
  </si>
  <si>
    <t>Execução de limpeza final da obra, abrangendo remoção de resíduos, raspagem de argamassa, lavagem de pisos, vidros, louças e metais, e entrega final do canteiro.</t>
  </si>
  <si>
    <t>Limpeza geral de obra para entrega = (18,85 x 24,45) = 460,88 m².</t>
  </si>
  <si>
    <t>Carga manual e remoção de entulhos provenientes de demolições, descarregados em caçamba estacionária, com mão de obra e ferramentas adequadas.</t>
  </si>
  <si>
    <t>Demolição para tubulação = (24 m x 0,30 m x 0,25 m) + demolição de cerâmica = (73,11 m² x 0,05 m + 24,98 m² x 0,05 m) + demolição de piso cimentado = (100,78 m² x 0,10 m) + demolição de alvenaria = (2,20 m² x 0,15 m) + demolição de reboco = (129,00 m² x 0,02 m) = 19,69 m³ x 1,25 empolamento = 24,61 m³.</t>
  </si>
  <si>
    <t>Transporte e carga manual de material de qualquer natureza em caminhão DMT &lt; 5 km</t>
  </si>
  <si>
    <t>m³·km</t>
  </si>
  <si>
    <t>Transporte final de entulho e resíduos de obra em caminhão basculante com distância média de transporte (DMT) inferior a 5 km, até local de destinação licenciada.</t>
  </si>
  <si>
    <t>Carga manual de entulho x km para descarga = 21,61 x 2 km = 43,22 m³·km.</t>
  </si>
  <si>
    <r>
      <t>Cap. 15 – Pisos e Áreas Externas</t>
    </r>
    <r>
      <rPr>
        <sz val="12"/>
        <color theme="1"/>
        <rFont val="Arial"/>
        <family val="2"/>
      </rPr>
      <t>, item 15.5.1: estabelece o plantio de grama esmeralda em placas sobre solo preparado e adubado, conforme ABNT NBR 9452.</t>
    </r>
  </si>
  <si>
    <r>
      <t>Cap. 15 – Pavimentações e Urbanização</t>
    </r>
    <r>
      <rPr>
        <sz val="12"/>
        <color theme="1"/>
        <rFont val="Arial"/>
        <family val="2"/>
      </rPr>
      <t>, item 15.6.1: define o meio-fio moldado in loco em concreto simples, dimensões padronizadas e reaterro conforme ABNT NBR 16416.</t>
    </r>
  </si>
  <si>
    <r>
      <t>Cap. 16 – Esquadrias e Vidros</t>
    </r>
    <r>
      <rPr>
        <sz val="12"/>
        <color theme="1"/>
        <rFont val="Arial"/>
        <family val="2"/>
      </rPr>
      <t>, item 16.2.1: trata da instalação de vidros comuns 4 mm em caixilhos metálicos, conforme ABNT NBR 7199.</t>
    </r>
  </si>
  <si>
    <r>
      <t>Cap. 16 – Esquadrias e Vidros</t>
    </r>
    <r>
      <rPr>
        <sz val="12"/>
        <color theme="1"/>
        <rFont val="Arial"/>
        <family val="2"/>
      </rPr>
      <t>, item 16.2.2: define a instalação de espelhos planos 4 mm em ambientes sanitários, conforme ABNT NBR 15198.</t>
    </r>
  </si>
  <si>
    <r>
      <t>Cap. 17 – Pinturas e Acabamentos</t>
    </r>
    <r>
      <rPr>
        <sz val="12"/>
        <color theme="1"/>
        <rFont val="Arial"/>
        <family val="2"/>
      </rPr>
      <t>, item 17.2.1: estabelece aplicação de tinta látex PVA em paredes internas e externas, com fundo preparador, conforme ABNT NBR 15079.</t>
    </r>
  </si>
  <si>
    <r>
      <t>Cap. 17 – Pinturas e Acabamentos</t>
    </r>
    <r>
      <rPr>
        <sz val="12"/>
        <color theme="1"/>
        <rFont val="Arial"/>
        <family val="2"/>
      </rPr>
      <t>, item 17.2.2: dispõe sobre pintura com tinta à base de óleo em rodapés e barrados, conforme ABNT NBR 15079.</t>
    </r>
  </si>
  <si>
    <r>
      <t>Cap. 17 – Pinturas e Acabamentos</t>
    </r>
    <r>
      <rPr>
        <sz val="12"/>
        <color theme="1"/>
        <rFont val="Arial"/>
        <family val="2"/>
      </rPr>
      <t>, item 17.3.1: define pintura em esquadrias metálicas com fundo anticorrosivo (zarcão) e duas demãos de esmalte, conforme ABNT NBR 15348.</t>
    </r>
  </si>
  <si>
    <r>
      <t>Cap. 17 – Pinturas e Acabamentos</t>
    </r>
    <r>
      <rPr>
        <sz val="12"/>
        <color theme="1"/>
        <rFont val="Arial"/>
        <family val="2"/>
      </rPr>
      <t>, item 17.3.1: estabelece a aplicação de fundo anticorrosivo tipo zarcão sobre metais ferrosos, antes da pintura, conforme ABNT NBR 15348.</t>
    </r>
  </si>
  <si>
    <r>
      <t>Cap. 17 – Pinturas e Acabamentos</t>
    </r>
    <r>
      <rPr>
        <sz val="12"/>
        <color theme="1"/>
        <rFont val="Arial"/>
        <family val="2"/>
      </rPr>
      <t>, item 17.2.3: define pintura em madeira com fundo nivelador e duas demãos de tinta esmalte, conforme ABNT NBR 15079.</t>
    </r>
  </si>
  <si>
    <r>
      <t>Cap. 18 – Revestimentos e Peças de Pedra</t>
    </r>
    <r>
      <rPr>
        <sz val="12"/>
        <color theme="1"/>
        <rFont val="Arial"/>
        <family val="2"/>
      </rPr>
      <t>, item 18.2.1: trata do assentamento de soleiras e peitoris em granito, acabamento polido, espessura mínima 2 cm, conforme ABNT NBR 13753.</t>
    </r>
  </si>
  <si>
    <r>
      <t>Cap. 18 – Revestimentos e Peças de Pedra</t>
    </r>
    <r>
      <rPr>
        <sz val="12"/>
        <color theme="1"/>
        <rFont val="Arial"/>
        <family val="2"/>
      </rPr>
      <t>, item 18.3.1: estabelece critérios de execução de bancadas em granito, espessura 3 cm, com apoios metálicos, conforme ABNT NBR 13753.</t>
    </r>
  </si>
  <si>
    <r>
      <t>Cap. 18 – Revestimentos e Peças de Pedra</t>
    </r>
    <r>
      <rPr>
        <sz val="12"/>
        <color theme="1"/>
        <rFont val="Arial"/>
        <family val="2"/>
      </rPr>
      <t>, item 18.3.2: define execução de bancadas e pias em granito com apoio em alvenaria, espessura 3 cm e acabamento polido, conforme ABNT NBR 13753.</t>
    </r>
  </si>
  <si>
    <r>
      <t>Cap. 19 – Fechamentos e Proteções</t>
    </r>
    <r>
      <rPr>
        <sz val="12"/>
        <color theme="1"/>
        <rFont val="Arial"/>
        <family val="2"/>
      </rPr>
      <t>, item 19.1.1: dispõe sobre execução de alambrados metálicos galvanizados com mourões de concreto e arame farpado superior, conforme ABNT NBR 10120.</t>
    </r>
  </si>
  <si>
    <r>
      <t>Cap. 19 – Equipamentos Temporários</t>
    </r>
    <r>
      <rPr>
        <sz val="12"/>
        <color theme="1"/>
        <rFont val="Arial"/>
        <family val="2"/>
      </rPr>
      <t>, item 19.2.1: define fornecimento e uso de andaimes metálicos modulares para serviços em altura, conforme NR 18 e ABNT NBR 6494.</t>
    </r>
  </si>
  <si>
    <r>
      <t>Cap. 23 – Serviços Finais e Entrega de Obra</t>
    </r>
    <r>
      <rPr>
        <sz val="12"/>
        <color theme="1"/>
        <rFont val="Arial"/>
        <family val="2"/>
      </rPr>
      <t>, item 23.1.1: estabelece procedimentos de limpeza e entrega final de edificações, conforme diretrizes SEE/MG e ABNT NBR 5674.</t>
    </r>
  </si>
  <si>
    <r>
      <t>Cap. 23 – Serviços Finais e Limpeza de Obra</t>
    </r>
    <r>
      <rPr>
        <sz val="12"/>
        <color theme="1"/>
        <rFont val="Arial"/>
        <family val="2"/>
      </rPr>
      <t>, item 23.2.1: define procedimentos para carga manual de entulho e transporte até caçamba, conforme NR 18 e boas práticas de descarte de resíduos da construção civil (CONAMA 307).</t>
    </r>
  </si>
  <si>
    <r>
      <t>Cap. 23 – Serviços Finais e Transporte de Materiais</t>
    </r>
    <r>
      <rPr>
        <sz val="12"/>
        <color theme="1"/>
        <rFont val="Arial"/>
        <family val="2"/>
      </rPr>
      <t>, item 23.2.2: define transporte de resíduos em caminhão basculante com controle de distância e destinação ambientalmente adequada, conforme ABNT NBR 15112 e NBR 10004.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</si>
</sst>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quot; (&quot;#,##0.00\);&quot; -&quot;#\ ;@\ "/>
    <numFmt numFmtId="165" formatCode="0.00_);\(0.00\)"/>
    <numFmt numFmtId="166" formatCode="_(* #,##0.00_);_(* \(#,##0.00\);_(* &quot;-&quot;??_);_(@_)"/>
    <numFmt numFmtId="167" formatCode="dd/mm/yy"/>
    <numFmt numFmtId="168" formatCode="_(* #,##0.000_);_(* \(#,##0.000\);_(* &quot;-&quot;??_);_(@_)"/>
  </numFmts>
  <fonts count="56">
    <font>
      <sz val="11"/>
      <color theme="1"/>
      <name val="Calibri"/>
      <scheme val="minor"/>
    </font>
    <font>
      <sz val="11"/>
      <color theme="1"/>
      <name val="Calibri"/>
      <family val="2"/>
      <scheme val="minor"/>
    </font>
    <font>
      <b/>
      <sz val="12"/>
      <color theme="1"/>
      <name val="Calibri"/>
    </font>
    <font>
      <b/>
      <sz val="14"/>
      <color theme="1"/>
      <name val="Calibri"/>
    </font>
    <font>
      <sz val="11"/>
      <name val="Calibri"/>
    </font>
    <font>
      <sz val="11"/>
      <color theme="1"/>
      <name val="Calibri"/>
    </font>
    <font>
      <sz val="14"/>
      <color theme="1"/>
      <name val="Calibri"/>
    </font>
    <font>
      <b/>
      <sz val="10"/>
      <color theme="1"/>
      <name val="Arial"/>
    </font>
    <font>
      <sz val="12"/>
      <color theme="1"/>
      <name val="Calibri"/>
    </font>
    <font>
      <sz val="10"/>
      <color theme="1"/>
      <name val="Arial"/>
    </font>
    <font>
      <b/>
      <sz val="10"/>
      <color theme="1"/>
      <name val="Calibri"/>
    </font>
    <font>
      <b/>
      <sz val="14"/>
      <color theme="1"/>
      <name val="Arial"/>
    </font>
    <font>
      <b/>
      <sz val="12"/>
      <color rgb="FFFF0000"/>
      <name val="Calibri"/>
    </font>
    <font>
      <b/>
      <sz val="12"/>
      <color theme="1"/>
      <name val="Comic Sans MS"/>
    </font>
    <font>
      <b/>
      <sz val="16"/>
      <color theme="1"/>
      <name val="Arial"/>
    </font>
    <font>
      <b/>
      <sz val="18"/>
      <color theme="1"/>
      <name val="Arial"/>
    </font>
    <font>
      <sz val="14"/>
      <color rgb="FFFF0000"/>
      <name val="Calibri"/>
    </font>
    <font>
      <sz val="14"/>
      <color theme="1"/>
      <name val="Comic Sans MS"/>
    </font>
    <font>
      <b/>
      <sz val="14"/>
      <color rgb="FFFF0000"/>
      <name val="Calibri"/>
    </font>
    <font>
      <b/>
      <sz val="6"/>
      <color theme="1"/>
      <name val="Comic Sans MS"/>
    </font>
    <font>
      <sz val="11"/>
      <color theme="1"/>
      <name val="Comic Sans MS"/>
    </font>
    <font>
      <b/>
      <sz val="12"/>
      <color theme="1"/>
      <name val="Arial"/>
    </font>
    <font>
      <sz val="14"/>
      <color theme="1"/>
      <name val="Arial"/>
    </font>
    <font>
      <b/>
      <sz val="12"/>
      <color rgb="FFFF0000"/>
      <name val="Arial"/>
    </font>
    <font>
      <b/>
      <sz val="12"/>
      <color rgb="FF000000"/>
      <name val="Arial"/>
    </font>
    <font>
      <b/>
      <sz val="10"/>
      <color rgb="FF000000"/>
      <name val="Arial"/>
    </font>
    <font>
      <b/>
      <sz val="9"/>
      <color theme="1"/>
      <name val="Arial"/>
    </font>
    <font>
      <b/>
      <sz val="11"/>
      <color theme="1"/>
      <name val="Calibri"/>
    </font>
    <font>
      <vertAlign val="superscript"/>
      <sz val="14"/>
      <color theme="1"/>
      <name val="Calibri"/>
    </font>
    <font>
      <b/>
      <sz val="14"/>
      <color theme="1"/>
      <name val="Calibri"/>
      <family val="2"/>
    </font>
    <font>
      <b/>
      <sz val="11"/>
      <color theme="1"/>
      <name val="Calibri"/>
      <family val="2"/>
    </font>
    <font>
      <b/>
      <sz val="12"/>
      <color theme="1"/>
      <name val="Calibri"/>
      <family val="2"/>
    </font>
    <font>
      <sz val="14"/>
      <color theme="1"/>
      <name val="Arial"/>
      <family val="2"/>
    </font>
    <font>
      <b/>
      <sz val="12"/>
      <color rgb="FFFF0000"/>
      <name val="Arial"/>
      <family val="2"/>
    </font>
    <font>
      <b/>
      <sz val="14"/>
      <color theme="1"/>
      <name val="Arial"/>
      <family val="2"/>
    </font>
    <font>
      <sz val="12"/>
      <color theme="1"/>
      <name val="Arial"/>
      <family val="2"/>
    </font>
    <font>
      <b/>
      <sz val="12"/>
      <color theme="1"/>
      <name val="Arial"/>
      <family val="2"/>
    </font>
    <font>
      <sz val="12"/>
      <name val="Calibri"/>
      <family val="2"/>
    </font>
    <font>
      <sz val="12"/>
      <color theme="1"/>
      <name val="Calibri"/>
      <family val="2"/>
    </font>
    <font>
      <b/>
      <u/>
      <sz val="12"/>
      <color theme="1"/>
      <name val="Calibri"/>
      <family val="2"/>
    </font>
    <font>
      <b/>
      <vertAlign val="superscript"/>
      <sz val="12"/>
      <color theme="1"/>
      <name val="Calibri"/>
      <family val="2"/>
    </font>
    <font>
      <sz val="12"/>
      <color theme="1"/>
      <name val="Cambria"/>
      <family val="1"/>
    </font>
    <font>
      <b/>
      <sz val="12"/>
      <color rgb="FFFF0000"/>
      <name val="Calibri"/>
      <family val="2"/>
    </font>
    <font>
      <b/>
      <i/>
      <u/>
      <sz val="12"/>
      <color theme="1"/>
      <name val="Calibri"/>
      <family val="2"/>
    </font>
    <font>
      <b/>
      <sz val="12"/>
      <color theme="1"/>
      <name val="Comic Sans MS"/>
      <family val="4"/>
    </font>
    <font>
      <sz val="12"/>
      <color theme="1"/>
      <name val="Comic Sans MS"/>
      <family val="4"/>
    </font>
    <font>
      <b/>
      <sz val="12"/>
      <color theme="1"/>
      <name val="Cambria"/>
      <family val="1"/>
    </font>
    <font>
      <sz val="12"/>
      <color theme="1"/>
      <name val="Calibri"/>
      <family val="2"/>
      <scheme val="minor"/>
    </font>
    <font>
      <sz val="14"/>
      <color theme="1"/>
      <name val="Calibri"/>
      <family val="2"/>
    </font>
    <font>
      <b/>
      <sz val="12"/>
      <color theme="0"/>
      <name val="Calibri"/>
      <family val="2"/>
    </font>
    <font>
      <sz val="12"/>
      <color theme="0"/>
      <name val="Calibri"/>
      <family val="2"/>
    </font>
    <font>
      <sz val="14"/>
      <color theme="0"/>
      <name val="Calibri"/>
      <family val="2"/>
    </font>
    <font>
      <sz val="12"/>
      <color theme="0"/>
      <name val="Arial"/>
      <family val="2"/>
    </font>
    <font>
      <b/>
      <sz val="10"/>
      <color theme="1"/>
      <name val="Calibri"/>
      <family val="2"/>
    </font>
    <font>
      <b/>
      <sz val="20"/>
      <color theme="1"/>
      <name val="Arial"/>
      <family val="2"/>
    </font>
    <font>
      <sz val="14"/>
      <name val="Arial"/>
      <family val="2"/>
    </font>
  </fonts>
  <fills count="7">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theme="9" tint="0.59999389629810485"/>
        <bgColor theme="0"/>
      </patternFill>
    </fill>
    <fill>
      <patternFill patternType="solid">
        <fgColor theme="9" tint="0.59999389629810485"/>
        <bgColor indexed="64"/>
      </patternFill>
    </fill>
    <fill>
      <patternFill patternType="solid">
        <fgColor theme="8" tint="0.79998168889431442"/>
        <bgColor indexed="64"/>
      </patternFill>
    </fill>
  </fills>
  <borders count="62">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bottom/>
      <diagonal/>
    </border>
    <border>
      <left/>
      <right/>
      <top/>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right/>
      <top/>
      <bottom style="thin">
        <color rgb="FF000000"/>
      </bottom>
      <diagonal/>
    </border>
    <border>
      <left style="thin">
        <color rgb="FF000000"/>
      </left>
      <right/>
      <top/>
      <bottom style="medium">
        <color rgb="FF000000"/>
      </bottom>
      <diagonal/>
    </border>
    <border>
      <left/>
      <right/>
      <top/>
      <bottom/>
      <diagonal/>
    </border>
    <border>
      <left/>
      <right/>
      <top style="medium">
        <color rgb="FF000000"/>
      </top>
      <bottom style="medium">
        <color rgb="FF000000"/>
      </bottom>
      <diagonal/>
    </border>
    <border>
      <left style="double">
        <color rgb="FF000000"/>
      </left>
      <right/>
      <top style="double">
        <color rgb="FF000000"/>
      </top>
      <bottom/>
      <diagonal/>
    </border>
    <border>
      <left style="medium">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style="thin">
        <color rgb="FF000000"/>
      </top>
      <bottom style="thin">
        <color rgb="FF000000"/>
      </bottom>
      <diagonal/>
    </border>
    <border>
      <left/>
      <right style="double">
        <color rgb="FF000000"/>
      </right>
      <top style="thin">
        <color rgb="FF000000"/>
      </top>
      <bottom style="thin">
        <color rgb="FF000000"/>
      </bottom>
      <diagonal/>
    </border>
    <border>
      <left style="double">
        <color rgb="FF000000"/>
      </left>
      <right style="thin">
        <color rgb="FF000000"/>
      </right>
      <top style="thin">
        <color rgb="FF000000"/>
      </top>
      <bottom/>
      <diagonal/>
    </border>
    <border>
      <left style="double">
        <color rgb="FF000000"/>
      </left>
      <right style="thin">
        <color rgb="FF000000"/>
      </right>
      <top/>
      <bottom style="thin">
        <color rgb="FF000000"/>
      </bottom>
      <diagonal/>
    </border>
    <border>
      <left style="double">
        <color rgb="FF000000"/>
      </left>
      <right style="thin">
        <color rgb="FF000000"/>
      </right>
      <top style="thin">
        <color rgb="FF000000"/>
      </top>
      <bottom style="thin">
        <color rgb="FF000000"/>
      </bottom>
      <diagonal/>
    </border>
    <border>
      <left/>
      <right style="double">
        <color rgb="FF000000"/>
      </right>
      <top/>
      <bottom/>
      <diagonal/>
    </border>
    <border>
      <left style="double">
        <color rgb="FF000000"/>
      </left>
      <right style="thin">
        <color rgb="FF000000"/>
      </right>
      <top/>
      <bottom/>
      <diagonal/>
    </border>
    <border>
      <left style="double">
        <color rgb="FF000000"/>
      </left>
      <right/>
      <top/>
      <bottom/>
      <diagonal/>
    </border>
    <border>
      <left style="double">
        <color rgb="FF000000"/>
      </left>
      <right/>
      <top style="thin">
        <color rgb="FF000000"/>
      </top>
      <bottom/>
      <diagonal/>
    </border>
    <border>
      <left style="double">
        <color rgb="FF000000"/>
      </left>
      <right/>
      <top style="medium">
        <color rgb="FF000000"/>
      </top>
      <bottom style="medium">
        <color rgb="FF000000"/>
      </bottom>
      <diagonal/>
    </border>
    <border>
      <left/>
      <right style="double">
        <color rgb="FF000000"/>
      </right>
      <top style="medium">
        <color rgb="FF000000"/>
      </top>
      <bottom style="medium">
        <color rgb="FF000000"/>
      </bottom>
      <diagonal/>
    </border>
    <border>
      <left style="double">
        <color rgb="FF000000"/>
      </left>
      <right/>
      <top style="medium">
        <color rgb="FF000000"/>
      </top>
      <bottom style="double">
        <color rgb="FF000000"/>
      </bottom>
      <diagonal/>
    </border>
    <border>
      <left/>
      <right/>
      <top style="medium">
        <color rgb="FF000000"/>
      </top>
      <bottom style="double">
        <color rgb="FF000000"/>
      </bottom>
      <diagonal/>
    </border>
    <border>
      <left/>
      <right style="double">
        <color rgb="FF000000"/>
      </right>
      <top style="medium">
        <color rgb="FF000000"/>
      </top>
      <bottom style="double">
        <color rgb="FF000000"/>
      </bottom>
      <diagonal/>
    </border>
    <border>
      <left style="double">
        <color rgb="FF000000"/>
      </left>
      <right/>
      <top style="double">
        <color rgb="FF000000"/>
      </top>
      <bottom style="thin">
        <color rgb="FF000000"/>
      </bottom>
      <diagonal/>
    </border>
    <border>
      <left/>
      <right/>
      <top style="double">
        <color rgb="FF000000"/>
      </top>
      <bottom style="thin">
        <color rgb="FF000000"/>
      </bottom>
      <diagonal/>
    </border>
    <border>
      <left/>
      <right style="double">
        <color rgb="FF000000"/>
      </right>
      <top style="double">
        <color rgb="FF000000"/>
      </top>
      <bottom style="thin">
        <color rgb="FF000000"/>
      </bottom>
      <diagonal/>
    </border>
    <border>
      <left style="thin">
        <color rgb="FF000000"/>
      </left>
      <right style="double">
        <color rgb="FF000000"/>
      </right>
      <top style="thin">
        <color rgb="FF000000"/>
      </top>
      <bottom/>
      <diagonal/>
    </border>
    <border>
      <left style="thin">
        <color rgb="FF000000"/>
      </left>
      <right style="double">
        <color rgb="FF000000"/>
      </right>
      <top/>
      <bottom style="thin">
        <color rgb="FF000000"/>
      </bottom>
      <diagonal/>
    </border>
    <border>
      <left style="thin">
        <color rgb="FF000000"/>
      </left>
      <right style="double">
        <color rgb="FF000000"/>
      </right>
      <top style="thin">
        <color rgb="FF000000"/>
      </top>
      <bottom style="thin">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style="thin">
        <color rgb="FF000000"/>
      </top>
      <bottom style="thin">
        <color rgb="FF000000"/>
      </bottom>
      <diagonal/>
    </border>
    <border>
      <left/>
      <right style="double">
        <color auto="1"/>
      </right>
      <top style="thin">
        <color rgb="FF000000"/>
      </top>
      <bottom style="thin">
        <color rgb="FF000000"/>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1">
    <xf numFmtId="0" fontId="0" fillId="0" borderId="0"/>
  </cellStyleXfs>
  <cellXfs count="379">
    <xf numFmtId="0" fontId="0" fillId="0" borderId="0" xfId="0"/>
    <xf numFmtId="0" fontId="5" fillId="2" borderId="1" xfId="0" applyFont="1" applyFill="1" applyBorder="1"/>
    <xf numFmtId="49" fontId="3" fillId="2" borderId="2" xfId="0" applyNumberFormat="1" applyFont="1" applyFill="1" applyBorder="1" applyAlignment="1">
      <alignment horizontal="center" vertical="center"/>
    </xf>
    <xf numFmtId="0" fontId="6" fillId="2" borderId="1" xfId="0" applyFont="1" applyFill="1" applyBorder="1"/>
    <xf numFmtId="49" fontId="3" fillId="2" borderId="3" xfId="0" applyNumberFormat="1" applyFont="1" applyFill="1" applyBorder="1" applyAlignment="1">
      <alignment horizontal="center" vertical="center"/>
    </xf>
    <xf numFmtId="49" fontId="3" fillId="2" borderId="3" xfId="0" applyNumberFormat="1" applyFont="1" applyFill="1" applyBorder="1" applyAlignment="1">
      <alignment vertical="center"/>
    </xf>
    <xf numFmtId="4" fontId="3" fillId="2" borderId="4" xfId="0" applyNumberFormat="1" applyFont="1" applyFill="1" applyBorder="1" applyAlignment="1">
      <alignment horizontal="center" vertical="center"/>
    </xf>
    <xf numFmtId="0" fontId="3" fillId="2" borderId="2" xfId="0" applyFont="1" applyFill="1" applyBorder="1" applyAlignment="1">
      <alignment horizontal="center" vertical="center" wrapText="1"/>
    </xf>
    <xf numFmtId="4" fontId="3" fillId="2" borderId="2" xfId="0" applyNumberFormat="1" applyFont="1" applyFill="1" applyBorder="1" applyAlignment="1">
      <alignment horizontal="center" vertical="center" wrapText="1"/>
    </xf>
    <xf numFmtId="0" fontId="7" fillId="2" borderId="1" xfId="0" applyFont="1" applyFill="1" applyBorder="1"/>
    <xf numFmtId="0" fontId="6" fillId="2" borderId="5" xfId="0" applyFont="1" applyFill="1" applyBorder="1" applyAlignment="1">
      <alignment horizontal="center" vertical="center" wrapText="1"/>
    </xf>
    <xf numFmtId="4" fontId="6" fillId="2" borderId="5" xfId="0" applyNumberFormat="1" applyFont="1" applyFill="1" applyBorder="1" applyAlignment="1">
      <alignment horizontal="center" vertical="center" wrapText="1"/>
    </xf>
    <xf numFmtId="164" fontId="6" fillId="2" borderId="5" xfId="0" applyNumberFormat="1" applyFont="1" applyFill="1" applyBorder="1" applyAlignment="1">
      <alignment horizontal="center" vertical="center" wrapText="1"/>
    </xf>
    <xf numFmtId="0" fontId="7" fillId="2" borderId="1" xfId="0" applyFont="1" applyFill="1" applyBorder="1" applyAlignment="1">
      <alignment vertical="center" wrapText="1"/>
    </xf>
    <xf numFmtId="0" fontId="2" fillId="2" borderId="6" xfId="0" applyFont="1" applyFill="1" applyBorder="1" applyAlignment="1">
      <alignment vertical="center" wrapText="1"/>
    </xf>
    <xf numFmtId="0" fontId="6" fillId="2" borderId="6" xfId="0" applyFont="1" applyFill="1" applyBorder="1" applyAlignment="1">
      <alignment horizontal="center" vertical="center" wrapText="1"/>
    </xf>
    <xf numFmtId="4" fontId="6" fillId="2" borderId="6" xfId="0" applyNumberFormat="1" applyFont="1" applyFill="1" applyBorder="1" applyAlignment="1">
      <alignment horizontal="center" vertical="center" wrapText="1"/>
    </xf>
    <xf numFmtId="0" fontId="6" fillId="2" borderId="12" xfId="0" applyFont="1" applyFill="1" applyBorder="1" applyAlignment="1">
      <alignment horizontal="center" vertical="center" wrapText="1"/>
    </xf>
    <xf numFmtId="4" fontId="6" fillId="2" borderId="12" xfId="0" applyNumberFormat="1" applyFont="1" applyFill="1" applyBorder="1" applyAlignment="1">
      <alignment horizontal="center" vertical="center" wrapText="1"/>
    </xf>
    <xf numFmtId="164" fontId="6" fillId="2" borderId="13" xfId="0" applyNumberFormat="1" applyFont="1" applyFill="1" applyBorder="1" applyAlignment="1">
      <alignment horizontal="center" vertical="center" wrapText="1"/>
    </xf>
    <xf numFmtId="0" fontId="3" fillId="2" borderId="14" xfId="0" applyFont="1" applyFill="1" applyBorder="1" applyAlignment="1">
      <alignment horizontal="center" vertical="center" wrapText="1"/>
    </xf>
    <xf numFmtId="164" fontId="3" fillId="2"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0" fontId="6" fillId="2" borderId="17" xfId="0" applyFont="1" applyFill="1" applyBorder="1" applyAlignment="1">
      <alignment horizontal="center" vertical="center" wrapText="1"/>
    </xf>
    <xf numFmtId="4" fontId="6" fillId="2" borderId="17" xfId="0" applyNumberFormat="1" applyFont="1" applyFill="1" applyBorder="1" applyAlignment="1">
      <alignment horizontal="center" vertical="center" wrapText="1"/>
    </xf>
    <xf numFmtId="164" fontId="6" fillId="2" borderId="17" xfId="0" applyNumberFormat="1" applyFont="1" applyFill="1" applyBorder="1" applyAlignment="1">
      <alignment horizontal="center" vertical="center" wrapText="1"/>
    </xf>
    <xf numFmtId="0" fontId="9" fillId="2" borderId="1" xfId="0" applyFont="1" applyFill="1" applyBorder="1" applyAlignment="1">
      <alignment vertical="center" wrapText="1"/>
    </xf>
    <xf numFmtId="0" fontId="3" fillId="2" borderId="5" xfId="0" applyFont="1" applyFill="1" applyBorder="1" applyAlignment="1">
      <alignment horizontal="center" vertical="center" wrapText="1"/>
    </xf>
    <xf numFmtId="0" fontId="10" fillId="2" borderId="1" xfId="0" applyFont="1" applyFill="1" applyBorder="1" applyAlignment="1">
      <alignment vertical="center" wrapText="1"/>
    </xf>
    <xf numFmtId="0" fontId="14"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6" fillId="2" borderId="13" xfId="0" applyFont="1" applyFill="1" applyBorder="1" applyAlignment="1">
      <alignment horizontal="center" vertical="center" wrapText="1"/>
    </xf>
    <xf numFmtId="4" fontId="6" fillId="2" borderId="13" xfId="0" applyNumberFormat="1"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4" xfId="0" applyFont="1" applyFill="1" applyBorder="1" applyAlignment="1">
      <alignment horizontal="right" vertical="center" wrapText="1"/>
    </xf>
    <xf numFmtId="164" fontId="3" fillId="2" borderId="4" xfId="0" applyNumberFormat="1" applyFont="1" applyFill="1" applyBorder="1" applyAlignment="1">
      <alignment horizontal="center" vertical="center" wrapText="1"/>
    </xf>
    <xf numFmtId="10" fontId="3" fillId="2" borderId="2" xfId="0" applyNumberFormat="1" applyFont="1" applyFill="1" applyBorder="1" applyAlignment="1">
      <alignment horizontal="right" vertical="center" wrapText="1"/>
    </xf>
    <xf numFmtId="164" fontId="3" fillId="2" borderId="21" xfId="0" applyNumberFormat="1" applyFont="1" applyFill="1" applyBorder="1" applyAlignment="1">
      <alignment horizontal="center" vertical="center" wrapText="1"/>
    </xf>
    <xf numFmtId="164" fontId="3" fillId="2" borderId="14" xfId="0" applyNumberFormat="1" applyFont="1" applyFill="1" applyBorder="1" applyAlignment="1">
      <alignment horizontal="center" vertical="center" wrapText="1"/>
    </xf>
    <xf numFmtId="0" fontId="7" fillId="2" borderId="1" xfId="0" applyFont="1" applyFill="1" applyBorder="1" applyAlignment="1">
      <alignment horizontal="left" vertical="center" wrapText="1"/>
    </xf>
    <xf numFmtId="49" fontId="8" fillId="2" borderId="1" xfId="0" applyNumberFormat="1" applyFont="1" applyFill="1" applyBorder="1"/>
    <xf numFmtId="0" fontId="22" fillId="2" borderId="1" xfId="0" applyFont="1" applyFill="1" applyBorder="1" applyAlignment="1">
      <alignment vertical="center"/>
    </xf>
    <xf numFmtId="0" fontId="22" fillId="2" borderId="1" xfId="0" applyFont="1" applyFill="1" applyBorder="1" applyAlignment="1">
      <alignment horizontal="center" vertical="center"/>
    </xf>
    <xf numFmtId="4" fontId="22" fillId="2" borderId="1" xfId="0" applyNumberFormat="1" applyFont="1" applyFill="1" applyBorder="1" applyAlignment="1">
      <alignment horizontal="center" vertical="center"/>
    </xf>
    <xf numFmtId="0" fontId="23" fillId="2" borderId="1" xfId="0" applyFont="1" applyFill="1" applyBorder="1" applyAlignment="1">
      <alignment horizontal="center"/>
    </xf>
    <xf numFmtId="0" fontId="24" fillId="2" borderId="1" xfId="0" applyFont="1" applyFill="1" applyBorder="1" applyAlignment="1">
      <alignment horizontal="center"/>
    </xf>
    <xf numFmtId="0" fontId="21" fillId="2" borderId="1" xfId="0" applyFont="1" applyFill="1" applyBorder="1"/>
    <xf numFmtId="0" fontId="25" fillId="2" borderId="1" xfId="0" applyFont="1" applyFill="1" applyBorder="1"/>
    <xf numFmtId="0" fontId="8" fillId="2" borderId="1" xfId="0" applyFont="1" applyFill="1" applyBorder="1" applyAlignment="1">
      <alignment horizontal="center"/>
    </xf>
    <xf numFmtId="0" fontId="8" fillId="2" borderId="1" xfId="0" applyFont="1" applyFill="1" applyBorder="1"/>
    <xf numFmtId="0" fontId="5" fillId="2" borderId="1" xfId="0" applyFont="1" applyFill="1" applyBorder="1" applyAlignment="1">
      <alignment vertical="center"/>
    </xf>
    <xf numFmtId="4" fontId="5" fillId="2" borderId="1" xfId="0" applyNumberFormat="1" applyFont="1" applyFill="1" applyBorder="1" applyAlignment="1">
      <alignment vertical="center"/>
    </xf>
    <xf numFmtId="0" fontId="12" fillId="2" borderId="1" xfId="0" applyFont="1" applyFill="1" applyBorder="1" applyAlignment="1">
      <alignment horizontal="center"/>
    </xf>
    <xf numFmtId="168" fontId="22" fillId="2" borderId="1" xfId="0" applyNumberFormat="1" applyFont="1" applyFill="1" applyBorder="1" applyAlignment="1">
      <alignment horizontal="center" vertical="center"/>
    </xf>
    <xf numFmtId="10" fontId="7" fillId="0" borderId="2" xfId="0" applyNumberFormat="1" applyFont="1" applyBorder="1" applyAlignment="1">
      <alignment horizontal="center" vertical="center"/>
    </xf>
    <xf numFmtId="4" fontId="7" fillId="0" borderId="2" xfId="0" applyNumberFormat="1" applyFont="1" applyBorder="1" applyAlignment="1">
      <alignment horizontal="center" vertical="center"/>
    </xf>
    <xf numFmtId="0" fontId="5" fillId="0" borderId="2" xfId="0" applyFont="1" applyBorder="1" applyAlignment="1">
      <alignment vertical="center"/>
    </xf>
    <xf numFmtId="10" fontId="5" fillId="0" borderId="2" xfId="0" applyNumberFormat="1" applyFont="1" applyBorder="1" applyAlignment="1">
      <alignment vertical="center"/>
    </xf>
    <xf numFmtId="4" fontId="5" fillId="0" borderId="2" xfId="0" applyNumberFormat="1" applyFont="1" applyBorder="1" applyAlignment="1">
      <alignment horizontal="center" vertical="center"/>
    </xf>
    <xf numFmtId="10" fontId="5" fillId="0" borderId="2" xfId="0" applyNumberFormat="1" applyFont="1" applyBorder="1" applyAlignment="1">
      <alignment horizontal="center" vertical="center"/>
    </xf>
    <xf numFmtId="4" fontId="27" fillId="0" borderId="2" xfId="0" applyNumberFormat="1" applyFont="1" applyBorder="1" applyAlignment="1">
      <alignment horizontal="center" vertical="center"/>
    </xf>
    <xf numFmtId="10" fontId="27" fillId="0" borderId="2" xfId="0" applyNumberFormat="1" applyFont="1" applyBorder="1" applyAlignment="1">
      <alignment horizontal="center" vertical="center"/>
    </xf>
    <xf numFmtId="0" fontId="7" fillId="2" borderId="23" xfId="0" applyFont="1" applyFill="1" applyBorder="1" applyAlignment="1">
      <alignment vertical="center" wrapText="1"/>
    </xf>
    <xf numFmtId="0" fontId="7" fillId="2" borderId="23" xfId="0" applyFont="1" applyFill="1" applyBorder="1" applyAlignment="1">
      <alignment horizontal="center" vertical="center" wrapText="1"/>
    </xf>
    <xf numFmtId="0" fontId="10" fillId="2" borderId="23" xfId="0" applyFont="1" applyFill="1" applyBorder="1" applyAlignment="1">
      <alignment vertical="center" wrapText="1"/>
    </xf>
    <xf numFmtId="167" fontId="3" fillId="2" borderId="23" xfId="0" applyNumberFormat="1" applyFont="1" applyFill="1" applyBorder="1" applyAlignment="1">
      <alignment vertical="center" wrapText="1"/>
    </xf>
    <xf numFmtId="0" fontId="2" fillId="2" borderId="25" xfId="0" applyFont="1" applyFill="1" applyBorder="1" applyAlignment="1">
      <alignment horizontal="center" vertical="center"/>
    </xf>
    <xf numFmtId="49" fontId="2" fillId="2" borderId="33" xfId="0" applyNumberFormat="1"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34" xfId="0" applyFont="1" applyFill="1" applyBorder="1" applyAlignment="1">
      <alignment vertical="center" wrapText="1"/>
    </xf>
    <xf numFmtId="49" fontId="2" fillId="2" borderId="31" xfId="0" applyNumberFormat="1" applyFont="1" applyFill="1" applyBorder="1" applyAlignment="1">
      <alignment horizontal="center" vertical="center" wrapText="1"/>
    </xf>
    <xf numFmtId="0" fontId="6" fillId="2" borderId="19" xfId="0" applyFont="1" applyFill="1" applyBorder="1" applyAlignment="1">
      <alignment horizontal="center" vertical="center" wrapText="1"/>
    </xf>
    <xf numFmtId="4" fontId="6" fillId="2" borderId="19" xfId="0" applyNumberFormat="1" applyFont="1" applyFill="1" applyBorder="1" applyAlignment="1">
      <alignment horizontal="center" vertical="center" wrapText="1"/>
    </xf>
    <xf numFmtId="164" fontId="6" fillId="2" borderId="19" xfId="0" applyNumberFormat="1" applyFont="1" applyFill="1" applyBorder="1" applyAlignment="1">
      <alignment horizontal="center" vertical="center" wrapText="1"/>
    </xf>
    <xf numFmtId="164" fontId="2" fillId="2" borderId="23" xfId="0" applyNumberFormat="1" applyFont="1" applyFill="1" applyBorder="1" applyAlignment="1">
      <alignment horizontal="center" vertical="center" wrapText="1"/>
    </xf>
    <xf numFmtId="10" fontId="2" fillId="2" borderId="34" xfId="0" applyNumberFormat="1" applyFont="1" applyFill="1" applyBorder="1" applyAlignment="1">
      <alignment vertical="center" wrapText="1"/>
    </xf>
    <xf numFmtId="49" fontId="2" fillId="2" borderId="35" xfId="0" applyNumberFormat="1" applyFont="1" applyFill="1" applyBorder="1" applyAlignment="1">
      <alignment horizontal="center" vertical="center" wrapText="1"/>
    </xf>
    <xf numFmtId="0" fontId="8" fillId="2" borderId="23" xfId="0" applyFont="1" applyFill="1" applyBorder="1" applyAlignment="1">
      <alignment vertical="center" wrapText="1"/>
    </xf>
    <xf numFmtId="0" fontId="8" fillId="2" borderId="34" xfId="0" applyFont="1" applyFill="1" applyBorder="1" applyAlignment="1">
      <alignment vertical="center" wrapText="1"/>
    </xf>
    <xf numFmtId="2" fontId="2" fillId="2" borderId="23" xfId="0" applyNumberFormat="1" applyFont="1" applyFill="1" applyBorder="1" applyAlignment="1">
      <alignment vertical="center" wrapText="1"/>
    </xf>
    <xf numFmtId="2" fontId="2" fillId="2" borderId="34" xfId="0" applyNumberFormat="1" applyFont="1" applyFill="1" applyBorder="1" applyAlignment="1">
      <alignment vertical="center" wrapText="1"/>
    </xf>
    <xf numFmtId="0" fontId="2" fillId="2" borderId="23" xfId="0" applyFont="1" applyFill="1" applyBorder="1" applyAlignment="1">
      <alignment vertical="center" wrapText="1"/>
    </xf>
    <xf numFmtId="0" fontId="3" fillId="2" borderId="19" xfId="0" applyFont="1" applyFill="1" applyBorder="1" applyAlignment="1">
      <alignment horizontal="center" vertical="center" wrapText="1"/>
    </xf>
    <xf numFmtId="4" fontId="3" fillId="2" borderId="19" xfId="0" applyNumberFormat="1" applyFont="1" applyFill="1" applyBorder="1" applyAlignment="1">
      <alignment horizontal="center" vertical="center" wrapText="1"/>
    </xf>
    <xf numFmtId="164" fontId="3" fillId="2" borderId="19" xfId="0" applyNumberFormat="1" applyFont="1" applyFill="1" applyBorder="1" applyAlignment="1">
      <alignment horizontal="center" vertical="center" wrapText="1"/>
    </xf>
    <xf numFmtId="49" fontId="8" fillId="2" borderId="35" xfId="0" applyNumberFormat="1" applyFont="1" applyFill="1" applyBorder="1" applyAlignment="1">
      <alignment horizontal="center" vertical="center" wrapText="1"/>
    </xf>
    <xf numFmtId="0" fontId="8" fillId="2" borderId="23" xfId="0" applyFont="1" applyFill="1" applyBorder="1" applyAlignment="1">
      <alignment horizontal="center" vertical="center" wrapText="1"/>
    </xf>
    <xf numFmtId="164" fontId="8" fillId="2" borderId="23" xfId="0" applyNumberFormat="1" applyFont="1" applyFill="1" applyBorder="1" applyAlignment="1">
      <alignment horizontal="center" vertical="center" wrapText="1"/>
    </xf>
    <xf numFmtId="10" fontId="8" fillId="2" borderId="34" xfId="0" applyNumberFormat="1" applyFont="1" applyFill="1" applyBorder="1" applyAlignment="1">
      <alignment vertical="center" wrapText="1"/>
    </xf>
    <xf numFmtId="2" fontId="2" fillId="2" borderId="23" xfId="0" applyNumberFormat="1" applyFont="1" applyFill="1" applyBorder="1" applyAlignment="1">
      <alignment horizontal="center" vertical="center" wrapText="1"/>
    </xf>
    <xf numFmtId="4" fontId="8" fillId="2" borderId="19" xfId="0" applyNumberFormat="1" applyFont="1" applyFill="1" applyBorder="1" applyAlignment="1">
      <alignment horizontal="center" vertical="center" wrapText="1"/>
    </xf>
    <xf numFmtId="49" fontId="2" fillId="2" borderId="36" xfId="0" applyNumberFormat="1" applyFont="1" applyFill="1" applyBorder="1" applyAlignment="1">
      <alignment horizontal="center" vertical="center" wrapText="1"/>
    </xf>
    <xf numFmtId="166" fontId="2" fillId="2" borderId="23" xfId="0" applyNumberFormat="1" applyFont="1" applyFill="1" applyBorder="1" applyAlignment="1">
      <alignment horizontal="center" vertical="center" wrapText="1"/>
    </xf>
    <xf numFmtId="49" fontId="2" fillId="2" borderId="32" xfId="0" applyNumberFormat="1" applyFont="1" applyFill="1" applyBorder="1" applyAlignment="1">
      <alignment horizontal="center" vertical="center" wrapText="1"/>
    </xf>
    <xf numFmtId="49" fontId="2" fillId="2" borderId="19" xfId="0" applyNumberFormat="1" applyFont="1" applyFill="1" applyBorder="1" applyAlignment="1">
      <alignment horizontal="center" vertical="center" wrapText="1"/>
    </xf>
    <xf numFmtId="4" fontId="2" fillId="2" borderId="19" xfId="0" applyNumberFormat="1" applyFont="1" applyFill="1" applyBorder="1" applyAlignment="1">
      <alignment horizontal="center" vertical="center" wrapText="1"/>
    </xf>
    <xf numFmtId="49" fontId="2" fillId="2" borderId="23" xfId="0" applyNumberFormat="1" applyFont="1" applyFill="1" applyBorder="1" applyAlignment="1">
      <alignment horizontal="center" vertical="center" wrapText="1"/>
    </xf>
    <xf numFmtId="49" fontId="12" fillId="2" borderId="35" xfId="0" applyNumberFormat="1" applyFont="1" applyFill="1" applyBorder="1" applyAlignment="1">
      <alignment horizontal="center" vertical="center" wrapText="1"/>
    </xf>
    <xf numFmtId="13" fontId="2" fillId="2" borderId="23" xfId="0" applyNumberFormat="1" applyFont="1" applyFill="1" applyBorder="1" applyAlignment="1">
      <alignment horizontal="center" vertical="center" wrapText="1"/>
    </xf>
    <xf numFmtId="49" fontId="13" fillId="2" borderId="35" xfId="0" applyNumberFormat="1" applyFont="1" applyFill="1" applyBorder="1" applyAlignment="1">
      <alignment horizontal="center" vertical="center" wrapText="1"/>
    </xf>
    <xf numFmtId="164" fontId="2" fillId="2" borderId="23" xfId="0" applyNumberFormat="1" applyFont="1" applyFill="1" applyBorder="1" applyAlignment="1">
      <alignment vertical="center" wrapText="1"/>
    </xf>
    <xf numFmtId="164" fontId="2" fillId="2" borderId="34" xfId="0" applyNumberFormat="1" applyFont="1" applyFill="1" applyBorder="1" applyAlignment="1">
      <alignment vertical="center" wrapText="1"/>
    </xf>
    <xf numFmtId="0" fontId="2" fillId="2" borderId="35" xfId="0" applyFont="1" applyFill="1" applyBorder="1" applyAlignment="1">
      <alignment vertical="center" wrapText="1"/>
    </xf>
    <xf numFmtId="1" fontId="2" fillId="2" borderId="33" xfId="0" applyNumberFormat="1" applyFont="1" applyFill="1" applyBorder="1" applyAlignment="1">
      <alignment horizontal="center" vertical="center" wrapText="1"/>
    </xf>
    <xf numFmtId="0" fontId="2" fillId="2" borderId="19" xfId="0" applyFont="1" applyFill="1" applyBorder="1" applyAlignment="1">
      <alignment horizontal="center" vertical="center" wrapText="1"/>
    </xf>
    <xf numFmtId="1" fontId="2" fillId="2" borderId="31" xfId="0" applyNumberFormat="1" applyFont="1" applyFill="1" applyBorder="1" applyAlignment="1">
      <alignment horizontal="center" vertical="center" wrapText="1"/>
    </xf>
    <xf numFmtId="1" fontId="2" fillId="2" borderId="35" xfId="0" applyNumberFormat="1" applyFont="1" applyFill="1" applyBorder="1" applyAlignment="1">
      <alignment horizontal="center" vertical="center" wrapText="1"/>
    </xf>
    <xf numFmtId="1" fontId="12" fillId="2" borderId="35" xfId="0" applyNumberFormat="1" applyFont="1" applyFill="1" applyBorder="1" applyAlignment="1">
      <alignment horizontal="center" vertical="center" wrapText="1"/>
    </xf>
    <xf numFmtId="0" fontId="16" fillId="2" borderId="19" xfId="0" applyFont="1" applyFill="1" applyBorder="1" applyAlignment="1">
      <alignment horizontal="center" vertical="center" wrapText="1"/>
    </xf>
    <xf numFmtId="4" fontId="16" fillId="2" borderId="19" xfId="0" applyNumberFormat="1" applyFont="1" applyFill="1" applyBorder="1" applyAlignment="1">
      <alignment horizontal="center" vertical="center" wrapText="1"/>
    </xf>
    <xf numFmtId="1" fontId="2" fillId="2" borderId="32" xfId="0" applyNumberFormat="1" applyFont="1" applyFill="1" applyBorder="1" applyAlignment="1">
      <alignment horizontal="center" vertical="center" wrapText="1"/>
    </xf>
    <xf numFmtId="49" fontId="2" fillId="2" borderId="37" xfId="0" applyNumberFormat="1" applyFont="1" applyFill="1" applyBorder="1" applyAlignment="1">
      <alignment horizontal="center" vertical="center" wrapText="1"/>
    </xf>
    <xf numFmtId="1" fontId="13" fillId="2" borderId="35" xfId="0" applyNumberFormat="1" applyFont="1" applyFill="1" applyBorder="1" applyAlignment="1">
      <alignment horizontal="center" vertical="center" wrapText="1"/>
    </xf>
    <xf numFmtId="0" fontId="17" fillId="2" borderId="19" xfId="0" applyFont="1" applyFill="1" applyBorder="1" applyAlignment="1">
      <alignment horizontal="center" vertical="center" wrapText="1"/>
    </xf>
    <xf numFmtId="0" fontId="8" fillId="2" borderId="35" xfId="0" applyFont="1" applyFill="1" applyBorder="1" applyAlignment="1">
      <alignment horizontal="center" vertical="center" wrapText="1"/>
    </xf>
    <xf numFmtId="0" fontId="6" fillId="2" borderId="19" xfId="0" applyFont="1" applyFill="1" applyBorder="1" applyAlignment="1">
      <alignment horizontal="center" vertical="top"/>
    </xf>
    <xf numFmtId="4" fontId="6" fillId="2" borderId="19" xfId="0" applyNumberFormat="1" applyFont="1" applyFill="1" applyBorder="1" applyAlignment="1">
      <alignment horizontal="center" vertical="top"/>
    </xf>
    <xf numFmtId="49" fontId="8" fillId="2" borderId="32" xfId="0" applyNumberFormat="1" applyFont="1" applyFill="1" applyBorder="1" applyAlignment="1">
      <alignment vertical="center" wrapText="1"/>
    </xf>
    <xf numFmtId="0" fontId="8" fillId="2" borderId="19" xfId="0" applyFont="1" applyFill="1" applyBorder="1" applyAlignment="1">
      <alignment horizontal="center" vertical="center" wrapText="1"/>
    </xf>
    <xf numFmtId="0" fontId="6" fillId="2" borderId="19" xfId="0" applyFont="1" applyFill="1" applyBorder="1" applyAlignment="1">
      <alignment horizontal="center" vertical="top" wrapText="1"/>
    </xf>
    <xf numFmtId="2" fontId="8" fillId="2" borderId="34" xfId="0" applyNumberFormat="1" applyFont="1" applyFill="1" applyBorder="1" applyAlignment="1">
      <alignment vertical="center" wrapText="1"/>
    </xf>
    <xf numFmtId="0" fontId="2" fillId="2" borderId="34" xfId="0" applyFont="1" applyFill="1" applyBorder="1" applyAlignment="1">
      <alignment horizontal="center" vertical="center" wrapText="1"/>
    </xf>
    <xf numFmtId="0" fontId="2" fillId="2" borderId="34" xfId="0" applyFont="1" applyFill="1" applyBorder="1"/>
    <xf numFmtId="49" fontId="8" fillId="2" borderId="36" xfId="0" applyNumberFormat="1" applyFont="1" applyFill="1" applyBorder="1" applyAlignment="1">
      <alignment horizontal="center" vertical="center" wrapText="1"/>
    </xf>
    <xf numFmtId="0" fontId="2" fillId="2" borderId="23" xfId="0" applyFont="1" applyFill="1" applyBorder="1" applyAlignment="1">
      <alignment horizontal="center"/>
    </xf>
    <xf numFmtId="164" fontId="2" fillId="2" borderId="34" xfId="0" applyNumberFormat="1" applyFont="1" applyFill="1" applyBorder="1"/>
    <xf numFmtId="0" fontId="3" fillId="2" borderId="23" xfId="0" applyFont="1" applyFill="1" applyBorder="1" applyAlignment="1">
      <alignment horizontal="left" vertical="center" wrapText="1"/>
    </xf>
    <xf numFmtId="0" fontId="3" fillId="2" borderId="23" xfId="0" applyFont="1" applyFill="1" applyBorder="1" applyAlignment="1">
      <alignment horizontal="right" vertical="center" wrapText="1"/>
    </xf>
    <xf numFmtId="0" fontId="19" fillId="2" borderId="24" xfId="0" applyFont="1" applyFill="1" applyBorder="1" applyAlignment="1">
      <alignment horizontal="center" vertical="center" wrapText="1"/>
    </xf>
    <xf numFmtId="0" fontId="20" fillId="2" borderId="39" xfId="0" applyFont="1" applyFill="1" applyBorder="1" applyAlignment="1">
      <alignment horizontal="center" vertical="center" wrapText="1"/>
    </xf>
    <xf numFmtId="0" fontId="3" fillId="2" borderId="24" xfId="0" applyFont="1" applyFill="1" applyBorder="1" applyAlignment="1">
      <alignment vertical="center" wrapText="1"/>
    </xf>
    <xf numFmtId="0" fontId="3" fillId="2" borderId="41" xfId="0" applyFont="1" applyFill="1" applyBorder="1" applyAlignment="1">
      <alignment vertical="center" wrapText="1"/>
    </xf>
    <xf numFmtId="0" fontId="3" fillId="2" borderId="41" xfId="0" applyFont="1" applyFill="1" applyBorder="1" applyAlignment="1">
      <alignment horizontal="right" vertical="center" wrapText="1"/>
    </xf>
    <xf numFmtId="167" fontId="3" fillId="2" borderId="42" xfId="0" applyNumberFormat="1" applyFont="1" applyFill="1" applyBorder="1" applyAlignment="1">
      <alignment vertical="center" wrapText="1"/>
    </xf>
    <xf numFmtId="0" fontId="29" fillId="2" borderId="24" xfId="0" applyFont="1" applyFill="1" applyBorder="1" applyAlignment="1">
      <alignment horizontal="left" vertical="center" wrapText="1"/>
    </xf>
    <xf numFmtId="167" fontId="31" fillId="2" borderId="39" xfId="0" applyNumberFormat="1" applyFont="1" applyFill="1" applyBorder="1" applyAlignment="1">
      <alignment horizontal="center" vertical="center" wrapText="1"/>
    </xf>
    <xf numFmtId="4" fontId="32" fillId="2" borderId="23" xfId="0" applyNumberFormat="1" applyFont="1" applyFill="1" applyBorder="1" applyAlignment="1">
      <alignment horizontal="center" vertical="center"/>
    </xf>
    <xf numFmtId="0" fontId="32" fillId="2" borderId="23" xfId="0" applyFont="1" applyFill="1" applyBorder="1" applyAlignment="1">
      <alignment horizontal="center" vertical="center"/>
    </xf>
    <xf numFmtId="0" fontId="33" fillId="2" borderId="23" xfId="0" applyFont="1" applyFill="1" applyBorder="1" applyAlignment="1">
      <alignment horizontal="center"/>
    </xf>
    <xf numFmtId="0" fontId="34" fillId="2" borderId="23" xfId="0" applyFont="1" applyFill="1" applyBorder="1" applyAlignment="1">
      <alignment horizontal="center" vertical="center"/>
    </xf>
    <xf numFmtId="0" fontId="29" fillId="2" borderId="23" xfId="0" applyFont="1" applyFill="1" applyBorder="1" applyAlignment="1">
      <alignment horizontal="left" vertical="center" wrapText="1"/>
    </xf>
    <xf numFmtId="0" fontId="7" fillId="2" borderId="23" xfId="0" applyFont="1" applyFill="1" applyBorder="1" applyAlignment="1">
      <alignment horizontal="left" vertical="center" wrapText="1"/>
    </xf>
    <xf numFmtId="0" fontId="3" fillId="2" borderId="2" xfId="0" applyFont="1" applyFill="1" applyBorder="1" applyAlignment="1">
      <alignment horizontal="center" vertical="center"/>
    </xf>
    <xf numFmtId="0" fontId="36" fillId="2" borderId="1" xfId="0" applyFont="1" applyFill="1" applyBorder="1" applyAlignment="1">
      <alignment horizontal="left" vertical="center" wrapText="1"/>
    </xf>
    <xf numFmtId="0" fontId="35" fillId="2" borderId="23" xfId="0" applyFont="1" applyFill="1" applyBorder="1" applyAlignment="1">
      <alignment horizontal="left" vertical="center" wrapText="1"/>
    </xf>
    <xf numFmtId="0" fontId="36" fillId="2" borderId="23" xfId="0" applyFont="1" applyFill="1" applyBorder="1" applyAlignment="1">
      <alignment horizontal="left" vertical="center" wrapText="1"/>
    </xf>
    <xf numFmtId="0" fontId="31" fillId="2" borderId="5" xfId="0" applyFont="1" applyFill="1" applyBorder="1" applyAlignment="1">
      <alignment horizontal="left" vertical="center" wrapText="1"/>
    </xf>
    <xf numFmtId="0" fontId="31" fillId="2" borderId="2" xfId="0" applyFont="1" applyFill="1" applyBorder="1" applyAlignment="1">
      <alignment horizontal="left" vertical="center" wrapText="1"/>
    </xf>
    <xf numFmtId="0" fontId="38" fillId="2" borderId="19" xfId="0" applyFont="1" applyFill="1" applyBorder="1" applyAlignment="1">
      <alignment horizontal="left" vertical="center" wrapText="1"/>
    </xf>
    <xf numFmtId="0" fontId="31" fillId="2" borderId="19" xfId="0" applyFont="1" applyFill="1" applyBorder="1" applyAlignment="1">
      <alignment horizontal="left" vertical="center" wrapText="1"/>
    </xf>
    <xf numFmtId="0" fontId="38" fillId="2" borderId="23" xfId="0" applyFont="1" applyFill="1" applyBorder="1" applyAlignment="1">
      <alignment horizontal="left" vertical="center" wrapText="1"/>
    </xf>
    <xf numFmtId="0" fontId="39" fillId="2" borderId="19" xfId="0" applyFont="1" applyFill="1" applyBorder="1" applyAlignment="1">
      <alignment horizontal="left" vertical="center" wrapText="1"/>
    </xf>
    <xf numFmtId="0" fontId="31" fillId="2" borderId="6" xfId="0" applyFont="1" applyFill="1" applyBorder="1" applyAlignment="1">
      <alignment horizontal="left" vertical="center" wrapText="1"/>
    </xf>
    <xf numFmtId="2" fontId="31" fillId="2" borderId="23" xfId="0" applyNumberFormat="1" applyFont="1" applyFill="1" applyBorder="1" applyAlignment="1">
      <alignment horizontal="left" vertical="center" wrapText="1"/>
    </xf>
    <xf numFmtId="2" fontId="38" fillId="2" borderId="19" xfId="0" applyNumberFormat="1" applyFont="1" applyFill="1" applyBorder="1" applyAlignment="1">
      <alignment horizontal="left" vertical="center" wrapText="1"/>
    </xf>
    <xf numFmtId="2" fontId="31" fillId="2" borderId="19" xfId="0" applyNumberFormat="1" applyFont="1" applyFill="1" applyBorder="1" applyAlignment="1">
      <alignment horizontal="left" vertical="center" wrapText="1"/>
    </xf>
    <xf numFmtId="2" fontId="38" fillId="2" borderId="23" xfId="0" applyNumberFormat="1" applyFont="1" applyFill="1" applyBorder="1" applyAlignment="1">
      <alignment horizontal="left" vertical="center" wrapText="1"/>
    </xf>
    <xf numFmtId="0" fontId="31" fillId="2" borderId="17" xfId="0" applyFont="1" applyFill="1" applyBorder="1" applyAlignment="1">
      <alignment horizontal="left" vertical="center" wrapText="1"/>
    </xf>
    <xf numFmtId="0" fontId="31" fillId="2" borderId="18" xfId="0" applyFont="1" applyFill="1" applyBorder="1" applyAlignment="1">
      <alignment horizontal="left" vertical="center" wrapText="1"/>
    </xf>
    <xf numFmtId="0" fontId="31" fillId="2" borderId="13" xfId="0" applyFont="1" applyFill="1" applyBorder="1" applyAlignment="1">
      <alignment horizontal="left" vertical="center" wrapText="1"/>
    </xf>
    <xf numFmtId="0" fontId="31" fillId="2" borderId="23" xfId="0" applyFont="1" applyFill="1" applyBorder="1" applyAlignment="1">
      <alignment horizontal="left" vertical="center" wrapText="1"/>
    </xf>
    <xf numFmtId="0" fontId="39" fillId="2" borderId="5" xfId="0" applyFont="1" applyFill="1" applyBorder="1" applyAlignment="1">
      <alignment horizontal="left" vertical="center" wrapText="1"/>
    </xf>
    <xf numFmtId="49" fontId="39" fillId="2" borderId="19" xfId="0" applyNumberFormat="1" applyFont="1" applyFill="1" applyBorder="1" applyAlignment="1">
      <alignment horizontal="left" vertical="center" wrapText="1"/>
    </xf>
    <xf numFmtId="0" fontId="41" fillId="2" borderId="19" xfId="0" applyFont="1" applyFill="1" applyBorder="1" applyAlignment="1">
      <alignment horizontal="left" vertical="center" wrapText="1"/>
    </xf>
    <xf numFmtId="0" fontId="42" fillId="2" borderId="19" xfId="0" applyFont="1" applyFill="1" applyBorder="1" applyAlignment="1">
      <alignment horizontal="left" vertical="center" wrapText="1"/>
    </xf>
    <xf numFmtId="0" fontId="43" fillId="2" borderId="19" xfId="0" applyFont="1" applyFill="1" applyBorder="1" applyAlignment="1">
      <alignment horizontal="left" vertical="center" wrapText="1"/>
    </xf>
    <xf numFmtId="49" fontId="31" fillId="2" borderId="19" xfId="0" applyNumberFormat="1" applyFont="1" applyFill="1" applyBorder="1" applyAlignment="1">
      <alignment horizontal="left" vertical="center" wrapText="1"/>
    </xf>
    <xf numFmtId="49" fontId="38" fillId="2" borderId="19" xfId="0" applyNumberFormat="1" applyFont="1" applyFill="1" applyBorder="1" applyAlignment="1">
      <alignment horizontal="left" vertical="center" wrapText="1"/>
    </xf>
    <xf numFmtId="0" fontId="31" fillId="2" borderId="13" xfId="0" applyFont="1" applyFill="1" applyBorder="1" applyAlignment="1">
      <alignment horizontal="left" vertical="center" wrapText="1" shrinkToFit="1"/>
    </xf>
    <xf numFmtId="0" fontId="39" fillId="2" borderId="23" xfId="0" applyFont="1" applyFill="1" applyBorder="1" applyAlignment="1">
      <alignment horizontal="left" vertical="center" wrapText="1"/>
    </xf>
    <xf numFmtId="0" fontId="31" fillId="2" borderId="19" xfId="0" applyFont="1" applyFill="1" applyBorder="1" applyAlignment="1">
      <alignment horizontal="left" vertical="center" wrapText="1" shrinkToFit="1"/>
    </xf>
    <xf numFmtId="0" fontId="38" fillId="2" borderId="19" xfId="0" applyFont="1" applyFill="1" applyBorder="1" applyAlignment="1">
      <alignment horizontal="left" vertical="center" wrapText="1" shrinkToFit="1"/>
    </xf>
    <xf numFmtId="0" fontId="44" fillId="2" borderId="19" xfId="0" applyFont="1" applyFill="1" applyBorder="1" applyAlignment="1">
      <alignment horizontal="left" vertical="center" wrapText="1" shrinkToFit="1"/>
    </xf>
    <xf numFmtId="0" fontId="45" fillId="2" borderId="19" xfId="0" applyFont="1" applyFill="1" applyBorder="1" applyAlignment="1">
      <alignment horizontal="left" vertical="center" wrapText="1" shrinkToFit="1"/>
    </xf>
    <xf numFmtId="0" fontId="39" fillId="2" borderId="19" xfId="0" applyFont="1" applyFill="1" applyBorder="1" applyAlignment="1">
      <alignment horizontal="left" vertical="center" wrapText="1" shrinkToFit="1"/>
    </xf>
    <xf numFmtId="0" fontId="38" fillId="2" borderId="13" xfId="0" applyFont="1" applyFill="1" applyBorder="1" applyAlignment="1">
      <alignment horizontal="left" vertical="center" wrapText="1"/>
    </xf>
    <xf numFmtId="0" fontId="46" fillId="2" borderId="19" xfId="0" applyFont="1" applyFill="1" applyBorder="1" applyAlignment="1">
      <alignment horizontal="left" vertical="center" wrapText="1"/>
    </xf>
    <xf numFmtId="49" fontId="38" fillId="2" borderId="23" xfId="0" applyNumberFormat="1" applyFont="1" applyFill="1" applyBorder="1" applyAlignment="1">
      <alignment horizontal="left" vertical="center" wrapText="1"/>
    </xf>
    <xf numFmtId="0" fontId="31" fillId="2" borderId="20" xfId="0" applyFont="1" applyFill="1" applyBorder="1" applyAlignment="1">
      <alignment horizontal="left" vertical="center" wrapText="1"/>
    </xf>
    <xf numFmtId="0" fontId="38" fillId="2" borderId="1" xfId="0" applyFont="1" applyFill="1" applyBorder="1" applyAlignment="1">
      <alignment horizontal="left" vertical="center" wrapText="1"/>
    </xf>
    <xf numFmtId="0" fontId="47" fillId="0" borderId="0" xfId="0" applyFont="1" applyAlignment="1">
      <alignment horizontal="left" vertical="center" wrapText="1"/>
    </xf>
    <xf numFmtId="4" fontId="6" fillId="4" borderId="19" xfId="0" applyNumberFormat="1" applyFont="1" applyFill="1" applyBorder="1" applyAlignment="1">
      <alignment horizontal="center" vertical="center" wrapText="1"/>
    </xf>
    <xf numFmtId="4" fontId="3" fillId="4" borderId="19" xfId="0" applyNumberFormat="1" applyFont="1" applyFill="1" applyBorder="1" applyAlignment="1">
      <alignment horizontal="center" vertical="center" wrapText="1"/>
    </xf>
    <xf numFmtId="2" fontId="6" fillId="4" borderId="19" xfId="0" applyNumberFormat="1" applyFont="1" applyFill="1" applyBorder="1" applyAlignment="1">
      <alignment horizontal="center" vertical="center" wrapText="1"/>
    </xf>
    <xf numFmtId="2" fontId="6" fillId="4" borderId="6" xfId="0" applyNumberFormat="1" applyFont="1" applyFill="1" applyBorder="1" applyAlignment="1">
      <alignment horizontal="center" vertical="center" wrapText="1"/>
    </xf>
    <xf numFmtId="2" fontId="6" fillId="4" borderId="12" xfId="0" applyNumberFormat="1" applyFont="1" applyFill="1" applyBorder="1" applyAlignment="1">
      <alignment horizontal="center" vertical="center" wrapText="1"/>
    </xf>
    <xf numFmtId="164" fontId="6" fillId="4" borderId="19" xfId="0" applyNumberFormat="1" applyFont="1" applyFill="1" applyBorder="1" applyAlignment="1">
      <alignment horizontal="center" vertical="center" wrapText="1"/>
    </xf>
    <xf numFmtId="165" fontId="6" fillId="4" borderId="19" xfId="0" applyNumberFormat="1" applyFont="1" applyFill="1" applyBorder="1" applyAlignment="1">
      <alignment horizontal="center" vertical="center" wrapText="1"/>
    </xf>
    <xf numFmtId="4" fontId="6" fillId="5" borderId="19" xfId="0" applyNumberFormat="1" applyFont="1" applyFill="1" applyBorder="1" applyAlignment="1">
      <alignment horizontal="center" vertical="center" wrapText="1"/>
    </xf>
    <xf numFmtId="0" fontId="6" fillId="4" borderId="19" xfId="0" applyFont="1" applyFill="1" applyBorder="1" applyAlignment="1">
      <alignment horizontal="center" vertical="center" wrapText="1"/>
    </xf>
    <xf numFmtId="0" fontId="3" fillId="4" borderId="19" xfId="0" applyFont="1" applyFill="1" applyBorder="1" applyAlignment="1">
      <alignment horizontal="center" vertical="center" wrapText="1"/>
    </xf>
    <xf numFmtId="49" fontId="2" fillId="4" borderId="19" xfId="0" applyNumberFormat="1" applyFont="1" applyFill="1" applyBorder="1" applyAlignment="1">
      <alignment horizontal="center" vertical="center" wrapText="1"/>
    </xf>
    <xf numFmtId="4" fontId="2" fillId="4" borderId="19" xfId="0" applyNumberFormat="1" applyFont="1" applyFill="1" applyBorder="1" applyAlignment="1">
      <alignment horizontal="center" vertical="center" wrapText="1"/>
    </xf>
    <xf numFmtId="0" fontId="10" fillId="4" borderId="19" xfId="0" applyFont="1" applyFill="1" applyBorder="1" applyAlignment="1">
      <alignment horizontal="center" vertical="center" wrapText="1"/>
    </xf>
    <xf numFmtId="2" fontId="6" fillId="4" borderId="23" xfId="0" applyNumberFormat="1" applyFont="1" applyFill="1" applyBorder="1" applyAlignment="1">
      <alignment horizontal="center" vertical="center" wrapText="1"/>
    </xf>
    <xf numFmtId="2" fontId="6" fillId="4" borderId="13" xfId="0" applyNumberFormat="1" applyFont="1" applyFill="1" applyBorder="1" applyAlignment="1">
      <alignment horizontal="center" vertical="center" wrapText="1"/>
    </xf>
    <xf numFmtId="0" fontId="22" fillId="4" borderId="1" xfId="0" applyFont="1" applyFill="1" applyBorder="1" applyAlignment="1">
      <alignment horizontal="center" vertical="center"/>
    </xf>
    <xf numFmtId="0" fontId="5" fillId="4" borderId="1" xfId="0" applyFont="1" applyFill="1" applyBorder="1" applyAlignment="1">
      <alignment vertical="center"/>
    </xf>
    <xf numFmtId="4" fontId="48" fillId="2" borderId="19" xfId="0" applyNumberFormat="1" applyFont="1" applyFill="1" applyBorder="1" applyAlignment="1">
      <alignment horizontal="center" vertical="center" wrapText="1"/>
    </xf>
    <xf numFmtId="164" fontId="48" fillId="2" borderId="19" xfId="0" applyNumberFormat="1" applyFont="1" applyFill="1" applyBorder="1" applyAlignment="1">
      <alignment horizontal="center" vertical="center" wrapText="1"/>
    </xf>
    <xf numFmtId="0" fontId="38" fillId="2" borderId="23" xfId="0" applyFont="1" applyFill="1" applyBorder="1" applyAlignment="1">
      <alignment horizontal="center" vertical="center" wrapText="1"/>
    </xf>
    <xf numFmtId="164" fontId="38" fillId="2" borderId="23" xfId="0" applyNumberFormat="1" applyFont="1" applyFill="1" applyBorder="1" applyAlignment="1">
      <alignment horizontal="center" vertical="center" wrapText="1"/>
    </xf>
    <xf numFmtId="10" fontId="38" fillId="2" borderId="34" xfId="0" applyNumberFormat="1" applyFont="1" applyFill="1" applyBorder="1" applyAlignment="1">
      <alignment vertical="center" wrapText="1"/>
    </xf>
    <xf numFmtId="0" fontId="38" fillId="2" borderId="34" xfId="0" applyFont="1" applyFill="1" applyBorder="1" applyAlignment="1">
      <alignment vertical="center" wrapText="1"/>
    </xf>
    <xf numFmtId="0" fontId="4" fillId="0" borderId="7" xfId="0" applyFont="1" applyBorder="1"/>
    <xf numFmtId="0" fontId="4" fillId="0" borderId="8" xfId="0" applyFont="1" applyBorder="1"/>
    <xf numFmtId="0" fontId="2" fillId="2" borderId="23" xfId="0" applyFont="1" applyFill="1" applyBorder="1" applyAlignment="1">
      <alignment horizontal="left" vertical="center" wrapText="1"/>
    </xf>
    <xf numFmtId="0" fontId="4" fillId="0" borderId="9" xfId="0" applyFont="1" applyBorder="1"/>
    <xf numFmtId="0" fontId="4" fillId="0" borderId="10" xfId="0" applyFont="1" applyBorder="1"/>
    <xf numFmtId="0" fontId="4" fillId="0" borderId="11" xfId="0" applyFont="1" applyBorder="1"/>
    <xf numFmtId="0" fontId="4" fillId="0" borderId="15" xfId="0" applyFont="1" applyBorder="1"/>
    <xf numFmtId="0" fontId="4" fillId="0" borderId="16" xfId="0" applyFont="1" applyBorder="1"/>
    <xf numFmtId="0" fontId="49" fillId="2" borderId="23" xfId="0" applyFont="1" applyFill="1" applyBorder="1" applyAlignment="1">
      <alignment horizontal="left" vertical="center" wrapText="1"/>
    </xf>
    <xf numFmtId="0" fontId="50" fillId="2" borderId="6" xfId="0" applyFont="1" applyFill="1" applyBorder="1" applyAlignment="1">
      <alignment vertical="center" wrapText="1"/>
    </xf>
    <xf numFmtId="2" fontId="49" fillId="2" borderId="6" xfId="0" applyNumberFormat="1" applyFont="1" applyFill="1" applyBorder="1" applyAlignment="1">
      <alignment vertical="center" wrapText="1"/>
    </xf>
    <xf numFmtId="0" fontId="49" fillId="2" borderId="23" xfId="0" applyFont="1" applyFill="1" applyBorder="1" applyAlignment="1">
      <alignment horizontal="center" vertical="center" wrapText="1"/>
    </xf>
    <xf numFmtId="0" fontId="49" fillId="2" borderId="23" xfId="0" applyFont="1" applyFill="1" applyBorder="1" applyAlignment="1">
      <alignment vertical="center" wrapText="1"/>
    </xf>
    <xf numFmtId="2" fontId="49" fillId="2" borderId="23" xfId="0" applyNumberFormat="1" applyFont="1" applyFill="1" applyBorder="1" applyAlignment="1">
      <alignment horizontal="left" vertical="center" wrapText="1"/>
    </xf>
    <xf numFmtId="0" fontId="49" fillId="2" borderId="6" xfId="0" applyFont="1" applyFill="1" applyBorder="1" applyAlignment="1">
      <alignment horizontal="left" vertical="center" wrapText="1"/>
    </xf>
    <xf numFmtId="0" fontId="49" fillId="2" borderId="22" xfId="0" applyFont="1" applyFill="1" applyBorder="1" applyAlignment="1">
      <alignment horizontal="left" vertical="center" wrapText="1"/>
    </xf>
    <xf numFmtId="0" fontId="51" fillId="2" borderId="23" xfId="0" applyFont="1" applyFill="1" applyBorder="1" applyAlignment="1">
      <alignment horizontal="center" vertical="center" wrapText="1"/>
    </xf>
    <xf numFmtId="0" fontId="52" fillId="2" borderId="1" xfId="0" applyFont="1" applyFill="1" applyBorder="1" applyAlignment="1">
      <alignment horizontal="center"/>
    </xf>
    <xf numFmtId="10" fontId="3" fillId="0" borderId="2" xfId="0" applyNumberFormat="1" applyFont="1" applyBorder="1" applyAlignment="1">
      <alignment horizontal="center" vertical="center"/>
    </xf>
    <xf numFmtId="0" fontId="3" fillId="0" borderId="2" xfId="0" applyFont="1" applyBorder="1" applyAlignment="1">
      <alignment horizontal="center" vertical="center" wrapText="1"/>
    </xf>
    <xf numFmtId="4" fontId="6" fillId="0" borderId="5" xfId="0" applyNumberFormat="1" applyFont="1" applyBorder="1" applyAlignment="1">
      <alignment horizontal="center" vertical="center" wrapText="1"/>
    </xf>
    <xf numFmtId="4" fontId="6" fillId="0" borderId="19" xfId="0" applyNumberFormat="1" applyFont="1" applyBorder="1" applyAlignment="1">
      <alignment horizontal="center" vertical="center" wrapText="1"/>
    </xf>
    <xf numFmtId="2" fontId="6" fillId="0" borderId="5" xfId="0" applyNumberFormat="1" applyFont="1" applyBorder="1" applyAlignment="1">
      <alignment horizontal="center" vertical="center" wrapText="1"/>
    </xf>
    <xf numFmtId="2" fontId="6" fillId="0" borderId="19" xfId="0" applyNumberFormat="1" applyFont="1" applyBorder="1" applyAlignment="1">
      <alignment horizontal="center" vertical="center" wrapText="1"/>
    </xf>
    <xf numFmtId="2" fontId="48" fillId="0" borderId="19" xfId="0" applyNumberFormat="1" applyFont="1" applyBorder="1" applyAlignment="1">
      <alignment horizontal="center" vertical="center" wrapText="1"/>
    </xf>
    <xf numFmtId="0" fontId="6" fillId="0" borderId="5" xfId="0" applyFont="1" applyBorder="1" applyAlignment="1">
      <alignment horizontal="center" vertical="center" wrapText="1"/>
    </xf>
    <xf numFmtId="165" fontId="6" fillId="0" borderId="19" xfId="0" applyNumberFormat="1" applyFont="1" applyBorder="1" applyAlignment="1">
      <alignment horizontal="center" vertical="center" wrapText="1"/>
    </xf>
    <xf numFmtId="4" fontId="2" fillId="0" borderId="19" xfId="0" applyNumberFormat="1" applyFont="1" applyBorder="1" applyAlignment="1">
      <alignment horizontal="center" vertical="center" wrapText="1"/>
    </xf>
    <xf numFmtId="2" fontId="16" fillId="0" borderId="19" xfId="0" applyNumberFormat="1" applyFont="1" applyBorder="1" applyAlignment="1">
      <alignment horizontal="center" vertical="center" wrapText="1"/>
    </xf>
    <xf numFmtId="0" fontId="3" fillId="0" borderId="19" xfId="0" applyFont="1" applyBorder="1" applyAlignment="1">
      <alignment horizontal="center" vertical="center" wrapText="1"/>
    </xf>
    <xf numFmtId="0" fontId="22" fillId="0" borderId="1" xfId="0" applyFont="1" applyBorder="1" applyAlignment="1">
      <alignment horizontal="center" vertical="center"/>
    </xf>
    <xf numFmtId="0" fontId="35" fillId="2" borderId="23" xfId="0" applyFont="1" applyFill="1" applyBorder="1" applyAlignment="1">
      <alignment horizontal="center" vertical="center" wrapText="1"/>
    </xf>
    <xf numFmtId="49" fontId="2" fillId="2" borderId="29" xfId="0" applyNumberFormat="1" applyFont="1" applyFill="1" applyBorder="1" applyAlignment="1">
      <alignment horizontal="center" vertical="center"/>
    </xf>
    <xf numFmtId="49" fontId="2" fillId="2" borderId="29" xfId="0" applyNumberFormat="1" applyFont="1" applyFill="1" applyBorder="1" applyAlignment="1">
      <alignment horizontal="left" vertical="center"/>
    </xf>
    <xf numFmtId="0" fontId="5" fillId="0" borderId="32" xfId="0" applyFont="1" applyBorder="1" applyAlignment="1">
      <alignment horizontal="center" vertical="center"/>
    </xf>
    <xf numFmtId="0" fontId="9" fillId="0" borderId="13" xfId="0" applyFont="1" applyBorder="1" applyAlignment="1">
      <alignment vertical="center"/>
    </xf>
    <xf numFmtId="4" fontId="5" fillId="0" borderId="13" xfId="0" applyNumberFormat="1" applyFont="1" applyBorder="1" applyAlignment="1">
      <alignment horizontal="center" vertical="center"/>
    </xf>
    <xf numFmtId="10" fontId="5" fillId="0" borderId="13" xfId="0" applyNumberFormat="1" applyFont="1" applyBorder="1" applyAlignment="1">
      <alignment horizontal="center" vertical="center"/>
    </xf>
    <xf numFmtId="10" fontId="5" fillId="0" borderId="13" xfId="0" applyNumberFormat="1" applyFont="1" applyBorder="1" applyAlignment="1">
      <alignment vertical="center"/>
    </xf>
    <xf numFmtId="4" fontId="5" fillId="0" borderId="47" xfId="0" applyNumberFormat="1" applyFont="1" applyBorder="1" applyAlignment="1">
      <alignment horizontal="center" vertical="center"/>
    </xf>
    <xf numFmtId="0" fontId="5" fillId="0" borderId="33" xfId="0" applyFont="1" applyBorder="1" applyAlignment="1">
      <alignment horizontal="center" vertical="center"/>
    </xf>
    <xf numFmtId="0" fontId="5" fillId="0" borderId="23" xfId="0" applyFont="1" applyBorder="1" applyAlignment="1">
      <alignment vertical="center"/>
    </xf>
    <xf numFmtId="4" fontId="5" fillId="0" borderId="48" xfId="0" applyNumberFormat="1" applyFont="1" applyBorder="1" applyAlignment="1">
      <alignment horizontal="center" vertical="center"/>
    </xf>
    <xf numFmtId="4" fontId="27" fillId="0" borderId="48" xfId="0" applyNumberFormat="1" applyFont="1" applyBorder="1" applyAlignment="1">
      <alignment horizontal="center" vertical="center"/>
    </xf>
    <xf numFmtId="0" fontId="0" fillId="0" borderId="36" xfId="0" applyBorder="1"/>
    <xf numFmtId="0" fontId="0" fillId="0" borderId="23" xfId="0" applyBorder="1"/>
    <xf numFmtId="0" fontId="0" fillId="0" borderId="34" xfId="0" applyBorder="1"/>
    <xf numFmtId="0" fontId="1" fillId="0" borderId="23" xfId="0" applyFont="1" applyBorder="1"/>
    <xf numFmtId="0" fontId="35" fillId="0" borderId="23" xfId="0" applyFont="1" applyBorder="1" applyAlignment="1">
      <alignment horizontal="center"/>
    </xf>
    <xf numFmtId="0" fontId="0" fillId="0" borderId="49" xfId="0" applyBorder="1"/>
    <xf numFmtId="0" fontId="35" fillId="2" borderId="50" xfId="0" applyFont="1" applyFill="1" applyBorder="1" applyAlignment="1">
      <alignment horizontal="center" vertical="center" wrapText="1"/>
    </xf>
    <xf numFmtId="0" fontId="0" fillId="0" borderId="50" xfId="0" applyBorder="1"/>
    <xf numFmtId="4" fontId="22" fillId="2" borderId="50" xfId="0" applyNumberFormat="1" applyFont="1" applyFill="1" applyBorder="1" applyAlignment="1">
      <alignment horizontal="center" vertical="center"/>
    </xf>
    <xf numFmtId="0" fontId="22" fillId="2" borderId="50" xfId="0" applyFont="1" applyFill="1" applyBorder="1" applyAlignment="1">
      <alignment horizontal="center" vertical="center"/>
    </xf>
    <xf numFmtId="0" fontId="0" fillId="0" borderId="51" xfId="0" applyBorder="1"/>
    <xf numFmtId="49" fontId="2" fillId="2" borderId="23" xfId="0" applyNumberFormat="1" applyFont="1" applyFill="1" applyBorder="1" applyAlignment="1">
      <alignment horizontal="center" vertical="center"/>
    </xf>
    <xf numFmtId="49" fontId="53" fillId="2" borderId="23" xfId="0" applyNumberFormat="1" applyFont="1" applyFill="1" applyBorder="1" applyAlignment="1">
      <alignment vertical="center"/>
    </xf>
    <xf numFmtId="49" fontId="2" fillId="2" borderId="23" xfId="0" applyNumberFormat="1" applyFont="1" applyFill="1" applyBorder="1" applyAlignment="1">
      <alignment horizontal="left" vertical="center"/>
    </xf>
    <xf numFmtId="0" fontId="4" fillId="0" borderId="23" xfId="0" applyFont="1" applyBorder="1"/>
    <xf numFmtId="49" fontId="2" fillId="2" borderId="23" xfId="0" applyNumberFormat="1" applyFont="1" applyFill="1" applyBorder="1" applyAlignment="1">
      <alignment vertical="center"/>
    </xf>
    <xf numFmtId="0" fontId="29" fillId="2" borderId="26" xfId="0" applyFont="1" applyFill="1" applyBorder="1" applyAlignment="1">
      <alignment horizontal="center" vertical="center" wrapText="1"/>
    </xf>
    <xf numFmtId="0" fontId="30" fillId="0" borderId="27" xfId="0" applyFont="1" applyBorder="1"/>
    <xf numFmtId="0" fontId="30" fillId="0" borderId="28" xfId="0" applyFont="1" applyBorder="1"/>
    <xf numFmtId="49" fontId="29" fillId="2" borderId="29" xfId="0" applyNumberFormat="1" applyFont="1" applyFill="1" applyBorder="1" applyAlignment="1">
      <alignment horizontal="left" vertical="center" wrapText="1"/>
    </xf>
    <xf numFmtId="0" fontId="4" fillId="0" borderId="4" xfId="0" applyFont="1" applyBorder="1" applyAlignment="1">
      <alignment wrapText="1"/>
    </xf>
    <xf numFmtId="0" fontId="3" fillId="2" borderId="3" xfId="0" applyFont="1" applyFill="1" applyBorder="1" applyAlignment="1">
      <alignment horizontal="center" vertical="center"/>
    </xf>
    <xf numFmtId="0" fontId="4" fillId="0" borderId="4" xfId="0" applyFont="1" applyBorder="1"/>
    <xf numFmtId="49" fontId="29" fillId="2" borderId="3" xfId="0" applyNumberFormat="1" applyFont="1" applyFill="1" applyBorder="1" applyAlignment="1">
      <alignment horizontal="center" vertical="center"/>
    </xf>
    <xf numFmtId="0" fontId="4" fillId="0" borderId="14" xfId="0" applyFont="1" applyBorder="1"/>
    <xf numFmtId="0" fontId="4" fillId="0" borderId="30" xfId="0" applyFont="1" applyBorder="1"/>
    <xf numFmtId="49" fontId="29" fillId="2" borderId="29" xfId="0" applyNumberFormat="1" applyFont="1" applyFill="1" applyBorder="1" applyAlignment="1">
      <alignment horizontal="left" vertical="center"/>
    </xf>
    <xf numFmtId="49" fontId="29" fillId="2" borderId="3" xfId="0" applyNumberFormat="1" applyFont="1" applyFill="1" applyBorder="1" applyAlignment="1">
      <alignment horizontal="left" vertical="center"/>
    </xf>
    <xf numFmtId="0" fontId="3" fillId="2" borderId="3" xfId="0" applyFont="1" applyFill="1" applyBorder="1" applyAlignment="1">
      <alignment horizontal="center" vertical="center" wrapText="1"/>
    </xf>
    <xf numFmtId="4" fontId="3" fillId="0" borderId="3" xfId="0" applyNumberFormat="1" applyFont="1" applyBorder="1" applyAlignment="1">
      <alignment horizontal="center" vertical="center"/>
    </xf>
    <xf numFmtId="0" fontId="3" fillId="2" borderId="14" xfId="0" applyFont="1" applyFill="1" applyBorder="1" applyAlignment="1">
      <alignment horizontal="center" vertical="center" wrapText="1"/>
    </xf>
    <xf numFmtId="49" fontId="3" fillId="2" borderId="31" xfId="0" applyNumberFormat="1" applyFont="1" applyFill="1" applyBorder="1" applyAlignment="1">
      <alignment horizontal="center" vertical="center"/>
    </xf>
    <xf numFmtId="0" fontId="4" fillId="0" borderId="32" xfId="0" applyFont="1" applyBorder="1"/>
    <xf numFmtId="0" fontId="31" fillId="2" borderId="5" xfId="0" applyFont="1" applyFill="1" applyBorder="1" applyAlignment="1">
      <alignment horizontal="left" vertical="center" wrapText="1"/>
    </xf>
    <xf numFmtId="0" fontId="37" fillId="0" borderId="13" xfId="0" applyFont="1" applyBorder="1" applyAlignment="1">
      <alignment horizontal="left" vertical="center" wrapText="1"/>
    </xf>
    <xf numFmtId="0" fontId="3" fillId="2" borderId="5" xfId="0" applyFont="1" applyFill="1" applyBorder="1" applyAlignment="1">
      <alignment horizontal="center" vertical="center" wrapText="1"/>
    </xf>
    <xf numFmtId="0" fontId="4" fillId="0" borderId="13" xfId="0" applyFont="1" applyBorder="1"/>
    <xf numFmtId="0" fontId="38" fillId="2" borderId="6" xfId="0" applyFont="1" applyFill="1" applyBorder="1" applyAlignment="1">
      <alignment horizontal="left" vertical="center" wrapText="1"/>
    </xf>
    <xf numFmtId="0" fontId="38" fillId="2" borderId="23" xfId="0" applyFont="1" applyFill="1" applyBorder="1" applyAlignment="1">
      <alignment horizontal="left" vertical="center" wrapText="1"/>
    </xf>
    <xf numFmtId="0" fontId="38" fillId="2" borderId="34" xfId="0" applyFont="1" applyFill="1" applyBorder="1" applyAlignment="1">
      <alignment horizontal="left" vertical="center" wrapText="1"/>
    </xf>
    <xf numFmtId="2" fontId="38" fillId="2" borderId="6" xfId="0" applyNumberFormat="1" applyFont="1" applyFill="1" applyBorder="1" applyAlignment="1">
      <alignment horizontal="left" vertical="center" wrapText="1"/>
    </xf>
    <xf numFmtId="2" fontId="38" fillId="2" borderId="23" xfId="0" applyNumberFormat="1" applyFont="1" applyFill="1" applyBorder="1" applyAlignment="1">
      <alignment horizontal="left" vertical="center" wrapText="1"/>
    </xf>
    <xf numFmtId="2" fontId="38" fillId="2" borderId="34" xfId="0" applyNumberFormat="1" applyFont="1" applyFill="1" applyBorder="1" applyAlignment="1">
      <alignment horizontal="left" vertical="center" wrapText="1"/>
    </xf>
    <xf numFmtId="0" fontId="15" fillId="2" borderId="23" xfId="0" applyFont="1" applyFill="1" applyBorder="1" applyAlignment="1">
      <alignment horizontal="center" vertical="center" wrapText="1"/>
    </xf>
    <xf numFmtId="0" fontId="4" fillId="0" borderId="7" xfId="0" applyFont="1" applyBorder="1"/>
    <xf numFmtId="0" fontId="4" fillId="0" borderId="8" xfId="0" applyFont="1" applyBorder="1"/>
    <xf numFmtId="0" fontId="4" fillId="0" borderId="27" xfId="0" applyFont="1" applyBorder="1" applyAlignment="1">
      <alignment horizontal="center"/>
    </xf>
    <xf numFmtId="0" fontId="29" fillId="2" borderId="38" xfId="0" applyFont="1" applyFill="1" applyBorder="1" applyAlignment="1">
      <alignment horizontal="left" vertical="center" wrapText="1"/>
    </xf>
    <xf numFmtId="0" fontId="4" fillId="0" borderId="24" xfId="0" applyFont="1" applyBorder="1"/>
    <xf numFmtId="0" fontId="29" fillId="2" borderId="24" xfId="0" applyFont="1" applyFill="1" applyBorder="1" applyAlignment="1">
      <alignment horizontal="center" vertical="center" wrapText="1"/>
    </xf>
    <xf numFmtId="0" fontId="3" fillId="2" borderId="40" xfId="0" applyFont="1" applyFill="1" applyBorder="1" applyAlignment="1">
      <alignment horizontal="left" vertical="center" wrapText="1"/>
    </xf>
    <xf numFmtId="0" fontId="4" fillId="0" borderId="41" xfId="0" applyFont="1" applyBorder="1"/>
    <xf numFmtId="0" fontId="6" fillId="2" borderId="19" xfId="0" applyFont="1" applyFill="1" applyBorder="1" applyAlignment="1">
      <alignment horizontal="center" vertical="top" wrapText="1"/>
    </xf>
    <xf numFmtId="0" fontId="4" fillId="0" borderId="19" xfId="0" applyFont="1" applyBorder="1"/>
    <xf numFmtId="0" fontId="3" fillId="2" borderId="3" xfId="0" applyFont="1" applyFill="1" applyBorder="1" applyAlignment="1">
      <alignment horizontal="right" vertical="center" wrapText="1"/>
    </xf>
    <xf numFmtId="0" fontId="29" fillId="2" borderId="41" xfId="0" applyFont="1" applyFill="1" applyBorder="1" applyAlignment="1">
      <alignment horizontal="left" vertical="center" wrapText="1"/>
    </xf>
    <xf numFmtId="0" fontId="3" fillId="0" borderId="14" xfId="0" applyFont="1" applyBorder="1" applyAlignment="1">
      <alignment horizontal="right" vertical="center" wrapText="1"/>
    </xf>
    <xf numFmtId="0" fontId="3" fillId="0" borderId="3" xfId="0" applyFont="1" applyBorder="1" applyAlignment="1">
      <alignment horizontal="right" vertical="center" wrapText="1"/>
    </xf>
    <xf numFmtId="0" fontId="18" fillId="2" borderId="38" xfId="0" applyFont="1" applyFill="1" applyBorder="1" applyAlignment="1">
      <alignment horizontal="center" vertical="center" wrapText="1"/>
    </xf>
    <xf numFmtId="164" fontId="38" fillId="2" borderId="6" xfId="0" applyNumberFormat="1" applyFont="1" applyFill="1" applyBorder="1" applyAlignment="1">
      <alignment horizontal="left" vertical="center" wrapText="1"/>
    </xf>
    <xf numFmtId="164" fontId="38" fillId="2" borderId="23" xfId="0" applyNumberFormat="1" applyFont="1" applyFill="1" applyBorder="1" applyAlignment="1">
      <alignment horizontal="left" vertical="center" wrapText="1"/>
    </xf>
    <xf numFmtId="164" fontId="38" fillId="2" borderId="34" xfId="0" applyNumberFormat="1" applyFont="1" applyFill="1" applyBorder="1" applyAlignment="1">
      <alignment horizontal="left" vertical="center" wrapText="1"/>
    </xf>
    <xf numFmtId="0" fontId="27" fillId="0" borderId="29" xfId="0" applyFont="1" applyBorder="1" applyAlignment="1">
      <alignment horizontal="left" vertical="center"/>
    </xf>
    <xf numFmtId="10" fontId="7" fillId="0" borderId="5" xfId="0" applyNumberFormat="1" applyFont="1" applyBorder="1" applyAlignment="1">
      <alignment horizontal="center" vertical="center"/>
    </xf>
    <xf numFmtId="0" fontId="7" fillId="0" borderId="3" xfId="0" applyFont="1" applyBorder="1" applyAlignment="1">
      <alignment horizontal="center" vertical="center"/>
    </xf>
    <xf numFmtId="4" fontId="21" fillId="0" borderId="46" xfId="0" applyNumberFormat="1" applyFont="1" applyBorder="1" applyAlignment="1">
      <alignment horizontal="center" vertical="center"/>
    </xf>
    <xf numFmtId="0" fontId="4" fillId="0" borderId="47" xfId="0" applyFont="1" applyBorder="1"/>
    <xf numFmtId="0" fontId="7" fillId="0" borderId="5" xfId="0" applyFont="1" applyBorder="1" applyAlignment="1">
      <alignment horizontal="center" vertical="center"/>
    </xf>
    <xf numFmtId="4" fontId="7" fillId="3" borderId="5" xfId="0" applyNumberFormat="1" applyFont="1" applyFill="1" applyBorder="1" applyAlignment="1">
      <alignment horizontal="center" vertical="center" wrapText="1"/>
    </xf>
    <xf numFmtId="0" fontId="2" fillId="0" borderId="29" xfId="0" applyFont="1" applyBorder="1" applyAlignment="1">
      <alignment horizontal="center" vertical="center"/>
    </xf>
    <xf numFmtId="49" fontId="2" fillId="2" borderId="3" xfId="0" applyNumberFormat="1" applyFont="1" applyFill="1" applyBorder="1" applyAlignment="1">
      <alignment horizontal="left" vertical="center"/>
    </xf>
    <xf numFmtId="0" fontId="26" fillId="0" borderId="31" xfId="0" applyFont="1" applyBorder="1" applyAlignment="1">
      <alignment horizontal="center" vertical="center"/>
    </xf>
    <xf numFmtId="10" fontId="11" fillId="0" borderId="43" xfId="0" applyNumberFormat="1" applyFont="1" applyBorder="1" applyAlignment="1">
      <alignment horizontal="center" vertical="center"/>
    </xf>
    <xf numFmtId="0" fontId="4" fillId="0" borderId="44" xfId="0" applyFont="1" applyBorder="1"/>
    <xf numFmtId="0" fontId="4" fillId="0" borderId="45" xfId="0" applyFont="1" applyBorder="1"/>
    <xf numFmtId="0" fontId="54" fillId="6" borderId="55" xfId="0" applyFont="1" applyFill="1" applyBorder="1" applyAlignment="1">
      <alignment horizontal="center" vertical="center"/>
    </xf>
    <xf numFmtId="0" fontId="54" fillId="6" borderId="23" xfId="0" applyFont="1" applyFill="1" applyBorder="1" applyAlignment="1">
      <alignment horizontal="center" vertical="center"/>
    </xf>
    <xf numFmtId="0" fontId="54" fillId="6" borderId="56" xfId="0" applyFont="1" applyFill="1" applyBorder="1" applyAlignment="1">
      <alignment horizontal="center" vertical="center"/>
    </xf>
    <xf numFmtId="0" fontId="35" fillId="0" borderId="0" xfId="0" applyFont="1"/>
    <xf numFmtId="0" fontId="35" fillId="0" borderId="0" xfId="0" applyFont="1" applyAlignment="1">
      <alignment horizontal="center"/>
    </xf>
    <xf numFmtId="2" fontId="35" fillId="0" borderId="0" xfId="0" applyNumberFormat="1" applyFont="1" applyAlignment="1">
      <alignment horizontal="center"/>
    </xf>
    <xf numFmtId="0" fontId="35" fillId="0" borderId="52" xfId="0" applyFont="1" applyBorder="1"/>
    <xf numFmtId="0" fontId="35" fillId="0" borderId="53" xfId="0" applyFont="1" applyBorder="1"/>
    <xf numFmtId="0" fontId="35" fillId="0" borderId="53" xfId="0" applyFont="1" applyBorder="1" applyAlignment="1">
      <alignment horizontal="center"/>
    </xf>
    <xf numFmtId="2" fontId="35" fillId="0" borderId="53" xfId="0" applyNumberFormat="1" applyFont="1" applyBorder="1" applyAlignment="1">
      <alignment horizontal="center"/>
    </xf>
    <xf numFmtId="0" fontId="35" fillId="0" borderId="55" xfId="0" applyFont="1" applyBorder="1"/>
    <xf numFmtId="0" fontId="35" fillId="0" borderId="23" xfId="0" applyFont="1" applyBorder="1"/>
    <xf numFmtId="2" fontId="35" fillId="0" borderId="23" xfId="0" applyNumberFormat="1" applyFont="1" applyBorder="1" applyAlignment="1">
      <alignment horizontal="center"/>
    </xf>
    <xf numFmtId="0" fontId="36" fillId="0" borderId="55" xfId="0" applyFont="1" applyBorder="1" applyAlignment="1">
      <alignment horizontal="center" vertical="center" wrapText="1"/>
    </xf>
    <xf numFmtId="0" fontId="36" fillId="0" borderId="23" xfId="0" applyFont="1" applyBorder="1" applyAlignment="1">
      <alignment horizontal="center" vertical="center" wrapText="1"/>
    </xf>
    <xf numFmtId="2" fontId="36" fillId="0" borderId="23" xfId="0" applyNumberFormat="1" applyFont="1" applyBorder="1" applyAlignment="1">
      <alignment horizontal="center" vertical="center" wrapText="1"/>
    </xf>
    <xf numFmtId="0" fontId="35" fillId="0" borderId="23" xfId="0" applyFont="1" applyBorder="1" applyAlignment="1">
      <alignment horizontal="center" vertical="center" wrapText="1"/>
    </xf>
    <xf numFmtId="2" fontId="35" fillId="0" borderId="23" xfId="0" applyNumberFormat="1" applyFont="1" applyBorder="1" applyAlignment="1">
      <alignment horizontal="center" vertical="center" wrapText="1"/>
    </xf>
    <xf numFmtId="0" fontId="36" fillId="0" borderId="23" xfId="0" applyFont="1" applyBorder="1" applyAlignment="1">
      <alignment horizontal="left" vertical="center" wrapText="1"/>
    </xf>
    <xf numFmtId="0" fontId="36" fillId="0" borderId="56" xfId="0" applyFont="1" applyBorder="1" applyAlignment="1">
      <alignment horizontal="left" vertical="center" wrapText="1"/>
    </xf>
    <xf numFmtId="0" fontId="35" fillId="0" borderId="23" xfId="0" applyFont="1" applyBorder="1" applyAlignment="1">
      <alignment horizontal="left" vertical="center" wrapText="1"/>
    </xf>
    <xf numFmtId="49" fontId="34" fillId="2" borderId="57" xfId="0" applyNumberFormat="1" applyFont="1" applyFill="1" applyBorder="1" applyAlignment="1">
      <alignment vertical="center"/>
    </xf>
    <xf numFmtId="0" fontId="55" fillId="0" borderId="14" xfId="0" applyFont="1" applyBorder="1"/>
    <xf numFmtId="0" fontId="55" fillId="0" borderId="14" xfId="0" applyFont="1" applyBorder="1" applyAlignment="1">
      <alignment horizontal="center"/>
    </xf>
    <xf numFmtId="2" fontId="55" fillId="0" borderId="14" xfId="0" applyNumberFormat="1" applyFont="1" applyBorder="1" applyAlignment="1">
      <alignment horizontal="center"/>
    </xf>
    <xf numFmtId="49" fontId="34" fillId="2" borderId="3" xfId="0" applyNumberFormat="1" applyFont="1" applyFill="1" applyBorder="1" applyAlignment="1">
      <alignment horizontal="left" vertical="center" wrapText="1"/>
    </xf>
    <xf numFmtId="49" fontId="34" fillId="2" borderId="58" xfId="0" applyNumberFormat="1" applyFont="1" applyFill="1" applyBorder="1" applyAlignment="1">
      <alignment horizontal="left" vertical="center" wrapText="1"/>
    </xf>
    <xf numFmtId="49" fontId="34" fillId="2" borderId="14" xfId="0" applyNumberFormat="1" applyFont="1" applyFill="1" applyBorder="1" applyAlignment="1">
      <alignment vertical="center"/>
    </xf>
    <xf numFmtId="49" fontId="34" fillId="2" borderId="14" xfId="0" applyNumberFormat="1" applyFont="1" applyFill="1" applyBorder="1" applyAlignment="1">
      <alignment horizontal="center" vertical="center"/>
    </xf>
    <xf numFmtId="2" fontId="34" fillId="2" borderId="14" xfId="0" applyNumberFormat="1" applyFont="1" applyFill="1" applyBorder="1" applyAlignment="1">
      <alignment horizontal="center" vertical="center"/>
    </xf>
    <xf numFmtId="0" fontId="35" fillId="0" borderId="0" xfId="0" applyFont="1" applyAlignment="1">
      <alignment horizontal="left" wrapText="1"/>
    </xf>
    <xf numFmtId="0" fontId="35" fillId="0" borderId="53" xfId="0" applyFont="1" applyBorder="1" applyAlignment="1">
      <alignment horizontal="left" wrapText="1"/>
    </xf>
    <xf numFmtId="0" fontId="35" fillId="0" borderId="23" xfId="0" applyFont="1" applyBorder="1" applyAlignment="1">
      <alignment horizontal="left" wrapText="1"/>
    </xf>
    <xf numFmtId="49" fontId="34" fillId="2" borderId="14" xfId="0" applyNumberFormat="1" applyFont="1" applyFill="1" applyBorder="1" applyAlignment="1">
      <alignment horizontal="left" vertical="center" wrapText="1"/>
    </xf>
    <xf numFmtId="0" fontId="35" fillId="0" borderId="0" xfId="0" applyFont="1" applyAlignment="1">
      <alignment horizontal="left"/>
    </xf>
    <xf numFmtId="0" fontId="35" fillId="0" borderId="54" xfId="0" applyFont="1" applyBorder="1" applyAlignment="1">
      <alignment horizontal="left"/>
    </xf>
    <xf numFmtId="0" fontId="35" fillId="0" borderId="56" xfId="0" applyFont="1" applyBorder="1" applyAlignment="1">
      <alignment horizontal="left"/>
    </xf>
    <xf numFmtId="49" fontId="34" fillId="2" borderId="58" xfId="0" applyNumberFormat="1" applyFont="1" applyFill="1" applyBorder="1" applyAlignment="1">
      <alignment horizontal="left" vertical="center"/>
    </xf>
    <xf numFmtId="0" fontId="35" fillId="0" borderId="53" xfId="0" applyFont="1" applyBorder="1" applyAlignment="1">
      <alignment horizontal="left"/>
    </xf>
    <xf numFmtId="0" fontId="35" fillId="0" borderId="23" xfId="0" applyFont="1" applyBorder="1" applyAlignment="1">
      <alignment horizontal="left"/>
    </xf>
    <xf numFmtId="0" fontId="55" fillId="0" borderId="14" xfId="0" applyFont="1" applyBorder="1" applyAlignment="1">
      <alignment horizontal="left"/>
    </xf>
    <xf numFmtId="49" fontId="34" fillId="2" borderId="14" xfId="0" applyNumberFormat="1" applyFont="1" applyFill="1" applyBorder="1" applyAlignment="1">
      <alignment horizontal="left" vertical="center"/>
    </xf>
    <xf numFmtId="0" fontId="36" fillId="0" borderId="59" xfId="0" applyFont="1" applyBorder="1" applyAlignment="1">
      <alignment horizontal="center" vertical="center" wrapText="1"/>
    </xf>
    <xf numFmtId="0" fontId="36" fillId="0" borderId="60" xfId="0" applyFont="1" applyBorder="1" applyAlignment="1">
      <alignment horizontal="left" vertical="center" wrapText="1"/>
    </xf>
    <xf numFmtId="0" fontId="35" fillId="0" borderId="60" xfId="0" applyFont="1" applyBorder="1" applyAlignment="1">
      <alignment horizontal="center" vertical="center" wrapText="1"/>
    </xf>
    <xf numFmtId="2" fontId="35" fillId="0" borderId="60" xfId="0" applyNumberFormat="1" applyFont="1" applyBorder="1" applyAlignment="1">
      <alignment horizontal="center" vertical="center" wrapText="1"/>
    </xf>
    <xf numFmtId="0" fontId="35" fillId="0" borderId="60" xfId="0" applyFont="1" applyBorder="1" applyAlignment="1">
      <alignment horizontal="left" vertical="center" wrapText="1"/>
    </xf>
    <xf numFmtId="0" fontId="36" fillId="0" borderId="61" xfId="0" applyFont="1" applyBorder="1" applyAlignment="1">
      <alignment horizontal="left" vertical="center" wrapText="1"/>
    </xf>
    <xf numFmtId="0" fontId="33" fillId="2" borderId="56" xfId="0" applyFont="1" applyFill="1" applyBorder="1" applyAlignment="1">
      <alignment horizontal="center"/>
    </xf>
    <xf numFmtId="0" fontId="35" fillId="0" borderId="59" xfId="0" applyFont="1" applyBorder="1"/>
    <xf numFmtId="0" fontId="35" fillId="2" borderId="60" xfId="0" applyFont="1" applyFill="1" applyBorder="1" applyAlignment="1">
      <alignment horizontal="center" vertical="center" wrapText="1"/>
    </xf>
    <xf numFmtId="0" fontId="35" fillId="0" borderId="60" xfId="0" applyFont="1" applyBorder="1" applyAlignment="1">
      <alignment horizontal="center"/>
    </xf>
    <xf numFmtId="2" fontId="35" fillId="0" borderId="60" xfId="0" applyNumberFormat="1" applyFont="1" applyBorder="1" applyAlignment="1">
      <alignment horizontal="center"/>
    </xf>
    <xf numFmtId="0" fontId="35" fillId="0" borderId="60" xfId="0" applyFont="1" applyBorder="1"/>
    <xf numFmtId="0" fontId="35" fillId="0" borderId="60" xfId="0" applyFont="1" applyBorder="1" applyAlignment="1">
      <alignment horizontal="left" wrapText="1"/>
    </xf>
    <xf numFmtId="0" fontId="35" fillId="0" borderId="61"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63393</xdr:colOff>
      <xdr:row>0</xdr:row>
      <xdr:rowOff>60512</xdr:rowOff>
    </xdr:from>
    <xdr:ext cx="851007" cy="750474"/>
    <xdr:grpSp>
      <xdr:nvGrpSpPr>
        <xdr:cNvPr id="2" name="Shape 2">
          <a:extLst>
            <a:ext uri="{FF2B5EF4-FFF2-40B4-BE49-F238E27FC236}">
              <a16:creationId xmlns:a16="http://schemas.microsoft.com/office/drawing/2014/main" id="{00000000-0008-0000-0000-000002000000}"/>
            </a:ext>
          </a:extLst>
        </xdr:cNvPr>
        <xdr:cNvGrpSpPr/>
      </xdr:nvGrpSpPr>
      <xdr:grpSpPr>
        <a:xfrm>
          <a:off x="63393" y="60512"/>
          <a:ext cx="851007" cy="750474"/>
          <a:chOff x="4960238" y="3465675"/>
          <a:chExt cx="771525" cy="628650"/>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4960238" y="3465675"/>
            <a:ext cx="771525" cy="628650"/>
            <a:chOff x="0" y="0"/>
            <a:chExt cx="879" cy="701"/>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0" y="0"/>
              <a:ext cx="875" cy="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 name="Shape 5">
              <a:extLst>
                <a:ext uri="{FF2B5EF4-FFF2-40B4-BE49-F238E27FC236}">
                  <a16:creationId xmlns:a16="http://schemas.microsoft.com/office/drawing/2014/main" id="{00000000-0008-0000-0000-000005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6" name="Shape 6">
              <a:extLst>
                <a:ext uri="{FF2B5EF4-FFF2-40B4-BE49-F238E27FC236}">
                  <a16:creationId xmlns:a16="http://schemas.microsoft.com/office/drawing/2014/main" id="{00000000-0008-0000-0000-000006000000}"/>
                </a:ext>
              </a:extLst>
            </xdr:cNvPr>
            <xdr:cNvPicPr preferRelativeResize="0"/>
          </xdr:nvPicPr>
          <xdr:blipFill rotWithShape="1">
            <a:blip xmlns:r="http://schemas.openxmlformats.org/officeDocument/2006/relationships" r:embed="rId1">
              <a:alphaModFix/>
            </a:blip>
            <a:srcRect/>
            <a:stretch/>
          </xdr:blipFill>
          <xdr:spPr>
            <a:xfrm>
              <a:off x="0" y="0"/>
              <a:ext cx="879" cy="701"/>
            </a:xfrm>
            <a:prstGeom prst="rect">
              <a:avLst/>
            </a:prstGeom>
            <a:noFill/>
            <a:ln>
              <a:noFill/>
            </a:ln>
          </xdr:spPr>
        </xdr:pic>
        <xdr:sp macro="" textlink="">
          <xdr:nvSpPr>
            <xdr:cNvPr id="7" name="Shape 7">
              <a:extLst>
                <a:ext uri="{FF2B5EF4-FFF2-40B4-BE49-F238E27FC236}">
                  <a16:creationId xmlns:a16="http://schemas.microsoft.com/office/drawing/2014/main" id="{00000000-0008-0000-0000-000007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167641</xdr:colOff>
      <xdr:row>0</xdr:row>
      <xdr:rowOff>76200</xdr:rowOff>
    </xdr:from>
    <xdr:ext cx="632460" cy="563880"/>
    <xdr:grpSp>
      <xdr:nvGrpSpPr>
        <xdr:cNvPr id="2" name="Shape 2">
          <a:extLst>
            <a:ext uri="{FF2B5EF4-FFF2-40B4-BE49-F238E27FC236}">
              <a16:creationId xmlns:a16="http://schemas.microsoft.com/office/drawing/2014/main" id="{88E77962-42B8-4393-A81A-311D8ED733DD}"/>
            </a:ext>
          </a:extLst>
        </xdr:cNvPr>
        <xdr:cNvGrpSpPr/>
      </xdr:nvGrpSpPr>
      <xdr:grpSpPr>
        <a:xfrm>
          <a:off x="167641" y="76200"/>
          <a:ext cx="632460" cy="563880"/>
          <a:chOff x="4960238" y="3465675"/>
          <a:chExt cx="771525" cy="628650"/>
        </a:xfrm>
      </xdr:grpSpPr>
      <xdr:grpSp>
        <xdr:nvGrpSpPr>
          <xdr:cNvPr id="3" name="Shape 3">
            <a:extLst>
              <a:ext uri="{FF2B5EF4-FFF2-40B4-BE49-F238E27FC236}">
                <a16:creationId xmlns:a16="http://schemas.microsoft.com/office/drawing/2014/main" id="{90DCE34E-E041-8905-4894-1130AC57DFB7}"/>
              </a:ext>
            </a:extLst>
          </xdr:cNvPr>
          <xdr:cNvGrpSpPr/>
        </xdr:nvGrpSpPr>
        <xdr:grpSpPr>
          <a:xfrm>
            <a:off x="4960238" y="3465675"/>
            <a:ext cx="771525" cy="628650"/>
            <a:chOff x="0" y="0"/>
            <a:chExt cx="879" cy="701"/>
          </a:xfrm>
        </xdr:grpSpPr>
        <xdr:sp macro="" textlink="">
          <xdr:nvSpPr>
            <xdr:cNvPr id="4" name="Shape 4">
              <a:extLst>
                <a:ext uri="{FF2B5EF4-FFF2-40B4-BE49-F238E27FC236}">
                  <a16:creationId xmlns:a16="http://schemas.microsoft.com/office/drawing/2014/main" id="{5D463605-227F-B3C4-F97B-F5F642B8CACE}"/>
                </a:ext>
              </a:extLst>
            </xdr:cNvPr>
            <xdr:cNvSpPr/>
          </xdr:nvSpPr>
          <xdr:spPr>
            <a:xfrm>
              <a:off x="0" y="0"/>
              <a:ext cx="875" cy="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 name="Shape 5">
              <a:extLst>
                <a:ext uri="{FF2B5EF4-FFF2-40B4-BE49-F238E27FC236}">
                  <a16:creationId xmlns:a16="http://schemas.microsoft.com/office/drawing/2014/main" id="{EB4A7E64-A3EC-42FF-7BD2-433295B07D45}"/>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6" name="Shape 6">
              <a:extLst>
                <a:ext uri="{FF2B5EF4-FFF2-40B4-BE49-F238E27FC236}">
                  <a16:creationId xmlns:a16="http://schemas.microsoft.com/office/drawing/2014/main" id="{C4956D5B-EEE8-10FF-ABFD-9F1EE848B56F}"/>
                </a:ext>
              </a:extLst>
            </xdr:cNvPr>
            <xdr:cNvPicPr preferRelativeResize="0"/>
          </xdr:nvPicPr>
          <xdr:blipFill rotWithShape="1">
            <a:blip xmlns:r="http://schemas.openxmlformats.org/officeDocument/2006/relationships" r:embed="rId1">
              <a:alphaModFix/>
            </a:blip>
            <a:srcRect/>
            <a:stretch/>
          </xdr:blipFill>
          <xdr:spPr>
            <a:xfrm>
              <a:off x="0" y="0"/>
              <a:ext cx="879" cy="701"/>
            </a:xfrm>
            <a:prstGeom prst="rect">
              <a:avLst/>
            </a:prstGeom>
            <a:noFill/>
            <a:ln>
              <a:noFill/>
            </a:ln>
          </xdr:spPr>
        </xdr:pic>
        <xdr:sp macro="" textlink="">
          <xdr:nvSpPr>
            <xdr:cNvPr id="7" name="Shape 7">
              <a:extLst>
                <a:ext uri="{FF2B5EF4-FFF2-40B4-BE49-F238E27FC236}">
                  <a16:creationId xmlns:a16="http://schemas.microsoft.com/office/drawing/2014/main" id="{27BCA53D-C8FF-4B18-3E0E-92D76D028C6F}"/>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8</xdr:col>
      <xdr:colOff>84366</xdr:colOff>
      <xdr:row>2</xdr:row>
      <xdr:rowOff>81645</xdr:rowOff>
    </xdr:from>
    <xdr:ext cx="968828" cy="870856"/>
    <xdr:grpSp>
      <xdr:nvGrpSpPr>
        <xdr:cNvPr id="8" name="Shape 2">
          <a:extLst>
            <a:ext uri="{FF2B5EF4-FFF2-40B4-BE49-F238E27FC236}">
              <a16:creationId xmlns:a16="http://schemas.microsoft.com/office/drawing/2014/main" id="{D89CAA5C-AF49-40E3-9603-7E44687C1EF6}"/>
            </a:ext>
          </a:extLst>
        </xdr:cNvPr>
        <xdr:cNvGrpSpPr/>
      </xdr:nvGrpSpPr>
      <xdr:grpSpPr>
        <a:xfrm>
          <a:off x="4982937" y="489859"/>
          <a:ext cx="968828" cy="870856"/>
          <a:chOff x="4960238" y="3465675"/>
          <a:chExt cx="771525" cy="628650"/>
        </a:xfrm>
      </xdr:grpSpPr>
      <xdr:grpSp>
        <xdr:nvGrpSpPr>
          <xdr:cNvPr id="9" name="Shape 3">
            <a:extLst>
              <a:ext uri="{FF2B5EF4-FFF2-40B4-BE49-F238E27FC236}">
                <a16:creationId xmlns:a16="http://schemas.microsoft.com/office/drawing/2014/main" id="{D064CA43-C2B5-61EF-220C-64A093C21C30}"/>
              </a:ext>
            </a:extLst>
          </xdr:cNvPr>
          <xdr:cNvGrpSpPr/>
        </xdr:nvGrpSpPr>
        <xdr:grpSpPr>
          <a:xfrm>
            <a:off x="4960238" y="3465675"/>
            <a:ext cx="771525" cy="628650"/>
            <a:chOff x="0" y="0"/>
            <a:chExt cx="879" cy="701"/>
          </a:xfrm>
        </xdr:grpSpPr>
        <xdr:sp macro="" textlink="">
          <xdr:nvSpPr>
            <xdr:cNvPr id="10" name="Shape 4">
              <a:extLst>
                <a:ext uri="{FF2B5EF4-FFF2-40B4-BE49-F238E27FC236}">
                  <a16:creationId xmlns:a16="http://schemas.microsoft.com/office/drawing/2014/main" id="{E01545B5-65C9-B308-7346-13C5D6C52737}"/>
                </a:ext>
              </a:extLst>
            </xdr:cNvPr>
            <xdr:cNvSpPr/>
          </xdr:nvSpPr>
          <xdr:spPr>
            <a:xfrm>
              <a:off x="0" y="0"/>
              <a:ext cx="875" cy="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1" name="Shape 5">
              <a:extLst>
                <a:ext uri="{FF2B5EF4-FFF2-40B4-BE49-F238E27FC236}">
                  <a16:creationId xmlns:a16="http://schemas.microsoft.com/office/drawing/2014/main" id="{947ADA05-280D-E4A9-8C06-E155C9F5768A}"/>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12" name="Shape 6">
              <a:extLst>
                <a:ext uri="{FF2B5EF4-FFF2-40B4-BE49-F238E27FC236}">
                  <a16:creationId xmlns:a16="http://schemas.microsoft.com/office/drawing/2014/main" id="{E336D627-71BA-1449-CAAC-5EADF704BC9F}"/>
                </a:ext>
              </a:extLst>
            </xdr:cNvPr>
            <xdr:cNvPicPr preferRelativeResize="0"/>
          </xdr:nvPicPr>
          <xdr:blipFill rotWithShape="1">
            <a:blip xmlns:r="http://schemas.openxmlformats.org/officeDocument/2006/relationships" r:embed="rId1">
              <a:alphaModFix/>
            </a:blip>
            <a:srcRect/>
            <a:stretch/>
          </xdr:blipFill>
          <xdr:spPr>
            <a:xfrm>
              <a:off x="0" y="0"/>
              <a:ext cx="879" cy="701"/>
            </a:xfrm>
            <a:prstGeom prst="rect">
              <a:avLst/>
            </a:prstGeom>
            <a:noFill/>
            <a:ln>
              <a:noFill/>
            </a:ln>
          </xdr:spPr>
        </xdr:pic>
        <xdr:sp macro="" textlink="">
          <xdr:nvSpPr>
            <xdr:cNvPr id="13" name="Shape 7">
              <a:extLst>
                <a:ext uri="{FF2B5EF4-FFF2-40B4-BE49-F238E27FC236}">
                  <a16:creationId xmlns:a16="http://schemas.microsoft.com/office/drawing/2014/main" id="{DBDA6AE3-C7BF-3C89-F2F5-0620477E87B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pageSetUpPr fitToPage="1"/>
  </sheetPr>
  <dimension ref="A1:U2105"/>
  <sheetViews>
    <sheetView tabSelected="1" view="pageBreakPreview" zoomScale="55" zoomScaleNormal="70" zoomScaleSheetLayoutView="55" zoomScalePageLayoutView="55" workbookViewId="0">
      <selection activeCell="Q10" sqref="Q10"/>
    </sheetView>
  </sheetViews>
  <sheetFormatPr defaultColWidth="14.42578125" defaultRowHeight="15.75"/>
  <cols>
    <col min="1" max="1" width="14.28515625" customWidth="1"/>
    <col min="2" max="2" width="59.85546875" style="180" customWidth="1"/>
    <col min="3" max="3" width="10.5703125" customWidth="1"/>
    <col min="4" max="4" width="11.42578125" customWidth="1"/>
    <col min="5" max="6" width="19.85546875" customWidth="1"/>
    <col min="7" max="7" width="21.5703125" customWidth="1"/>
    <col min="8" max="8" width="20.5703125" customWidth="1"/>
    <col min="9" max="9" width="17.42578125" customWidth="1"/>
    <col min="10" max="10" width="36.28515625" customWidth="1"/>
    <col min="11" max="11" width="16.5703125" customWidth="1"/>
    <col min="12" max="21" width="8.42578125" customWidth="1"/>
  </cols>
  <sheetData>
    <row r="1" spans="1:21" ht="66.599999999999994" customHeight="1" thickTop="1">
      <c r="A1" s="66"/>
      <c r="B1" s="264" t="s">
        <v>2124</v>
      </c>
      <c r="C1" s="265"/>
      <c r="D1" s="265"/>
      <c r="E1" s="265"/>
      <c r="F1" s="265"/>
      <c r="G1" s="265"/>
      <c r="H1" s="265"/>
      <c r="I1" s="265"/>
      <c r="J1" s="266"/>
      <c r="K1" s="62" t="str">
        <f>IF(B1="","Vazia","Preenchida")</f>
        <v>Preenchida</v>
      </c>
      <c r="L1" s="1"/>
      <c r="M1" s="1"/>
      <c r="N1" s="1"/>
      <c r="O1" s="1"/>
      <c r="P1" s="1"/>
      <c r="Q1" s="1"/>
      <c r="R1" s="1"/>
      <c r="S1" s="1"/>
      <c r="T1" s="1"/>
      <c r="U1" s="1"/>
    </row>
    <row r="2" spans="1:21" ht="41.45" customHeight="1">
      <c r="A2" s="267" t="s">
        <v>2130</v>
      </c>
      <c r="B2" s="268"/>
      <c r="C2" s="269" t="s">
        <v>0</v>
      </c>
      <c r="D2" s="270"/>
      <c r="E2" s="142">
        <v>31019801</v>
      </c>
      <c r="F2" s="2" t="s">
        <v>1</v>
      </c>
      <c r="G2" s="271" t="s">
        <v>2137</v>
      </c>
      <c r="H2" s="272"/>
      <c r="I2" s="272"/>
      <c r="J2" s="273"/>
      <c r="K2" s="62" t="str">
        <f>IF(A2="","Vazia","Preenchida")</f>
        <v>Preenchida</v>
      </c>
      <c r="L2" s="3"/>
      <c r="M2" s="3"/>
      <c r="N2" s="3"/>
      <c r="O2" s="3"/>
      <c r="P2" s="3"/>
      <c r="Q2" s="3"/>
      <c r="R2" s="3"/>
      <c r="S2" s="3"/>
      <c r="T2" s="3"/>
      <c r="U2" s="3"/>
    </row>
    <row r="3" spans="1:21" ht="29.45" customHeight="1">
      <c r="A3" s="274" t="s">
        <v>2163</v>
      </c>
      <c r="B3" s="272"/>
      <c r="C3" s="4" t="s">
        <v>2</v>
      </c>
      <c r="D3" s="222">
        <v>0.03</v>
      </c>
      <c r="E3" s="5" t="s">
        <v>3</v>
      </c>
      <c r="F3" s="275" t="s">
        <v>2138</v>
      </c>
      <c r="G3" s="272"/>
      <c r="H3" s="272"/>
      <c r="I3" s="272"/>
      <c r="J3" s="273"/>
      <c r="K3" s="62" t="str">
        <f>IF(A3="","Vazia","Preenchida")</f>
        <v>Preenchida</v>
      </c>
      <c r="L3" s="3"/>
      <c r="M3" s="3"/>
      <c r="N3" s="3"/>
      <c r="O3" s="3"/>
      <c r="P3" s="3"/>
      <c r="Q3" s="3"/>
      <c r="R3" s="3"/>
      <c r="S3" s="3"/>
      <c r="T3" s="3"/>
      <c r="U3" s="3"/>
    </row>
    <row r="4" spans="1:21" ht="18.75">
      <c r="A4" s="279" t="s">
        <v>4</v>
      </c>
      <c r="B4" s="281" t="s">
        <v>5</v>
      </c>
      <c r="C4" s="283" t="s">
        <v>6</v>
      </c>
      <c r="D4" s="277" t="s">
        <v>7</v>
      </c>
      <c r="E4" s="272"/>
      <c r="F4" s="270"/>
      <c r="G4" s="6">
        <f>G2032</f>
        <v>438277.8010370399</v>
      </c>
      <c r="H4" s="278" t="s">
        <v>8</v>
      </c>
      <c r="I4" s="272"/>
      <c r="J4" s="273"/>
      <c r="K4" s="62" t="str">
        <f t="shared" ref="K4:K6" si="0">IF(H4="","Vazia","Preenchida")</f>
        <v>Preenchida</v>
      </c>
      <c r="L4" s="1"/>
      <c r="M4" s="1"/>
      <c r="N4" s="1"/>
      <c r="O4" s="1"/>
      <c r="P4" s="1"/>
      <c r="Q4" s="1"/>
      <c r="R4" s="1"/>
      <c r="S4" s="1"/>
      <c r="T4" s="1"/>
      <c r="U4" s="1"/>
    </row>
    <row r="5" spans="1:21" ht="45" customHeight="1">
      <c r="A5" s="280"/>
      <c r="B5" s="282"/>
      <c r="C5" s="284"/>
      <c r="D5" s="223" t="s">
        <v>9</v>
      </c>
      <c r="E5" s="8" t="s">
        <v>10</v>
      </c>
      <c r="F5" s="8" t="s">
        <v>11</v>
      </c>
      <c r="G5" s="7" t="s">
        <v>12</v>
      </c>
      <c r="H5" s="276" t="s">
        <v>13</v>
      </c>
      <c r="I5" s="272"/>
      <c r="J5" s="273"/>
      <c r="K5" s="62" t="str">
        <f t="shared" si="0"/>
        <v>Preenchida</v>
      </c>
      <c r="L5" s="9"/>
      <c r="M5" s="9"/>
      <c r="N5" s="9"/>
      <c r="O5" s="9"/>
      <c r="P5" s="9"/>
      <c r="Q5" s="9"/>
      <c r="R5" s="9"/>
      <c r="S5" s="9"/>
      <c r="T5" s="9"/>
      <c r="U5" s="9"/>
    </row>
    <row r="6" spans="1:21" ht="54.75" customHeight="1">
      <c r="A6" s="67" t="s">
        <v>14</v>
      </c>
      <c r="B6" s="147" t="s">
        <v>15</v>
      </c>
      <c r="C6" s="10"/>
      <c r="D6" s="224"/>
      <c r="E6" s="11"/>
      <c r="F6" s="11"/>
      <c r="G6" s="12"/>
      <c r="H6" s="212" t="s">
        <v>2225</v>
      </c>
      <c r="I6" s="68"/>
      <c r="J6" s="69"/>
      <c r="K6" s="62" t="str">
        <f t="shared" si="0"/>
        <v>Preenchida</v>
      </c>
      <c r="L6" s="13"/>
      <c r="M6" s="13"/>
      <c r="N6" s="13"/>
      <c r="O6" s="13"/>
      <c r="P6" s="13"/>
      <c r="Q6" s="13"/>
      <c r="R6" s="13"/>
      <c r="S6" s="13"/>
      <c r="T6" s="13"/>
      <c r="U6" s="13"/>
    </row>
    <row r="7" spans="1:21" ht="31.5" customHeight="1">
      <c r="A7" s="70" t="s">
        <v>16</v>
      </c>
      <c r="B7" s="146" t="s">
        <v>17</v>
      </c>
      <c r="C7" s="71" t="s">
        <v>18</v>
      </c>
      <c r="D7" s="225">
        <v>10</v>
      </c>
      <c r="E7" s="72">
        <v>48.53</v>
      </c>
      <c r="F7" s="72">
        <f>E7*(1+C$2031)</f>
        <v>59.750136000000005</v>
      </c>
      <c r="G7" s="73">
        <f>D7*F7</f>
        <v>597.50136000000009</v>
      </c>
      <c r="H7" s="285" t="s">
        <v>2235</v>
      </c>
      <c r="I7" s="286"/>
      <c r="J7" s="287"/>
      <c r="K7" s="62" t="str">
        <f t="shared" ref="K7:K14" si="1">IF(H7="","Vazia","Preenchida")</f>
        <v>Preenchida</v>
      </c>
      <c r="L7" s="13"/>
      <c r="M7" s="13"/>
      <c r="N7" s="13"/>
      <c r="O7" s="13"/>
      <c r="P7" s="13"/>
      <c r="Q7" s="13"/>
      <c r="R7" s="13"/>
      <c r="S7" s="13"/>
      <c r="T7" s="13"/>
      <c r="U7" s="13"/>
    </row>
    <row r="8" spans="1:21" ht="213" customHeight="1">
      <c r="A8" s="76"/>
      <c r="B8" s="148" t="s">
        <v>19</v>
      </c>
      <c r="C8" s="71"/>
      <c r="D8" s="225"/>
      <c r="E8" s="72"/>
      <c r="F8" s="72"/>
      <c r="G8" s="73"/>
      <c r="H8" s="213" t="s">
        <v>2225</v>
      </c>
      <c r="I8" s="77"/>
      <c r="J8" s="78"/>
      <c r="K8" s="62" t="str">
        <f t="shared" si="1"/>
        <v>Preenchida</v>
      </c>
      <c r="L8" s="204"/>
      <c r="M8" s="204"/>
      <c r="N8" s="204"/>
      <c r="O8" s="204"/>
      <c r="P8" s="204"/>
      <c r="Q8" s="204"/>
      <c r="R8" s="204"/>
      <c r="S8" s="204"/>
      <c r="T8" s="204"/>
      <c r="U8" s="205"/>
    </row>
    <row r="9" spans="1:21" ht="18.75" hidden="1">
      <c r="A9" s="76"/>
      <c r="B9" s="148"/>
      <c r="C9" s="71"/>
      <c r="D9" s="181"/>
      <c r="E9" s="72"/>
      <c r="F9" s="72"/>
      <c r="G9" s="73"/>
      <c r="H9" s="68"/>
      <c r="I9" s="74"/>
      <c r="J9" s="69"/>
      <c r="K9" s="62" t="str">
        <f t="shared" si="1"/>
        <v>Vazia</v>
      </c>
      <c r="L9" s="13"/>
      <c r="M9" s="13"/>
      <c r="N9" s="13"/>
      <c r="O9" s="13"/>
      <c r="P9" s="13"/>
      <c r="Q9" s="13"/>
      <c r="R9" s="13"/>
      <c r="S9" s="13"/>
      <c r="T9" s="13"/>
      <c r="U9" s="13"/>
    </row>
    <row r="10" spans="1:21" ht="36" customHeight="1">
      <c r="A10" s="76" t="s">
        <v>20</v>
      </c>
      <c r="B10" s="149" t="s">
        <v>21</v>
      </c>
      <c r="C10" s="71" t="s">
        <v>18</v>
      </c>
      <c r="D10" s="225">
        <v>127.9</v>
      </c>
      <c r="E10" s="72">
        <v>1.1200000000000001</v>
      </c>
      <c r="F10" s="72">
        <f>E10*(1+C$2031)</f>
        <v>1.3789440000000002</v>
      </c>
      <c r="G10" s="73">
        <f>D10*F10</f>
        <v>176.36693760000003</v>
      </c>
      <c r="H10" s="285" t="s">
        <v>2177</v>
      </c>
      <c r="I10" s="286"/>
      <c r="J10" s="287"/>
      <c r="K10" s="62" t="str">
        <f t="shared" si="1"/>
        <v>Preenchida</v>
      </c>
      <c r="L10" s="13"/>
      <c r="M10" s="13"/>
      <c r="N10" s="13"/>
      <c r="O10" s="13"/>
      <c r="P10" s="13"/>
      <c r="Q10" s="13"/>
      <c r="R10" s="13"/>
      <c r="S10" s="13"/>
      <c r="T10" s="13"/>
      <c r="U10" s="13"/>
    </row>
    <row r="11" spans="1:21" ht="139.5" customHeight="1">
      <c r="A11" s="76"/>
      <c r="B11" s="148" t="s">
        <v>22</v>
      </c>
      <c r="C11" s="71"/>
      <c r="D11" s="225"/>
      <c r="E11" s="72"/>
      <c r="F11" s="72"/>
      <c r="G11" s="73"/>
      <c r="H11" s="212" t="s">
        <v>2225</v>
      </c>
      <c r="I11" s="74"/>
      <c r="J11" s="75"/>
      <c r="K11" s="62" t="str">
        <f t="shared" si="1"/>
        <v>Preenchida</v>
      </c>
      <c r="L11" s="13"/>
      <c r="M11" s="13"/>
      <c r="N11" s="13"/>
      <c r="O11" s="13"/>
      <c r="P11" s="13"/>
      <c r="Q11" s="13"/>
      <c r="R11" s="13"/>
      <c r="S11" s="13"/>
      <c r="T11" s="13"/>
      <c r="U11" s="13"/>
    </row>
    <row r="12" spans="1:21" ht="18.75" hidden="1">
      <c r="A12" s="76"/>
      <c r="B12" s="148"/>
      <c r="C12" s="71"/>
      <c r="D12" s="181"/>
      <c r="E12" s="72"/>
      <c r="F12" s="72"/>
      <c r="G12" s="73"/>
      <c r="H12" s="68"/>
      <c r="I12" s="74"/>
      <c r="J12" s="69"/>
      <c r="K12" s="62" t="str">
        <f t="shared" si="1"/>
        <v>Vazia</v>
      </c>
      <c r="L12" s="13"/>
      <c r="M12" s="13"/>
      <c r="N12" s="13"/>
      <c r="O12" s="13"/>
      <c r="P12" s="13"/>
      <c r="Q12" s="13"/>
      <c r="R12" s="13"/>
      <c r="S12" s="13"/>
      <c r="T12" s="13"/>
      <c r="U12" s="13"/>
    </row>
    <row r="13" spans="1:21" ht="77.45" customHeight="1">
      <c r="A13" s="76" t="s">
        <v>23</v>
      </c>
      <c r="B13" s="149" t="s">
        <v>24</v>
      </c>
      <c r="C13" s="71" t="s">
        <v>6</v>
      </c>
      <c r="D13" s="225">
        <v>1</v>
      </c>
      <c r="E13" s="72">
        <v>1230.21</v>
      </c>
      <c r="F13" s="72">
        <f>E13*(1+C$2031)</f>
        <v>1514.6345520000002</v>
      </c>
      <c r="G13" s="73">
        <f>D13*F13</f>
        <v>1514.6345520000002</v>
      </c>
      <c r="H13" s="285" t="s">
        <v>2172</v>
      </c>
      <c r="I13" s="286"/>
      <c r="J13" s="287"/>
      <c r="K13" s="62" t="str">
        <f t="shared" si="1"/>
        <v>Preenchida</v>
      </c>
      <c r="L13" s="13"/>
      <c r="M13" s="13"/>
      <c r="N13" s="13"/>
      <c r="O13" s="13"/>
      <c r="P13" s="13"/>
      <c r="Q13" s="13"/>
      <c r="R13" s="13"/>
      <c r="S13" s="13"/>
      <c r="T13" s="13"/>
      <c r="U13" s="13"/>
    </row>
    <row r="14" spans="1:21" ht="243" customHeight="1">
      <c r="A14" s="76"/>
      <c r="B14" s="150" t="s">
        <v>25</v>
      </c>
      <c r="C14" s="71"/>
      <c r="D14" s="225"/>
      <c r="E14" s="72"/>
      <c r="F14" s="72"/>
      <c r="G14" s="73"/>
      <c r="H14" s="214" t="s">
        <v>2225</v>
      </c>
      <c r="I14" s="79"/>
      <c r="J14" s="80"/>
      <c r="K14" s="62" t="str">
        <f t="shared" si="1"/>
        <v>Preenchida</v>
      </c>
      <c r="L14" s="13"/>
      <c r="M14" s="13"/>
      <c r="N14" s="13"/>
      <c r="O14" s="13"/>
      <c r="P14" s="13"/>
      <c r="Q14" s="13"/>
      <c r="R14" s="13"/>
      <c r="S14" s="13"/>
      <c r="T14" s="13"/>
      <c r="U14" s="13"/>
    </row>
    <row r="15" spans="1:21" ht="0.6" hidden="1" customHeight="1">
      <c r="A15" s="76"/>
      <c r="B15" s="149"/>
      <c r="C15" s="71"/>
      <c r="D15" s="181"/>
      <c r="E15" s="72"/>
      <c r="F15" s="72"/>
      <c r="G15" s="73"/>
      <c r="H15" s="68"/>
      <c r="I15" s="74"/>
      <c r="J15" s="69"/>
      <c r="K15" s="62" t="str">
        <f t="shared" ref="K15:K78" si="2">IF(H15="","Vazia","Preenchida")</f>
        <v>Vazia</v>
      </c>
      <c r="L15" s="13"/>
      <c r="M15" s="13"/>
      <c r="N15" s="13"/>
      <c r="O15" s="13"/>
      <c r="P15" s="13"/>
      <c r="Q15" s="13"/>
      <c r="R15" s="13"/>
      <c r="S15" s="13"/>
      <c r="T15" s="13"/>
      <c r="U15" s="13"/>
    </row>
    <row r="16" spans="1:21" ht="21" hidden="1">
      <c r="A16" s="76" t="s">
        <v>26</v>
      </c>
      <c r="B16" s="149" t="s">
        <v>27</v>
      </c>
      <c r="C16" s="71" t="s">
        <v>28</v>
      </c>
      <c r="D16" s="181"/>
      <c r="E16" s="72">
        <v>1.36</v>
      </c>
      <c r="F16" s="72">
        <f>E16*(1+C$2031)</f>
        <v>1.6744320000000001</v>
      </c>
      <c r="G16" s="73">
        <f>D16*F16</f>
        <v>0</v>
      </c>
      <c r="H16" s="68"/>
      <c r="I16" s="74"/>
      <c r="J16" s="75"/>
      <c r="K16" s="62" t="str">
        <f t="shared" si="2"/>
        <v>Vazia</v>
      </c>
      <c r="L16" s="13"/>
      <c r="M16" s="13"/>
      <c r="N16" s="13"/>
      <c r="O16" s="13"/>
      <c r="P16" s="13"/>
      <c r="Q16" s="13"/>
      <c r="R16" s="13"/>
      <c r="S16" s="13"/>
      <c r="T16" s="13"/>
      <c r="U16" s="13"/>
    </row>
    <row r="17" spans="1:21" ht="220.5" hidden="1">
      <c r="A17" s="76"/>
      <c r="B17" s="148" t="s">
        <v>29</v>
      </c>
      <c r="C17" s="71"/>
      <c r="D17" s="181"/>
      <c r="E17" s="72"/>
      <c r="F17" s="72"/>
      <c r="G17" s="73"/>
      <c r="H17" s="14"/>
      <c r="I17" s="81"/>
      <c r="J17" s="69"/>
      <c r="K17" s="62" t="str">
        <f t="shared" si="2"/>
        <v>Vazia</v>
      </c>
      <c r="L17" s="13"/>
      <c r="M17" s="13"/>
      <c r="N17" s="13"/>
      <c r="O17" s="13"/>
      <c r="P17" s="13"/>
      <c r="Q17" s="13"/>
      <c r="R17" s="13"/>
      <c r="S17" s="13"/>
      <c r="T17" s="13"/>
      <c r="U17" s="13"/>
    </row>
    <row r="18" spans="1:21" ht="6" hidden="1" customHeight="1">
      <c r="A18" s="76"/>
      <c r="B18" s="149"/>
      <c r="C18" s="71"/>
      <c r="D18" s="181"/>
      <c r="E18" s="72"/>
      <c r="F18" s="72"/>
      <c r="G18" s="73"/>
      <c r="H18" s="68"/>
      <c r="I18" s="74"/>
      <c r="J18" s="69"/>
      <c r="K18" s="62" t="str">
        <f t="shared" si="2"/>
        <v>Vazia</v>
      </c>
      <c r="L18" s="13"/>
      <c r="M18" s="13"/>
      <c r="N18" s="13"/>
      <c r="O18" s="13"/>
      <c r="P18" s="13"/>
      <c r="Q18" s="13"/>
      <c r="R18" s="13"/>
      <c r="S18" s="13"/>
      <c r="T18" s="13"/>
      <c r="U18" s="13"/>
    </row>
    <row r="19" spans="1:21" ht="47.25" hidden="1">
      <c r="A19" s="76" t="s">
        <v>30</v>
      </c>
      <c r="B19" s="149" t="s">
        <v>31</v>
      </c>
      <c r="C19" s="71" t="s">
        <v>32</v>
      </c>
      <c r="D19" s="181"/>
      <c r="E19" s="72">
        <v>0.53</v>
      </c>
      <c r="F19" s="72">
        <f>E19*(1+C$2031)</f>
        <v>0.65253600000000012</v>
      </c>
      <c r="G19" s="73">
        <f>D19*F19</f>
        <v>0</v>
      </c>
      <c r="H19" s="68"/>
      <c r="I19" s="74"/>
      <c r="J19" s="75"/>
      <c r="K19" s="62" t="str">
        <f t="shared" si="2"/>
        <v>Vazia</v>
      </c>
      <c r="L19" s="13"/>
      <c r="M19" s="13"/>
      <c r="N19" s="13"/>
      <c r="O19" s="13"/>
      <c r="P19" s="13"/>
      <c r="Q19" s="13"/>
      <c r="R19" s="13"/>
      <c r="S19" s="13"/>
      <c r="T19" s="13"/>
      <c r="U19" s="13"/>
    </row>
    <row r="20" spans="1:21" ht="236.25" hidden="1">
      <c r="A20" s="76"/>
      <c r="B20" s="148" t="s">
        <v>33</v>
      </c>
      <c r="C20" s="71"/>
      <c r="D20" s="181"/>
      <c r="E20" s="72"/>
      <c r="F20" s="72"/>
      <c r="G20" s="73"/>
      <c r="H20" s="14"/>
      <c r="I20" s="81"/>
      <c r="J20" s="69"/>
      <c r="K20" s="62" t="str">
        <f t="shared" si="2"/>
        <v>Vazia</v>
      </c>
      <c r="L20" s="13"/>
      <c r="M20" s="13"/>
      <c r="N20" s="13"/>
      <c r="O20" s="13"/>
      <c r="P20" s="13"/>
      <c r="Q20" s="13"/>
      <c r="R20" s="13"/>
      <c r="S20" s="13"/>
      <c r="T20" s="13"/>
      <c r="U20" s="13"/>
    </row>
    <row r="21" spans="1:21" ht="18.75" hidden="1">
      <c r="A21" s="76"/>
      <c r="B21" s="149"/>
      <c r="C21" s="71"/>
      <c r="D21" s="181"/>
      <c r="E21" s="72"/>
      <c r="F21" s="72"/>
      <c r="G21" s="73"/>
      <c r="H21" s="68"/>
      <c r="I21" s="74"/>
      <c r="J21" s="69"/>
      <c r="K21" s="62" t="str">
        <f t="shared" si="2"/>
        <v>Vazia</v>
      </c>
      <c r="L21" s="13"/>
      <c r="M21" s="13"/>
      <c r="N21" s="13"/>
      <c r="O21" s="13"/>
      <c r="P21" s="13"/>
      <c r="Q21" s="13"/>
      <c r="R21" s="13"/>
      <c r="S21" s="13"/>
      <c r="T21" s="13"/>
      <c r="U21" s="13"/>
    </row>
    <row r="22" spans="1:21" ht="31.5" hidden="1">
      <c r="A22" s="76" t="s">
        <v>34</v>
      </c>
      <c r="B22" s="149" t="s">
        <v>35</v>
      </c>
      <c r="C22" s="71" t="s">
        <v>32</v>
      </c>
      <c r="D22" s="181"/>
      <c r="E22" s="72">
        <v>565.51</v>
      </c>
      <c r="F22" s="72">
        <f>E22*(1+C$2031)</f>
        <v>696.25591200000008</v>
      </c>
      <c r="G22" s="73">
        <f>D22*F22</f>
        <v>0</v>
      </c>
      <c r="H22" s="68"/>
      <c r="I22" s="74"/>
      <c r="J22" s="75"/>
      <c r="K22" s="62" t="str">
        <f t="shared" si="2"/>
        <v>Vazia</v>
      </c>
      <c r="L22" s="13"/>
      <c r="M22" s="13"/>
      <c r="N22" s="13"/>
      <c r="O22" s="13"/>
      <c r="P22" s="13"/>
      <c r="Q22" s="13"/>
      <c r="R22" s="13"/>
      <c r="S22" s="13"/>
      <c r="T22" s="13"/>
      <c r="U22" s="13"/>
    </row>
    <row r="23" spans="1:21" ht="378" hidden="1">
      <c r="A23" s="76"/>
      <c r="B23" s="148" t="s">
        <v>36</v>
      </c>
      <c r="C23" s="71"/>
      <c r="D23" s="181"/>
      <c r="E23" s="72"/>
      <c r="F23" s="72"/>
      <c r="G23" s="73"/>
      <c r="H23" s="14"/>
      <c r="I23" s="81"/>
      <c r="J23" s="69"/>
      <c r="K23" s="62" t="str">
        <f t="shared" si="2"/>
        <v>Vazia</v>
      </c>
      <c r="L23" s="13"/>
      <c r="M23" s="13"/>
      <c r="N23" s="13"/>
      <c r="O23" s="13"/>
      <c r="P23" s="13"/>
      <c r="Q23" s="13"/>
      <c r="R23" s="13"/>
      <c r="S23" s="13"/>
      <c r="T23" s="13"/>
      <c r="U23" s="13"/>
    </row>
    <row r="24" spans="1:21" ht="18.75" hidden="1">
      <c r="A24" s="76"/>
      <c r="B24" s="148"/>
      <c r="C24" s="71"/>
      <c r="D24" s="181"/>
      <c r="E24" s="72"/>
      <c r="F24" s="72"/>
      <c r="G24" s="73"/>
      <c r="H24" s="68"/>
      <c r="I24" s="74"/>
      <c r="J24" s="69"/>
      <c r="K24" s="62" t="str">
        <f t="shared" si="2"/>
        <v>Vazia</v>
      </c>
      <c r="L24" s="13"/>
      <c r="M24" s="13"/>
      <c r="N24" s="13"/>
      <c r="O24" s="13"/>
      <c r="P24" s="13"/>
      <c r="Q24" s="13"/>
      <c r="R24" s="13"/>
      <c r="S24" s="13"/>
      <c r="T24" s="13"/>
      <c r="U24" s="13"/>
    </row>
    <row r="25" spans="1:21" ht="47.25" hidden="1">
      <c r="A25" s="76" t="s">
        <v>37</v>
      </c>
      <c r="B25" s="149" t="s">
        <v>38</v>
      </c>
      <c r="C25" s="71" t="s">
        <v>32</v>
      </c>
      <c r="D25" s="181"/>
      <c r="E25" s="72">
        <v>625.48</v>
      </c>
      <c r="F25" s="72">
        <f>E25*(1+C$2031)</f>
        <v>770.09097600000007</v>
      </c>
      <c r="G25" s="73">
        <f>D25*F25</f>
        <v>0</v>
      </c>
      <c r="H25" s="68"/>
      <c r="I25" s="74"/>
      <c r="J25" s="75"/>
      <c r="K25" s="62" t="str">
        <f t="shared" si="2"/>
        <v>Vazia</v>
      </c>
      <c r="L25" s="13"/>
      <c r="M25" s="13"/>
      <c r="N25" s="13"/>
      <c r="O25" s="13"/>
      <c r="P25" s="13"/>
      <c r="Q25" s="13"/>
      <c r="R25" s="13"/>
      <c r="S25" s="13"/>
      <c r="T25" s="13"/>
      <c r="U25" s="13"/>
    </row>
    <row r="26" spans="1:21" ht="409.5" hidden="1">
      <c r="A26" s="76"/>
      <c r="B26" s="148" t="s">
        <v>39</v>
      </c>
      <c r="C26" s="71"/>
      <c r="D26" s="181"/>
      <c r="E26" s="72"/>
      <c r="F26" s="72"/>
      <c r="G26" s="73"/>
      <c r="H26" s="68"/>
      <c r="I26" s="74"/>
      <c r="J26" s="69"/>
      <c r="K26" s="62" t="str">
        <f t="shared" si="2"/>
        <v>Vazia</v>
      </c>
      <c r="L26" s="13"/>
      <c r="M26" s="13"/>
      <c r="N26" s="13"/>
      <c r="O26" s="13"/>
      <c r="P26" s="13"/>
      <c r="Q26" s="13"/>
      <c r="R26" s="13"/>
      <c r="S26" s="13"/>
      <c r="T26" s="13"/>
      <c r="U26" s="13"/>
    </row>
    <row r="27" spans="1:21" ht="18.75" hidden="1">
      <c r="A27" s="76"/>
      <c r="B27" s="149"/>
      <c r="C27" s="82"/>
      <c r="D27" s="182"/>
      <c r="E27" s="83"/>
      <c r="F27" s="83"/>
      <c r="G27" s="84"/>
      <c r="H27" s="68"/>
      <c r="I27" s="74"/>
      <c r="J27" s="69"/>
      <c r="K27" s="62" t="str">
        <f t="shared" si="2"/>
        <v>Vazia</v>
      </c>
      <c r="L27" s="13"/>
      <c r="M27" s="13"/>
      <c r="N27" s="13"/>
      <c r="O27" s="13"/>
      <c r="P27" s="13"/>
      <c r="Q27" s="13"/>
      <c r="R27" s="13"/>
      <c r="S27" s="13"/>
      <c r="T27" s="13"/>
      <c r="U27" s="13"/>
    </row>
    <row r="28" spans="1:21" ht="31.5" hidden="1">
      <c r="A28" s="76" t="s">
        <v>40</v>
      </c>
      <c r="B28" s="149" t="s">
        <v>41</v>
      </c>
      <c r="C28" s="71" t="s">
        <v>32</v>
      </c>
      <c r="D28" s="181"/>
      <c r="E28" s="72">
        <v>157.76</v>
      </c>
      <c r="F28" s="72">
        <f>E28*(1+C$2031)</f>
        <v>194.23411200000001</v>
      </c>
      <c r="G28" s="73">
        <f>D28*F28</f>
        <v>0</v>
      </c>
      <c r="H28" s="68"/>
      <c r="I28" s="74"/>
      <c r="J28" s="75"/>
      <c r="K28" s="62" t="str">
        <f t="shared" si="2"/>
        <v>Vazia</v>
      </c>
      <c r="L28" s="13"/>
      <c r="M28" s="13"/>
      <c r="N28" s="13"/>
      <c r="O28" s="13"/>
      <c r="P28" s="13"/>
      <c r="Q28" s="13"/>
      <c r="R28" s="13"/>
      <c r="S28" s="13"/>
      <c r="T28" s="13"/>
      <c r="U28" s="13"/>
    </row>
    <row r="29" spans="1:21" ht="157.5" hidden="1">
      <c r="A29" s="76"/>
      <c r="B29" s="148" t="s">
        <v>42</v>
      </c>
      <c r="C29" s="71"/>
      <c r="D29" s="181"/>
      <c r="E29" s="72"/>
      <c r="F29" s="72"/>
      <c r="G29" s="73"/>
      <c r="H29" s="68"/>
      <c r="I29" s="74"/>
      <c r="J29" s="69"/>
      <c r="K29" s="62" t="str">
        <f t="shared" si="2"/>
        <v>Vazia</v>
      </c>
      <c r="L29" s="13"/>
      <c r="M29" s="13"/>
      <c r="N29" s="13"/>
      <c r="O29" s="13"/>
      <c r="P29" s="13"/>
      <c r="Q29" s="13"/>
      <c r="R29" s="13"/>
      <c r="S29" s="13"/>
      <c r="T29" s="13"/>
      <c r="U29" s="13"/>
    </row>
    <row r="30" spans="1:21" ht="18.75" hidden="1">
      <c r="A30" s="76"/>
      <c r="B30" s="149"/>
      <c r="C30" s="71"/>
      <c r="D30" s="181"/>
      <c r="E30" s="72"/>
      <c r="F30" s="72"/>
      <c r="G30" s="73"/>
      <c r="H30" s="68"/>
      <c r="I30" s="74"/>
      <c r="J30" s="69"/>
      <c r="K30" s="62" t="str">
        <f t="shared" si="2"/>
        <v>Vazia</v>
      </c>
      <c r="L30" s="13"/>
      <c r="M30" s="13"/>
      <c r="N30" s="13"/>
      <c r="O30" s="13"/>
      <c r="P30" s="13"/>
      <c r="Q30" s="13"/>
      <c r="R30" s="13"/>
      <c r="S30" s="13"/>
      <c r="T30" s="13"/>
      <c r="U30" s="13"/>
    </row>
    <row r="31" spans="1:21" ht="31.5" hidden="1">
      <c r="A31" s="76" t="s">
        <v>43</v>
      </c>
      <c r="B31" s="149" t="s">
        <v>44</v>
      </c>
      <c r="C31" s="71" t="s">
        <v>32</v>
      </c>
      <c r="D31" s="181"/>
      <c r="E31" s="72">
        <v>136.58000000000001</v>
      </c>
      <c r="F31" s="72">
        <f>E31*(1+C$2031)</f>
        <v>168.15729600000003</v>
      </c>
      <c r="G31" s="73">
        <f>D31*F31</f>
        <v>0</v>
      </c>
      <c r="H31" s="68"/>
      <c r="I31" s="74"/>
      <c r="J31" s="69"/>
      <c r="K31" s="62" t="str">
        <f t="shared" si="2"/>
        <v>Vazia</v>
      </c>
      <c r="L31" s="13"/>
      <c r="M31" s="13"/>
      <c r="N31" s="13"/>
      <c r="O31" s="13"/>
      <c r="P31" s="13"/>
      <c r="Q31" s="13"/>
      <c r="R31" s="13"/>
      <c r="S31" s="13"/>
      <c r="T31" s="13"/>
      <c r="U31" s="13"/>
    </row>
    <row r="32" spans="1:21" ht="141.75" hidden="1">
      <c r="A32" s="76"/>
      <c r="B32" s="148" t="s">
        <v>45</v>
      </c>
      <c r="C32" s="71"/>
      <c r="D32" s="181"/>
      <c r="E32" s="72"/>
      <c r="F32" s="72"/>
      <c r="G32" s="73"/>
      <c r="H32" s="68"/>
      <c r="I32" s="74"/>
      <c r="J32" s="69"/>
      <c r="K32" s="62" t="str">
        <f t="shared" si="2"/>
        <v>Vazia</v>
      </c>
      <c r="L32" s="13"/>
      <c r="M32" s="13"/>
      <c r="N32" s="13"/>
      <c r="O32" s="13"/>
      <c r="P32" s="13"/>
      <c r="Q32" s="13"/>
      <c r="R32" s="13"/>
      <c r="S32" s="13"/>
      <c r="T32" s="13"/>
      <c r="U32" s="13"/>
    </row>
    <row r="33" spans="1:21" ht="18.75" hidden="1">
      <c r="A33" s="76"/>
      <c r="B33" s="149"/>
      <c r="C33" s="71"/>
      <c r="D33" s="181"/>
      <c r="E33" s="72"/>
      <c r="F33" s="72"/>
      <c r="G33" s="73"/>
      <c r="H33" s="68"/>
      <c r="I33" s="74"/>
      <c r="J33" s="69"/>
      <c r="K33" s="62" t="str">
        <f t="shared" si="2"/>
        <v>Vazia</v>
      </c>
      <c r="L33" s="13"/>
      <c r="M33" s="13"/>
      <c r="N33" s="13"/>
      <c r="O33" s="13"/>
      <c r="P33" s="13"/>
      <c r="Q33" s="13"/>
      <c r="R33" s="13"/>
      <c r="S33" s="13"/>
      <c r="T33" s="13"/>
      <c r="U33" s="13"/>
    </row>
    <row r="34" spans="1:21" ht="63" hidden="1">
      <c r="A34" s="76" t="s">
        <v>46</v>
      </c>
      <c r="B34" s="149" t="s">
        <v>47</v>
      </c>
      <c r="C34" s="71" t="s">
        <v>32</v>
      </c>
      <c r="D34" s="181"/>
      <c r="E34" s="72">
        <v>54.94</v>
      </c>
      <c r="F34" s="72">
        <f>E34*(1+C$2031)</f>
        <v>67.642128</v>
      </c>
      <c r="G34" s="73">
        <f>D34*F34</f>
        <v>0</v>
      </c>
      <c r="H34" s="68"/>
      <c r="I34" s="74"/>
      <c r="J34" s="69"/>
      <c r="K34" s="62" t="str">
        <f t="shared" si="2"/>
        <v>Vazia</v>
      </c>
      <c r="L34" s="13"/>
      <c r="M34" s="13"/>
      <c r="N34" s="13"/>
      <c r="O34" s="13"/>
      <c r="P34" s="13"/>
      <c r="Q34" s="13"/>
      <c r="R34" s="13"/>
      <c r="S34" s="13"/>
      <c r="T34" s="13"/>
      <c r="U34" s="13"/>
    </row>
    <row r="35" spans="1:21" ht="141.75" hidden="1">
      <c r="A35" s="76"/>
      <c r="B35" s="148" t="s">
        <v>48</v>
      </c>
      <c r="C35" s="71"/>
      <c r="D35" s="181"/>
      <c r="E35" s="72"/>
      <c r="F35" s="72"/>
      <c r="G35" s="73"/>
      <c r="H35" s="68"/>
      <c r="I35" s="74"/>
      <c r="J35" s="69"/>
      <c r="K35" s="62" t="str">
        <f t="shared" si="2"/>
        <v>Vazia</v>
      </c>
      <c r="L35" s="13"/>
      <c r="M35" s="13"/>
      <c r="N35" s="13"/>
      <c r="O35" s="13"/>
      <c r="P35" s="13"/>
      <c r="Q35" s="13"/>
      <c r="R35" s="13"/>
      <c r="S35" s="13"/>
      <c r="T35" s="13"/>
      <c r="U35" s="13"/>
    </row>
    <row r="36" spans="1:21" ht="18.75" hidden="1">
      <c r="A36" s="76"/>
      <c r="B36" s="149"/>
      <c r="C36" s="71"/>
      <c r="D36" s="181"/>
      <c r="E36" s="72"/>
      <c r="F36" s="72"/>
      <c r="G36" s="73"/>
      <c r="H36" s="68"/>
      <c r="I36" s="74"/>
      <c r="J36" s="69"/>
      <c r="K36" s="62" t="str">
        <f t="shared" si="2"/>
        <v>Vazia</v>
      </c>
      <c r="L36" s="13"/>
      <c r="M36" s="13"/>
      <c r="N36" s="13"/>
      <c r="O36" s="13"/>
      <c r="P36" s="13"/>
      <c r="Q36" s="13"/>
      <c r="R36" s="13"/>
      <c r="S36" s="13"/>
      <c r="T36" s="13"/>
      <c r="U36" s="13"/>
    </row>
    <row r="37" spans="1:21" ht="47.25" hidden="1">
      <c r="A37" s="76" t="s">
        <v>49</v>
      </c>
      <c r="B37" s="149" t="s">
        <v>50</v>
      </c>
      <c r="C37" s="71" t="s">
        <v>32</v>
      </c>
      <c r="D37" s="181"/>
      <c r="E37" s="72">
        <v>121.83</v>
      </c>
      <c r="F37" s="72">
        <f>E37*(1+C$2031)</f>
        <v>149.997096</v>
      </c>
      <c r="G37" s="73">
        <f>D37*F37</f>
        <v>0</v>
      </c>
      <c r="H37" s="68"/>
      <c r="I37" s="74"/>
      <c r="J37" s="69"/>
      <c r="K37" s="62" t="str">
        <f t="shared" si="2"/>
        <v>Vazia</v>
      </c>
      <c r="L37" s="13"/>
      <c r="M37" s="13"/>
      <c r="N37" s="13"/>
      <c r="O37" s="13"/>
      <c r="P37" s="13"/>
      <c r="Q37" s="13"/>
      <c r="R37" s="13"/>
      <c r="S37" s="13"/>
      <c r="T37" s="13"/>
      <c r="U37" s="13"/>
    </row>
    <row r="38" spans="1:21" ht="157.5" hidden="1">
      <c r="A38" s="76"/>
      <c r="B38" s="148" t="s">
        <v>51</v>
      </c>
      <c r="C38" s="71"/>
      <c r="D38" s="181"/>
      <c r="E38" s="72"/>
      <c r="F38" s="72"/>
      <c r="G38" s="73"/>
      <c r="H38" s="68"/>
      <c r="I38" s="74"/>
      <c r="J38" s="69"/>
      <c r="K38" s="62" t="str">
        <f t="shared" si="2"/>
        <v>Vazia</v>
      </c>
      <c r="L38" s="13"/>
      <c r="M38" s="13"/>
      <c r="N38" s="13"/>
      <c r="O38" s="13"/>
      <c r="P38" s="13"/>
      <c r="Q38" s="13"/>
      <c r="R38" s="13"/>
      <c r="S38" s="13"/>
      <c r="T38" s="13"/>
      <c r="U38" s="13"/>
    </row>
    <row r="39" spans="1:21" ht="18.75" hidden="1">
      <c r="A39" s="76"/>
      <c r="B39" s="149"/>
      <c r="C39" s="71"/>
      <c r="D39" s="181"/>
      <c r="E39" s="72"/>
      <c r="F39" s="72"/>
      <c r="G39" s="73"/>
      <c r="H39" s="68"/>
      <c r="I39" s="74"/>
      <c r="J39" s="69"/>
      <c r="K39" s="62" t="str">
        <f t="shared" si="2"/>
        <v>Vazia</v>
      </c>
      <c r="L39" s="13"/>
      <c r="M39" s="13"/>
      <c r="N39" s="13"/>
      <c r="O39" s="13"/>
      <c r="P39" s="13"/>
      <c r="Q39" s="13"/>
      <c r="R39" s="13"/>
      <c r="S39" s="13"/>
      <c r="T39" s="13"/>
      <c r="U39" s="13"/>
    </row>
    <row r="40" spans="1:21" ht="47.25" hidden="1">
      <c r="A40" s="76" t="s">
        <v>52</v>
      </c>
      <c r="B40" s="149" t="s">
        <v>53</v>
      </c>
      <c r="C40" s="71" t="s">
        <v>32</v>
      </c>
      <c r="D40" s="181"/>
      <c r="E40" s="72">
        <v>10.75</v>
      </c>
      <c r="F40" s="72">
        <f>E40*(1+C$2031)</f>
        <v>13.2354</v>
      </c>
      <c r="G40" s="73">
        <f>D40*F40</f>
        <v>0</v>
      </c>
      <c r="H40" s="68"/>
      <c r="I40" s="74"/>
      <c r="J40" s="69"/>
      <c r="K40" s="62" t="str">
        <f t="shared" si="2"/>
        <v>Vazia</v>
      </c>
      <c r="L40" s="13"/>
      <c r="M40" s="13"/>
      <c r="N40" s="13"/>
      <c r="O40" s="13"/>
      <c r="P40" s="13"/>
      <c r="Q40" s="13"/>
      <c r="R40" s="13"/>
      <c r="S40" s="13"/>
      <c r="T40" s="13"/>
      <c r="U40" s="13"/>
    </row>
    <row r="41" spans="1:21" ht="126" hidden="1">
      <c r="A41" s="76"/>
      <c r="B41" s="148" t="s">
        <v>54</v>
      </c>
      <c r="C41" s="71"/>
      <c r="D41" s="181"/>
      <c r="E41" s="72"/>
      <c r="F41" s="72"/>
      <c r="G41" s="73"/>
      <c r="H41" s="68"/>
      <c r="I41" s="74"/>
      <c r="J41" s="69"/>
      <c r="K41" s="62" t="str">
        <f t="shared" si="2"/>
        <v>Vazia</v>
      </c>
      <c r="L41" s="13"/>
      <c r="M41" s="13"/>
      <c r="N41" s="13"/>
      <c r="O41" s="13"/>
      <c r="P41" s="13"/>
      <c r="Q41" s="13"/>
      <c r="R41" s="13"/>
      <c r="S41" s="13"/>
      <c r="T41" s="13"/>
      <c r="U41" s="13"/>
    </row>
    <row r="42" spans="1:21" ht="18.75" hidden="1">
      <c r="A42" s="76"/>
      <c r="B42" s="149"/>
      <c r="C42" s="71"/>
      <c r="D42" s="181"/>
      <c r="E42" s="72"/>
      <c r="F42" s="72"/>
      <c r="G42" s="73"/>
      <c r="H42" s="68"/>
      <c r="I42" s="74"/>
      <c r="J42" s="69"/>
      <c r="K42" s="62" t="str">
        <f t="shared" si="2"/>
        <v>Vazia</v>
      </c>
      <c r="L42" s="13"/>
      <c r="M42" s="13"/>
      <c r="N42" s="13"/>
      <c r="O42" s="13"/>
      <c r="P42" s="13"/>
      <c r="Q42" s="13"/>
      <c r="R42" s="13"/>
      <c r="S42" s="13"/>
      <c r="T42" s="13"/>
      <c r="U42" s="13"/>
    </row>
    <row r="43" spans="1:21" ht="18.75" hidden="1">
      <c r="A43" s="76" t="s">
        <v>55</v>
      </c>
      <c r="B43" s="149" t="s">
        <v>56</v>
      </c>
      <c r="C43" s="71" t="s">
        <v>6</v>
      </c>
      <c r="D43" s="181"/>
      <c r="E43" s="72">
        <v>1106.1600000000001</v>
      </c>
      <c r="F43" s="72">
        <f>E43*(1+C$2031)</f>
        <v>1361.9041920000002</v>
      </c>
      <c r="G43" s="73">
        <f>D43*F43</f>
        <v>0</v>
      </c>
      <c r="H43" s="68"/>
      <c r="I43" s="74"/>
      <c r="J43" s="75"/>
      <c r="K43" s="62" t="str">
        <f t="shared" si="2"/>
        <v>Vazia</v>
      </c>
      <c r="L43" s="13"/>
      <c r="M43" s="13"/>
      <c r="N43" s="13"/>
      <c r="O43" s="13"/>
      <c r="P43" s="13"/>
      <c r="Q43" s="13"/>
      <c r="R43" s="13"/>
      <c r="S43" s="13"/>
      <c r="T43" s="13"/>
      <c r="U43" s="13"/>
    </row>
    <row r="44" spans="1:21" ht="157.5" hidden="1">
      <c r="A44" s="76"/>
      <c r="B44" s="148" t="s">
        <v>57</v>
      </c>
      <c r="C44" s="71"/>
      <c r="D44" s="181"/>
      <c r="E44" s="72"/>
      <c r="F44" s="72"/>
      <c r="G44" s="73"/>
      <c r="H44" s="68"/>
      <c r="I44" s="74"/>
      <c r="J44" s="69"/>
      <c r="K44" s="62" t="str">
        <f t="shared" si="2"/>
        <v>Vazia</v>
      </c>
      <c r="L44" s="13"/>
      <c r="M44" s="13"/>
      <c r="N44" s="13"/>
      <c r="O44" s="13"/>
      <c r="P44" s="13"/>
      <c r="Q44" s="13"/>
      <c r="R44" s="13"/>
      <c r="S44" s="13"/>
      <c r="T44" s="13"/>
      <c r="U44" s="13"/>
    </row>
    <row r="45" spans="1:21" ht="18.75" hidden="1">
      <c r="A45" s="76"/>
      <c r="B45" s="148"/>
      <c r="C45" s="71"/>
      <c r="D45" s="181"/>
      <c r="E45" s="72"/>
      <c r="F45" s="72"/>
      <c r="G45" s="73"/>
      <c r="H45" s="68"/>
      <c r="I45" s="74"/>
      <c r="J45" s="69"/>
      <c r="K45" s="62" t="str">
        <f t="shared" si="2"/>
        <v>Vazia</v>
      </c>
      <c r="L45" s="13"/>
      <c r="M45" s="13"/>
      <c r="N45" s="13"/>
      <c r="O45" s="13"/>
      <c r="P45" s="13"/>
      <c r="Q45" s="13"/>
      <c r="R45" s="13"/>
      <c r="S45" s="13"/>
      <c r="T45" s="13"/>
      <c r="U45" s="13"/>
    </row>
    <row r="46" spans="1:21" ht="31.5" hidden="1">
      <c r="A46" s="76" t="s">
        <v>58</v>
      </c>
      <c r="B46" s="149" t="s">
        <v>59</v>
      </c>
      <c r="C46" s="71" t="s">
        <v>6</v>
      </c>
      <c r="D46" s="181"/>
      <c r="E46" s="72">
        <v>461.42</v>
      </c>
      <c r="F46" s="72">
        <f>E46*(1+C$2031)</f>
        <v>568.10030400000005</v>
      </c>
      <c r="G46" s="73">
        <f>D46*F46</f>
        <v>0</v>
      </c>
      <c r="H46" s="68"/>
      <c r="I46" s="74"/>
      <c r="J46" s="69"/>
      <c r="K46" s="62" t="str">
        <f t="shared" si="2"/>
        <v>Vazia</v>
      </c>
      <c r="L46" s="13"/>
      <c r="M46" s="13"/>
      <c r="N46" s="13"/>
      <c r="O46" s="13"/>
      <c r="P46" s="13"/>
      <c r="Q46" s="13"/>
      <c r="R46" s="13"/>
      <c r="S46" s="13"/>
      <c r="T46" s="13"/>
      <c r="U46" s="13"/>
    </row>
    <row r="47" spans="1:21" ht="141.75" hidden="1">
      <c r="A47" s="76"/>
      <c r="B47" s="148" t="s">
        <v>60</v>
      </c>
      <c r="C47" s="71"/>
      <c r="D47" s="181"/>
      <c r="E47" s="72"/>
      <c r="F47" s="72"/>
      <c r="G47" s="73"/>
      <c r="H47" s="68"/>
      <c r="I47" s="74"/>
      <c r="J47" s="69"/>
      <c r="K47" s="62" t="str">
        <f t="shared" si="2"/>
        <v>Vazia</v>
      </c>
      <c r="L47" s="13"/>
      <c r="M47" s="13"/>
      <c r="N47" s="13"/>
      <c r="O47" s="13"/>
      <c r="P47" s="13"/>
      <c r="Q47" s="13"/>
      <c r="R47" s="13"/>
      <c r="S47" s="13"/>
      <c r="T47" s="13"/>
      <c r="U47" s="13"/>
    </row>
    <row r="48" spans="1:21" ht="18.75" hidden="1">
      <c r="A48" s="76"/>
      <c r="B48" s="148"/>
      <c r="C48" s="71"/>
      <c r="D48" s="181"/>
      <c r="E48" s="72"/>
      <c r="F48" s="72"/>
      <c r="G48" s="73"/>
      <c r="H48" s="68"/>
      <c r="I48" s="74"/>
      <c r="J48" s="69"/>
      <c r="K48" s="62" t="str">
        <f t="shared" si="2"/>
        <v>Vazia</v>
      </c>
      <c r="L48" s="13"/>
      <c r="M48" s="13"/>
      <c r="N48" s="13"/>
      <c r="O48" s="13"/>
      <c r="P48" s="13"/>
      <c r="Q48" s="13"/>
      <c r="R48" s="13"/>
      <c r="S48" s="13"/>
      <c r="T48" s="13"/>
      <c r="U48" s="13"/>
    </row>
    <row r="49" spans="1:21" ht="18.75" hidden="1">
      <c r="A49" s="76" t="s">
        <v>61</v>
      </c>
      <c r="B49" s="151" t="s">
        <v>62</v>
      </c>
      <c r="C49" s="71"/>
      <c r="D49" s="181"/>
      <c r="E49" s="72"/>
      <c r="F49" s="72"/>
      <c r="G49" s="73"/>
      <c r="H49" s="68"/>
      <c r="I49" s="74"/>
      <c r="J49" s="69"/>
      <c r="K49" s="62" t="str">
        <f t="shared" si="2"/>
        <v>Vazia</v>
      </c>
      <c r="L49" s="13"/>
      <c r="M49" s="13"/>
      <c r="N49" s="13"/>
      <c r="O49" s="13"/>
      <c r="P49" s="13"/>
      <c r="Q49" s="13"/>
      <c r="R49" s="13"/>
      <c r="S49" s="13"/>
      <c r="T49" s="13"/>
      <c r="U49" s="13"/>
    </row>
    <row r="50" spans="1:21" ht="157.5" hidden="1">
      <c r="A50" s="76"/>
      <c r="B50" s="148" t="s">
        <v>63</v>
      </c>
      <c r="C50" s="71"/>
      <c r="D50" s="181"/>
      <c r="E50" s="72"/>
      <c r="F50" s="72"/>
      <c r="G50" s="73"/>
      <c r="H50" s="68"/>
      <c r="I50" s="74"/>
      <c r="J50" s="69"/>
      <c r="K50" s="62" t="str">
        <f t="shared" si="2"/>
        <v>Vazia</v>
      </c>
      <c r="L50" s="13"/>
      <c r="M50" s="13"/>
      <c r="N50" s="13"/>
      <c r="O50" s="13"/>
      <c r="P50" s="13"/>
      <c r="Q50" s="13"/>
      <c r="R50" s="13"/>
      <c r="S50" s="13"/>
      <c r="T50" s="13"/>
      <c r="U50" s="13"/>
    </row>
    <row r="51" spans="1:21" ht="31.5" hidden="1">
      <c r="A51" s="76" t="s">
        <v>64</v>
      </c>
      <c r="B51" s="149" t="s">
        <v>65</v>
      </c>
      <c r="C51" s="71" t="s">
        <v>6</v>
      </c>
      <c r="D51" s="181"/>
      <c r="E51" s="72">
        <v>2726.26</v>
      </c>
      <c r="F51" s="72">
        <f>E51*(1+C$2031)</f>
        <v>3356.5713120000005</v>
      </c>
      <c r="G51" s="73">
        <f>D51*F51</f>
        <v>0</v>
      </c>
      <c r="H51" s="68"/>
      <c r="I51" s="74"/>
      <c r="J51" s="75"/>
      <c r="K51" s="62" t="str">
        <f t="shared" si="2"/>
        <v>Vazia</v>
      </c>
      <c r="L51" s="13"/>
      <c r="M51" s="13"/>
      <c r="N51" s="13"/>
      <c r="O51" s="13"/>
      <c r="P51" s="13"/>
      <c r="Q51" s="13"/>
      <c r="R51" s="13"/>
      <c r="S51" s="13"/>
      <c r="T51" s="13"/>
      <c r="U51" s="13"/>
    </row>
    <row r="52" spans="1:21" ht="18.75" hidden="1">
      <c r="A52" s="76"/>
      <c r="B52" s="148"/>
      <c r="C52" s="71"/>
      <c r="D52" s="181"/>
      <c r="E52" s="72"/>
      <c r="F52" s="72"/>
      <c r="G52" s="73"/>
      <c r="H52" s="68"/>
      <c r="I52" s="74"/>
      <c r="J52" s="69"/>
      <c r="K52" s="62" t="str">
        <f t="shared" si="2"/>
        <v>Vazia</v>
      </c>
      <c r="L52" s="13"/>
      <c r="M52" s="13"/>
      <c r="N52" s="13"/>
      <c r="O52" s="13"/>
      <c r="P52" s="13"/>
      <c r="Q52" s="13"/>
      <c r="R52" s="13"/>
      <c r="S52" s="13"/>
      <c r="T52" s="13"/>
      <c r="U52" s="13"/>
    </row>
    <row r="53" spans="1:21" ht="63" hidden="1" customHeight="1">
      <c r="A53" s="76" t="s">
        <v>66</v>
      </c>
      <c r="B53" s="149" t="s">
        <v>67</v>
      </c>
      <c r="C53" s="71" t="s">
        <v>6</v>
      </c>
      <c r="D53" s="183"/>
      <c r="E53" s="72">
        <v>3135.14</v>
      </c>
      <c r="F53" s="72">
        <f>E53*(1+C$2031)</f>
        <v>3859.9843679999999</v>
      </c>
      <c r="G53" s="73">
        <f>D53*F53</f>
        <v>0</v>
      </c>
      <c r="H53" s="68"/>
      <c r="I53" s="74"/>
      <c r="J53" s="75"/>
      <c r="K53" s="62" t="str">
        <f t="shared" si="2"/>
        <v>Vazia</v>
      </c>
      <c r="L53" s="207"/>
      <c r="M53" s="207"/>
      <c r="N53" s="208"/>
      <c r="O53" s="13"/>
      <c r="P53" s="13"/>
      <c r="Q53" s="13"/>
      <c r="R53" s="13"/>
      <c r="S53" s="13"/>
      <c r="T53" s="13"/>
      <c r="U53" s="13"/>
    </row>
    <row r="54" spans="1:21" ht="18.75" hidden="1" customHeight="1">
      <c r="A54" s="76"/>
      <c r="B54" s="149"/>
      <c r="C54" s="71"/>
      <c r="D54" s="183"/>
      <c r="E54" s="72"/>
      <c r="F54" s="72"/>
      <c r="G54" s="73"/>
      <c r="H54" s="68"/>
      <c r="I54" s="74"/>
      <c r="J54" s="69"/>
      <c r="K54" s="62" t="str">
        <f t="shared" si="2"/>
        <v>Vazia</v>
      </c>
      <c r="N54" s="209"/>
      <c r="O54" s="13"/>
      <c r="P54" s="13"/>
      <c r="Q54" s="13"/>
      <c r="R54" s="13"/>
      <c r="S54" s="13"/>
      <c r="T54" s="13"/>
      <c r="U54" s="13"/>
    </row>
    <row r="55" spans="1:21" ht="47.25" hidden="1" customHeight="1">
      <c r="A55" s="76" t="s">
        <v>68</v>
      </c>
      <c r="B55" s="149" t="s">
        <v>69</v>
      </c>
      <c r="C55" s="71" t="s">
        <v>6</v>
      </c>
      <c r="D55" s="183"/>
      <c r="E55" s="72">
        <v>3954.48</v>
      </c>
      <c r="F55" s="72">
        <f>E55*(1+C$2031)</f>
        <v>4868.755776</v>
      </c>
      <c r="G55" s="73">
        <f>D55*F55</f>
        <v>0</v>
      </c>
      <c r="H55" s="68"/>
      <c r="I55" s="74"/>
      <c r="J55" s="75"/>
      <c r="K55" s="62" t="str">
        <f t="shared" si="2"/>
        <v>Vazia</v>
      </c>
      <c r="N55" s="209"/>
      <c r="O55" s="13"/>
      <c r="P55" s="13"/>
      <c r="Q55" s="13"/>
      <c r="R55" s="13"/>
      <c r="S55" s="13"/>
      <c r="T55" s="13"/>
      <c r="U55" s="13"/>
    </row>
    <row r="56" spans="1:21" ht="18.75" hidden="1" customHeight="1">
      <c r="A56" s="76"/>
      <c r="B56" s="149"/>
      <c r="C56" s="71"/>
      <c r="D56" s="183"/>
      <c r="E56" s="72"/>
      <c r="F56" s="72"/>
      <c r="G56" s="73"/>
      <c r="H56" s="68"/>
      <c r="I56" s="74"/>
      <c r="J56" s="69"/>
      <c r="K56" s="62" t="str">
        <f t="shared" si="2"/>
        <v>Vazia</v>
      </c>
      <c r="N56" s="209"/>
      <c r="O56" s="13"/>
      <c r="P56" s="13"/>
      <c r="Q56" s="13"/>
      <c r="R56" s="13"/>
      <c r="S56" s="13"/>
      <c r="T56" s="13"/>
      <c r="U56" s="13"/>
    </row>
    <row r="57" spans="1:21" ht="47.25" hidden="1" customHeight="1">
      <c r="A57" s="76" t="s">
        <v>70</v>
      </c>
      <c r="B57" s="149" t="s">
        <v>71</v>
      </c>
      <c r="C57" s="71" t="s">
        <v>6</v>
      </c>
      <c r="D57" s="183"/>
      <c r="E57" s="72">
        <v>6801.53</v>
      </c>
      <c r="F57" s="72">
        <f>E57*(1+C$2031)</f>
        <v>8374.0437359999996</v>
      </c>
      <c r="G57" s="73">
        <f>D57*F57</f>
        <v>0</v>
      </c>
      <c r="H57" s="68"/>
      <c r="I57" s="74"/>
      <c r="J57" s="75"/>
      <c r="K57" s="62" t="str">
        <f t="shared" si="2"/>
        <v>Vazia</v>
      </c>
      <c r="N57" s="209"/>
      <c r="O57" s="13"/>
      <c r="P57" s="13"/>
      <c r="Q57" s="13"/>
      <c r="R57" s="13"/>
      <c r="S57" s="13"/>
      <c r="T57" s="13"/>
      <c r="U57" s="13"/>
    </row>
    <row r="58" spans="1:21" ht="18.75" hidden="1" customHeight="1">
      <c r="A58" s="76"/>
      <c r="B58" s="152"/>
      <c r="C58" s="15"/>
      <c r="D58" s="184"/>
      <c r="E58" s="16"/>
      <c r="F58" s="16"/>
      <c r="G58" s="73"/>
      <c r="H58" s="68"/>
      <c r="I58" s="74"/>
      <c r="J58" s="75"/>
      <c r="K58" s="62" t="str">
        <f t="shared" si="2"/>
        <v>Vazia</v>
      </c>
      <c r="N58" s="209"/>
      <c r="O58" s="13"/>
      <c r="P58" s="13"/>
      <c r="Q58" s="13"/>
      <c r="R58" s="13"/>
      <c r="S58" s="13"/>
      <c r="T58" s="13"/>
      <c r="U58" s="13"/>
    </row>
    <row r="59" spans="1:21" ht="63" hidden="1" customHeight="1">
      <c r="A59" s="76" t="s">
        <v>72</v>
      </c>
      <c r="B59" s="149" t="s">
        <v>73</v>
      </c>
      <c r="C59" s="71" t="s">
        <v>6</v>
      </c>
      <c r="D59" s="183"/>
      <c r="E59" s="72">
        <v>9922.14</v>
      </c>
      <c r="F59" s="72">
        <f>E59*(1+C$2031)</f>
        <v>12216.138768000001</v>
      </c>
      <c r="G59" s="73">
        <f>D59*F59</f>
        <v>0</v>
      </c>
      <c r="H59" s="68"/>
      <c r="I59" s="74"/>
      <c r="J59" s="75"/>
      <c r="K59" s="62" t="str">
        <f t="shared" si="2"/>
        <v>Vazia</v>
      </c>
      <c r="N59" s="209"/>
      <c r="O59" s="13"/>
      <c r="P59" s="13"/>
      <c r="Q59" s="13"/>
      <c r="R59" s="13"/>
      <c r="S59" s="13"/>
      <c r="T59" s="13"/>
      <c r="U59" s="13"/>
    </row>
    <row r="60" spans="1:21" ht="18.75" hidden="1" customHeight="1">
      <c r="A60" s="76"/>
      <c r="B60" s="149"/>
      <c r="C60" s="15"/>
      <c r="D60" s="184"/>
      <c r="E60" s="16"/>
      <c r="F60" s="16"/>
      <c r="G60" s="73"/>
      <c r="H60" s="68"/>
      <c r="I60" s="74"/>
      <c r="J60" s="75"/>
      <c r="K60" s="62" t="str">
        <f t="shared" si="2"/>
        <v>Vazia</v>
      </c>
      <c r="N60" s="209"/>
      <c r="O60" s="13"/>
      <c r="P60" s="13"/>
      <c r="Q60" s="13"/>
      <c r="R60" s="13"/>
      <c r="S60" s="13"/>
      <c r="T60" s="13"/>
      <c r="U60" s="13"/>
    </row>
    <row r="61" spans="1:21" ht="63" hidden="1" customHeight="1">
      <c r="A61" s="76" t="s">
        <v>74</v>
      </c>
      <c r="B61" s="149" t="s">
        <v>75</v>
      </c>
      <c r="C61" s="71" t="s">
        <v>6</v>
      </c>
      <c r="D61" s="183"/>
      <c r="E61" s="72">
        <v>10211.26</v>
      </c>
      <c r="F61" s="72">
        <f>E61*(1+C$2031)</f>
        <v>12572.103312000001</v>
      </c>
      <c r="G61" s="73">
        <f>D61*F61</f>
        <v>0</v>
      </c>
      <c r="H61" s="68"/>
      <c r="I61" s="74"/>
      <c r="J61" s="75"/>
      <c r="K61" s="62" t="str">
        <f t="shared" si="2"/>
        <v>Vazia</v>
      </c>
      <c r="N61" s="209"/>
      <c r="O61" s="13"/>
      <c r="P61" s="13"/>
      <c r="Q61" s="13"/>
      <c r="R61" s="13"/>
      <c r="S61" s="13"/>
      <c r="T61" s="13"/>
      <c r="U61" s="13"/>
    </row>
    <row r="62" spans="1:21" ht="18.75" hidden="1" customHeight="1">
      <c r="A62" s="76"/>
      <c r="B62" s="152"/>
      <c r="C62" s="15"/>
      <c r="D62" s="184"/>
      <c r="E62" s="16"/>
      <c r="F62" s="16"/>
      <c r="G62" s="73"/>
      <c r="H62" s="68"/>
      <c r="I62" s="74"/>
      <c r="J62" s="75"/>
      <c r="K62" s="62" t="str">
        <f t="shared" si="2"/>
        <v>Vazia</v>
      </c>
      <c r="N62" s="209"/>
      <c r="O62" s="13"/>
      <c r="P62" s="13"/>
      <c r="Q62" s="13"/>
      <c r="R62" s="13"/>
      <c r="S62" s="13"/>
      <c r="T62" s="13"/>
      <c r="U62" s="13"/>
    </row>
    <row r="63" spans="1:21" ht="18.75" hidden="1" customHeight="1">
      <c r="A63" s="76" t="s">
        <v>76</v>
      </c>
      <c r="B63" s="151" t="s">
        <v>77</v>
      </c>
      <c r="C63" s="15"/>
      <c r="D63" s="184"/>
      <c r="E63" s="16"/>
      <c r="F63" s="16"/>
      <c r="G63" s="73"/>
      <c r="H63" s="68"/>
      <c r="I63" s="74"/>
      <c r="J63" s="75"/>
      <c r="K63" s="62" t="str">
        <f t="shared" si="2"/>
        <v>Vazia</v>
      </c>
      <c r="N63" s="209"/>
      <c r="O63" s="13"/>
      <c r="P63" s="13"/>
      <c r="Q63" s="13"/>
      <c r="R63" s="13"/>
      <c r="S63" s="13"/>
      <c r="T63" s="13"/>
      <c r="U63" s="13"/>
    </row>
    <row r="64" spans="1:21" ht="126" hidden="1" customHeight="1">
      <c r="A64" s="76"/>
      <c r="B64" s="148" t="s">
        <v>78</v>
      </c>
      <c r="C64" s="15"/>
      <c r="D64" s="184"/>
      <c r="E64" s="16"/>
      <c r="F64" s="16"/>
      <c r="G64" s="73"/>
      <c r="H64" s="68"/>
      <c r="I64" s="74"/>
      <c r="J64" s="75"/>
      <c r="K64" s="62" t="str">
        <f t="shared" si="2"/>
        <v>Vazia</v>
      </c>
      <c r="N64" s="209"/>
      <c r="O64" s="13"/>
      <c r="P64" s="13"/>
      <c r="Q64" s="13"/>
      <c r="R64" s="13"/>
      <c r="S64" s="13"/>
      <c r="T64" s="13"/>
      <c r="U64" s="13"/>
    </row>
    <row r="65" spans="1:21" ht="18.75" hidden="1" customHeight="1">
      <c r="A65" s="76"/>
      <c r="B65" s="149"/>
      <c r="C65" s="15"/>
      <c r="D65" s="184"/>
      <c r="E65" s="16"/>
      <c r="F65" s="16"/>
      <c r="G65" s="73"/>
      <c r="H65" s="68"/>
      <c r="I65" s="74"/>
      <c r="J65" s="75"/>
      <c r="K65" s="62" t="str">
        <f t="shared" si="2"/>
        <v>Vazia</v>
      </c>
      <c r="N65" s="209"/>
      <c r="O65" s="13"/>
      <c r="P65" s="13"/>
      <c r="Q65" s="13"/>
      <c r="R65" s="13"/>
      <c r="S65" s="13"/>
      <c r="T65" s="13"/>
      <c r="U65" s="13"/>
    </row>
    <row r="66" spans="1:21" ht="47.25" hidden="1" customHeight="1">
      <c r="A66" s="76" t="s">
        <v>79</v>
      </c>
      <c r="B66" s="149" t="s">
        <v>80</v>
      </c>
      <c r="C66" s="71" t="s">
        <v>6</v>
      </c>
      <c r="D66" s="183"/>
      <c r="E66" s="72">
        <v>286.77999999999997</v>
      </c>
      <c r="F66" s="72">
        <f>E66*(1+C$2031)</f>
        <v>353.08353599999998</v>
      </c>
      <c r="G66" s="73">
        <f>D66*F66</f>
        <v>0</v>
      </c>
      <c r="H66" s="68"/>
      <c r="I66" s="74"/>
      <c r="J66" s="75"/>
      <c r="K66" s="62" t="str">
        <f t="shared" si="2"/>
        <v>Vazia</v>
      </c>
      <c r="N66" s="209"/>
      <c r="O66" s="13"/>
      <c r="P66" s="13"/>
      <c r="Q66" s="13"/>
      <c r="R66" s="13"/>
      <c r="S66" s="13"/>
      <c r="T66" s="13"/>
      <c r="U66" s="13"/>
    </row>
    <row r="67" spans="1:21" ht="18.75" hidden="1" customHeight="1">
      <c r="A67" s="76"/>
      <c r="B67" s="152"/>
      <c r="C67" s="17"/>
      <c r="D67" s="185"/>
      <c r="E67" s="18"/>
      <c r="F67" s="18"/>
      <c r="G67" s="19"/>
      <c r="H67" s="68"/>
      <c r="I67" s="74"/>
      <c r="J67" s="75"/>
      <c r="K67" s="62" t="str">
        <f t="shared" si="2"/>
        <v>Vazia</v>
      </c>
      <c r="N67" s="209"/>
      <c r="O67" s="13"/>
      <c r="P67" s="13"/>
      <c r="Q67" s="13"/>
      <c r="R67" s="13"/>
      <c r="S67" s="13"/>
      <c r="T67" s="13"/>
      <c r="U67" s="13"/>
    </row>
    <row r="68" spans="1:21" ht="18.75" customHeight="1">
      <c r="A68" s="76"/>
      <c r="B68" s="149"/>
      <c r="C68" s="276" t="s">
        <v>81</v>
      </c>
      <c r="D68" s="272"/>
      <c r="E68" s="270"/>
      <c r="F68" s="20"/>
      <c r="G68" s="21">
        <f>SUM(G7:G67)</f>
        <v>2288.5028496000004</v>
      </c>
      <c r="H68" s="212" t="s">
        <v>2225</v>
      </c>
      <c r="I68" s="74"/>
      <c r="J68" s="69"/>
      <c r="K68" s="62" t="str">
        <f t="shared" si="2"/>
        <v>Preenchida</v>
      </c>
      <c r="N68" s="209"/>
      <c r="O68" s="13"/>
      <c r="P68" s="13"/>
      <c r="Q68" s="13"/>
      <c r="R68" s="13"/>
      <c r="S68" s="13"/>
      <c r="T68" s="13"/>
      <c r="U68" s="13"/>
    </row>
    <row r="69" spans="1:21" ht="18.75">
      <c r="A69" s="67" t="s">
        <v>82</v>
      </c>
      <c r="B69" s="147" t="s">
        <v>83</v>
      </c>
      <c r="C69" s="10"/>
      <c r="D69" s="226"/>
      <c r="E69" s="11"/>
      <c r="F69" s="11"/>
      <c r="G69" s="73"/>
      <c r="H69" s="212" t="s">
        <v>2225</v>
      </c>
      <c r="I69" s="74"/>
      <c r="J69" s="69"/>
      <c r="K69" s="62" t="str">
        <f t="shared" si="2"/>
        <v>Preenchida</v>
      </c>
      <c r="L69" s="210"/>
      <c r="M69" s="210"/>
      <c r="N69" s="211"/>
      <c r="O69" s="13"/>
      <c r="P69" s="13"/>
      <c r="Q69" s="13"/>
      <c r="R69" s="13"/>
      <c r="S69" s="13"/>
      <c r="T69" s="13"/>
      <c r="U69" s="13"/>
    </row>
    <row r="70" spans="1:21" ht="18.75" hidden="1">
      <c r="A70" s="76" t="s">
        <v>84</v>
      </c>
      <c r="B70" s="153" t="s">
        <v>85</v>
      </c>
      <c r="C70" s="71" t="s">
        <v>6</v>
      </c>
      <c r="D70" s="183"/>
      <c r="E70" s="72">
        <v>252.22</v>
      </c>
      <c r="F70" s="72">
        <f>E70*(1+C$2031)</f>
        <v>310.53326400000003</v>
      </c>
      <c r="G70" s="73">
        <f>D70*F70</f>
        <v>0</v>
      </c>
      <c r="H70" s="68"/>
      <c r="I70" s="74"/>
      <c r="J70" s="75"/>
      <c r="K70" s="62" t="str">
        <f t="shared" si="2"/>
        <v>Vazia</v>
      </c>
      <c r="L70" s="22"/>
      <c r="M70" s="22"/>
      <c r="N70" s="22"/>
      <c r="O70" s="13"/>
      <c r="P70" s="13"/>
      <c r="Q70" s="13"/>
      <c r="R70" s="13"/>
      <c r="S70" s="13"/>
      <c r="T70" s="13"/>
      <c r="U70" s="13"/>
    </row>
    <row r="71" spans="1:21" ht="110.25" hidden="1">
      <c r="A71" s="85"/>
      <c r="B71" s="154" t="s">
        <v>86</v>
      </c>
      <c r="C71" s="23"/>
      <c r="D71" s="183"/>
      <c r="E71" s="72"/>
      <c r="F71" s="72"/>
      <c r="G71" s="73"/>
      <c r="H71" s="86"/>
      <c r="I71" s="87"/>
      <c r="J71" s="88"/>
      <c r="K71" s="62" t="str">
        <f t="shared" si="2"/>
        <v>Vazia</v>
      </c>
      <c r="L71" s="22"/>
      <c r="M71" s="22"/>
      <c r="N71" s="22"/>
      <c r="O71" s="13"/>
      <c r="P71" s="13"/>
      <c r="Q71" s="13"/>
      <c r="R71" s="13"/>
      <c r="S71" s="13"/>
      <c r="T71" s="13"/>
      <c r="U71" s="13"/>
    </row>
    <row r="72" spans="1:21" ht="18.75" hidden="1">
      <c r="A72" s="76"/>
      <c r="B72" s="149"/>
      <c r="C72" s="71"/>
      <c r="D72" s="183"/>
      <c r="E72" s="72"/>
      <c r="F72" s="72"/>
      <c r="G72" s="73"/>
      <c r="H72" s="68"/>
      <c r="I72" s="74"/>
      <c r="J72" s="69"/>
      <c r="K72" s="62" t="str">
        <f t="shared" si="2"/>
        <v>Vazia</v>
      </c>
      <c r="L72" s="22"/>
      <c r="M72" s="22"/>
      <c r="N72" s="22"/>
      <c r="O72" s="13"/>
      <c r="P72" s="13"/>
      <c r="Q72" s="13"/>
      <c r="R72" s="13"/>
      <c r="S72" s="13"/>
      <c r="T72" s="13"/>
      <c r="U72" s="13"/>
    </row>
    <row r="73" spans="1:21" ht="43.9" hidden="1" customHeight="1">
      <c r="A73" s="76" t="s">
        <v>87</v>
      </c>
      <c r="B73" s="149" t="s">
        <v>88</v>
      </c>
      <c r="C73" s="71" t="s">
        <v>32</v>
      </c>
      <c r="D73" s="183"/>
      <c r="E73" s="72">
        <v>3.49</v>
      </c>
      <c r="F73" s="72">
        <f>E73*(1+C$2031)</f>
        <v>4.2968880000000009</v>
      </c>
      <c r="G73" s="73">
        <f>D73*F73</f>
        <v>0</v>
      </c>
      <c r="H73" s="285"/>
      <c r="I73" s="286"/>
      <c r="J73" s="287"/>
      <c r="K73" s="62" t="str">
        <f t="shared" si="2"/>
        <v>Vazia</v>
      </c>
      <c r="L73" s="22"/>
      <c r="M73" s="22"/>
      <c r="N73" s="22"/>
      <c r="O73" s="13"/>
      <c r="P73" s="13"/>
      <c r="Q73" s="13"/>
      <c r="R73" s="13"/>
      <c r="S73" s="13"/>
      <c r="T73" s="13"/>
      <c r="U73" s="13"/>
    </row>
    <row r="74" spans="1:21" ht="78.75" hidden="1">
      <c r="A74" s="76"/>
      <c r="B74" s="148" t="s">
        <v>89</v>
      </c>
      <c r="C74" s="71"/>
      <c r="D74" s="183"/>
      <c r="E74" s="72"/>
      <c r="F74" s="72"/>
      <c r="G74" s="73"/>
      <c r="H74" s="89"/>
      <c r="I74" s="74"/>
      <c r="J74" s="69"/>
      <c r="K74" s="62" t="str">
        <f t="shared" si="2"/>
        <v>Vazia</v>
      </c>
      <c r="L74" s="22"/>
      <c r="M74" s="22"/>
      <c r="N74" s="22"/>
      <c r="O74" s="13"/>
      <c r="P74" s="13"/>
      <c r="Q74" s="13"/>
      <c r="R74" s="13"/>
      <c r="S74" s="13"/>
      <c r="T74" s="13"/>
      <c r="U74" s="13"/>
    </row>
    <row r="75" spans="1:21" ht="18.75" hidden="1">
      <c r="A75" s="76"/>
      <c r="B75" s="149"/>
      <c r="C75" s="71"/>
      <c r="D75" s="183"/>
      <c r="E75" s="72"/>
      <c r="F75" s="72"/>
      <c r="G75" s="73"/>
      <c r="H75" s="89"/>
      <c r="I75" s="74"/>
      <c r="J75" s="69"/>
      <c r="K75" s="62" t="str">
        <f t="shared" si="2"/>
        <v>Vazia</v>
      </c>
      <c r="L75" s="22"/>
      <c r="M75" s="22"/>
      <c r="N75" s="22"/>
      <c r="O75" s="13"/>
      <c r="P75" s="13"/>
      <c r="Q75" s="13"/>
      <c r="R75" s="13"/>
      <c r="S75" s="13"/>
      <c r="T75" s="13"/>
      <c r="U75" s="13"/>
    </row>
    <row r="76" spans="1:21" ht="45.6" customHeight="1">
      <c r="A76" s="76" t="s">
        <v>90</v>
      </c>
      <c r="B76" s="155" t="s">
        <v>91</v>
      </c>
      <c r="C76" s="71" t="s">
        <v>92</v>
      </c>
      <c r="D76" s="227">
        <v>0.33</v>
      </c>
      <c r="E76" s="72">
        <v>106.5</v>
      </c>
      <c r="F76" s="72">
        <f>E76*(1+C$2031)</f>
        <v>131.12280000000001</v>
      </c>
      <c r="G76" s="73">
        <f>D76*F76</f>
        <v>43.270524000000009</v>
      </c>
      <c r="H76" s="285" t="s">
        <v>2171</v>
      </c>
      <c r="I76" s="286"/>
      <c r="J76" s="287"/>
      <c r="K76" s="62" t="str">
        <f t="shared" si="2"/>
        <v>Preenchida</v>
      </c>
      <c r="L76" s="13"/>
      <c r="M76" s="13"/>
      <c r="N76" s="13"/>
      <c r="O76" s="13"/>
      <c r="P76" s="13"/>
      <c r="Q76" s="13"/>
      <c r="R76" s="13"/>
      <c r="S76" s="13"/>
      <c r="T76" s="13"/>
      <c r="U76" s="13"/>
    </row>
    <row r="77" spans="1:21" ht="253.5" customHeight="1">
      <c r="A77" s="76"/>
      <c r="B77" s="154" t="s">
        <v>93</v>
      </c>
      <c r="C77" s="71"/>
      <c r="D77" s="227"/>
      <c r="E77" s="72"/>
      <c r="F77" s="72"/>
      <c r="G77" s="73"/>
      <c r="H77" s="212" t="s">
        <v>2225</v>
      </c>
      <c r="I77" s="74"/>
      <c r="J77" s="69"/>
      <c r="K77" s="62" t="str">
        <f t="shared" si="2"/>
        <v>Preenchida</v>
      </c>
      <c r="L77" s="13"/>
      <c r="M77" s="13"/>
      <c r="N77" s="13"/>
      <c r="O77" s="13"/>
      <c r="P77" s="13"/>
      <c r="Q77" s="13"/>
      <c r="R77" s="13"/>
      <c r="S77" s="13"/>
      <c r="T77" s="13"/>
      <c r="U77" s="13"/>
    </row>
    <row r="78" spans="1:21" ht="18.75" hidden="1">
      <c r="A78" s="76"/>
      <c r="B78" s="154"/>
      <c r="C78" s="71"/>
      <c r="D78" s="183"/>
      <c r="E78" s="72"/>
      <c r="F78" s="72"/>
      <c r="G78" s="73"/>
      <c r="H78" s="68"/>
      <c r="I78" s="74"/>
      <c r="J78" s="69"/>
      <c r="K78" s="62" t="str">
        <f t="shared" si="2"/>
        <v>Vazia</v>
      </c>
      <c r="L78" s="13"/>
      <c r="M78" s="13"/>
      <c r="N78" s="13"/>
      <c r="O78" s="13"/>
      <c r="P78" s="13"/>
      <c r="Q78" s="13"/>
      <c r="R78" s="13"/>
      <c r="S78" s="13"/>
      <c r="T78" s="13"/>
      <c r="U78" s="13"/>
    </row>
    <row r="79" spans="1:21" ht="85.15" customHeight="1">
      <c r="A79" s="76" t="s">
        <v>94</v>
      </c>
      <c r="B79" s="155" t="s">
        <v>95</v>
      </c>
      <c r="C79" s="71" t="s">
        <v>32</v>
      </c>
      <c r="D79" s="227">
        <v>73.11</v>
      </c>
      <c r="E79" s="72">
        <v>21.08</v>
      </c>
      <c r="F79" s="72">
        <f>E79*(1+C$2031)</f>
        <v>25.953696000000001</v>
      </c>
      <c r="G79" s="73">
        <f>D79*F79</f>
        <v>1897.4747145599999</v>
      </c>
      <c r="H79" s="285" t="s">
        <v>2236</v>
      </c>
      <c r="I79" s="286"/>
      <c r="J79" s="287"/>
      <c r="K79" s="62" t="str">
        <f t="shared" ref="K79" si="3">IF(H79="","Vazia","Preenchida")</f>
        <v>Preenchida</v>
      </c>
      <c r="L79" s="13"/>
      <c r="M79" s="13"/>
      <c r="N79" s="13"/>
      <c r="O79" s="13"/>
      <c r="P79" s="13"/>
      <c r="Q79" s="13"/>
      <c r="R79" s="13"/>
      <c r="S79" s="13"/>
      <c r="T79" s="13"/>
      <c r="U79" s="13"/>
    </row>
    <row r="80" spans="1:21" ht="279" customHeight="1">
      <c r="A80" s="76"/>
      <c r="B80" s="154" t="s">
        <v>96</v>
      </c>
      <c r="C80" s="71"/>
      <c r="D80" s="227"/>
      <c r="E80" s="72"/>
      <c r="F80" s="72"/>
      <c r="G80" s="73"/>
      <c r="H80" s="212" t="s">
        <v>2225</v>
      </c>
      <c r="I80" s="74"/>
      <c r="J80" s="69"/>
      <c r="K80" s="62" t="str">
        <f>IF(H80="","Vazia","Preenchida")</f>
        <v>Preenchida</v>
      </c>
      <c r="L80" s="13"/>
      <c r="M80" s="13"/>
      <c r="N80" s="13"/>
      <c r="O80" s="13"/>
      <c r="P80" s="13"/>
      <c r="Q80" s="13"/>
      <c r="R80" s="13"/>
      <c r="S80" s="13"/>
      <c r="T80" s="13"/>
      <c r="U80" s="13"/>
    </row>
    <row r="81" spans="1:21" ht="18.75" hidden="1">
      <c r="A81" s="76"/>
      <c r="B81" s="155"/>
      <c r="C81" s="71"/>
      <c r="D81" s="183"/>
      <c r="E81" s="72"/>
      <c r="F81" s="72"/>
      <c r="G81" s="73"/>
      <c r="H81" s="68"/>
      <c r="I81" s="74"/>
      <c r="J81" s="69"/>
      <c r="K81" s="62" t="str">
        <f t="shared" ref="K81:K144" si="4">IF(H81="","Vazia","Preenchida")</f>
        <v>Vazia</v>
      </c>
      <c r="L81" s="13"/>
      <c r="M81" s="13"/>
      <c r="N81" s="13"/>
      <c r="O81" s="13"/>
      <c r="P81" s="13"/>
      <c r="Q81" s="13"/>
      <c r="R81" s="13"/>
      <c r="S81" s="13"/>
      <c r="T81" s="13"/>
      <c r="U81" s="13"/>
    </row>
    <row r="82" spans="1:21" ht="31.5" hidden="1">
      <c r="A82" s="76" t="s">
        <v>97</v>
      </c>
      <c r="B82" s="155" t="s">
        <v>98</v>
      </c>
      <c r="C82" s="71" t="s">
        <v>99</v>
      </c>
      <c r="D82" s="183"/>
      <c r="E82" s="72">
        <v>295.06</v>
      </c>
      <c r="F82" s="72">
        <f>E82*(1+C$2031)</f>
        <v>363.277872</v>
      </c>
      <c r="G82" s="73">
        <f>D82*F82</f>
        <v>0</v>
      </c>
      <c r="H82" s="68"/>
      <c r="I82" s="74"/>
      <c r="J82" s="75"/>
      <c r="K82" s="62" t="str">
        <f t="shared" si="4"/>
        <v>Vazia</v>
      </c>
      <c r="L82" s="13"/>
      <c r="M82" s="13"/>
      <c r="N82" s="13"/>
      <c r="O82" s="13"/>
      <c r="P82" s="13"/>
      <c r="Q82" s="13"/>
      <c r="R82" s="13"/>
      <c r="S82" s="13"/>
      <c r="T82" s="13"/>
      <c r="U82" s="13"/>
    </row>
    <row r="83" spans="1:21" ht="189" hidden="1">
      <c r="A83" s="76"/>
      <c r="B83" s="154" t="s">
        <v>100</v>
      </c>
      <c r="C83" s="71"/>
      <c r="D83" s="183"/>
      <c r="E83" s="72"/>
      <c r="F83" s="72"/>
      <c r="G83" s="73"/>
      <c r="H83" s="68"/>
      <c r="I83" s="74"/>
      <c r="J83" s="69"/>
      <c r="K83" s="62" t="str">
        <f t="shared" si="4"/>
        <v>Vazia</v>
      </c>
      <c r="L83" s="13"/>
      <c r="M83" s="13"/>
      <c r="N83" s="13"/>
      <c r="O83" s="13"/>
      <c r="P83" s="13"/>
      <c r="Q83" s="13"/>
      <c r="R83" s="13"/>
      <c r="S83" s="13"/>
      <c r="T83" s="13"/>
      <c r="U83" s="13"/>
    </row>
    <row r="84" spans="1:21" ht="18.75" hidden="1">
      <c r="A84" s="76"/>
      <c r="B84" s="155"/>
      <c r="C84" s="71"/>
      <c r="D84" s="183"/>
      <c r="E84" s="72"/>
      <c r="F84" s="72"/>
      <c r="G84" s="73"/>
      <c r="H84" s="68"/>
      <c r="I84" s="74"/>
      <c r="J84" s="69"/>
      <c r="K84" s="62" t="str">
        <f t="shared" si="4"/>
        <v>Vazia</v>
      </c>
      <c r="L84" s="13"/>
      <c r="M84" s="13"/>
      <c r="N84" s="13"/>
      <c r="O84" s="13"/>
      <c r="P84" s="13"/>
      <c r="Q84" s="13"/>
      <c r="R84" s="13"/>
      <c r="S84" s="13"/>
      <c r="T84" s="13"/>
      <c r="U84" s="13"/>
    </row>
    <row r="85" spans="1:21" ht="21" hidden="1">
      <c r="A85" s="76" t="s">
        <v>101</v>
      </c>
      <c r="B85" s="155" t="s">
        <v>102</v>
      </c>
      <c r="C85" s="71" t="s">
        <v>103</v>
      </c>
      <c r="D85" s="183"/>
      <c r="E85" s="72">
        <v>252.36</v>
      </c>
      <c r="F85" s="72">
        <f>E85*(1+C$2031)</f>
        <v>310.70563200000004</v>
      </c>
      <c r="G85" s="73">
        <f>D85*F85</f>
        <v>0</v>
      </c>
      <c r="H85" s="68"/>
      <c r="I85" s="74"/>
      <c r="J85" s="75"/>
      <c r="K85" s="62" t="str">
        <f t="shared" si="4"/>
        <v>Vazia</v>
      </c>
      <c r="L85" s="13"/>
      <c r="M85" s="13"/>
      <c r="N85" s="13"/>
      <c r="O85" s="13"/>
      <c r="P85" s="13"/>
      <c r="Q85" s="13"/>
      <c r="R85" s="13"/>
      <c r="S85" s="13"/>
      <c r="T85" s="13"/>
      <c r="U85" s="13"/>
    </row>
    <row r="86" spans="1:21" ht="204.75" hidden="1">
      <c r="A86" s="76"/>
      <c r="B86" s="154" t="s">
        <v>104</v>
      </c>
      <c r="C86" s="71"/>
      <c r="D86" s="183"/>
      <c r="E86" s="72"/>
      <c r="F86" s="72"/>
      <c r="G86" s="73"/>
      <c r="H86" s="68"/>
      <c r="I86" s="74"/>
      <c r="J86" s="69"/>
      <c r="K86" s="62" t="str">
        <f t="shared" si="4"/>
        <v>Vazia</v>
      </c>
      <c r="L86" s="13"/>
      <c r="M86" s="13"/>
      <c r="N86" s="13"/>
      <c r="O86" s="13"/>
      <c r="P86" s="13"/>
      <c r="Q86" s="13"/>
      <c r="R86" s="13"/>
      <c r="S86" s="13"/>
      <c r="T86" s="13"/>
      <c r="U86" s="13"/>
    </row>
    <row r="87" spans="1:21" ht="18.75" hidden="1">
      <c r="A87" s="76"/>
      <c r="B87" s="154"/>
      <c r="C87" s="71"/>
      <c r="D87" s="183"/>
      <c r="E87" s="72"/>
      <c r="F87" s="72"/>
      <c r="G87" s="73"/>
      <c r="H87" s="68"/>
      <c r="I87" s="74"/>
      <c r="J87" s="69"/>
      <c r="K87" s="62" t="str">
        <f t="shared" si="4"/>
        <v>Vazia</v>
      </c>
      <c r="L87" s="13"/>
      <c r="M87" s="13"/>
      <c r="N87" s="13"/>
      <c r="O87" s="13"/>
      <c r="P87" s="13"/>
      <c r="Q87" s="13"/>
      <c r="R87" s="13"/>
      <c r="S87" s="13"/>
      <c r="T87" s="13"/>
      <c r="U87" s="13"/>
    </row>
    <row r="88" spans="1:21" ht="31.5" hidden="1">
      <c r="A88" s="76" t="s">
        <v>105</v>
      </c>
      <c r="B88" s="155" t="s">
        <v>106</v>
      </c>
      <c r="C88" s="71" t="s">
        <v>32</v>
      </c>
      <c r="D88" s="183"/>
      <c r="E88" s="72">
        <v>21.99</v>
      </c>
      <c r="F88" s="72">
        <f>E88*(1+C$2031)</f>
        <v>27.074088</v>
      </c>
      <c r="G88" s="73">
        <f>D88*F88</f>
        <v>0</v>
      </c>
      <c r="H88" s="68"/>
      <c r="I88" s="74"/>
      <c r="J88" s="75"/>
      <c r="K88" s="62" t="str">
        <f t="shared" si="4"/>
        <v>Vazia</v>
      </c>
      <c r="L88" s="13"/>
      <c r="M88" s="13"/>
      <c r="N88" s="13"/>
      <c r="O88" s="13"/>
      <c r="P88" s="13"/>
      <c r="Q88" s="13"/>
      <c r="R88" s="13"/>
      <c r="S88" s="13"/>
      <c r="T88" s="13"/>
      <c r="U88" s="13"/>
    </row>
    <row r="89" spans="1:21" ht="252" hidden="1">
      <c r="A89" s="76"/>
      <c r="B89" s="154" t="s">
        <v>107</v>
      </c>
      <c r="C89" s="71"/>
      <c r="D89" s="183"/>
      <c r="E89" s="72"/>
      <c r="F89" s="72"/>
      <c r="G89" s="73"/>
      <c r="H89" s="68"/>
      <c r="I89" s="74"/>
      <c r="J89" s="69"/>
      <c r="K89" s="62" t="str">
        <f t="shared" si="4"/>
        <v>Vazia</v>
      </c>
      <c r="L89" s="13"/>
      <c r="M89" s="13"/>
      <c r="N89" s="13"/>
      <c r="O89" s="13"/>
      <c r="P89" s="13"/>
      <c r="Q89" s="13"/>
      <c r="R89" s="13"/>
      <c r="S89" s="13"/>
      <c r="T89" s="13"/>
      <c r="U89" s="13"/>
    </row>
    <row r="90" spans="1:21" ht="18.75" hidden="1">
      <c r="A90" s="76"/>
      <c r="B90" s="155"/>
      <c r="C90" s="71"/>
      <c r="D90" s="183"/>
      <c r="E90" s="72"/>
      <c r="F90" s="72"/>
      <c r="G90" s="73"/>
      <c r="H90" s="68"/>
      <c r="I90" s="74"/>
      <c r="J90" s="69"/>
      <c r="K90" s="62" t="str">
        <f t="shared" si="4"/>
        <v>Vazia</v>
      </c>
      <c r="L90" s="13"/>
      <c r="M90" s="13"/>
      <c r="N90" s="13"/>
      <c r="O90" s="13"/>
      <c r="P90" s="13"/>
      <c r="Q90" s="13"/>
      <c r="R90" s="13"/>
      <c r="S90" s="13"/>
      <c r="T90" s="13"/>
      <c r="U90" s="13"/>
    </row>
    <row r="91" spans="1:21" ht="31.5" hidden="1">
      <c r="A91" s="76" t="s">
        <v>108</v>
      </c>
      <c r="B91" s="155" t="s">
        <v>109</v>
      </c>
      <c r="C91" s="71" t="s">
        <v>32</v>
      </c>
      <c r="D91" s="183"/>
      <c r="E91" s="72">
        <v>24.68</v>
      </c>
      <c r="F91" s="72">
        <f>E91*(1+C$2031)</f>
        <v>30.386016000000001</v>
      </c>
      <c r="G91" s="73">
        <f>D91*F91</f>
        <v>0</v>
      </c>
      <c r="H91" s="68"/>
      <c r="I91" s="74"/>
      <c r="J91" s="75"/>
      <c r="K91" s="62" t="str">
        <f t="shared" si="4"/>
        <v>Vazia</v>
      </c>
      <c r="L91" s="13"/>
      <c r="M91" s="13"/>
      <c r="N91" s="13"/>
      <c r="O91" s="13"/>
      <c r="P91" s="13"/>
      <c r="Q91" s="13"/>
      <c r="R91" s="13"/>
      <c r="S91" s="13"/>
      <c r="T91" s="13"/>
      <c r="U91" s="13"/>
    </row>
    <row r="92" spans="1:21" ht="252" hidden="1">
      <c r="A92" s="76"/>
      <c r="B92" s="154" t="s">
        <v>107</v>
      </c>
      <c r="C92" s="71"/>
      <c r="D92" s="183"/>
      <c r="E92" s="72"/>
      <c r="F92" s="72"/>
      <c r="G92" s="73"/>
      <c r="H92" s="68"/>
      <c r="I92" s="74"/>
      <c r="J92" s="69"/>
      <c r="K92" s="62" t="str">
        <f t="shared" si="4"/>
        <v>Vazia</v>
      </c>
      <c r="L92" s="13"/>
      <c r="M92" s="13"/>
      <c r="N92" s="13"/>
      <c r="O92" s="13"/>
      <c r="P92" s="13"/>
      <c r="Q92" s="13"/>
      <c r="R92" s="13"/>
      <c r="S92" s="13"/>
      <c r="T92" s="13"/>
      <c r="U92" s="13"/>
    </row>
    <row r="93" spans="1:21" ht="18.75" hidden="1">
      <c r="A93" s="76"/>
      <c r="B93" s="155"/>
      <c r="C93" s="71"/>
      <c r="D93" s="183"/>
      <c r="E93" s="72"/>
      <c r="F93" s="72"/>
      <c r="G93" s="73"/>
      <c r="H93" s="68"/>
      <c r="I93" s="74"/>
      <c r="J93" s="69"/>
      <c r="K93" s="62" t="str">
        <f t="shared" si="4"/>
        <v>Vazia</v>
      </c>
      <c r="L93" s="13"/>
      <c r="M93" s="13"/>
      <c r="N93" s="13"/>
      <c r="O93" s="13"/>
      <c r="P93" s="13"/>
      <c r="Q93" s="13"/>
      <c r="R93" s="13"/>
      <c r="S93" s="13"/>
      <c r="T93" s="13"/>
      <c r="U93" s="13"/>
    </row>
    <row r="94" spans="1:21" ht="31.5" hidden="1">
      <c r="A94" s="76" t="s">
        <v>110</v>
      </c>
      <c r="B94" s="155" t="s">
        <v>111</v>
      </c>
      <c r="C94" s="71" t="s">
        <v>32</v>
      </c>
      <c r="D94" s="183"/>
      <c r="E94" s="72">
        <v>5.89</v>
      </c>
      <c r="F94" s="72">
        <f>E94*(1+C$2031)</f>
        <v>7.2517680000000002</v>
      </c>
      <c r="G94" s="73">
        <f>D94*F94</f>
        <v>0</v>
      </c>
      <c r="H94" s="68"/>
      <c r="I94" s="74"/>
      <c r="J94" s="75"/>
      <c r="K94" s="62" t="str">
        <f t="shared" si="4"/>
        <v>Vazia</v>
      </c>
      <c r="L94" s="13"/>
      <c r="M94" s="13"/>
      <c r="N94" s="13"/>
      <c r="O94" s="13"/>
      <c r="P94" s="13"/>
      <c r="Q94" s="13"/>
      <c r="R94" s="13"/>
      <c r="S94" s="13"/>
      <c r="T94" s="13"/>
      <c r="U94" s="13"/>
    </row>
    <row r="95" spans="1:21" ht="220.5" hidden="1">
      <c r="A95" s="76"/>
      <c r="B95" s="154" t="s">
        <v>112</v>
      </c>
      <c r="C95" s="71"/>
      <c r="D95" s="183"/>
      <c r="E95" s="72"/>
      <c r="F95" s="72"/>
      <c r="G95" s="73"/>
      <c r="H95" s="68"/>
      <c r="I95" s="74"/>
      <c r="J95" s="69"/>
      <c r="K95" s="62" t="str">
        <f t="shared" si="4"/>
        <v>Vazia</v>
      </c>
      <c r="L95" s="13"/>
      <c r="M95" s="13"/>
      <c r="N95" s="13"/>
      <c r="O95" s="13"/>
      <c r="P95" s="13"/>
      <c r="Q95" s="13"/>
      <c r="R95" s="13"/>
      <c r="S95" s="13"/>
      <c r="T95" s="13"/>
      <c r="U95" s="13"/>
    </row>
    <row r="96" spans="1:21" ht="18.75" hidden="1">
      <c r="A96" s="76"/>
      <c r="B96" s="155"/>
      <c r="C96" s="71"/>
      <c r="D96" s="183"/>
      <c r="E96" s="72"/>
      <c r="F96" s="72"/>
      <c r="G96" s="73"/>
      <c r="H96" s="68"/>
      <c r="I96" s="74"/>
      <c r="J96" s="69"/>
      <c r="K96" s="62" t="str">
        <f t="shared" si="4"/>
        <v>Vazia</v>
      </c>
      <c r="L96" s="13"/>
      <c r="M96" s="13"/>
      <c r="N96" s="13"/>
      <c r="O96" s="13"/>
      <c r="P96" s="13"/>
      <c r="Q96" s="13"/>
      <c r="R96" s="13"/>
      <c r="S96" s="13"/>
      <c r="T96" s="13"/>
      <c r="U96" s="13"/>
    </row>
    <row r="97" spans="1:21" ht="47.25" hidden="1">
      <c r="A97" s="76" t="s">
        <v>113</v>
      </c>
      <c r="B97" s="155" t="s">
        <v>114</v>
      </c>
      <c r="C97" s="71" t="s">
        <v>32</v>
      </c>
      <c r="D97" s="183"/>
      <c r="E97" s="72">
        <v>13.09</v>
      </c>
      <c r="F97" s="72">
        <f>E97*(1+C$2031)</f>
        <v>16.116408</v>
      </c>
      <c r="G97" s="73">
        <f>D97*F97</f>
        <v>0</v>
      </c>
      <c r="H97" s="68"/>
      <c r="I97" s="74"/>
      <c r="J97" s="75"/>
      <c r="K97" s="62" t="str">
        <f t="shared" si="4"/>
        <v>Vazia</v>
      </c>
      <c r="L97" s="13"/>
      <c r="M97" s="13"/>
      <c r="N97" s="13"/>
      <c r="O97" s="13"/>
      <c r="P97" s="13"/>
      <c r="Q97" s="13"/>
      <c r="R97" s="13"/>
      <c r="S97" s="13"/>
      <c r="T97" s="13"/>
      <c r="U97" s="13"/>
    </row>
    <row r="98" spans="1:21" ht="220.5" hidden="1">
      <c r="A98" s="76"/>
      <c r="B98" s="154" t="s">
        <v>115</v>
      </c>
      <c r="C98" s="71"/>
      <c r="D98" s="183"/>
      <c r="E98" s="72"/>
      <c r="F98" s="72"/>
      <c r="G98" s="73"/>
      <c r="H98" s="68"/>
      <c r="I98" s="74"/>
      <c r="J98" s="69"/>
      <c r="K98" s="62" t="str">
        <f t="shared" si="4"/>
        <v>Vazia</v>
      </c>
      <c r="L98" s="13"/>
      <c r="M98" s="13"/>
      <c r="N98" s="13"/>
      <c r="O98" s="13"/>
      <c r="P98" s="13"/>
      <c r="Q98" s="13"/>
      <c r="R98" s="13"/>
      <c r="S98" s="13"/>
      <c r="T98" s="13"/>
      <c r="U98" s="13"/>
    </row>
    <row r="99" spans="1:21" ht="18.75" hidden="1">
      <c r="A99" s="76"/>
      <c r="B99" s="155"/>
      <c r="C99" s="71"/>
      <c r="D99" s="183"/>
      <c r="E99" s="72"/>
      <c r="F99" s="72"/>
      <c r="G99" s="73"/>
      <c r="H99" s="68"/>
      <c r="I99" s="74"/>
      <c r="J99" s="69"/>
      <c r="K99" s="62" t="str">
        <f t="shared" si="4"/>
        <v>Vazia</v>
      </c>
      <c r="L99" s="13"/>
      <c r="M99" s="13"/>
      <c r="N99" s="13"/>
      <c r="O99" s="13"/>
      <c r="P99" s="13"/>
      <c r="Q99" s="13"/>
      <c r="R99" s="13"/>
      <c r="S99" s="13"/>
      <c r="T99" s="13"/>
      <c r="U99" s="13"/>
    </row>
    <row r="100" spans="1:21" ht="47.25" hidden="1">
      <c r="A100" s="76" t="s">
        <v>116</v>
      </c>
      <c r="B100" s="155" t="s">
        <v>117</v>
      </c>
      <c r="C100" s="71" t="s">
        <v>32</v>
      </c>
      <c r="D100" s="183"/>
      <c r="E100" s="72">
        <v>9.16</v>
      </c>
      <c r="F100" s="72">
        <f>E100*(1+C$2031)</f>
        <v>11.277792000000002</v>
      </c>
      <c r="G100" s="73">
        <f>D100*F100</f>
        <v>0</v>
      </c>
      <c r="H100" s="68"/>
      <c r="I100" s="74"/>
      <c r="J100" s="75"/>
      <c r="K100" s="62" t="str">
        <f t="shared" si="4"/>
        <v>Vazia</v>
      </c>
      <c r="L100" s="13"/>
      <c r="M100" s="13"/>
      <c r="N100" s="13"/>
      <c r="O100" s="13"/>
      <c r="P100" s="13"/>
      <c r="Q100" s="13"/>
      <c r="R100" s="13"/>
      <c r="S100" s="13"/>
      <c r="T100" s="13"/>
      <c r="U100" s="13"/>
    </row>
    <row r="101" spans="1:21" ht="204.75" hidden="1">
      <c r="A101" s="76"/>
      <c r="B101" s="154" t="s">
        <v>118</v>
      </c>
      <c r="C101" s="71"/>
      <c r="D101" s="186"/>
      <c r="E101" s="72"/>
      <c r="F101" s="72"/>
      <c r="G101" s="73"/>
      <c r="H101" s="68"/>
      <c r="I101" s="74"/>
      <c r="J101" s="69"/>
      <c r="K101" s="62" t="str">
        <f t="shared" si="4"/>
        <v>Vazia</v>
      </c>
      <c r="L101" s="13"/>
      <c r="M101" s="13"/>
      <c r="N101" s="13"/>
      <c r="O101" s="13"/>
      <c r="P101" s="13"/>
      <c r="Q101" s="13"/>
      <c r="R101" s="13"/>
      <c r="S101" s="13"/>
      <c r="T101" s="13"/>
      <c r="U101" s="13"/>
    </row>
    <row r="102" spans="1:21" ht="18.75" hidden="1">
      <c r="A102" s="76"/>
      <c r="B102" s="155"/>
      <c r="C102" s="71"/>
      <c r="D102" s="183"/>
      <c r="E102" s="72"/>
      <c r="F102" s="72"/>
      <c r="G102" s="73"/>
      <c r="H102" s="68"/>
      <c r="I102" s="74"/>
      <c r="J102" s="69"/>
      <c r="K102" s="62" t="str">
        <f t="shared" si="4"/>
        <v>Vazia</v>
      </c>
      <c r="L102" s="13"/>
      <c r="M102" s="13"/>
      <c r="N102" s="13"/>
      <c r="O102" s="13"/>
      <c r="P102" s="13"/>
      <c r="Q102" s="13"/>
      <c r="R102" s="13"/>
      <c r="S102" s="13"/>
      <c r="T102" s="13"/>
      <c r="U102" s="13"/>
    </row>
    <row r="103" spans="1:21" ht="47.25" hidden="1">
      <c r="A103" s="76" t="s">
        <v>119</v>
      </c>
      <c r="B103" s="155" t="s">
        <v>120</v>
      </c>
      <c r="C103" s="71" t="s">
        <v>32</v>
      </c>
      <c r="D103" s="183"/>
      <c r="E103" s="72">
        <v>24.71</v>
      </c>
      <c r="F103" s="72">
        <f>E103*(1+C$2031)</f>
        <v>30.422952000000002</v>
      </c>
      <c r="G103" s="73">
        <f>D103*F103</f>
        <v>0</v>
      </c>
      <c r="H103" s="68"/>
      <c r="I103" s="74"/>
      <c r="J103" s="75"/>
      <c r="K103" s="62" t="str">
        <f t="shared" si="4"/>
        <v>Vazia</v>
      </c>
      <c r="L103" s="13"/>
      <c r="M103" s="13"/>
      <c r="N103" s="13"/>
      <c r="O103" s="13"/>
      <c r="P103" s="13"/>
      <c r="Q103" s="13"/>
      <c r="R103" s="13"/>
      <c r="S103" s="13"/>
      <c r="T103" s="13"/>
      <c r="U103" s="13"/>
    </row>
    <row r="104" spans="1:21" ht="220.5" hidden="1">
      <c r="A104" s="76"/>
      <c r="B104" s="154" t="s">
        <v>121</v>
      </c>
      <c r="C104" s="71"/>
      <c r="D104" s="183"/>
      <c r="E104" s="72"/>
      <c r="F104" s="72"/>
      <c r="G104" s="73"/>
      <c r="H104" s="68"/>
      <c r="I104" s="74"/>
      <c r="J104" s="69"/>
      <c r="K104" s="62" t="str">
        <f t="shared" si="4"/>
        <v>Vazia</v>
      </c>
      <c r="L104" s="13"/>
      <c r="M104" s="13"/>
      <c r="N104" s="13"/>
      <c r="O104" s="13"/>
      <c r="P104" s="13"/>
      <c r="Q104" s="13"/>
      <c r="R104" s="13"/>
      <c r="S104" s="13"/>
      <c r="T104" s="13"/>
      <c r="U104" s="13"/>
    </row>
    <row r="105" spans="1:21" ht="18.75" hidden="1">
      <c r="A105" s="76"/>
      <c r="B105" s="155"/>
      <c r="C105" s="71"/>
      <c r="D105" s="183"/>
      <c r="E105" s="72"/>
      <c r="F105" s="72"/>
      <c r="G105" s="73"/>
      <c r="H105" s="68"/>
      <c r="I105" s="74"/>
      <c r="J105" s="69"/>
      <c r="K105" s="62" t="str">
        <f t="shared" si="4"/>
        <v>Vazia</v>
      </c>
      <c r="L105" s="13"/>
      <c r="M105" s="13"/>
      <c r="N105" s="13"/>
      <c r="O105" s="13"/>
      <c r="P105" s="13"/>
      <c r="Q105" s="13"/>
      <c r="R105" s="13"/>
      <c r="S105" s="13"/>
      <c r="T105" s="13"/>
      <c r="U105" s="13"/>
    </row>
    <row r="106" spans="1:21" ht="47.25" hidden="1">
      <c r="A106" s="76" t="s">
        <v>122</v>
      </c>
      <c r="B106" s="155" t="s">
        <v>123</v>
      </c>
      <c r="C106" s="71" t="s">
        <v>32</v>
      </c>
      <c r="D106" s="183"/>
      <c r="E106" s="72">
        <v>22.91</v>
      </c>
      <c r="F106" s="72">
        <f>E106*(1+C$2031)</f>
        <v>28.206792</v>
      </c>
      <c r="G106" s="73">
        <f>D106*F106</f>
        <v>0</v>
      </c>
      <c r="H106" s="68"/>
      <c r="I106" s="74"/>
      <c r="J106" s="75"/>
      <c r="K106" s="62" t="str">
        <f t="shared" si="4"/>
        <v>Vazia</v>
      </c>
      <c r="L106" s="13"/>
      <c r="M106" s="13"/>
      <c r="N106" s="13"/>
      <c r="O106" s="13"/>
      <c r="P106" s="13"/>
      <c r="Q106" s="13"/>
      <c r="R106" s="13"/>
      <c r="S106" s="13"/>
      <c r="T106" s="13"/>
      <c r="U106" s="13"/>
    </row>
    <row r="107" spans="1:21" ht="204.75" hidden="1">
      <c r="A107" s="76"/>
      <c r="B107" s="154" t="s">
        <v>124</v>
      </c>
      <c r="C107" s="71"/>
      <c r="D107" s="183"/>
      <c r="E107" s="72"/>
      <c r="F107" s="72"/>
      <c r="G107" s="73"/>
      <c r="H107" s="68"/>
      <c r="I107" s="74"/>
      <c r="J107" s="69"/>
      <c r="K107" s="62" t="str">
        <f t="shared" si="4"/>
        <v>Vazia</v>
      </c>
      <c r="L107" s="13"/>
      <c r="M107" s="13"/>
      <c r="N107" s="13"/>
      <c r="O107" s="13"/>
      <c r="P107" s="13"/>
      <c r="Q107" s="13"/>
      <c r="R107" s="13"/>
      <c r="S107" s="13"/>
      <c r="T107" s="13"/>
      <c r="U107" s="13"/>
    </row>
    <row r="108" spans="1:21" ht="18.75" hidden="1">
      <c r="A108" s="76"/>
      <c r="B108" s="154"/>
      <c r="C108" s="71"/>
      <c r="D108" s="183"/>
      <c r="E108" s="72"/>
      <c r="F108" s="72"/>
      <c r="G108" s="73"/>
      <c r="H108" s="68"/>
      <c r="I108" s="74"/>
      <c r="J108" s="69"/>
      <c r="K108" s="62" t="str">
        <f t="shared" si="4"/>
        <v>Vazia</v>
      </c>
      <c r="L108" s="13"/>
      <c r="M108" s="13"/>
      <c r="N108" s="13"/>
      <c r="O108" s="13"/>
      <c r="P108" s="13"/>
      <c r="Q108" s="13"/>
      <c r="R108" s="13"/>
      <c r="S108" s="13"/>
      <c r="T108" s="13"/>
      <c r="U108" s="13"/>
    </row>
    <row r="109" spans="1:21" ht="47.25" hidden="1">
      <c r="A109" s="76" t="s">
        <v>125</v>
      </c>
      <c r="B109" s="155" t="s">
        <v>126</v>
      </c>
      <c r="C109" s="71" t="s">
        <v>32</v>
      </c>
      <c r="D109" s="183"/>
      <c r="E109" s="72">
        <v>10.31</v>
      </c>
      <c r="F109" s="72">
        <f>E109*(1+C$2031)</f>
        <v>12.693672000000001</v>
      </c>
      <c r="G109" s="73">
        <f>D109*F109</f>
        <v>0</v>
      </c>
      <c r="H109" s="68"/>
      <c r="I109" s="74"/>
      <c r="J109" s="75"/>
      <c r="K109" s="62" t="str">
        <f t="shared" si="4"/>
        <v>Vazia</v>
      </c>
      <c r="L109" s="13"/>
      <c r="M109" s="13"/>
      <c r="N109" s="13"/>
      <c r="O109" s="13"/>
      <c r="P109" s="13"/>
      <c r="Q109" s="13"/>
      <c r="R109" s="13"/>
      <c r="S109" s="13"/>
      <c r="T109" s="13"/>
      <c r="U109" s="13"/>
    </row>
    <row r="110" spans="1:21" ht="204.75" hidden="1">
      <c r="A110" s="76"/>
      <c r="B110" s="154" t="s">
        <v>127</v>
      </c>
      <c r="C110" s="71"/>
      <c r="D110" s="183"/>
      <c r="E110" s="72"/>
      <c r="F110" s="72"/>
      <c r="G110" s="73"/>
      <c r="H110" s="68"/>
      <c r="I110" s="74"/>
      <c r="J110" s="69"/>
      <c r="K110" s="62" t="str">
        <f t="shared" si="4"/>
        <v>Vazia</v>
      </c>
      <c r="L110" s="13"/>
      <c r="M110" s="13"/>
      <c r="N110" s="13"/>
      <c r="O110" s="13"/>
      <c r="P110" s="13"/>
      <c r="Q110" s="13"/>
      <c r="R110" s="13"/>
      <c r="S110" s="13"/>
      <c r="T110" s="13"/>
      <c r="U110" s="13"/>
    </row>
    <row r="111" spans="1:21" ht="18.75" hidden="1">
      <c r="A111" s="76"/>
      <c r="B111" s="155"/>
      <c r="C111" s="71"/>
      <c r="D111" s="183"/>
      <c r="E111" s="72"/>
      <c r="F111" s="72"/>
      <c r="G111" s="73"/>
      <c r="H111" s="68"/>
      <c r="I111" s="74"/>
      <c r="J111" s="69"/>
      <c r="K111" s="62" t="str">
        <f t="shared" si="4"/>
        <v>Vazia</v>
      </c>
      <c r="L111" s="13"/>
      <c r="M111" s="13"/>
      <c r="N111" s="13"/>
      <c r="O111" s="13"/>
      <c r="P111" s="13"/>
      <c r="Q111" s="13"/>
      <c r="R111" s="13"/>
      <c r="S111" s="13"/>
      <c r="T111" s="13"/>
      <c r="U111" s="13"/>
    </row>
    <row r="112" spans="1:21" ht="47.25" hidden="1">
      <c r="A112" s="76" t="s">
        <v>128</v>
      </c>
      <c r="B112" s="155" t="s">
        <v>129</v>
      </c>
      <c r="C112" s="71" t="s">
        <v>32</v>
      </c>
      <c r="D112" s="183"/>
      <c r="E112" s="72">
        <v>15.27</v>
      </c>
      <c r="F112" s="72">
        <f>E112*(1+C$2031)</f>
        <v>18.800424</v>
      </c>
      <c r="G112" s="73">
        <f>D112*F112</f>
        <v>0</v>
      </c>
      <c r="H112" s="68"/>
      <c r="I112" s="74"/>
      <c r="J112" s="75"/>
      <c r="K112" s="62" t="str">
        <f t="shared" si="4"/>
        <v>Vazia</v>
      </c>
      <c r="L112" s="13"/>
      <c r="M112" s="13"/>
      <c r="N112" s="13"/>
      <c r="O112" s="13"/>
      <c r="P112" s="13"/>
      <c r="Q112" s="13"/>
      <c r="R112" s="13"/>
      <c r="S112" s="13"/>
      <c r="T112" s="13"/>
      <c r="U112" s="13"/>
    </row>
    <row r="113" spans="1:21" ht="220.5" hidden="1">
      <c r="A113" s="76"/>
      <c r="B113" s="154" t="s">
        <v>130</v>
      </c>
      <c r="C113" s="71"/>
      <c r="D113" s="183"/>
      <c r="E113" s="72"/>
      <c r="F113" s="72"/>
      <c r="G113" s="73"/>
      <c r="H113" s="68"/>
      <c r="I113" s="74"/>
      <c r="J113" s="69"/>
      <c r="K113" s="62" t="str">
        <f t="shared" si="4"/>
        <v>Vazia</v>
      </c>
      <c r="L113" s="13"/>
      <c r="M113" s="13"/>
      <c r="N113" s="13"/>
      <c r="O113" s="13"/>
      <c r="P113" s="13"/>
      <c r="Q113" s="13"/>
      <c r="R113" s="13"/>
      <c r="S113" s="13"/>
      <c r="T113" s="13"/>
      <c r="U113" s="13"/>
    </row>
    <row r="114" spans="1:21" ht="18.75" hidden="1">
      <c r="A114" s="76"/>
      <c r="B114" s="154"/>
      <c r="C114" s="71"/>
      <c r="D114" s="183"/>
      <c r="E114" s="72"/>
      <c r="F114" s="72"/>
      <c r="G114" s="73"/>
      <c r="H114" s="68"/>
      <c r="I114" s="74"/>
      <c r="J114" s="69"/>
      <c r="K114" s="62" t="str">
        <f t="shared" si="4"/>
        <v>Vazia</v>
      </c>
      <c r="L114" s="13"/>
      <c r="M114" s="13"/>
      <c r="N114" s="13"/>
      <c r="O114" s="13"/>
      <c r="P114" s="13"/>
      <c r="Q114" s="13"/>
      <c r="R114" s="13"/>
      <c r="S114" s="13"/>
      <c r="T114" s="13"/>
      <c r="U114" s="13"/>
    </row>
    <row r="115" spans="1:21" ht="47.25" hidden="1">
      <c r="A115" s="76" t="s">
        <v>131</v>
      </c>
      <c r="B115" s="155" t="s">
        <v>132</v>
      </c>
      <c r="C115" s="71" t="s">
        <v>32</v>
      </c>
      <c r="D115" s="183"/>
      <c r="E115" s="72">
        <v>6.87</v>
      </c>
      <c r="F115" s="72">
        <f>E115*(1+C$2031)</f>
        <v>8.4583440000000003</v>
      </c>
      <c r="G115" s="73">
        <f>D115*F115</f>
        <v>0</v>
      </c>
      <c r="H115" s="89"/>
      <c r="I115" s="74"/>
      <c r="J115" s="75"/>
      <c r="K115" s="62" t="str">
        <f t="shared" si="4"/>
        <v>Vazia</v>
      </c>
      <c r="L115" s="13"/>
      <c r="M115" s="13"/>
      <c r="N115" s="13"/>
      <c r="O115" s="13"/>
      <c r="P115" s="13"/>
      <c r="Q115" s="13"/>
      <c r="R115" s="13"/>
      <c r="S115" s="13"/>
      <c r="T115" s="13"/>
      <c r="U115" s="13"/>
    </row>
    <row r="116" spans="1:21" ht="220.5" hidden="1">
      <c r="A116" s="76"/>
      <c r="B116" s="154" t="s">
        <v>133</v>
      </c>
      <c r="C116" s="71"/>
      <c r="D116" s="183"/>
      <c r="E116" s="72"/>
      <c r="F116" s="72"/>
      <c r="G116" s="73"/>
      <c r="H116" s="89"/>
      <c r="I116" s="74"/>
      <c r="J116" s="69"/>
      <c r="K116" s="62" t="str">
        <f t="shared" si="4"/>
        <v>Vazia</v>
      </c>
      <c r="L116" s="13"/>
      <c r="M116" s="13"/>
      <c r="N116" s="13"/>
      <c r="O116" s="13"/>
      <c r="P116" s="13"/>
      <c r="Q116" s="13"/>
      <c r="R116" s="13"/>
      <c r="S116" s="13"/>
      <c r="T116" s="13"/>
      <c r="U116" s="13"/>
    </row>
    <row r="117" spans="1:21" ht="18.75" hidden="1">
      <c r="A117" s="76"/>
      <c r="B117" s="154"/>
      <c r="C117" s="71"/>
      <c r="D117" s="183"/>
      <c r="E117" s="72"/>
      <c r="F117" s="72"/>
      <c r="G117" s="73"/>
      <c r="H117" s="68"/>
      <c r="I117" s="74"/>
      <c r="J117" s="69"/>
      <c r="K117" s="62" t="str">
        <f t="shared" si="4"/>
        <v>Vazia</v>
      </c>
      <c r="L117" s="13"/>
      <c r="M117" s="13"/>
      <c r="N117" s="13"/>
      <c r="O117" s="13"/>
      <c r="P117" s="13"/>
      <c r="Q117" s="13"/>
      <c r="R117" s="13"/>
      <c r="S117" s="13"/>
      <c r="T117" s="13"/>
      <c r="U117" s="13"/>
    </row>
    <row r="118" spans="1:21" ht="47.25" hidden="1">
      <c r="A118" s="76" t="s">
        <v>134</v>
      </c>
      <c r="B118" s="155" t="s">
        <v>135</v>
      </c>
      <c r="C118" s="71" t="s">
        <v>32</v>
      </c>
      <c r="D118" s="183"/>
      <c r="E118" s="72">
        <v>11.46</v>
      </c>
      <c r="F118" s="72">
        <f>E118*(1+C$2031)</f>
        <v>14.109552000000003</v>
      </c>
      <c r="G118" s="73">
        <f>D118*F118</f>
        <v>0</v>
      </c>
      <c r="H118" s="68"/>
      <c r="I118" s="74"/>
      <c r="J118" s="75"/>
      <c r="K118" s="62" t="str">
        <f t="shared" si="4"/>
        <v>Vazia</v>
      </c>
      <c r="L118" s="13"/>
      <c r="M118" s="13"/>
      <c r="N118" s="13"/>
      <c r="O118" s="13"/>
      <c r="P118" s="13"/>
      <c r="Q118" s="13"/>
      <c r="R118" s="13"/>
      <c r="S118" s="13"/>
      <c r="T118" s="13"/>
      <c r="U118" s="13"/>
    </row>
    <row r="119" spans="1:21" ht="204.75" hidden="1">
      <c r="A119" s="76"/>
      <c r="B119" s="154" t="s">
        <v>136</v>
      </c>
      <c r="C119" s="71"/>
      <c r="D119" s="183"/>
      <c r="E119" s="72"/>
      <c r="F119" s="72"/>
      <c r="G119" s="73"/>
      <c r="H119" s="68"/>
      <c r="I119" s="74"/>
      <c r="J119" s="69"/>
      <c r="K119" s="62" t="str">
        <f t="shared" si="4"/>
        <v>Vazia</v>
      </c>
      <c r="L119" s="13"/>
      <c r="M119" s="13"/>
      <c r="N119" s="13"/>
      <c r="O119" s="13"/>
      <c r="P119" s="13"/>
      <c r="Q119" s="13"/>
      <c r="R119" s="13"/>
      <c r="S119" s="13"/>
      <c r="T119" s="13"/>
      <c r="U119" s="13"/>
    </row>
    <row r="120" spans="1:21" ht="18.75" hidden="1">
      <c r="A120" s="76"/>
      <c r="B120" s="155"/>
      <c r="C120" s="71"/>
      <c r="D120" s="183"/>
      <c r="E120" s="72"/>
      <c r="F120" s="72"/>
      <c r="G120" s="73"/>
      <c r="H120" s="68"/>
      <c r="I120" s="74"/>
      <c r="J120" s="69"/>
      <c r="K120" s="62" t="str">
        <f t="shared" si="4"/>
        <v>Vazia</v>
      </c>
      <c r="L120" s="13"/>
      <c r="M120" s="13"/>
      <c r="N120" s="13"/>
      <c r="O120" s="13"/>
      <c r="P120" s="13"/>
      <c r="Q120" s="13"/>
      <c r="R120" s="13"/>
      <c r="S120" s="13"/>
      <c r="T120" s="13"/>
      <c r="U120" s="13"/>
    </row>
    <row r="121" spans="1:21" ht="47.25" hidden="1">
      <c r="A121" s="76" t="s">
        <v>137</v>
      </c>
      <c r="B121" s="155" t="s">
        <v>138</v>
      </c>
      <c r="C121" s="71" t="s">
        <v>32</v>
      </c>
      <c r="D121" s="183"/>
      <c r="E121" s="72">
        <v>5.15</v>
      </c>
      <c r="F121" s="72">
        <f>E121*(1+C$2031)</f>
        <v>6.3406800000000008</v>
      </c>
      <c r="G121" s="73">
        <f>D121*F121</f>
        <v>0</v>
      </c>
      <c r="H121" s="89"/>
      <c r="I121" s="74"/>
      <c r="J121" s="75"/>
      <c r="K121" s="62" t="str">
        <f t="shared" si="4"/>
        <v>Vazia</v>
      </c>
      <c r="L121" s="13"/>
      <c r="M121" s="13"/>
      <c r="N121" s="13"/>
      <c r="O121" s="13"/>
      <c r="P121" s="13"/>
      <c r="Q121" s="13"/>
      <c r="R121" s="13"/>
      <c r="S121" s="13"/>
      <c r="T121" s="13"/>
      <c r="U121" s="13"/>
    </row>
    <row r="122" spans="1:21" ht="204.75" hidden="1">
      <c r="A122" s="76"/>
      <c r="B122" s="154" t="s">
        <v>139</v>
      </c>
      <c r="C122" s="71"/>
      <c r="D122" s="183"/>
      <c r="E122" s="72"/>
      <c r="F122" s="72"/>
      <c r="G122" s="73"/>
      <c r="H122" s="89"/>
      <c r="I122" s="74"/>
      <c r="J122" s="69"/>
      <c r="K122" s="62" t="str">
        <f t="shared" si="4"/>
        <v>Vazia</v>
      </c>
      <c r="L122" s="13"/>
      <c r="M122" s="13"/>
      <c r="N122" s="13"/>
      <c r="O122" s="13"/>
      <c r="P122" s="13"/>
      <c r="Q122" s="13"/>
      <c r="R122" s="13"/>
      <c r="S122" s="13"/>
      <c r="T122" s="13"/>
      <c r="U122" s="13"/>
    </row>
    <row r="123" spans="1:21" ht="18.75" hidden="1">
      <c r="A123" s="76"/>
      <c r="B123" s="154"/>
      <c r="C123" s="71"/>
      <c r="D123" s="183"/>
      <c r="E123" s="72"/>
      <c r="F123" s="72"/>
      <c r="G123" s="73"/>
      <c r="H123" s="68"/>
      <c r="I123" s="74"/>
      <c r="J123" s="69"/>
      <c r="K123" s="62" t="str">
        <f t="shared" si="4"/>
        <v>Vazia</v>
      </c>
      <c r="L123" s="13"/>
      <c r="M123" s="13"/>
      <c r="N123" s="13"/>
      <c r="O123" s="13"/>
      <c r="P123" s="13"/>
      <c r="Q123" s="13"/>
      <c r="R123" s="13"/>
      <c r="S123" s="13"/>
      <c r="T123" s="13"/>
      <c r="U123" s="13"/>
    </row>
    <row r="124" spans="1:21" ht="31.5">
      <c r="A124" s="76" t="s">
        <v>140</v>
      </c>
      <c r="B124" s="155" t="s">
        <v>141</v>
      </c>
      <c r="C124" s="71" t="s">
        <v>32</v>
      </c>
      <c r="D124" s="227">
        <v>129</v>
      </c>
      <c r="E124" s="72">
        <v>10.119999999999999</v>
      </c>
      <c r="F124" s="72">
        <f>E124*(1+C$2031)</f>
        <v>12.459744000000001</v>
      </c>
      <c r="G124" s="73">
        <f>D124*F124</f>
        <v>1607.3069760000001</v>
      </c>
      <c r="H124" s="285" t="s">
        <v>2170</v>
      </c>
      <c r="I124" s="286"/>
      <c r="J124" s="287"/>
      <c r="K124" s="62" t="str">
        <f t="shared" si="4"/>
        <v>Preenchida</v>
      </c>
      <c r="L124" s="13"/>
      <c r="M124" s="13"/>
      <c r="N124" s="13"/>
      <c r="O124" s="13"/>
      <c r="P124" s="13"/>
      <c r="Q124" s="13"/>
      <c r="R124" s="13"/>
      <c r="S124" s="13"/>
      <c r="T124" s="13"/>
      <c r="U124" s="13"/>
    </row>
    <row r="125" spans="1:21" ht="255" customHeight="1">
      <c r="A125" s="76"/>
      <c r="B125" s="154" t="s">
        <v>142</v>
      </c>
      <c r="C125" s="71"/>
      <c r="D125" s="227"/>
      <c r="E125" s="72"/>
      <c r="F125" s="72"/>
      <c r="G125" s="73"/>
      <c r="H125" s="212" t="s">
        <v>2225</v>
      </c>
      <c r="I125" s="74"/>
      <c r="J125" s="69"/>
      <c r="K125" s="62" t="str">
        <f t="shared" si="4"/>
        <v>Preenchida</v>
      </c>
      <c r="L125" s="13"/>
      <c r="M125" s="13"/>
      <c r="N125" s="13"/>
      <c r="O125" s="13"/>
      <c r="P125" s="13"/>
      <c r="Q125" s="13"/>
      <c r="R125" s="13"/>
      <c r="S125" s="13"/>
      <c r="T125" s="13"/>
      <c r="U125" s="13"/>
    </row>
    <row r="126" spans="1:21" ht="18.75" hidden="1">
      <c r="A126" s="76"/>
      <c r="B126" s="155"/>
      <c r="C126" s="71"/>
      <c r="D126" s="183"/>
      <c r="E126" s="72"/>
      <c r="F126" s="72"/>
      <c r="G126" s="73"/>
      <c r="H126" s="68"/>
      <c r="I126" s="74"/>
      <c r="J126" s="69"/>
      <c r="K126" s="62" t="str">
        <f t="shared" si="4"/>
        <v>Vazia</v>
      </c>
      <c r="L126" s="13"/>
      <c r="M126" s="13"/>
      <c r="N126" s="13"/>
      <c r="O126" s="13"/>
      <c r="P126" s="13"/>
      <c r="Q126" s="13"/>
      <c r="R126" s="13"/>
      <c r="S126" s="13"/>
      <c r="T126" s="13"/>
      <c r="U126" s="13"/>
    </row>
    <row r="127" spans="1:21" ht="49.9" customHeight="1">
      <c r="A127" s="76" t="s">
        <v>143</v>
      </c>
      <c r="B127" s="155" t="s">
        <v>144</v>
      </c>
      <c r="C127" s="71" t="s">
        <v>32</v>
      </c>
      <c r="D127" s="227">
        <v>255.8</v>
      </c>
      <c r="E127" s="72">
        <v>19.46</v>
      </c>
      <c r="F127" s="72">
        <f>E127*(1+C$2031)</f>
        <v>23.959152000000003</v>
      </c>
      <c r="G127" s="73">
        <f>D127*F127</f>
        <v>6128.7510816000013</v>
      </c>
      <c r="H127" s="285" t="s">
        <v>2173</v>
      </c>
      <c r="I127" s="286"/>
      <c r="J127" s="287"/>
      <c r="K127" s="62" t="str">
        <f t="shared" si="4"/>
        <v>Preenchida</v>
      </c>
      <c r="L127" s="13"/>
      <c r="M127" s="13"/>
      <c r="N127" s="13"/>
      <c r="O127" s="13"/>
      <c r="P127" s="13"/>
      <c r="Q127" s="13"/>
      <c r="R127" s="13"/>
      <c r="S127" s="13"/>
      <c r="T127" s="13"/>
      <c r="U127" s="13"/>
    </row>
    <row r="128" spans="1:21" ht="252.75" customHeight="1">
      <c r="A128" s="76"/>
      <c r="B128" s="154" t="s">
        <v>145</v>
      </c>
      <c r="C128" s="71"/>
      <c r="D128" s="227"/>
      <c r="E128" s="72"/>
      <c r="F128" s="72"/>
      <c r="G128" s="73"/>
      <c r="H128" s="212" t="s">
        <v>2225</v>
      </c>
      <c r="I128" s="74"/>
      <c r="J128" s="69"/>
      <c r="K128" s="62" t="str">
        <f t="shared" si="4"/>
        <v>Preenchida</v>
      </c>
      <c r="L128" s="13"/>
      <c r="M128" s="13"/>
      <c r="N128" s="13"/>
      <c r="O128" s="13"/>
      <c r="P128" s="13"/>
      <c r="Q128" s="13"/>
      <c r="R128" s="13"/>
      <c r="S128" s="13"/>
      <c r="T128" s="13"/>
      <c r="U128" s="13"/>
    </row>
    <row r="129" spans="1:21" ht="18.75" hidden="1">
      <c r="A129" s="76"/>
      <c r="B129" s="155"/>
      <c r="C129" s="71"/>
      <c r="D129" s="183"/>
      <c r="E129" s="72"/>
      <c r="F129" s="72"/>
      <c r="G129" s="73"/>
      <c r="H129" s="68"/>
      <c r="I129" s="74"/>
      <c r="J129" s="69"/>
      <c r="K129" s="62" t="str">
        <f t="shared" si="4"/>
        <v>Vazia</v>
      </c>
      <c r="L129" s="13"/>
      <c r="M129" s="13"/>
      <c r="N129" s="13"/>
      <c r="O129" s="13"/>
      <c r="P129" s="13"/>
      <c r="Q129" s="13"/>
      <c r="R129" s="13"/>
      <c r="S129" s="13"/>
      <c r="T129" s="13"/>
      <c r="U129" s="13"/>
    </row>
    <row r="130" spans="1:21" ht="31.5" hidden="1">
      <c r="A130" s="76" t="s">
        <v>146</v>
      </c>
      <c r="B130" s="155" t="s">
        <v>147</v>
      </c>
      <c r="C130" s="71" t="s">
        <v>18</v>
      </c>
      <c r="D130" s="183"/>
      <c r="E130" s="72">
        <v>8.59</v>
      </c>
      <c r="F130" s="72">
        <f>E130*(1+C$2031)</f>
        <v>10.576008</v>
      </c>
      <c r="G130" s="73">
        <f>D130*F130</f>
        <v>0</v>
      </c>
      <c r="H130" s="68"/>
      <c r="I130" s="74"/>
      <c r="J130" s="75"/>
      <c r="K130" s="62" t="str">
        <f t="shared" si="4"/>
        <v>Vazia</v>
      </c>
      <c r="L130" s="13"/>
      <c r="M130" s="13"/>
      <c r="N130" s="13"/>
      <c r="O130" s="13"/>
      <c r="P130" s="13"/>
      <c r="Q130" s="13"/>
      <c r="R130" s="13"/>
      <c r="S130" s="13"/>
      <c r="T130" s="13"/>
      <c r="U130" s="13"/>
    </row>
    <row r="131" spans="1:21" ht="236.25" hidden="1">
      <c r="A131" s="76"/>
      <c r="B131" s="154" t="s">
        <v>148</v>
      </c>
      <c r="C131" s="71"/>
      <c r="D131" s="183"/>
      <c r="E131" s="72"/>
      <c r="F131" s="72"/>
      <c r="G131" s="73"/>
      <c r="H131" s="68"/>
      <c r="I131" s="74"/>
      <c r="J131" s="69"/>
      <c r="K131" s="62" t="str">
        <f t="shared" si="4"/>
        <v>Vazia</v>
      </c>
      <c r="L131" s="13"/>
      <c r="M131" s="13"/>
      <c r="N131" s="13"/>
      <c r="O131" s="13"/>
      <c r="P131" s="13"/>
      <c r="Q131" s="13"/>
      <c r="R131" s="13"/>
      <c r="S131" s="13"/>
      <c r="T131" s="13"/>
      <c r="U131" s="13"/>
    </row>
    <row r="132" spans="1:21" ht="18.75" hidden="1">
      <c r="A132" s="76"/>
      <c r="B132" s="155"/>
      <c r="C132" s="71"/>
      <c r="D132" s="183"/>
      <c r="E132" s="72"/>
      <c r="F132" s="72"/>
      <c r="G132" s="73"/>
      <c r="H132" s="68"/>
      <c r="I132" s="74"/>
      <c r="J132" s="69"/>
      <c r="K132" s="62" t="str">
        <f t="shared" si="4"/>
        <v>Vazia</v>
      </c>
      <c r="L132" s="13"/>
      <c r="M132" s="13"/>
      <c r="N132" s="13"/>
      <c r="O132" s="13"/>
      <c r="P132" s="13"/>
      <c r="Q132" s="13"/>
      <c r="R132" s="13"/>
      <c r="S132" s="13"/>
      <c r="T132" s="13"/>
      <c r="U132" s="13"/>
    </row>
    <row r="133" spans="1:21" ht="31.5">
      <c r="A133" s="76" t="s">
        <v>149</v>
      </c>
      <c r="B133" s="155" t="s">
        <v>150</v>
      </c>
      <c r="C133" s="71" t="s">
        <v>32</v>
      </c>
      <c r="D133" s="227">
        <v>100.78</v>
      </c>
      <c r="E133" s="72">
        <v>18.07</v>
      </c>
      <c r="F133" s="72">
        <f>E133*(1+C$2031)</f>
        <v>22.247784000000003</v>
      </c>
      <c r="G133" s="73">
        <f>D133*F133</f>
        <v>2242.1316715200005</v>
      </c>
      <c r="H133" s="285" t="s">
        <v>2169</v>
      </c>
      <c r="I133" s="286"/>
      <c r="J133" s="287"/>
      <c r="K133" s="62" t="str">
        <f t="shared" si="4"/>
        <v>Preenchida</v>
      </c>
      <c r="L133" s="13"/>
      <c r="M133" s="13"/>
      <c r="N133" s="13"/>
      <c r="O133" s="13"/>
      <c r="P133" s="13"/>
      <c r="Q133" s="13"/>
      <c r="R133" s="13"/>
      <c r="S133" s="13"/>
      <c r="T133" s="13"/>
      <c r="U133" s="13"/>
    </row>
    <row r="134" spans="1:21" ht="263.25" customHeight="1">
      <c r="A134" s="76"/>
      <c r="B134" s="154" t="s">
        <v>151</v>
      </c>
      <c r="C134" s="71"/>
      <c r="D134" s="227"/>
      <c r="E134" s="72"/>
      <c r="F134" s="72"/>
      <c r="G134" s="73"/>
      <c r="H134" s="212" t="s">
        <v>2225</v>
      </c>
      <c r="I134" s="74"/>
      <c r="J134" s="69"/>
      <c r="K134" s="62" t="str">
        <f t="shared" si="4"/>
        <v>Preenchida</v>
      </c>
      <c r="L134" s="13"/>
      <c r="M134" s="13"/>
      <c r="N134" s="13"/>
      <c r="O134" s="13"/>
      <c r="P134" s="13"/>
      <c r="Q134" s="13"/>
      <c r="R134" s="13"/>
      <c r="S134" s="13"/>
      <c r="T134" s="13"/>
      <c r="U134" s="13"/>
    </row>
    <row r="135" spans="1:21" ht="18.75" hidden="1">
      <c r="A135" s="76"/>
      <c r="B135" s="155"/>
      <c r="C135" s="71"/>
      <c r="D135" s="183"/>
      <c r="E135" s="72"/>
      <c r="F135" s="72"/>
      <c r="G135" s="73"/>
      <c r="H135" s="68"/>
      <c r="I135" s="74"/>
      <c r="J135" s="69"/>
      <c r="K135" s="62" t="str">
        <f t="shared" si="4"/>
        <v>Vazia</v>
      </c>
      <c r="L135" s="13"/>
      <c r="M135" s="13"/>
      <c r="N135" s="13"/>
      <c r="O135" s="13"/>
      <c r="P135" s="13"/>
      <c r="Q135" s="13"/>
      <c r="R135" s="13"/>
      <c r="S135" s="13"/>
      <c r="T135" s="13"/>
      <c r="U135" s="13"/>
    </row>
    <row r="136" spans="1:21" ht="31.5">
      <c r="A136" s="76" t="s">
        <v>152</v>
      </c>
      <c r="B136" s="155" t="s">
        <v>153</v>
      </c>
      <c r="C136" s="71" t="s">
        <v>32</v>
      </c>
      <c r="D136" s="227">
        <v>24.98</v>
      </c>
      <c r="E136" s="72">
        <v>16.87</v>
      </c>
      <c r="F136" s="72">
        <f>E136*(1+C$2031)</f>
        <v>20.770344000000001</v>
      </c>
      <c r="G136" s="73">
        <f>D136*F136</f>
        <v>518.84319312000002</v>
      </c>
      <c r="H136" s="285" t="s">
        <v>2168</v>
      </c>
      <c r="I136" s="286"/>
      <c r="J136" s="287"/>
      <c r="K136" s="62" t="str">
        <f t="shared" si="4"/>
        <v>Preenchida</v>
      </c>
      <c r="L136" s="13"/>
      <c r="M136" s="13"/>
      <c r="N136" s="13"/>
      <c r="O136" s="13"/>
      <c r="P136" s="13"/>
      <c r="Q136" s="13"/>
      <c r="R136" s="13"/>
      <c r="S136" s="13"/>
      <c r="T136" s="13"/>
      <c r="U136" s="13"/>
    </row>
    <row r="137" spans="1:21" ht="281.25" customHeight="1">
      <c r="A137" s="76"/>
      <c r="B137" s="154" t="s">
        <v>154</v>
      </c>
      <c r="C137" s="71"/>
      <c r="D137" s="227"/>
      <c r="E137" s="72"/>
      <c r="F137" s="72"/>
      <c r="G137" s="73"/>
      <c r="H137" s="212" t="s">
        <v>2225</v>
      </c>
      <c r="I137" s="74"/>
      <c r="J137" s="69"/>
      <c r="K137" s="62" t="str">
        <f t="shared" si="4"/>
        <v>Preenchida</v>
      </c>
      <c r="L137" s="13"/>
      <c r="M137" s="13"/>
      <c r="N137" s="13"/>
      <c r="O137" s="13"/>
      <c r="P137" s="13"/>
      <c r="Q137" s="13"/>
      <c r="R137" s="13"/>
      <c r="S137" s="13"/>
      <c r="T137" s="13"/>
      <c r="U137" s="13"/>
    </row>
    <row r="138" spans="1:21" ht="18.75" hidden="1">
      <c r="A138" s="76"/>
      <c r="B138" s="155"/>
      <c r="C138" s="71"/>
      <c r="D138" s="183"/>
      <c r="E138" s="72"/>
      <c r="F138" s="72"/>
      <c r="G138" s="73"/>
      <c r="H138" s="68"/>
      <c r="I138" s="74"/>
      <c r="J138" s="69"/>
      <c r="K138" s="62" t="str">
        <f t="shared" si="4"/>
        <v>Vazia</v>
      </c>
      <c r="L138" s="13"/>
      <c r="M138" s="13"/>
      <c r="N138" s="13"/>
      <c r="O138" s="13"/>
      <c r="P138" s="13"/>
      <c r="Q138" s="13"/>
      <c r="R138" s="13"/>
      <c r="S138" s="13"/>
      <c r="T138" s="13"/>
      <c r="U138" s="13"/>
    </row>
    <row r="139" spans="1:21" ht="31.5" hidden="1">
      <c r="A139" s="76" t="s">
        <v>155</v>
      </c>
      <c r="B139" s="155" t="s">
        <v>156</v>
      </c>
      <c r="C139" s="71" t="s">
        <v>32</v>
      </c>
      <c r="D139" s="183"/>
      <c r="E139" s="72">
        <v>23</v>
      </c>
      <c r="F139" s="72">
        <f>E139*(1+C$2031)</f>
        <v>28.317600000000002</v>
      </c>
      <c r="G139" s="73">
        <f>D139*F139</f>
        <v>0</v>
      </c>
      <c r="H139" s="68"/>
      <c r="I139" s="74"/>
      <c r="J139" s="75"/>
      <c r="K139" s="62" t="str">
        <f t="shared" si="4"/>
        <v>Vazia</v>
      </c>
      <c r="L139" s="13"/>
      <c r="M139" s="13"/>
      <c r="N139" s="13"/>
      <c r="O139" s="13"/>
      <c r="P139" s="13"/>
      <c r="Q139" s="13"/>
      <c r="R139" s="13"/>
      <c r="S139" s="13"/>
      <c r="T139" s="13"/>
      <c r="U139" s="13"/>
    </row>
    <row r="140" spans="1:21" ht="220.5" hidden="1">
      <c r="A140" s="76"/>
      <c r="B140" s="154" t="s">
        <v>157</v>
      </c>
      <c r="C140" s="71"/>
      <c r="D140" s="183"/>
      <c r="E140" s="72"/>
      <c r="F140" s="72"/>
      <c r="G140" s="73"/>
      <c r="H140" s="68"/>
      <c r="I140" s="74"/>
      <c r="J140" s="69"/>
      <c r="K140" s="62" t="str">
        <f t="shared" si="4"/>
        <v>Vazia</v>
      </c>
      <c r="L140" s="13"/>
      <c r="M140" s="13"/>
      <c r="N140" s="13"/>
      <c r="O140" s="13"/>
      <c r="P140" s="13"/>
      <c r="Q140" s="13"/>
      <c r="R140" s="13"/>
      <c r="S140" s="13"/>
      <c r="T140" s="13"/>
      <c r="U140" s="13"/>
    </row>
    <row r="141" spans="1:21" ht="18.75" hidden="1">
      <c r="A141" s="76"/>
      <c r="B141" s="155"/>
      <c r="C141" s="71"/>
      <c r="D141" s="183"/>
      <c r="E141" s="72"/>
      <c r="F141" s="72"/>
      <c r="G141" s="73"/>
      <c r="H141" s="68"/>
      <c r="I141" s="74"/>
      <c r="J141" s="69"/>
      <c r="K141" s="62" t="str">
        <f t="shared" si="4"/>
        <v>Vazia</v>
      </c>
      <c r="L141" s="13"/>
      <c r="M141" s="13"/>
      <c r="N141" s="13"/>
      <c r="O141" s="13"/>
      <c r="P141" s="13"/>
      <c r="Q141" s="13"/>
      <c r="R141" s="13"/>
      <c r="S141" s="13"/>
      <c r="T141" s="13"/>
      <c r="U141" s="13"/>
    </row>
    <row r="142" spans="1:21" ht="18.75" hidden="1">
      <c r="A142" s="76" t="s">
        <v>158</v>
      </c>
      <c r="B142" s="155" t="s">
        <v>159</v>
      </c>
      <c r="C142" s="71" t="s">
        <v>32</v>
      </c>
      <c r="D142" s="183"/>
      <c r="E142" s="72">
        <v>22</v>
      </c>
      <c r="F142" s="72">
        <f>E142*(1+C$2031)</f>
        <v>27.086400000000001</v>
      </c>
      <c r="G142" s="73">
        <f>D142*F142</f>
        <v>0</v>
      </c>
      <c r="H142" s="68"/>
      <c r="I142" s="74"/>
      <c r="J142" s="75"/>
      <c r="K142" s="62" t="str">
        <f t="shared" si="4"/>
        <v>Vazia</v>
      </c>
      <c r="L142" s="13"/>
      <c r="M142" s="13"/>
      <c r="N142" s="13"/>
      <c r="O142" s="13"/>
      <c r="P142" s="13"/>
      <c r="Q142" s="13"/>
      <c r="R142" s="13"/>
      <c r="S142" s="13"/>
      <c r="T142" s="13"/>
      <c r="U142" s="13"/>
    </row>
    <row r="143" spans="1:21" ht="220.5" hidden="1">
      <c r="A143" s="76"/>
      <c r="B143" s="154" t="s">
        <v>160</v>
      </c>
      <c r="C143" s="71"/>
      <c r="D143" s="183"/>
      <c r="E143" s="72"/>
      <c r="F143" s="72"/>
      <c r="G143" s="73"/>
      <c r="H143" s="68"/>
      <c r="I143" s="74"/>
      <c r="J143" s="69"/>
      <c r="K143" s="62" t="str">
        <f t="shared" si="4"/>
        <v>Vazia</v>
      </c>
      <c r="L143" s="13"/>
      <c r="M143" s="13"/>
      <c r="N143" s="13"/>
      <c r="O143" s="13"/>
      <c r="P143" s="13"/>
      <c r="Q143" s="13"/>
      <c r="R143" s="13"/>
      <c r="S143" s="13"/>
      <c r="T143" s="13"/>
      <c r="U143" s="13"/>
    </row>
    <row r="144" spans="1:21" ht="18.75" hidden="1">
      <c r="A144" s="76"/>
      <c r="B144" s="155"/>
      <c r="C144" s="71"/>
      <c r="D144" s="183"/>
      <c r="E144" s="72"/>
      <c r="F144" s="72"/>
      <c r="G144" s="73"/>
      <c r="H144" s="68"/>
      <c r="I144" s="74"/>
      <c r="J144" s="69"/>
      <c r="K144" s="62" t="str">
        <f t="shared" si="4"/>
        <v>Vazia</v>
      </c>
      <c r="L144" s="13"/>
      <c r="M144" s="13"/>
      <c r="N144" s="13"/>
      <c r="O144" s="13"/>
      <c r="P144" s="13"/>
      <c r="Q144" s="13"/>
      <c r="R144" s="13"/>
      <c r="S144" s="13"/>
      <c r="T144" s="13"/>
      <c r="U144" s="13"/>
    </row>
    <row r="145" spans="1:21" ht="31.5" hidden="1">
      <c r="A145" s="76" t="s">
        <v>161</v>
      </c>
      <c r="B145" s="155" t="s">
        <v>162</v>
      </c>
      <c r="C145" s="71" t="s">
        <v>32</v>
      </c>
      <c r="D145" s="183"/>
      <c r="E145" s="72">
        <v>25.3</v>
      </c>
      <c r="F145" s="72">
        <f>E145*(1+C$2031)</f>
        <v>31.149360000000001</v>
      </c>
      <c r="G145" s="73">
        <f>D145*F145</f>
        <v>0</v>
      </c>
      <c r="H145" s="68"/>
      <c r="I145" s="74"/>
      <c r="J145" s="75"/>
      <c r="K145" s="62" t="str">
        <f t="shared" ref="K145:K208" si="5">IF(H145="","Vazia","Preenchida")</f>
        <v>Vazia</v>
      </c>
      <c r="L145" s="13"/>
      <c r="M145" s="13"/>
      <c r="N145" s="13"/>
      <c r="O145" s="13"/>
      <c r="P145" s="13"/>
      <c r="Q145" s="13"/>
      <c r="R145" s="13"/>
      <c r="S145" s="13"/>
      <c r="T145" s="13"/>
      <c r="U145" s="13"/>
    </row>
    <row r="146" spans="1:21" ht="189" hidden="1">
      <c r="A146" s="76"/>
      <c r="B146" s="154" t="s">
        <v>163</v>
      </c>
      <c r="C146" s="71"/>
      <c r="D146" s="183"/>
      <c r="E146" s="72"/>
      <c r="F146" s="72"/>
      <c r="G146" s="73"/>
      <c r="H146" s="68"/>
      <c r="I146" s="74"/>
      <c r="J146" s="69"/>
      <c r="K146" s="62" t="str">
        <f t="shared" si="5"/>
        <v>Vazia</v>
      </c>
      <c r="L146" s="13"/>
      <c r="M146" s="13"/>
      <c r="N146" s="13"/>
      <c r="O146" s="13"/>
      <c r="P146" s="13"/>
      <c r="Q146" s="13"/>
      <c r="R146" s="13"/>
      <c r="S146" s="13"/>
      <c r="T146" s="13"/>
      <c r="U146" s="13"/>
    </row>
    <row r="147" spans="1:21" ht="18.75" hidden="1">
      <c r="A147" s="76"/>
      <c r="B147" s="155"/>
      <c r="C147" s="71"/>
      <c r="D147" s="183"/>
      <c r="E147" s="72"/>
      <c r="F147" s="72"/>
      <c r="G147" s="73"/>
      <c r="H147" s="68"/>
      <c r="I147" s="74"/>
      <c r="J147" s="69"/>
      <c r="K147" s="62" t="str">
        <f t="shared" si="5"/>
        <v>Vazia</v>
      </c>
      <c r="L147" s="13"/>
      <c r="M147" s="13"/>
      <c r="N147" s="13"/>
      <c r="O147" s="13"/>
      <c r="P147" s="13"/>
      <c r="Q147" s="13"/>
      <c r="R147" s="13"/>
      <c r="S147" s="13"/>
      <c r="T147" s="13"/>
      <c r="U147" s="13"/>
    </row>
    <row r="148" spans="1:21" ht="31.5" hidden="1">
      <c r="A148" s="76" t="s">
        <v>164</v>
      </c>
      <c r="B148" s="155" t="s">
        <v>165</v>
      </c>
      <c r="C148" s="71" t="s">
        <v>32</v>
      </c>
      <c r="D148" s="183"/>
      <c r="E148" s="72">
        <v>18.93</v>
      </c>
      <c r="F148" s="72">
        <f>E148*(1+C$2031)</f>
        <v>23.306616000000002</v>
      </c>
      <c r="G148" s="73">
        <f>D148*F148</f>
        <v>0</v>
      </c>
      <c r="H148" s="68"/>
      <c r="I148" s="74"/>
      <c r="J148" s="75"/>
      <c r="K148" s="62" t="str">
        <f t="shared" si="5"/>
        <v>Vazia</v>
      </c>
      <c r="L148" s="13"/>
      <c r="M148" s="13"/>
      <c r="N148" s="13"/>
      <c r="O148" s="13"/>
      <c r="P148" s="13"/>
      <c r="Q148" s="13"/>
      <c r="R148" s="13"/>
      <c r="S148" s="13"/>
      <c r="T148" s="13"/>
      <c r="U148" s="13"/>
    </row>
    <row r="149" spans="1:21" ht="189" hidden="1">
      <c r="A149" s="76"/>
      <c r="B149" s="156" t="s">
        <v>166</v>
      </c>
      <c r="C149" s="71"/>
      <c r="D149" s="183"/>
      <c r="E149" s="72"/>
      <c r="F149" s="72"/>
      <c r="G149" s="73"/>
      <c r="H149" s="68"/>
      <c r="I149" s="74"/>
      <c r="J149" s="69"/>
      <c r="K149" s="62" t="str">
        <f t="shared" si="5"/>
        <v>Vazia</v>
      </c>
      <c r="L149" s="13"/>
      <c r="M149" s="13"/>
      <c r="N149" s="13"/>
      <c r="O149" s="13"/>
      <c r="P149" s="13"/>
      <c r="Q149" s="13"/>
      <c r="R149" s="13"/>
      <c r="S149" s="13"/>
      <c r="T149" s="13"/>
      <c r="U149" s="13"/>
    </row>
    <row r="150" spans="1:21" ht="18.75" hidden="1">
      <c r="A150" s="76"/>
      <c r="B150" s="153"/>
      <c r="C150" s="71"/>
      <c r="D150" s="183"/>
      <c r="E150" s="72"/>
      <c r="F150" s="72"/>
      <c r="G150" s="73"/>
      <c r="H150" s="68"/>
      <c r="I150" s="74"/>
      <c r="J150" s="69"/>
      <c r="K150" s="62" t="str">
        <f t="shared" si="5"/>
        <v>Vazia</v>
      </c>
      <c r="L150" s="13"/>
      <c r="M150" s="13"/>
      <c r="N150" s="13"/>
      <c r="O150" s="13"/>
      <c r="P150" s="13"/>
      <c r="Q150" s="13"/>
      <c r="R150" s="13"/>
      <c r="S150" s="13"/>
      <c r="T150" s="13"/>
      <c r="U150" s="13"/>
    </row>
    <row r="151" spans="1:21" ht="18.75" hidden="1">
      <c r="A151" s="76" t="s">
        <v>167</v>
      </c>
      <c r="B151" s="153" t="s">
        <v>168</v>
      </c>
      <c r="C151" s="71" t="s">
        <v>32</v>
      </c>
      <c r="D151" s="183"/>
      <c r="E151" s="72">
        <v>8.9700000000000006</v>
      </c>
      <c r="F151" s="72">
        <f>E151*(1+C$2031)</f>
        <v>11.043864000000001</v>
      </c>
      <c r="G151" s="73">
        <f>D151*F151</f>
        <v>0</v>
      </c>
      <c r="H151" s="68"/>
      <c r="I151" s="74"/>
      <c r="J151" s="75"/>
      <c r="K151" s="62" t="str">
        <f t="shared" si="5"/>
        <v>Vazia</v>
      </c>
      <c r="L151" s="13"/>
      <c r="M151" s="13"/>
      <c r="N151" s="13"/>
      <c r="O151" s="13"/>
      <c r="P151" s="13"/>
      <c r="Q151" s="13"/>
      <c r="R151" s="13"/>
      <c r="S151" s="13"/>
      <c r="T151" s="13"/>
      <c r="U151" s="13"/>
    </row>
    <row r="152" spans="1:21" ht="220.5" hidden="1">
      <c r="A152" s="76"/>
      <c r="B152" s="156" t="s">
        <v>169</v>
      </c>
      <c r="C152" s="71"/>
      <c r="D152" s="183"/>
      <c r="E152" s="72"/>
      <c r="F152" s="72"/>
      <c r="G152" s="73"/>
      <c r="H152" s="68"/>
      <c r="I152" s="74"/>
      <c r="J152" s="69"/>
      <c r="K152" s="62" t="str">
        <f t="shared" si="5"/>
        <v>Vazia</v>
      </c>
      <c r="L152" s="13"/>
      <c r="M152" s="13"/>
      <c r="N152" s="13"/>
      <c r="O152" s="13"/>
      <c r="P152" s="13"/>
      <c r="Q152" s="13"/>
      <c r="R152" s="13"/>
      <c r="S152" s="13"/>
      <c r="T152" s="13"/>
      <c r="U152" s="13"/>
    </row>
    <row r="153" spans="1:21" ht="18.75" hidden="1">
      <c r="A153" s="76"/>
      <c r="B153" s="156"/>
      <c r="C153" s="71"/>
      <c r="D153" s="183"/>
      <c r="E153" s="72"/>
      <c r="F153" s="72"/>
      <c r="G153" s="73"/>
      <c r="H153" s="68"/>
      <c r="I153" s="74"/>
      <c r="J153" s="69"/>
      <c r="K153" s="62" t="str">
        <f t="shared" si="5"/>
        <v>Vazia</v>
      </c>
      <c r="L153" s="13"/>
      <c r="M153" s="13"/>
      <c r="N153" s="13"/>
      <c r="O153" s="13"/>
      <c r="P153" s="13"/>
      <c r="Q153" s="13"/>
      <c r="R153" s="13"/>
      <c r="S153" s="13"/>
      <c r="T153" s="13"/>
      <c r="U153" s="13"/>
    </row>
    <row r="154" spans="1:21" ht="31.5" hidden="1">
      <c r="A154" s="76" t="s">
        <v>170</v>
      </c>
      <c r="B154" s="153" t="s">
        <v>171</v>
      </c>
      <c r="C154" s="71" t="s">
        <v>32</v>
      </c>
      <c r="D154" s="183"/>
      <c r="E154" s="72">
        <v>21.08</v>
      </c>
      <c r="F154" s="72">
        <f>E154*(1+C$2031)</f>
        <v>25.953696000000001</v>
      </c>
      <c r="G154" s="73">
        <f>D154*F154</f>
        <v>0</v>
      </c>
      <c r="H154" s="68"/>
      <c r="I154" s="74"/>
      <c r="J154" s="75"/>
      <c r="K154" s="62" t="str">
        <f t="shared" si="5"/>
        <v>Vazia</v>
      </c>
      <c r="L154" s="13"/>
      <c r="M154" s="13"/>
      <c r="N154" s="13"/>
      <c r="O154" s="13"/>
      <c r="P154" s="13"/>
      <c r="Q154" s="13"/>
      <c r="R154" s="13"/>
      <c r="S154" s="13"/>
      <c r="T154" s="13"/>
      <c r="U154" s="13"/>
    </row>
    <row r="155" spans="1:21" ht="220.5" hidden="1">
      <c r="A155" s="76"/>
      <c r="B155" s="154" t="s">
        <v>172</v>
      </c>
      <c r="C155" s="71"/>
      <c r="D155" s="183"/>
      <c r="E155" s="72"/>
      <c r="F155" s="72"/>
      <c r="G155" s="73"/>
      <c r="H155" s="68"/>
      <c r="I155" s="74"/>
      <c r="J155" s="69"/>
      <c r="K155" s="62" t="str">
        <f t="shared" si="5"/>
        <v>Vazia</v>
      </c>
      <c r="L155" s="13"/>
      <c r="M155" s="13"/>
      <c r="N155" s="13"/>
      <c r="O155" s="13"/>
      <c r="P155" s="13"/>
      <c r="Q155" s="13"/>
      <c r="R155" s="13"/>
      <c r="S155" s="13"/>
      <c r="T155" s="13"/>
      <c r="U155" s="13"/>
    </row>
    <row r="156" spans="1:21" ht="18.75" hidden="1">
      <c r="A156" s="76"/>
      <c r="B156" s="156"/>
      <c r="C156" s="71"/>
      <c r="D156" s="183"/>
      <c r="E156" s="72"/>
      <c r="F156" s="72"/>
      <c r="G156" s="73"/>
      <c r="H156" s="68"/>
      <c r="I156" s="74"/>
      <c r="J156" s="69"/>
      <c r="K156" s="62" t="str">
        <f t="shared" si="5"/>
        <v>Vazia</v>
      </c>
      <c r="L156" s="13"/>
      <c r="M156" s="13"/>
      <c r="N156" s="13"/>
      <c r="O156" s="13"/>
      <c r="P156" s="13"/>
      <c r="Q156" s="13"/>
      <c r="R156" s="13"/>
      <c r="S156" s="13"/>
      <c r="T156" s="13"/>
      <c r="U156" s="13"/>
    </row>
    <row r="157" spans="1:21" ht="31.5" hidden="1">
      <c r="A157" s="76" t="s">
        <v>173</v>
      </c>
      <c r="B157" s="153" t="s">
        <v>174</v>
      </c>
      <c r="C157" s="71" t="s">
        <v>32</v>
      </c>
      <c r="D157" s="183"/>
      <c r="E157" s="72">
        <v>14.61</v>
      </c>
      <c r="F157" s="72">
        <f>E157*(1+C$2031)</f>
        <v>17.987832000000001</v>
      </c>
      <c r="G157" s="73">
        <f>D157*F157</f>
        <v>0</v>
      </c>
      <c r="H157" s="68"/>
      <c r="I157" s="74"/>
      <c r="J157" s="75"/>
      <c r="K157" s="62" t="str">
        <f t="shared" si="5"/>
        <v>Vazia</v>
      </c>
      <c r="L157" s="13"/>
      <c r="M157" s="13"/>
      <c r="N157" s="13"/>
      <c r="O157" s="13"/>
      <c r="P157" s="13"/>
      <c r="Q157" s="13"/>
      <c r="R157" s="13"/>
      <c r="S157" s="13"/>
      <c r="T157" s="13"/>
      <c r="U157" s="13"/>
    </row>
    <row r="158" spans="1:21" ht="220.5" hidden="1">
      <c r="A158" s="76"/>
      <c r="B158" s="154" t="s">
        <v>175</v>
      </c>
      <c r="C158" s="71"/>
      <c r="D158" s="183"/>
      <c r="E158" s="72"/>
      <c r="F158" s="72"/>
      <c r="G158" s="73"/>
      <c r="H158" s="68"/>
      <c r="I158" s="74"/>
      <c r="J158" s="69"/>
      <c r="K158" s="62" t="str">
        <f t="shared" si="5"/>
        <v>Vazia</v>
      </c>
      <c r="L158" s="13"/>
      <c r="M158" s="13"/>
      <c r="N158" s="13"/>
      <c r="O158" s="13"/>
      <c r="P158" s="13"/>
      <c r="Q158" s="13"/>
      <c r="R158" s="13"/>
      <c r="S158" s="13"/>
      <c r="T158" s="13"/>
      <c r="U158" s="13"/>
    </row>
    <row r="159" spans="1:21" ht="18.75" hidden="1">
      <c r="A159" s="76"/>
      <c r="B159" s="153"/>
      <c r="C159" s="71"/>
      <c r="D159" s="183"/>
      <c r="E159" s="72"/>
      <c r="F159" s="72"/>
      <c r="G159" s="73"/>
      <c r="H159" s="68"/>
      <c r="I159" s="74"/>
      <c r="J159" s="69"/>
      <c r="K159" s="62" t="str">
        <f t="shared" si="5"/>
        <v>Vazia</v>
      </c>
      <c r="L159" s="13"/>
      <c r="M159" s="13"/>
      <c r="N159" s="13"/>
      <c r="O159" s="13"/>
      <c r="P159" s="13"/>
      <c r="Q159" s="13"/>
      <c r="R159" s="13"/>
      <c r="S159" s="13"/>
      <c r="T159" s="13"/>
      <c r="U159" s="13"/>
    </row>
    <row r="160" spans="1:21" ht="30.6" customHeight="1">
      <c r="A160" s="76" t="s">
        <v>176</v>
      </c>
      <c r="B160" s="149" t="s">
        <v>177</v>
      </c>
      <c r="C160" s="71" t="s">
        <v>32</v>
      </c>
      <c r="D160" s="227">
        <v>19.739999999999998</v>
      </c>
      <c r="E160" s="72">
        <v>9.2100000000000009</v>
      </c>
      <c r="F160" s="72">
        <f>E160*(1+C$2031)</f>
        <v>11.339352000000002</v>
      </c>
      <c r="G160" s="73">
        <f>D160*F160</f>
        <v>223.83880848000001</v>
      </c>
      <c r="H160" s="285" t="s">
        <v>2165</v>
      </c>
      <c r="I160" s="286"/>
      <c r="J160" s="287"/>
      <c r="K160" s="62" t="str">
        <f t="shared" si="5"/>
        <v>Preenchida</v>
      </c>
      <c r="L160" s="13"/>
      <c r="M160" s="13"/>
      <c r="N160" s="13"/>
      <c r="O160" s="13"/>
      <c r="P160" s="13"/>
      <c r="Q160" s="13"/>
      <c r="R160" s="13"/>
      <c r="S160" s="13"/>
      <c r="T160" s="13"/>
      <c r="U160" s="13"/>
    </row>
    <row r="161" spans="1:21" ht="243" customHeight="1">
      <c r="A161" s="76"/>
      <c r="B161" s="148" t="s">
        <v>178</v>
      </c>
      <c r="C161" s="71"/>
      <c r="D161" s="227"/>
      <c r="E161" s="90"/>
      <c r="F161" s="90"/>
      <c r="G161" s="73"/>
      <c r="H161" s="212" t="s">
        <v>2225</v>
      </c>
      <c r="I161" s="74"/>
      <c r="J161" s="69"/>
      <c r="K161" s="62" t="str">
        <f t="shared" si="5"/>
        <v>Preenchida</v>
      </c>
      <c r="L161" s="13"/>
      <c r="M161" s="13"/>
      <c r="N161" s="13"/>
      <c r="O161" s="13"/>
      <c r="P161" s="13"/>
      <c r="Q161" s="13"/>
      <c r="R161" s="13"/>
      <c r="S161" s="13"/>
      <c r="T161" s="13"/>
      <c r="U161" s="13"/>
    </row>
    <row r="162" spans="1:21" ht="18.75" hidden="1">
      <c r="A162" s="76"/>
      <c r="B162" s="148"/>
      <c r="C162" s="71"/>
      <c r="D162" s="183"/>
      <c r="E162" s="90"/>
      <c r="F162" s="90"/>
      <c r="G162" s="73"/>
      <c r="H162" s="68"/>
      <c r="I162" s="74"/>
      <c r="J162" s="69"/>
      <c r="K162" s="62" t="str">
        <f t="shared" si="5"/>
        <v>Vazia</v>
      </c>
      <c r="L162" s="13"/>
      <c r="M162" s="13"/>
      <c r="N162" s="13"/>
      <c r="O162" s="13"/>
      <c r="P162" s="13"/>
      <c r="Q162" s="13"/>
      <c r="R162" s="13"/>
      <c r="S162" s="13"/>
      <c r="T162" s="13"/>
      <c r="U162" s="13"/>
    </row>
    <row r="163" spans="1:21" ht="31.5">
      <c r="A163" s="76" t="s">
        <v>179</v>
      </c>
      <c r="B163" s="149" t="s">
        <v>180</v>
      </c>
      <c r="C163" s="71" t="s">
        <v>6</v>
      </c>
      <c r="D163" s="228">
        <v>12</v>
      </c>
      <c r="E163" s="198">
        <v>18.46</v>
      </c>
      <c r="F163" s="198">
        <f>E163*(1+C$2031)</f>
        <v>22.727952000000002</v>
      </c>
      <c r="G163" s="199">
        <f>D163*F163</f>
        <v>272.73542400000002</v>
      </c>
      <c r="H163" s="285" t="s">
        <v>2174</v>
      </c>
      <c r="I163" s="286"/>
      <c r="J163" s="287"/>
      <c r="K163" s="62" t="str">
        <f t="shared" si="5"/>
        <v>Preenchida</v>
      </c>
      <c r="L163" s="13"/>
      <c r="M163" s="13"/>
      <c r="N163" s="13"/>
      <c r="O163" s="13"/>
      <c r="P163" s="13"/>
      <c r="Q163" s="13"/>
      <c r="R163" s="13"/>
      <c r="S163" s="13"/>
      <c r="T163" s="13"/>
      <c r="U163" s="13"/>
    </row>
    <row r="164" spans="1:21" ht="249" customHeight="1">
      <c r="A164" s="76"/>
      <c r="B164" s="148" t="s">
        <v>181</v>
      </c>
      <c r="C164" s="71"/>
      <c r="D164" s="227"/>
      <c r="E164" s="90"/>
      <c r="F164" s="90"/>
      <c r="G164" s="73"/>
      <c r="H164" s="212" t="s">
        <v>2225</v>
      </c>
      <c r="I164" s="74"/>
      <c r="J164" s="69"/>
      <c r="K164" s="62" t="str">
        <f t="shared" si="5"/>
        <v>Preenchida</v>
      </c>
      <c r="L164" s="13"/>
      <c r="M164" s="13"/>
      <c r="N164" s="13"/>
      <c r="O164" s="13"/>
      <c r="P164" s="13"/>
      <c r="Q164" s="13"/>
      <c r="R164" s="13"/>
      <c r="S164" s="13"/>
      <c r="T164" s="13"/>
      <c r="U164" s="13"/>
    </row>
    <row r="165" spans="1:21" ht="18.75" hidden="1">
      <c r="A165" s="76"/>
      <c r="B165" s="149"/>
      <c r="C165" s="71"/>
      <c r="D165" s="183"/>
      <c r="E165" s="90"/>
      <c r="F165" s="90"/>
      <c r="G165" s="73"/>
      <c r="H165" s="68"/>
      <c r="I165" s="74"/>
      <c r="J165" s="69"/>
      <c r="K165" s="62" t="str">
        <f t="shared" si="5"/>
        <v>Vazia</v>
      </c>
      <c r="L165" s="13"/>
      <c r="M165" s="13"/>
      <c r="N165" s="13"/>
      <c r="O165" s="13"/>
      <c r="P165" s="13"/>
      <c r="Q165" s="13"/>
      <c r="R165" s="13"/>
      <c r="S165" s="13"/>
      <c r="T165" s="13"/>
      <c r="U165" s="13"/>
    </row>
    <row r="166" spans="1:21" ht="31.5">
      <c r="A166" s="76" t="s">
        <v>182</v>
      </c>
      <c r="B166" s="149" t="s">
        <v>183</v>
      </c>
      <c r="C166" s="71" t="s">
        <v>32</v>
      </c>
      <c r="D166" s="227">
        <v>217.26</v>
      </c>
      <c r="E166" s="90">
        <v>10.210000000000001</v>
      </c>
      <c r="F166" s="72">
        <f>E166*(1+C$2031)</f>
        <v>12.570552000000001</v>
      </c>
      <c r="G166" s="73">
        <f>D166*F166</f>
        <v>2731.0781275200002</v>
      </c>
      <c r="H166" s="285" t="s">
        <v>2197</v>
      </c>
      <c r="I166" s="286"/>
      <c r="J166" s="287"/>
      <c r="K166" s="62" t="str">
        <f t="shared" si="5"/>
        <v>Preenchida</v>
      </c>
      <c r="L166" s="13"/>
      <c r="M166" s="13"/>
      <c r="N166" s="13"/>
      <c r="O166" s="13"/>
      <c r="P166" s="13"/>
      <c r="Q166" s="13"/>
      <c r="R166" s="13"/>
      <c r="S166" s="13"/>
      <c r="T166" s="13"/>
      <c r="U166" s="13"/>
    </row>
    <row r="167" spans="1:21" ht="295.5" customHeight="1">
      <c r="A167" s="76"/>
      <c r="B167" s="148" t="s">
        <v>184</v>
      </c>
      <c r="C167" s="71"/>
      <c r="D167" s="227"/>
      <c r="E167" s="90"/>
      <c r="F167" s="90"/>
      <c r="G167" s="73"/>
      <c r="H167" s="212" t="s">
        <v>2225</v>
      </c>
      <c r="I167" s="74"/>
      <c r="J167" s="69"/>
      <c r="K167" s="62" t="str">
        <f t="shared" si="5"/>
        <v>Preenchida</v>
      </c>
      <c r="L167" s="13"/>
      <c r="M167" s="13"/>
      <c r="N167" s="13"/>
      <c r="O167" s="13"/>
      <c r="P167" s="13"/>
      <c r="Q167" s="13"/>
      <c r="R167" s="13"/>
      <c r="S167" s="13"/>
      <c r="T167" s="13"/>
      <c r="U167" s="13"/>
    </row>
    <row r="168" spans="1:21" ht="18.75" hidden="1">
      <c r="A168" s="76"/>
      <c r="B168" s="148"/>
      <c r="C168" s="71"/>
      <c r="D168" s="183"/>
      <c r="E168" s="90"/>
      <c r="F168" s="90"/>
      <c r="G168" s="73"/>
      <c r="H168" s="68"/>
      <c r="I168" s="74"/>
      <c r="J168" s="69"/>
      <c r="K168" s="62" t="str">
        <f t="shared" si="5"/>
        <v>Vazia</v>
      </c>
      <c r="L168" s="13"/>
      <c r="M168" s="13"/>
      <c r="N168" s="13"/>
      <c r="O168" s="13"/>
      <c r="P168" s="13"/>
      <c r="Q168" s="13"/>
      <c r="R168" s="13"/>
      <c r="S168" s="13"/>
      <c r="T168" s="13"/>
      <c r="U168" s="13"/>
    </row>
    <row r="169" spans="1:21" ht="48" customHeight="1">
      <c r="A169" s="76" t="s">
        <v>185</v>
      </c>
      <c r="B169" s="149" t="s">
        <v>186</v>
      </c>
      <c r="C169" s="71" t="s">
        <v>18</v>
      </c>
      <c r="D169" s="227">
        <v>24</v>
      </c>
      <c r="E169" s="90">
        <v>4.75</v>
      </c>
      <c r="F169" s="72">
        <f>E169*(1+C$2031)</f>
        <v>5.8482000000000003</v>
      </c>
      <c r="G169" s="73">
        <f>D169*F169</f>
        <v>140.35680000000002</v>
      </c>
      <c r="H169" s="285" t="s">
        <v>2237</v>
      </c>
      <c r="I169" s="286"/>
      <c r="J169" s="287"/>
      <c r="K169" s="62" t="str">
        <f t="shared" si="5"/>
        <v>Preenchida</v>
      </c>
      <c r="L169" s="13"/>
      <c r="M169" s="13"/>
      <c r="N169" s="13"/>
      <c r="O169" s="13"/>
      <c r="P169" s="13"/>
      <c r="Q169" s="13"/>
      <c r="R169" s="13"/>
      <c r="S169" s="13"/>
      <c r="T169" s="13"/>
      <c r="U169" s="13"/>
    </row>
    <row r="170" spans="1:21" ht="293.25" customHeight="1">
      <c r="A170" s="76"/>
      <c r="B170" s="156" t="s">
        <v>187</v>
      </c>
      <c r="C170" s="71"/>
      <c r="D170" s="227"/>
      <c r="E170" s="90"/>
      <c r="F170" s="90"/>
      <c r="G170" s="73"/>
      <c r="H170" s="212" t="s">
        <v>2225</v>
      </c>
      <c r="I170" s="74"/>
      <c r="J170" s="69"/>
      <c r="K170" s="62" t="str">
        <f t="shared" si="5"/>
        <v>Preenchida</v>
      </c>
      <c r="L170" s="13"/>
      <c r="M170" s="13"/>
      <c r="N170" s="13"/>
      <c r="O170" s="13"/>
      <c r="P170" s="13"/>
      <c r="Q170" s="13"/>
      <c r="R170" s="13"/>
      <c r="S170" s="13"/>
      <c r="T170" s="13"/>
      <c r="U170" s="13"/>
    </row>
    <row r="171" spans="1:21" ht="18.75" hidden="1">
      <c r="A171" s="76"/>
      <c r="B171" s="148"/>
      <c r="C171" s="71"/>
      <c r="D171" s="183"/>
      <c r="E171" s="90"/>
      <c r="F171" s="90"/>
      <c r="G171" s="73"/>
      <c r="H171" s="68"/>
      <c r="I171" s="74"/>
      <c r="J171" s="69"/>
      <c r="K171" s="62" t="str">
        <f t="shared" si="5"/>
        <v>Vazia</v>
      </c>
      <c r="L171" s="13"/>
      <c r="M171" s="13"/>
      <c r="N171" s="13"/>
      <c r="O171" s="13"/>
      <c r="P171" s="13"/>
      <c r="Q171" s="13"/>
      <c r="R171" s="13"/>
      <c r="S171" s="13"/>
      <c r="T171" s="13"/>
      <c r="U171" s="13"/>
    </row>
    <row r="172" spans="1:21" ht="67.5" customHeight="1">
      <c r="A172" s="76" t="s">
        <v>188</v>
      </c>
      <c r="B172" s="149" t="s">
        <v>189</v>
      </c>
      <c r="C172" s="71" t="s">
        <v>6</v>
      </c>
      <c r="D172" s="227">
        <v>7</v>
      </c>
      <c r="E172" s="90">
        <v>43.83</v>
      </c>
      <c r="F172" s="72">
        <f>E172*(1+C$2031)</f>
        <v>53.963495999999999</v>
      </c>
      <c r="G172" s="73">
        <f>D172*F172</f>
        <v>377.74447199999997</v>
      </c>
      <c r="H172" s="285" t="s">
        <v>2166</v>
      </c>
      <c r="I172" s="286"/>
      <c r="J172" s="287"/>
      <c r="K172" s="62" t="str">
        <f t="shared" si="5"/>
        <v>Preenchida</v>
      </c>
      <c r="L172" s="13"/>
      <c r="M172" s="13"/>
      <c r="N172" s="13"/>
      <c r="O172" s="13"/>
      <c r="P172" s="13"/>
      <c r="Q172" s="13"/>
      <c r="R172" s="13"/>
      <c r="S172" s="13"/>
      <c r="T172" s="13"/>
      <c r="U172" s="13"/>
    </row>
    <row r="173" spans="1:21" ht="318" customHeight="1">
      <c r="A173" s="76"/>
      <c r="B173" s="156" t="s">
        <v>190</v>
      </c>
      <c r="C173" s="71"/>
      <c r="D173" s="227"/>
      <c r="E173" s="90"/>
      <c r="F173" s="90"/>
      <c r="G173" s="73"/>
      <c r="H173" s="212" t="s">
        <v>2225</v>
      </c>
      <c r="I173" s="74"/>
      <c r="J173" s="69"/>
      <c r="K173" s="62" t="str">
        <f t="shared" si="5"/>
        <v>Preenchida</v>
      </c>
      <c r="L173" s="13"/>
      <c r="M173" s="13"/>
      <c r="N173" s="13"/>
      <c r="O173" s="13"/>
      <c r="P173" s="13"/>
      <c r="Q173" s="13"/>
      <c r="R173" s="13"/>
      <c r="S173" s="13"/>
      <c r="T173" s="13"/>
      <c r="U173" s="13"/>
    </row>
    <row r="174" spans="1:21" ht="18.75" hidden="1">
      <c r="A174" s="76"/>
      <c r="B174" s="148"/>
      <c r="C174" s="71"/>
      <c r="D174" s="183"/>
      <c r="E174" s="90"/>
      <c r="F174" s="90"/>
      <c r="G174" s="73"/>
      <c r="H174" s="68"/>
      <c r="I174" s="74"/>
      <c r="J174" s="69"/>
      <c r="K174" s="62" t="str">
        <f t="shared" si="5"/>
        <v>Vazia</v>
      </c>
      <c r="L174" s="13"/>
      <c r="M174" s="13"/>
      <c r="N174" s="13"/>
      <c r="O174" s="13"/>
      <c r="P174" s="13"/>
      <c r="Q174" s="13"/>
      <c r="R174" s="13"/>
      <c r="S174" s="13"/>
      <c r="T174" s="13"/>
      <c r="U174" s="13"/>
    </row>
    <row r="175" spans="1:21" ht="31.5">
      <c r="A175" s="76" t="s">
        <v>191</v>
      </c>
      <c r="B175" s="157" t="s">
        <v>192</v>
      </c>
      <c r="C175" s="71" t="s">
        <v>32</v>
      </c>
      <c r="D175" s="227">
        <v>0.66</v>
      </c>
      <c r="E175" s="72">
        <v>54.61</v>
      </c>
      <c r="F175" s="72">
        <f>E175*(1+C$2031)</f>
        <v>67.235832000000002</v>
      </c>
      <c r="G175" s="73">
        <f>D175*F175</f>
        <v>44.375649120000006</v>
      </c>
      <c r="H175" s="285" t="s">
        <v>2167</v>
      </c>
      <c r="I175" s="286"/>
      <c r="J175" s="287"/>
      <c r="K175" s="62" t="str">
        <f t="shared" si="5"/>
        <v>Preenchida</v>
      </c>
      <c r="L175" s="13"/>
      <c r="M175" s="13"/>
      <c r="N175" s="13"/>
      <c r="O175" s="13"/>
      <c r="P175" s="13"/>
      <c r="Q175" s="13"/>
      <c r="R175" s="13"/>
      <c r="S175" s="13"/>
      <c r="T175" s="13"/>
      <c r="U175" s="13"/>
    </row>
    <row r="176" spans="1:21" ht="304.5" customHeight="1">
      <c r="A176" s="76"/>
      <c r="B176" s="156" t="s">
        <v>193</v>
      </c>
      <c r="C176" s="71"/>
      <c r="D176" s="227"/>
      <c r="E176" s="72"/>
      <c r="F176" s="72"/>
      <c r="G176" s="73"/>
      <c r="H176" s="212" t="s">
        <v>2225</v>
      </c>
      <c r="I176" s="74"/>
      <c r="J176" s="69"/>
      <c r="K176" s="62" t="str">
        <f t="shared" si="5"/>
        <v>Preenchida</v>
      </c>
      <c r="L176" s="13"/>
      <c r="M176" s="13"/>
      <c r="N176" s="13"/>
      <c r="O176" s="13"/>
      <c r="P176" s="13"/>
      <c r="Q176" s="13"/>
      <c r="R176" s="13"/>
      <c r="S176" s="13"/>
      <c r="T176" s="13"/>
      <c r="U176" s="13"/>
    </row>
    <row r="177" spans="1:21" ht="18.75" hidden="1">
      <c r="A177" s="91"/>
      <c r="B177" s="154"/>
      <c r="C177" s="23"/>
      <c r="D177" s="183"/>
      <c r="E177" s="72"/>
      <c r="F177" s="24"/>
      <c r="G177" s="25"/>
      <c r="H177" s="68"/>
      <c r="I177" s="74"/>
      <c r="J177" s="69"/>
      <c r="K177" s="62" t="str">
        <f t="shared" si="5"/>
        <v>Vazia</v>
      </c>
      <c r="L177" s="13"/>
      <c r="M177" s="13"/>
      <c r="N177" s="13"/>
      <c r="O177" s="13"/>
      <c r="P177" s="13"/>
      <c r="Q177" s="13"/>
      <c r="R177" s="13"/>
      <c r="S177" s="13"/>
      <c r="T177" s="13"/>
      <c r="U177" s="13"/>
    </row>
    <row r="178" spans="1:21" ht="18.75" hidden="1">
      <c r="A178" s="76" t="s">
        <v>194</v>
      </c>
      <c r="B178" s="155" t="s">
        <v>195</v>
      </c>
      <c r="C178" s="71" t="s">
        <v>32</v>
      </c>
      <c r="D178" s="183"/>
      <c r="E178" s="72">
        <v>18.07</v>
      </c>
      <c r="F178" s="72">
        <f>E178*(1+C$2031)</f>
        <v>22.247784000000003</v>
      </c>
      <c r="G178" s="73">
        <f>D178*F178</f>
        <v>0</v>
      </c>
      <c r="H178" s="68"/>
      <c r="I178" s="74"/>
      <c r="J178" s="69"/>
      <c r="K178" s="62" t="str">
        <f t="shared" si="5"/>
        <v>Vazia</v>
      </c>
      <c r="L178" s="13"/>
      <c r="M178" s="13"/>
      <c r="N178" s="13"/>
      <c r="O178" s="13"/>
      <c r="P178" s="13"/>
      <c r="Q178" s="13"/>
      <c r="R178" s="13"/>
      <c r="S178" s="13"/>
      <c r="T178" s="13"/>
      <c r="U178" s="13"/>
    </row>
    <row r="179" spans="1:21" ht="173.25" hidden="1">
      <c r="A179" s="76"/>
      <c r="B179" s="154" t="s">
        <v>196</v>
      </c>
      <c r="C179" s="71"/>
      <c r="D179" s="183"/>
      <c r="E179" s="72"/>
      <c r="F179" s="72"/>
      <c r="G179" s="73"/>
      <c r="H179" s="68"/>
      <c r="I179" s="74"/>
      <c r="J179" s="69"/>
      <c r="K179" s="62" t="str">
        <f t="shared" si="5"/>
        <v>Vazia</v>
      </c>
      <c r="L179" s="13"/>
      <c r="M179" s="13"/>
      <c r="N179" s="13"/>
      <c r="O179" s="13"/>
      <c r="P179" s="13"/>
      <c r="Q179" s="13"/>
      <c r="R179" s="13"/>
      <c r="S179" s="13"/>
      <c r="T179" s="13"/>
      <c r="U179" s="13"/>
    </row>
    <row r="180" spans="1:21" ht="18.75" hidden="1">
      <c r="A180" s="91"/>
      <c r="B180" s="154"/>
      <c r="C180" s="23"/>
      <c r="D180" s="183"/>
      <c r="E180" s="72"/>
      <c r="F180" s="72"/>
      <c r="G180" s="73"/>
      <c r="H180" s="68"/>
      <c r="I180" s="74"/>
      <c r="J180" s="69"/>
      <c r="K180" s="62" t="str">
        <f t="shared" si="5"/>
        <v>Vazia</v>
      </c>
      <c r="L180" s="13"/>
      <c r="M180" s="13"/>
      <c r="N180" s="13"/>
      <c r="O180" s="13"/>
      <c r="P180" s="13"/>
      <c r="Q180" s="13"/>
      <c r="R180" s="13"/>
      <c r="S180" s="13"/>
      <c r="T180" s="13"/>
      <c r="U180" s="13"/>
    </row>
    <row r="181" spans="1:21" ht="31.5" hidden="1">
      <c r="A181" s="91" t="s">
        <v>197</v>
      </c>
      <c r="B181" s="155" t="s">
        <v>198</v>
      </c>
      <c r="C181" s="71" t="s">
        <v>18</v>
      </c>
      <c r="D181" s="183"/>
      <c r="E181" s="72">
        <v>6.98</v>
      </c>
      <c r="F181" s="72">
        <f>E181*(1+C$2031)</f>
        <v>8.5937760000000019</v>
      </c>
      <c r="G181" s="73">
        <f>D181*F181</f>
        <v>0</v>
      </c>
      <c r="H181" s="68"/>
      <c r="I181" s="74"/>
      <c r="J181" s="69"/>
      <c r="K181" s="62" t="str">
        <f t="shared" si="5"/>
        <v>Vazia</v>
      </c>
      <c r="L181" s="13"/>
      <c r="M181" s="13"/>
      <c r="N181" s="13"/>
      <c r="O181" s="13"/>
      <c r="P181" s="13"/>
      <c r="Q181" s="13"/>
      <c r="R181" s="13"/>
      <c r="S181" s="13"/>
      <c r="T181" s="13"/>
      <c r="U181" s="13"/>
    </row>
    <row r="182" spans="1:21" ht="189" hidden="1">
      <c r="A182" s="76"/>
      <c r="B182" s="156" t="s">
        <v>199</v>
      </c>
      <c r="C182" s="71"/>
      <c r="D182" s="183"/>
      <c r="E182" s="72"/>
      <c r="F182" s="72"/>
      <c r="G182" s="73"/>
      <c r="H182" s="68"/>
      <c r="I182" s="74"/>
      <c r="J182" s="69"/>
      <c r="K182" s="62" t="str">
        <f t="shared" si="5"/>
        <v>Vazia</v>
      </c>
      <c r="L182" s="13"/>
      <c r="M182" s="13"/>
      <c r="N182" s="13"/>
      <c r="O182" s="13"/>
      <c r="P182" s="13"/>
      <c r="Q182" s="13"/>
      <c r="R182" s="13"/>
      <c r="S182" s="13"/>
      <c r="T182" s="13"/>
      <c r="U182" s="13"/>
    </row>
    <row r="183" spans="1:21" ht="18.75" hidden="1">
      <c r="A183" s="91"/>
      <c r="B183" s="154"/>
      <c r="C183" s="23"/>
      <c r="D183" s="183"/>
      <c r="E183" s="72"/>
      <c r="F183" s="72"/>
      <c r="G183" s="73"/>
      <c r="H183" s="68"/>
      <c r="I183" s="74"/>
      <c r="J183" s="69"/>
      <c r="K183" s="62" t="str">
        <f t="shared" si="5"/>
        <v>Vazia</v>
      </c>
      <c r="L183" s="13"/>
      <c r="M183" s="13"/>
      <c r="N183" s="13"/>
      <c r="O183" s="13"/>
      <c r="P183" s="13"/>
      <c r="Q183" s="13"/>
      <c r="R183" s="13"/>
      <c r="S183" s="13"/>
      <c r="T183" s="13"/>
      <c r="U183" s="13"/>
    </row>
    <row r="184" spans="1:21" ht="31.5" hidden="1">
      <c r="A184" s="91" t="s">
        <v>200</v>
      </c>
      <c r="B184" s="149" t="s">
        <v>201</v>
      </c>
      <c r="C184" s="71" t="s">
        <v>32</v>
      </c>
      <c r="D184" s="183"/>
      <c r="E184" s="72">
        <v>45.58</v>
      </c>
      <c r="F184" s="72">
        <f>E184*(1+C$2031)</f>
        <v>56.118096000000001</v>
      </c>
      <c r="G184" s="73">
        <f>D184*F184</f>
        <v>0</v>
      </c>
      <c r="H184" s="68"/>
      <c r="I184" s="74"/>
      <c r="J184" s="69"/>
      <c r="K184" s="62" t="str">
        <f t="shared" si="5"/>
        <v>Vazia</v>
      </c>
      <c r="L184" s="13"/>
      <c r="M184" s="13"/>
      <c r="N184" s="13"/>
      <c r="O184" s="13"/>
      <c r="P184" s="13"/>
      <c r="Q184" s="13"/>
      <c r="R184" s="13"/>
      <c r="S184" s="13"/>
      <c r="T184" s="13"/>
      <c r="U184" s="13"/>
    </row>
    <row r="185" spans="1:21" ht="220.5" hidden="1">
      <c r="A185" s="91"/>
      <c r="B185" s="154" t="s">
        <v>202</v>
      </c>
      <c r="C185" s="23"/>
      <c r="D185" s="183"/>
      <c r="E185" s="72"/>
      <c r="F185" s="24"/>
      <c r="G185" s="25"/>
      <c r="H185" s="68"/>
      <c r="I185" s="74"/>
      <c r="J185" s="69"/>
      <c r="K185" s="62" t="str">
        <f t="shared" si="5"/>
        <v>Vazia</v>
      </c>
      <c r="L185" s="13"/>
      <c r="M185" s="13"/>
      <c r="N185" s="13"/>
      <c r="O185" s="13"/>
      <c r="P185" s="13"/>
      <c r="Q185" s="13"/>
      <c r="R185" s="13"/>
      <c r="S185" s="13"/>
      <c r="T185" s="13"/>
      <c r="U185" s="13"/>
    </row>
    <row r="186" spans="1:21" ht="18.75" hidden="1">
      <c r="A186" s="91"/>
      <c r="B186" s="154"/>
      <c r="C186" s="23"/>
      <c r="D186" s="183"/>
      <c r="E186" s="72"/>
      <c r="F186" s="24"/>
      <c r="G186" s="25"/>
      <c r="H186" s="68"/>
      <c r="I186" s="74"/>
      <c r="J186" s="69"/>
      <c r="K186" s="62" t="str">
        <f t="shared" si="5"/>
        <v>Vazia</v>
      </c>
      <c r="L186" s="13"/>
      <c r="M186" s="13"/>
      <c r="N186" s="13"/>
      <c r="O186" s="13"/>
      <c r="P186" s="13"/>
      <c r="Q186" s="13"/>
      <c r="R186" s="13"/>
      <c r="S186" s="13"/>
      <c r="T186" s="13"/>
      <c r="U186" s="13"/>
    </row>
    <row r="187" spans="1:21" ht="18.75">
      <c r="A187" s="76" t="s">
        <v>203</v>
      </c>
      <c r="B187" s="151" t="s">
        <v>204</v>
      </c>
      <c r="C187" s="71"/>
      <c r="D187" s="227"/>
      <c r="E187" s="72"/>
      <c r="F187" s="72"/>
      <c r="G187" s="73"/>
      <c r="H187" s="212" t="s">
        <v>2225</v>
      </c>
      <c r="I187" s="74"/>
      <c r="J187" s="69"/>
      <c r="K187" s="62" t="str">
        <f t="shared" si="5"/>
        <v>Preenchida</v>
      </c>
      <c r="L187" s="13"/>
      <c r="M187" s="13"/>
      <c r="N187" s="13"/>
      <c r="O187" s="13"/>
      <c r="P187" s="13"/>
      <c r="Q187" s="13"/>
      <c r="R187" s="13"/>
      <c r="S187" s="13"/>
      <c r="T187" s="13"/>
      <c r="U187" s="13"/>
    </row>
    <row r="188" spans="1:21" ht="252.75" customHeight="1">
      <c r="A188" s="91"/>
      <c r="B188" s="154" t="s">
        <v>205</v>
      </c>
      <c r="C188" s="23"/>
      <c r="D188" s="227"/>
      <c r="E188" s="72"/>
      <c r="F188" s="72"/>
      <c r="G188" s="73"/>
      <c r="H188" s="212" t="s">
        <v>2225</v>
      </c>
      <c r="I188" s="74"/>
      <c r="J188" s="69"/>
      <c r="K188" s="62" t="str">
        <f t="shared" si="5"/>
        <v>Preenchida</v>
      </c>
      <c r="L188" s="13"/>
      <c r="M188" s="13"/>
      <c r="N188" s="13"/>
      <c r="O188" s="13"/>
      <c r="P188" s="13"/>
      <c r="Q188" s="13"/>
      <c r="R188" s="13"/>
      <c r="S188" s="13"/>
      <c r="T188" s="13"/>
      <c r="U188" s="13"/>
    </row>
    <row r="189" spans="1:21" ht="18.75" hidden="1">
      <c r="A189" s="91"/>
      <c r="B189" s="151"/>
      <c r="C189" s="23"/>
      <c r="D189" s="183"/>
      <c r="E189" s="72"/>
      <c r="F189" s="72"/>
      <c r="G189" s="73"/>
      <c r="H189" s="68"/>
      <c r="I189" s="74"/>
      <c r="J189" s="69"/>
      <c r="K189" s="62" t="str">
        <f t="shared" si="5"/>
        <v>Vazia</v>
      </c>
      <c r="L189" s="13"/>
      <c r="M189" s="13"/>
      <c r="N189" s="13"/>
      <c r="O189" s="13"/>
      <c r="P189" s="13"/>
      <c r="Q189" s="13"/>
      <c r="R189" s="13"/>
      <c r="S189" s="13"/>
      <c r="T189" s="13"/>
      <c r="U189" s="13"/>
    </row>
    <row r="190" spans="1:21" ht="18.75" hidden="1">
      <c r="A190" s="76" t="s">
        <v>206</v>
      </c>
      <c r="B190" s="155" t="s">
        <v>207</v>
      </c>
      <c r="C190" s="71" t="s">
        <v>32</v>
      </c>
      <c r="D190" s="183"/>
      <c r="E190" s="72">
        <v>14.3</v>
      </c>
      <c r="F190" s="72">
        <f>E190*(1+C$2031)</f>
        <v>17.606160000000003</v>
      </c>
      <c r="G190" s="73">
        <f>D190*F190</f>
        <v>0</v>
      </c>
      <c r="H190" s="68"/>
      <c r="I190" s="74"/>
      <c r="J190" s="75"/>
      <c r="K190" s="62" t="str">
        <f t="shared" si="5"/>
        <v>Vazia</v>
      </c>
      <c r="L190" s="13"/>
      <c r="M190" s="13"/>
      <c r="N190" s="13"/>
      <c r="O190" s="13"/>
      <c r="P190" s="13"/>
      <c r="Q190" s="13"/>
      <c r="R190" s="13"/>
      <c r="S190" s="13"/>
      <c r="T190" s="13"/>
      <c r="U190" s="13"/>
    </row>
    <row r="191" spans="1:21" ht="18.75" hidden="1">
      <c r="A191" s="76"/>
      <c r="B191" s="155"/>
      <c r="C191" s="71"/>
      <c r="D191" s="183"/>
      <c r="E191" s="72"/>
      <c r="F191" s="72"/>
      <c r="G191" s="73"/>
      <c r="H191" s="68"/>
      <c r="I191" s="74"/>
      <c r="J191" s="69"/>
      <c r="K191" s="62" t="str">
        <f t="shared" si="5"/>
        <v>Vazia</v>
      </c>
      <c r="L191" s="13"/>
      <c r="M191" s="13"/>
      <c r="N191" s="13"/>
      <c r="O191" s="13"/>
      <c r="P191" s="13"/>
      <c r="Q191" s="13"/>
      <c r="R191" s="13"/>
      <c r="S191" s="13"/>
      <c r="T191" s="13"/>
      <c r="U191" s="13"/>
    </row>
    <row r="192" spans="1:21" ht="18.75" hidden="1">
      <c r="A192" s="76" t="s">
        <v>208</v>
      </c>
      <c r="B192" s="155" t="s">
        <v>209</v>
      </c>
      <c r="C192" s="71" t="s">
        <v>32</v>
      </c>
      <c r="D192" s="183"/>
      <c r="E192" s="72">
        <v>5.63</v>
      </c>
      <c r="F192" s="72">
        <f>E192*(1+C$2031)</f>
        <v>6.9316560000000003</v>
      </c>
      <c r="G192" s="73">
        <f>D192*F192</f>
        <v>0</v>
      </c>
      <c r="H192" s="68"/>
      <c r="I192" s="74"/>
      <c r="J192" s="75"/>
      <c r="K192" s="62" t="str">
        <f t="shared" si="5"/>
        <v>Vazia</v>
      </c>
      <c r="L192" s="13"/>
      <c r="M192" s="13"/>
      <c r="N192" s="13"/>
      <c r="O192" s="13"/>
      <c r="P192" s="13"/>
      <c r="Q192" s="13"/>
      <c r="R192" s="13"/>
      <c r="S192" s="13"/>
      <c r="T192" s="13"/>
      <c r="U192" s="13"/>
    </row>
    <row r="193" spans="1:21" ht="18.75" hidden="1">
      <c r="A193" s="76"/>
      <c r="B193" s="154"/>
      <c r="C193" s="71"/>
      <c r="D193" s="183"/>
      <c r="E193" s="72"/>
      <c r="F193" s="72"/>
      <c r="G193" s="73"/>
      <c r="H193" s="68"/>
      <c r="I193" s="74"/>
      <c r="J193" s="69"/>
      <c r="K193" s="62" t="str">
        <f t="shared" si="5"/>
        <v>Vazia</v>
      </c>
      <c r="L193" s="13"/>
      <c r="M193" s="13"/>
      <c r="N193" s="13"/>
      <c r="O193" s="13"/>
      <c r="P193" s="13"/>
      <c r="Q193" s="13"/>
      <c r="R193" s="13"/>
      <c r="S193" s="13"/>
      <c r="T193" s="13"/>
      <c r="U193" s="13"/>
    </row>
    <row r="194" spans="1:21" ht="42" customHeight="1">
      <c r="A194" s="76" t="s">
        <v>210</v>
      </c>
      <c r="B194" s="155" t="s">
        <v>211</v>
      </c>
      <c r="C194" s="71" t="s">
        <v>32</v>
      </c>
      <c r="D194" s="227">
        <v>206.7</v>
      </c>
      <c r="E194" s="72">
        <v>6.39</v>
      </c>
      <c r="F194" s="72">
        <f>E194*(1+C$2031)</f>
        <v>7.8673679999999999</v>
      </c>
      <c r="G194" s="73">
        <f>D194*F194</f>
        <v>1626.1849655999999</v>
      </c>
      <c r="H194" s="285" t="s">
        <v>2164</v>
      </c>
      <c r="I194" s="286"/>
      <c r="J194" s="287"/>
      <c r="K194" s="62" t="str">
        <f t="shared" si="5"/>
        <v>Preenchida</v>
      </c>
      <c r="L194" s="13"/>
      <c r="M194" s="13"/>
      <c r="N194" s="13"/>
      <c r="O194" s="13"/>
      <c r="P194" s="13"/>
      <c r="Q194" s="13"/>
      <c r="R194" s="13"/>
      <c r="S194" s="13"/>
      <c r="T194" s="13"/>
      <c r="U194" s="13"/>
    </row>
    <row r="195" spans="1:21" ht="27.6" customHeight="1">
      <c r="A195" s="76"/>
      <c r="B195" s="158"/>
      <c r="C195" s="276"/>
      <c r="D195" s="272"/>
      <c r="E195" s="270"/>
      <c r="F195" s="20"/>
      <c r="G195" s="21">
        <f>SUM(G69:G194)</f>
        <v>17854.092407520002</v>
      </c>
      <c r="H195" s="212" t="s">
        <v>2225</v>
      </c>
      <c r="I195" s="74"/>
      <c r="J195" s="69"/>
      <c r="K195" s="62" t="str">
        <f t="shared" si="5"/>
        <v>Preenchida</v>
      </c>
      <c r="L195" s="13"/>
      <c r="M195" s="13"/>
      <c r="N195" s="13"/>
      <c r="O195" s="13"/>
      <c r="P195" s="13"/>
      <c r="Q195" s="13"/>
      <c r="R195" s="13"/>
      <c r="S195" s="13"/>
      <c r="T195" s="13"/>
      <c r="U195" s="13"/>
    </row>
    <row r="196" spans="1:21" ht="18.75">
      <c r="A196" s="67" t="s">
        <v>212</v>
      </c>
      <c r="B196" s="147" t="s">
        <v>213</v>
      </c>
      <c r="C196" s="10"/>
      <c r="D196" s="229"/>
      <c r="E196" s="72"/>
      <c r="F196" s="72"/>
      <c r="G196" s="73"/>
      <c r="H196" s="212" t="s">
        <v>2225</v>
      </c>
      <c r="I196" s="74"/>
      <c r="J196" s="69"/>
      <c r="K196" s="62" t="str">
        <f t="shared" si="5"/>
        <v>Preenchida</v>
      </c>
      <c r="L196" s="13"/>
      <c r="M196" s="13"/>
      <c r="N196" s="13"/>
      <c r="O196" s="13"/>
      <c r="P196" s="13"/>
      <c r="Q196" s="13"/>
      <c r="R196" s="13"/>
      <c r="S196" s="13"/>
      <c r="T196" s="13"/>
      <c r="U196" s="13"/>
    </row>
    <row r="197" spans="1:21" ht="35.450000000000003" customHeight="1">
      <c r="A197" s="76" t="s">
        <v>214</v>
      </c>
      <c r="B197" s="149" t="s">
        <v>215</v>
      </c>
      <c r="C197" s="71" t="s">
        <v>216</v>
      </c>
      <c r="D197" s="227">
        <v>0.49</v>
      </c>
      <c r="E197" s="72">
        <v>69.95</v>
      </c>
      <c r="F197" s="72">
        <f>E197*(1+C$2031)</f>
        <v>86.122440000000012</v>
      </c>
      <c r="G197" s="73">
        <f>D197*F197</f>
        <v>42.199995600000008</v>
      </c>
      <c r="H197" s="285" t="s">
        <v>2210</v>
      </c>
      <c r="I197" s="286"/>
      <c r="J197" s="287"/>
      <c r="K197" s="62" t="str">
        <f t="shared" si="5"/>
        <v>Preenchida</v>
      </c>
      <c r="L197" s="13"/>
      <c r="M197" s="13"/>
      <c r="N197" s="13"/>
      <c r="O197" s="13"/>
      <c r="P197" s="13"/>
      <c r="Q197" s="13"/>
      <c r="R197" s="13"/>
      <c r="S197" s="13"/>
      <c r="T197" s="13"/>
      <c r="U197" s="13"/>
    </row>
    <row r="198" spans="1:21" ht="158.25" customHeight="1">
      <c r="A198" s="76"/>
      <c r="B198" s="148" t="s">
        <v>217</v>
      </c>
      <c r="C198" s="71"/>
      <c r="D198" s="227"/>
      <c r="E198" s="72"/>
      <c r="F198" s="72"/>
      <c r="G198" s="73"/>
      <c r="H198" s="212" t="s">
        <v>2225</v>
      </c>
      <c r="I198" s="74"/>
      <c r="J198" s="69"/>
      <c r="K198" s="62" t="str">
        <f t="shared" si="5"/>
        <v>Preenchida</v>
      </c>
      <c r="L198" s="13"/>
      <c r="M198" s="13"/>
      <c r="N198" s="13"/>
      <c r="O198" s="13"/>
      <c r="P198" s="13"/>
      <c r="Q198" s="13"/>
      <c r="R198" s="13"/>
      <c r="S198" s="13"/>
      <c r="T198" s="13"/>
      <c r="U198" s="13"/>
    </row>
    <row r="199" spans="1:21" ht="18.75" hidden="1">
      <c r="A199" s="76"/>
      <c r="B199" s="149"/>
      <c r="C199" s="71"/>
      <c r="D199" s="183"/>
      <c r="E199" s="72"/>
      <c r="F199" s="72"/>
      <c r="G199" s="73"/>
      <c r="H199" s="68"/>
      <c r="I199" s="74"/>
      <c r="J199" s="69"/>
      <c r="K199" s="62" t="str">
        <f t="shared" si="5"/>
        <v>Vazia</v>
      </c>
      <c r="L199" s="13"/>
      <c r="M199" s="13"/>
      <c r="N199" s="13"/>
      <c r="O199" s="13"/>
      <c r="P199" s="13"/>
      <c r="Q199" s="13"/>
      <c r="R199" s="13"/>
      <c r="S199" s="13"/>
      <c r="T199" s="13"/>
      <c r="U199" s="13"/>
    </row>
    <row r="200" spans="1:21" ht="31.5">
      <c r="A200" s="76" t="s">
        <v>218</v>
      </c>
      <c r="B200" s="149" t="s">
        <v>219</v>
      </c>
      <c r="C200" s="71" t="s">
        <v>220</v>
      </c>
      <c r="D200" s="225">
        <v>3.34</v>
      </c>
      <c r="E200" s="72">
        <v>69.650000000000006</v>
      </c>
      <c r="F200" s="72">
        <f>E200*(1+C$2031)</f>
        <v>85.753080000000011</v>
      </c>
      <c r="G200" s="73">
        <f>D200*F200</f>
        <v>286.41528720000002</v>
      </c>
      <c r="H200" s="285" t="s">
        <v>2209</v>
      </c>
      <c r="I200" s="286"/>
      <c r="J200" s="287"/>
      <c r="K200" s="62" t="str">
        <f t="shared" si="5"/>
        <v>Preenchida</v>
      </c>
      <c r="L200" s="13"/>
      <c r="M200" s="13"/>
      <c r="N200" s="13"/>
      <c r="O200" s="13"/>
      <c r="P200" s="13"/>
      <c r="Q200" s="13"/>
      <c r="R200" s="13"/>
      <c r="S200" s="13"/>
      <c r="T200" s="13"/>
      <c r="U200" s="13"/>
    </row>
    <row r="201" spans="1:21" ht="192" customHeight="1">
      <c r="A201" s="76"/>
      <c r="B201" s="148" t="s">
        <v>221</v>
      </c>
      <c r="C201" s="71"/>
      <c r="D201" s="225"/>
      <c r="E201" s="72"/>
      <c r="F201" s="72"/>
      <c r="G201" s="73"/>
      <c r="H201" s="212" t="s">
        <v>2225</v>
      </c>
      <c r="I201" s="74"/>
      <c r="J201" s="69"/>
      <c r="K201" s="62" t="str">
        <f t="shared" si="5"/>
        <v>Preenchida</v>
      </c>
      <c r="L201" s="13"/>
      <c r="M201" s="13"/>
      <c r="N201" s="13"/>
      <c r="O201" s="13"/>
      <c r="P201" s="13"/>
      <c r="Q201" s="13"/>
      <c r="R201" s="13"/>
      <c r="S201" s="13"/>
      <c r="T201" s="13"/>
      <c r="U201" s="13"/>
    </row>
    <row r="202" spans="1:21" ht="18.75" hidden="1">
      <c r="A202" s="76"/>
      <c r="B202" s="149"/>
      <c r="C202" s="71"/>
      <c r="D202" s="181"/>
      <c r="E202" s="72"/>
      <c r="F202" s="72"/>
      <c r="G202" s="73"/>
      <c r="H202" s="68"/>
      <c r="I202" s="74"/>
      <c r="J202" s="69"/>
      <c r="K202" s="62" t="str">
        <f t="shared" si="5"/>
        <v>Vazia</v>
      </c>
      <c r="L202" s="13"/>
      <c r="M202" s="13"/>
      <c r="N202" s="13"/>
      <c r="O202" s="13"/>
      <c r="P202" s="13"/>
      <c r="Q202" s="13"/>
      <c r="R202" s="13"/>
      <c r="S202" s="13"/>
      <c r="T202" s="13"/>
      <c r="U202" s="13"/>
    </row>
    <row r="203" spans="1:21" ht="31.5" hidden="1">
      <c r="A203" s="76" t="s">
        <v>222</v>
      </c>
      <c r="B203" s="149" t="s">
        <v>223</v>
      </c>
      <c r="C203" s="71" t="s">
        <v>224</v>
      </c>
      <c r="D203" s="181"/>
      <c r="E203" s="72">
        <v>40.799999999999997</v>
      </c>
      <c r="F203" s="72">
        <f>E203*(1+C$2031)</f>
        <v>50.232959999999999</v>
      </c>
      <c r="G203" s="73">
        <f>D203*F203</f>
        <v>0</v>
      </c>
      <c r="H203" s="68"/>
      <c r="I203" s="74"/>
      <c r="J203" s="75"/>
      <c r="K203" s="62" t="str">
        <f t="shared" si="5"/>
        <v>Vazia</v>
      </c>
      <c r="L203" s="13"/>
      <c r="M203" s="13"/>
      <c r="N203" s="13"/>
      <c r="O203" s="13"/>
      <c r="P203" s="13"/>
      <c r="Q203" s="13"/>
      <c r="R203" s="13"/>
      <c r="S203" s="13"/>
      <c r="T203" s="13"/>
      <c r="U203" s="13"/>
    </row>
    <row r="204" spans="1:21" ht="63" hidden="1">
      <c r="A204" s="76"/>
      <c r="B204" s="148" t="s">
        <v>225</v>
      </c>
      <c r="C204" s="71"/>
      <c r="D204" s="181"/>
      <c r="E204" s="72"/>
      <c r="F204" s="72"/>
      <c r="G204" s="73"/>
      <c r="H204" s="68"/>
      <c r="I204" s="74"/>
      <c r="J204" s="69"/>
      <c r="K204" s="62" t="str">
        <f t="shared" si="5"/>
        <v>Vazia</v>
      </c>
      <c r="L204" s="13"/>
      <c r="M204" s="13"/>
      <c r="N204" s="13"/>
      <c r="O204" s="13"/>
      <c r="P204" s="13"/>
      <c r="Q204" s="13"/>
      <c r="R204" s="13"/>
      <c r="S204" s="13"/>
      <c r="T204" s="13"/>
      <c r="U204" s="13"/>
    </row>
    <row r="205" spans="1:21" ht="18.75" hidden="1">
      <c r="A205" s="76"/>
      <c r="B205" s="149"/>
      <c r="C205" s="71"/>
      <c r="D205" s="181"/>
      <c r="E205" s="72"/>
      <c r="F205" s="72"/>
      <c r="G205" s="73"/>
      <c r="H205" s="68"/>
      <c r="I205" s="74"/>
      <c r="J205" s="69"/>
      <c r="K205" s="62" t="str">
        <f t="shared" si="5"/>
        <v>Vazia</v>
      </c>
      <c r="L205" s="13"/>
      <c r="M205" s="13"/>
      <c r="N205" s="13"/>
      <c r="O205" s="13"/>
      <c r="P205" s="13"/>
      <c r="Q205" s="13"/>
      <c r="R205" s="13"/>
      <c r="S205" s="13"/>
      <c r="T205" s="13"/>
      <c r="U205" s="13"/>
    </row>
    <row r="206" spans="1:21" ht="31.5" hidden="1">
      <c r="A206" s="76" t="s">
        <v>226</v>
      </c>
      <c r="B206" s="149" t="s">
        <v>227</v>
      </c>
      <c r="C206" s="71" t="s">
        <v>228</v>
      </c>
      <c r="D206" s="181"/>
      <c r="E206" s="72">
        <v>23.48</v>
      </c>
      <c r="F206" s="72">
        <f>E206*(1+C$2031)</f>
        <v>28.908576000000004</v>
      </c>
      <c r="G206" s="73">
        <f>D206*F206</f>
        <v>0</v>
      </c>
      <c r="H206" s="68"/>
      <c r="I206" s="74"/>
      <c r="J206" s="75"/>
      <c r="K206" s="62" t="str">
        <f t="shared" si="5"/>
        <v>Vazia</v>
      </c>
      <c r="L206" s="13"/>
      <c r="M206" s="13"/>
      <c r="N206" s="13"/>
      <c r="O206" s="13"/>
      <c r="P206" s="13"/>
      <c r="Q206" s="13"/>
      <c r="R206" s="13"/>
      <c r="S206" s="13"/>
      <c r="T206" s="13"/>
      <c r="U206" s="13"/>
    </row>
    <row r="207" spans="1:21" ht="63" hidden="1">
      <c r="A207" s="76"/>
      <c r="B207" s="148" t="s">
        <v>229</v>
      </c>
      <c r="C207" s="71"/>
      <c r="D207" s="181"/>
      <c r="E207" s="72"/>
      <c r="F207" s="72"/>
      <c r="G207" s="73"/>
      <c r="H207" s="68"/>
      <c r="I207" s="74"/>
      <c r="J207" s="69"/>
      <c r="K207" s="62" t="str">
        <f t="shared" si="5"/>
        <v>Vazia</v>
      </c>
      <c r="L207" s="13"/>
      <c r="M207" s="13"/>
      <c r="N207" s="13"/>
      <c r="O207" s="13"/>
      <c r="P207" s="13"/>
      <c r="Q207" s="13"/>
      <c r="R207" s="13"/>
      <c r="S207" s="13"/>
      <c r="T207" s="13"/>
      <c r="U207" s="13"/>
    </row>
    <row r="208" spans="1:21" ht="18.75" hidden="1">
      <c r="A208" s="76"/>
      <c r="B208" s="149"/>
      <c r="C208" s="71"/>
      <c r="D208" s="181"/>
      <c r="E208" s="72"/>
      <c r="F208" s="72"/>
      <c r="G208" s="73"/>
      <c r="H208" s="68"/>
      <c r="I208" s="74"/>
      <c r="J208" s="69"/>
      <c r="K208" s="62" t="str">
        <f t="shared" si="5"/>
        <v>Vazia</v>
      </c>
      <c r="L208" s="13"/>
      <c r="M208" s="13"/>
      <c r="N208" s="13"/>
      <c r="O208" s="13"/>
      <c r="P208" s="13"/>
      <c r="Q208" s="13"/>
      <c r="R208" s="13"/>
      <c r="S208" s="13"/>
      <c r="T208" s="13"/>
      <c r="U208" s="13"/>
    </row>
    <row r="209" spans="1:21" ht="21" hidden="1">
      <c r="A209" s="76" t="s">
        <v>230</v>
      </c>
      <c r="B209" s="149" t="s">
        <v>231</v>
      </c>
      <c r="C209" s="71" t="s">
        <v>232</v>
      </c>
      <c r="D209" s="181"/>
      <c r="E209" s="72">
        <v>69.650000000000006</v>
      </c>
      <c r="F209" s="72">
        <f>E209*(1+C$2031)</f>
        <v>85.753080000000011</v>
      </c>
      <c r="G209" s="73">
        <f>D209*F209</f>
        <v>0</v>
      </c>
      <c r="H209" s="68"/>
      <c r="I209" s="74"/>
      <c r="J209" s="75"/>
      <c r="K209" s="62" t="str">
        <f t="shared" ref="K209:K272" si="6">IF(H209="","Vazia","Preenchida")</f>
        <v>Vazia</v>
      </c>
      <c r="L209" s="13"/>
      <c r="M209" s="13"/>
      <c r="N209" s="13"/>
      <c r="O209" s="13"/>
      <c r="P209" s="13"/>
      <c r="Q209" s="13"/>
      <c r="R209" s="13"/>
      <c r="S209" s="13"/>
      <c r="T209" s="13"/>
      <c r="U209" s="13"/>
    </row>
    <row r="210" spans="1:21" ht="94.5" hidden="1">
      <c r="A210" s="76"/>
      <c r="B210" s="148" t="s">
        <v>233</v>
      </c>
      <c r="C210" s="71"/>
      <c r="D210" s="181"/>
      <c r="E210" s="72"/>
      <c r="F210" s="72"/>
      <c r="G210" s="73"/>
      <c r="H210" s="68"/>
      <c r="I210" s="74"/>
      <c r="J210" s="69"/>
      <c r="K210" s="62" t="str">
        <f t="shared" si="6"/>
        <v>Vazia</v>
      </c>
      <c r="L210" s="13"/>
      <c r="M210" s="13"/>
      <c r="N210" s="13"/>
      <c r="O210" s="13"/>
      <c r="P210" s="13"/>
      <c r="Q210" s="13"/>
      <c r="R210" s="13"/>
      <c r="S210" s="13"/>
      <c r="T210" s="13"/>
      <c r="U210" s="13"/>
    </row>
    <row r="211" spans="1:21" ht="18.75" hidden="1">
      <c r="A211" s="76"/>
      <c r="B211" s="149"/>
      <c r="C211" s="71"/>
      <c r="D211" s="181"/>
      <c r="E211" s="72"/>
      <c r="F211" s="72"/>
      <c r="G211" s="73"/>
      <c r="H211" s="68"/>
      <c r="I211" s="74"/>
      <c r="J211" s="69"/>
      <c r="K211" s="62" t="str">
        <f t="shared" si="6"/>
        <v>Vazia</v>
      </c>
      <c r="L211" s="13"/>
      <c r="M211" s="13"/>
      <c r="N211" s="13"/>
      <c r="O211" s="13"/>
      <c r="P211" s="13"/>
      <c r="Q211" s="13"/>
      <c r="R211" s="13"/>
      <c r="S211" s="13"/>
      <c r="T211" s="13"/>
      <c r="U211" s="13"/>
    </row>
    <row r="212" spans="1:21" ht="47.25" hidden="1">
      <c r="A212" s="76" t="s">
        <v>234</v>
      </c>
      <c r="B212" s="149" t="s">
        <v>235</v>
      </c>
      <c r="C212" s="71" t="s">
        <v>236</v>
      </c>
      <c r="D212" s="183"/>
      <c r="E212" s="72">
        <v>49</v>
      </c>
      <c r="F212" s="72">
        <f>E212*(1+C$2031)</f>
        <v>60.328800000000001</v>
      </c>
      <c r="G212" s="73">
        <f>D212*F212</f>
        <v>0</v>
      </c>
      <c r="H212" s="68"/>
      <c r="I212" s="74"/>
      <c r="J212" s="75"/>
      <c r="K212" s="62" t="str">
        <f t="shared" si="6"/>
        <v>Vazia</v>
      </c>
      <c r="L212" s="13"/>
      <c r="M212" s="13"/>
      <c r="N212" s="13"/>
      <c r="O212" s="13"/>
      <c r="P212" s="13"/>
      <c r="Q212" s="13"/>
      <c r="R212" s="13"/>
      <c r="S212" s="13"/>
      <c r="T212" s="13"/>
      <c r="U212" s="13"/>
    </row>
    <row r="213" spans="1:21" ht="110.25" hidden="1">
      <c r="A213" s="76"/>
      <c r="B213" s="148" t="s">
        <v>237</v>
      </c>
      <c r="C213" s="71"/>
      <c r="D213" s="183"/>
      <c r="E213" s="72"/>
      <c r="F213" s="72"/>
      <c r="G213" s="73"/>
      <c r="H213" s="68"/>
      <c r="I213" s="74"/>
      <c r="J213" s="69"/>
      <c r="K213" s="62" t="str">
        <f t="shared" si="6"/>
        <v>Vazia</v>
      </c>
      <c r="L213" s="13"/>
      <c r="M213" s="13"/>
      <c r="N213" s="13"/>
      <c r="O213" s="13"/>
      <c r="P213" s="13"/>
      <c r="Q213" s="13"/>
      <c r="R213" s="13"/>
      <c r="S213" s="13"/>
      <c r="T213" s="13"/>
      <c r="U213" s="13"/>
    </row>
    <row r="214" spans="1:21" ht="18.75" hidden="1">
      <c r="A214" s="76"/>
      <c r="B214" s="148"/>
      <c r="C214" s="71"/>
      <c r="D214" s="183"/>
      <c r="E214" s="72"/>
      <c r="F214" s="72"/>
      <c r="G214" s="73"/>
      <c r="H214" s="68"/>
      <c r="I214" s="74"/>
      <c r="J214" s="69"/>
      <c r="K214" s="62" t="str">
        <f t="shared" si="6"/>
        <v>Vazia</v>
      </c>
      <c r="L214" s="13"/>
      <c r="M214" s="13"/>
      <c r="N214" s="13"/>
      <c r="O214" s="13"/>
      <c r="P214" s="13"/>
      <c r="Q214" s="13"/>
      <c r="R214" s="13"/>
      <c r="S214" s="13"/>
      <c r="T214" s="13"/>
      <c r="U214" s="13"/>
    </row>
    <row r="215" spans="1:21" ht="21" hidden="1">
      <c r="A215" s="76" t="s">
        <v>238</v>
      </c>
      <c r="B215" s="149" t="s">
        <v>239</v>
      </c>
      <c r="C215" s="71" t="s">
        <v>240</v>
      </c>
      <c r="D215" s="181"/>
      <c r="E215" s="72">
        <v>346.66</v>
      </c>
      <c r="F215" s="72">
        <f>E215*(1+C$2031)</f>
        <v>426.80779200000006</v>
      </c>
      <c r="G215" s="73">
        <f>D215*F215</f>
        <v>0</v>
      </c>
      <c r="H215" s="68"/>
      <c r="I215" s="74"/>
      <c r="J215" s="75"/>
      <c r="K215" s="62" t="str">
        <f t="shared" si="6"/>
        <v>Vazia</v>
      </c>
      <c r="L215" s="13"/>
      <c r="M215" s="13"/>
      <c r="N215" s="13"/>
      <c r="O215" s="13"/>
      <c r="P215" s="13"/>
      <c r="Q215" s="13"/>
      <c r="R215" s="13"/>
      <c r="S215" s="13"/>
      <c r="T215" s="13"/>
      <c r="U215" s="13"/>
    </row>
    <row r="216" spans="1:21" ht="110.25" hidden="1">
      <c r="A216" s="76"/>
      <c r="B216" s="148" t="s">
        <v>241</v>
      </c>
      <c r="C216" s="71"/>
      <c r="D216" s="181"/>
      <c r="E216" s="72"/>
      <c r="F216" s="72"/>
      <c r="G216" s="73"/>
      <c r="H216" s="68"/>
      <c r="I216" s="74"/>
      <c r="J216" s="69"/>
      <c r="K216" s="62" t="str">
        <f t="shared" si="6"/>
        <v>Vazia</v>
      </c>
      <c r="L216" s="13"/>
      <c r="M216" s="13"/>
      <c r="N216" s="13"/>
      <c r="O216" s="13"/>
      <c r="P216" s="13"/>
      <c r="Q216" s="13"/>
      <c r="R216" s="13"/>
      <c r="S216" s="13"/>
      <c r="T216" s="13"/>
      <c r="U216" s="13"/>
    </row>
    <row r="217" spans="1:21" ht="18.75" hidden="1">
      <c r="A217" s="76"/>
      <c r="B217" s="149"/>
      <c r="C217" s="71"/>
      <c r="D217" s="181"/>
      <c r="E217" s="72"/>
      <c r="F217" s="72"/>
      <c r="G217" s="73"/>
      <c r="H217" s="68"/>
      <c r="I217" s="74"/>
      <c r="J217" s="69"/>
      <c r="K217" s="62" t="str">
        <f t="shared" si="6"/>
        <v>Vazia</v>
      </c>
      <c r="L217" s="13"/>
      <c r="M217" s="13"/>
      <c r="N217" s="13"/>
      <c r="O217" s="13"/>
      <c r="P217" s="13"/>
      <c r="Q217" s="13"/>
      <c r="R217" s="13"/>
      <c r="S217" s="13"/>
      <c r="T217" s="13"/>
      <c r="U217" s="13"/>
    </row>
    <row r="218" spans="1:21" ht="47.25" hidden="1">
      <c r="A218" s="76" t="s">
        <v>242</v>
      </c>
      <c r="B218" s="149" t="s">
        <v>243</v>
      </c>
      <c r="C218" s="71" t="s">
        <v>18</v>
      </c>
      <c r="D218" s="181"/>
      <c r="E218" s="72">
        <v>239.96</v>
      </c>
      <c r="F218" s="72">
        <f>E218*(1+C$2031)</f>
        <v>295.43875200000002</v>
      </c>
      <c r="G218" s="73">
        <f>D218*F218</f>
        <v>0</v>
      </c>
      <c r="H218" s="68"/>
      <c r="I218" s="74"/>
      <c r="J218" s="69"/>
      <c r="K218" s="62" t="str">
        <f t="shared" si="6"/>
        <v>Vazia</v>
      </c>
      <c r="L218" s="13"/>
      <c r="M218" s="13"/>
      <c r="N218" s="13"/>
      <c r="O218" s="13"/>
      <c r="P218" s="13"/>
      <c r="Q218" s="13"/>
      <c r="R218" s="13"/>
      <c r="S218" s="13"/>
      <c r="T218" s="13"/>
      <c r="U218" s="13"/>
    </row>
    <row r="219" spans="1:21" ht="94.5" hidden="1">
      <c r="A219" s="76"/>
      <c r="B219" s="148" t="s">
        <v>244</v>
      </c>
      <c r="C219" s="71"/>
      <c r="D219" s="181"/>
      <c r="E219" s="72"/>
      <c r="F219" s="72"/>
      <c r="G219" s="73"/>
      <c r="H219" s="68"/>
      <c r="I219" s="74"/>
      <c r="J219" s="69"/>
      <c r="K219" s="62" t="str">
        <f t="shared" si="6"/>
        <v>Vazia</v>
      </c>
      <c r="L219" s="13"/>
      <c r="M219" s="13"/>
      <c r="N219" s="13"/>
      <c r="O219" s="13"/>
      <c r="P219" s="13"/>
      <c r="Q219" s="13"/>
      <c r="R219" s="13"/>
      <c r="S219" s="13"/>
      <c r="T219" s="13"/>
      <c r="U219" s="13"/>
    </row>
    <row r="220" spans="1:21" ht="18.75" hidden="1">
      <c r="A220" s="76"/>
      <c r="B220" s="149"/>
      <c r="C220" s="71"/>
      <c r="D220" s="181"/>
      <c r="E220" s="72"/>
      <c r="F220" s="72"/>
      <c r="G220" s="73"/>
      <c r="H220" s="68"/>
      <c r="I220" s="74"/>
      <c r="J220" s="69"/>
      <c r="K220" s="62" t="str">
        <f t="shared" si="6"/>
        <v>Vazia</v>
      </c>
      <c r="L220" s="13"/>
      <c r="M220" s="13"/>
      <c r="N220" s="13"/>
      <c r="O220" s="13"/>
      <c r="P220" s="13"/>
      <c r="Q220" s="13"/>
      <c r="R220" s="13"/>
      <c r="S220" s="13"/>
      <c r="T220" s="13"/>
      <c r="U220" s="13"/>
    </row>
    <row r="221" spans="1:21" ht="31.5" hidden="1">
      <c r="A221" s="76" t="s">
        <v>245</v>
      </c>
      <c r="B221" s="149" t="s">
        <v>246</v>
      </c>
      <c r="C221" s="71" t="s">
        <v>247</v>
      </c>
      <c r="D221" s="181"/>
      <c r="E221" s="72">
        <v>5.25</v>
      </c>
      <c r="F221" s="72">
        <f>E221*(1+C$2031)</f>
        <v>6.4638</v>
      </c>
      <c r="G221" s="73">
        <f>D221*F221</f>
        <v>0</v>
      </c>
      <c r="H221" s="68"/>
      <c r="I221" s="74"/>
      <c r="J221" s="75"/>
      <c r="K221" s="62" t="str">
        <f t="shared" si="6"/>
        <v>Vazia</v>
      </c>
      <c r="L221" s="13"/>
      <c r="M221" s="13"/>
      <c r="N221" s="13"/>
      <c r="O221" s="13"/>
      <c r="P221" s="13"/>
      <c r="Q221" s="13"/>
      <c r="R221" s="13"/>
      <c r="S221" s="13"/>
      <c r="T221" s="13"/>
      <c r="U221" s="13"/>
    </row>
    <row r="222" spans="1:21" ht="157.5" hidden="1">
      <c r="A222" s="76"/>
      <c r="B222" s="148" t="s">
        <v>248</v>
      </c>
      <c r="C222" s="71"/>
      <c r="D222" s="181"/>
      <c r="E222" s="72"/>
      <c r="F222" s="72"/>
      <c r="G222" s="73"/>
      <c r="H222" s="68"/>
      <c r="I222" s="74"/>
      <c r="J222" s="69"/>
      <c r="K222" s="62" t="str">
        <f t="shared" si="6"/>
        <v>Vazia</v>
      </c>
      <c r="L222" s="13"/>
      <c r="M222" s="13"/>
      <c r="N222" s="13"/>
      <c r="O222" s="13"/>
      <c r="P222" s="13"/>
      <c r="Q222" s="13"/>
      <c r="R222" s="13"/>
      <c r="S222" s="13"/>
      <c r="T222" s="13"/>
      <c r="U222" s="13"/>
    </row>
    <row r="223" spans="1:21" ht="18.75" hidden="1">
      <c r="A223" s="76"/>
      <c r="B223" s="149"/>
      <c r="C223" s="71"/>
      <c r="D223" s="181"/>
      <c r="E223" s="72"/>
      <c r="F223" s="72"/>
      <c r="G223" s="73"/>
      <c r="H223" s="68"/>
      <c r="I223" s="74"/>
      <c r="J223" s="69"/>
      <c r="K223" s="62" t="str">
        <f t="shared" si="6"/>
        <v>Vazia</v>
      </c>
      <c r="L223" s="13"/>
      <c r="M223" s="13"/>
      <c r="N223" s="13"/>
      <c r="O223" s="13"/>
      <c r="P223" s="13"/>
      <c r="Q223" s="13"/>
      <c r="R223" s="13"/>
      <c r="S223" s="13"/>
      <c r="T223" s="13"/>
      <c r="U223" s="13"/>
    </row>
    <row r="224" spans="1:21" ht="31.5" hidden="1">
      <c r="A224" s="76" t="s">
        <v>249</v>
      </c>
      <c r="B224" s="157" t="s">
        <v>250</v>
      </c>
      <c r="C224" s="71" t="s">
        <v>251</v>
      </c>
      <c r="D224" s="181"/>
      <c r="E224" s="72">
        <v>2.98</v>
      </c>
      <c r="F224" s="72">
        <f>E224*(1+C$2031)</f>
        <v>3.6689760000000002</v>
      </c>
      <c r="G224" s="73">
        <f>D224*F224</f>
        <v>0</v>
      </c>
      <c r="H224" s="68"/>
      <c r="I224" s="74"/>
      <c r="J224" s="75"/>
      <c r="K224" s="62" t="str">
        <f t="shared" si="6"/>
        <v>Vazia</v>
      </c>
      <c r="L224" s="13"/>
      <c r="M224" s="13"/>
      <c r="N224" s="13"/>
      <c r="O224" s="13"/>
      <c r="P224" s="13"/>
      <c r="Q224" s="13"/>
      <c r="R224" s="13"/>
      <c r="S224" s="13"/>
      <c r="T224" s="13"/>
      <c r="U224" s="13"/>
    </row>
    <row r="225" spans="1:21" ht="157.5" hidden="1">
      <c r="A225" s="76"/>
      <c r="B225" s="148" t="s">
        <v>252</v>
      </c>
      <c r="C225" s="15"/>
      <c r="D225" s="181"/>
      <c r="E225" s="72"/>
      <c r="F225" s="72"/>
      <c r="G225" s="73"/>
      <c r="H225" s="68"/>
      <c r="I225" s="74"/>
      <c r="J225" s="69"/>
      <c r="K225" s="62" t="str">
        <f t="shared" si="6"/>
        <v>Vazia</v>
      </c>
      <c r="L225" s="13"/>
      <c r="M225" s="13"/>
      <c r="N225" s="13"/>
      <c r="O225" s="13"/>
      <c r="P225" s="13"/>
      <c r="Q225" s="13"/>
      <c r="R225" s="13"/>
      <c r="S225" s="13"/>
      <c r="T225" s="13"/>
      <c r="U225" s="13"/>
    </row>
    <row r="226" spans="1:21" ht="18.75">
      <c r="A226" s="76"/>
      <c r="B226" s="159" t="s">
        <v>253</v>
      </c>
      <c r="C226" s="276" t="s">
        <v>81</v>
      </c>
      <c r="D226" s="272"/>
      <c r="E226" s="270"/>
      <c r="F226" s="20"/>
      <c r="G226" s="21">
        <f>SUM(G197:G224)</f>
        <v>328.61528280000005</v>
      </c>
      <c r="H226" s="212" t="s">
        <v>2225</v>
      </c>
      <c r="I226" s="74"/>
      <c r="J226" s="69"/>
      <c r="K226" s="62" t="str">
        <f t="shared" si="6"/>
        <v>Preenchida</v>
      </c>
      <c r="L226" s="13"/>
      <c r="M226" s="13"/>
      <c r="N226" s="13"/>
      <c r="O226" s="13"/>
      <c r="P226" s="13"/>
      <c r="Q226" s="13"/>
      <c r="R226" s="13"/>
      <c r="S226" s="13"/>
      <c r="T226" s="13"/>
      <c r="U226" s="13"/>
    </row>
    <row r="227" spans="1:21" ht="45" customHeight="1">
      <c r="A227" s="67" t="s">
        <v>254</v>
      </c>
      <c r="B227" s="147" t="s">
        <v>255</v>
      </c>
      <c r="C227" s="10"/>
      <c r="D227" s="224"/>
      <c r="E227" s="11"/>
      <c r="F227" s="72"/>
      <c r="G227" s="73"/>
      <c r="H227" s="212" t="s">
        <v>2225</v>
      </c>
      <c r="I227" s="74"/>
      <c r="J227" s="69"/>
      <c r="K227" s="62" t="str">
        <f t="shared" si="6"/>
        <v>Preenchida</v>
      </c>
      <c r="L227" s="13"/>
      <c r="M227" s="13"/>
      <c r="N227" s="13"/>
      <c r="O227" s="13"/>
      <c r="P227" s="13"/>
      <c r="Q227" s="13"/>
      <c r="R227" s="13"/>
      <c r="S227" s="13"/>
      <c r="T227" s="13"/>
      <c r="U227" s="13"/>
    </row>
    <row r="228" spans="1:21" ht="48.6" customHeight="1">
      <c r="A228" s="76" t="s">
        <v>256</v>
      </c>
      <c r="B228" s="146" t="s">
        <v>2139</v>
      </c>
      <c r="C228" s="71" t="s">
        <v>257</v>
      </c>
      <c r="D228" s="230">
        <v>154</v>
      </c>
      <c r="E228" s="72">
        <v>11.74</v>
      </c>
      <c r="F228" s="72">
        <f>E228*(1+C$2031)</f>
        <v>14.454288000000002</v>
      </c>
      <c r="G228" s="73">
        <f>D228*F228</f>
        <v>2225.9603520000001</v>
      </c>
      <c r="H228" s="285" t="s">
        <v>2213</v>
      </c>
      <c r="I228" s="286"/>
      <c r="J228" s="287"/>
      <c r="K228" s="62" t="str">
        <f t="shared" si="6"/>
        <v>Preenchida</v>
      </c>
      <c r="L228" s="13"/>
      <c r="M228" s="13"/>
      <c r="N228" s="13"/>
      <c r="O228" s="13"/>
      <c r="P228" s="13"/>
      <c r="Q228" s="13"/>
      <c r="R228" s="13"/>
      <c r="S228" s="13"/>
      <c r="T228" s="13"/>
      <c r="U228" s="13"/>
    </row>
    <row r="229" spans="1:21" ht="174.75" customHeight="1">
      <c r="A229" s="76"/>
      <c r="B229" s="148" t="s">
        <v>258</v>
      </c>
      <c r="C229" s="71"/>
      <c r="D229" s="230"/>
      <c r="E229" s="72"/>
      <c r="F229" s="72"/>
      <c r="G229" s="73"/>
      <c r="H229" s="212" t="s">
        <v>2225</v>
      </c>
      <c r="I229" s="74"/>
      <c r="J229" s="69"/>
      <c r="K229" s="62" t="str">
        <f t="shared" si="6"/>
        <v>Preenchida</v>
      </c>
      <c r="L229" s="13"/>
      <c r="M229" s="13"/>
      <c r="N229" s="13"/>
      <c r="O229" s="13"/>
      <c r="P229" s="13"/>
      <c r="Q229" s="13"/>
      <c r="R229" s="13"/>
      <c r="S229" s="13"/>
      <c r="T229" s="13"/>
      <c r="U229" s="13"/>
    </row>
    <row r="230" spans="1:21" ht="18.75" hidden="1">
      <c r="A230" s="76"/>
      <c r="B230" s="148"/>
      <c r="C230" s="71"/>
      <c r="D230" s="187"/>
      <c r="E230" s="72"/>
      <c r="F230" s="72"/>
      <c r="G230" s="73"/>
      <c r="H230" s="68"/>
      <c r="I230" s="74"/>
      <c r="J230" s="69"/>
      <c r="K230" s="62" t="str">
        <f t="shared" si="6"/>
        <v>Vazia</v>
      </c>
      <c r="L230" s="13"/>
      <c r="M230" s="13"/>
      <c r="N230" s="13"/>
      <c r="O230" s="13"/>
      <c r="P230" s="13"/>
      <c r="Q230" s="13"/>
      <c r="R230" s="13"/>
      <c r="S230" s="13"/>
      <c r="T230" s="13"/>
      <c r="U230" s="13"/>
    </row>
    <row r="231" spans="1:21" ht="31.5" hidden="1">
      <c r="A231" s="76" t="s">
        <v>259</v>
      </c>
      <c r="B231" s="149" t="s">
        <v>260</v>
      </c>
      <c r="C231" s="71" t="s">
        <v>261</v>
      </c>
      <c r="D231" s="181"/>
      <c r="E231" s="72">
        <v>66.36</v>
      </c>
      <c r="F231" s="72">
        <f>E231*(1+C$2031)</f>
        <v>81.702432000000002</v>
      </c>
      <c r="G231" s="73">
        <f>D231*F231</f>
        <v>0</v>
      </c>
      <c r="H231" s="68"/>
      <c r="I231" s="74"/>
      <c r="J231" s="75"/>
      <c r="K231" s="62" t="str">
        <f t="shared" si="6"/>
        <v>Vazia</v>
      </c>
      <c r="L231" s="13"/>
      <c r="M231" s="13"/>
      <c r="N231" s="13"/>
      <c r="O231" s="13"/>
      <c r="P231" s="13"/>
      <c r="Q231" s="13"/>
      <c r="R231" s="13"/>
      <c r="S231" s="13"/>
      <c r="T231" s="13"/>
      <c r="U231" s="13"/>
    </row>
    <row r="232" spans="1:21" ht="94.5" hidden="1">
      <c r="A232" s="76"/>
      <c r="B232" s="148" t="s">
        <v>262</v>
      </c>
      <c r="C232" s="71"/>
      <c r="D232" s="181"/>
      <c r="E232" s="72"/>
      <c r="F232" s="72"/>
      <c r="G232" s="73"/>
      <c r="H232" s="68"/>
      <c r="I232" s="74"/>
      <c r="J232" s="69"/>
      <c r="K232" s="62" t="str">
        <f t="shared" si="6"/>
        <v>Vazia</v>
      </c>
      <c r="L232" s="13"/>
      <c r="M232" s="13"/>
      <c r="N232" s="13"/>
      <c r="O232" s="13"/>
      <c r="P232" s="13"/>
      <c r="Q232" s="13"/>
      <c r="R232" s="13"/>
      <c r="S232" s="13"/>
      <c r="T232" s="13"/>
      <c r="U232" s="13"/>
    </row>
    <row r="233" spans="1:21" ht="18.75" hidden="1">
      <c r="A233" s="76"/>
      <c r="B233" s="148"/>
      <c r="C233" s="71"/>
      <c r="D233" s="181"/>
      <c r="E233" s="72"/>
      <c r="F233" s="72"/>
      <c r="G233" s="73"/>
      <c r="H233" s="68"/>
      <c r="I233" s="74"/>
      <c r="J233" s="69"/>
      <c r="K233" s="62" t="str">
        <f t="shared" si="6"/>
        <v>Vazia</v>
      </c>
      <c r="L233" s="13"/>
      <c r="M233" s="13"/>
      <c r="N233" s="13"/>
      <c r="O233" s="13"/>
      <c r="P233" s="13"/>
      <c r="Q233" s="13"/>
      <c r="R233" s="13"/>
      <c r="S233" s="13"/>
      <c r="T233" s="13"/>
      <c r="U233" s="13"/>
    </row>
    <row r="234" spans="1:21" ht="47.25" hidden="1">
      <c r="A234" s="76" t="s">
        <v>263</v>
      </c>
      <c r="B234" s="149" t="s">
        <v>264</v>
      </c>
      <c r="C234" s="71" t="s">
        <v>265</v>
      </c>
      <c r="D234" s="188"/>
      <c r="E234" s="72">
        <v>2038.38</v>
      </c>
      <c r="F234" s="72">
        <f>E234*(1+C$2031)</f>
        <v>2509.6534560000005</v>
      </c>
      <c r="G234" s="73">
        <f>D234*F234</f>
        <v>0</v>
      </c>
      <c r="H234" s="68"/>
      <c r="I234" s="74"/>
      <c r="J234" s="75"/>
      <c r="K234" s="62" t="str">
        <f t="shared" si="6"/>
        <v>Vazia</v>
      </c>
      <c r="L234" s="13"/>
      <c r="M234" s="13"/>
      <c r="N234" s="13"/>
      <c r="O234" s="13"/>
      <c r="P234" s="13"/>
      <c r="Q234" s="13"/>
      <c r="R234" s="13"/>
      <c r="S234" s="13"/>
      <c r="T234" s="13"/>
      <c r="U234" s="13"/>
    </row>
    <row r="235" spans="1:21" ht="299.25" hidden="1">
      <c r="A235" s="76"/>
      <c r="B235" s="148" t="s">
        <v>266</v>
      </c>
      <c r="C235" s="71"/>
      <c r="D235" s="181"/>
      <c r="E235" s="72"/>
      <c r="F235" s="24"/>
      <c r="G235" s="25"/>
      <c r="H235" s="68"/>
      <c r="I235" s="74"/>
      <c r="J235" s="69"/>
      <c r="K235" s="62" t="str">
        <f t="shared" si="6"/>
        <v>Vazia</v>
      </c>
      <c r="L235" s="13"/>
      <c r="M235" s="13"/>
      <c r="N235" s="13"/>
      <c r="O235" s="13"/>
      <c r="P235" s="13"/>
      <c r="Q235" s="13"/>
      <c r="R235" s="13"/>
      <c r="S235" s="13"/>
      <c r="T235" s="13"/>
      <c r="U235" s="13"/>
    </row>
    <row r="236" spans="1:21" ht="18.75" hidden="1">
      <c r="A236" s="76"/>
      <c r="B236" s="160"/>
      <c r="C236" s="71"/>
      <c r="D236" s="181"/>
      <c r="E236" s="72"/>
      <c r="F236" s="24"/>
      <c r="G236" s="25"/>
      <c r="H236" s="68"/>
      <c r="I236" s="74"/>
      <c r="J236" s="69"/>
      <c r="K236" s="62" t="str">
        <f t="shared" si="6"/>
        <v>Vazia</v>
      </c>
      <c r="L236" s="13"/>
      <c r="M236" s="13"/>
      <c r="N236" s="13"/>
      <c r="O236" s="13"/>
      <c r="P236" s="13"/>
      <c r="Q236" s="13"/>
      <c r="R236" s="13"/>
      <c r="S236" s="13"/>
      <c r="T236" s="13"/>
      <c r="U236" s="13"/>
    </row>
    <row r="237" spans="1:21" ht="47.25">
      <c r="A237" s="76" t="s">
        <v>267</v>
      </c>
      <c r="B237" s="149" t="s">
        <v>268</v>
      </c>
      <c r="C237" s="71" t="s">
        <v>269</v>
      </c>
      <c r="D237" s="225">
        <v>1.75</v>
      </c>
      <c r="E237" s="72">
        <v>685.7</v>
      </c>
      <c r="F237" s="72">
        <f>E237*(1+C$2031)</f>
        <v>844.2338400000001</v>
      </c>
      <c r="G237" s="73">
        <f>D237*F237</f>
        <v>1477.4092200000002</v>
      </c>
      <c r="H237" s="285" t="s">
        <v>2214</v>
      </c>
      <c r="I237" s="286"/>
      <c r="J237" s="287"/>
      <c r="K237" s="62" t="str">
        <f t="shared" si="6"/>
        <v>Preenchida</v>
      </c>
      <c r="L237" s="13"/>
      <c r="M237" s="13"/>
      <c r="N237" s="13"/>
      <c r="O237" s="13"/>
      <c r="P237" s="13"/>
      <c r="Q237" s="13"/>
      <c r="R237" s="13"/>
      <c r="S237" s="13"/>
      <c r="T237" s="13"/>
      <c r="U237" s="13"/>
    </row>
    <row r="238" spans="1:21" ht="208.5" customHeight="1">
      <c r="A238" s="76"/>
      <c r="B238" s="148" t="s">
        <v>270</v>
      </c>
      <c r="C238" s="71"/>
      <c r="D238" s="225"/>
      <c r="E238" s="72"/>
      <c r="F238" s="72"/>
      <c r="G238" s="73"/>
      <c r="H238" s="212" t="s">
        <v>2225</v>
      </c>
      <c r="I238" s="74"/>
      <c r="J238" s="69"/>
      <c r="K238" s="62" t="str">
        <f t="shared" si="6"/>
        <v>Preenchida</v>
      </c>
      <c r="L238" s="13"/>
      <c r="M238" s="13"/>
      <c r="N238" s="13"/>
      <c r="O238" s="13"/>
      <c r="P238" s="13"/>
      <c r="Q238" s="13"/>
      <c r="R238" s="13"/>
      <c r="S238" s="13"/>
      <c r="T238" s="13"/>
      <c r="U238" s="13"/>
    </row>
    <row r="239" spans="1:21" ht="18.75" hidden="1">
      <c r="A239" s="76"/>
      <c r="B239" s="148"/>
      <c r="C239" s="71"/>
      <c r="D239" s="181"/>
      <c r="E239" s="72"/>
      <c r="F239" s="72"/>
      <c r="G239" s="73"/>
      <c r="H239" s="68"/>
      <c r="I239" s="74"/>
      <c r="J239" s="69"/>
      <c r="K239" s="62" t="str">
        <f t="shared" si="6"/>
        <v>Vazia</v>
      </c>
      <c r="L239" s="13"/>
      <c r="M239" s="13"/>
      <c r="N239" s="13"/>
      <c r="O239" s="13"/>
      <c r="P239" s="13"/>
      <c r="Q239" s="13"/>
      <c r="R239" s="13"/>
      <c r="S239" s="13"/>
      <c r="T239" s="13"/>
      <c r="U239" s="13"/>
    </row>
    <row r="240" spans="1:21" ht="21" hidden="1">
      <c r="A240" s="76" t="s">
        <v>271</v>
      </c>
      <c r="B240" s="149" t="s">
        <v>272</v>
      </c>
      <c r="C240" s="71" t="s">
        <v>273</v>
      </c>
      <c r="D240" s="181"/>
      <c r="E240" s="72">
        <v>61.51</v>
      </c>
      <c r="F240" s="72">
        <f>E240*(1+C$2031)</f>
        <v>75.731111999999996</v>
      </c>
      <c r="G240" s="73">
        <f>D240*F240</f>
        <v>0</v>
      </c>
      <c r="H240" s="68"/>
      <c r="I240" s="74"/>
      <c r="J240" s="75"/>
      <c r="K240" s="62" t="str">
        <f t="shared" si="6"/>
        <v>Vazia</v>
      </c>
      <c r="L240" s="13"/>
      <c r="M240" s="13"/>
      <c r="N240" s="13"/>
      <c r="O240" s="13"/>
      <c r="P240" s="13"/>
      <c r="Q240" s="13"/>
      <c r="R240" s="13"/>
      <c r="S240" s="13"/>
      <c r="T240" s="13"/>
      <c r="U240" s="13"/>
    </row>
    <row r="241" spans="1:21" ht="78.75" hidden="1">
      <c r="A241" s="76"/>
      <c r="B241" s="148" t="s">
        <v>274</v>
      </c>
      <c r="C241" s="71"/>
      <c r="D241" s="181"/>
      <c r="E241" s="72"/>
      <c r="F241" s="72"/>
      <c r="G241" s="73"/>
      <c r="H241" s="68"/>
      <c r="I241" s="74"/>
      <c r="J241" s="69"/>
      <c r="K241" s="62" t="str">
        <f t="shared" si="6"/>
        <v>Vazia</v>
      </c>
      <c r="L241" s="13"/>
      <c r="M241" s="13"/>
      <c r="N241" s="13"/>
      <c r="O241" s="13"/>
      <c r="P241" s="13"/>
      <c r="Q241" s="13"/>
      <c r="R241" s="13"/>
      <c r="S241" s="13"/>
      <c r="T241" s="13"/>
      <c r="U241" s="13"/>
    </row>
    <row r="242" spans="1:21" ht="18.75" hidden="1">
      <c r="A242" s="76"/>
      <c r="B242" s="148"/>
      <c r="C242" s="71"/>
      <c r="D242" s="181"/>
      <c r="E242" s="72"/>
      <c r="F242" s="72"/>
      <c r="G242" s="73"/>
      <c r="H242" s="68"/>
      <c r="I242" s="74"/>
      <c r="J242" s="69"/>
      <c r="K242" s="62" t="str">
        <f t="shared" si="6"/>
        <v>Vazia</v>
      </c>
      <c r="L242" s="13"/>
      <c r="M242" s="13"/>
      <c r="N242" s="13"/>
      <c r="O242" s="13"/>
      <c r="P242" s="13"/>
      <c r="Q242" s="13"/>
      <c r="R242" s="13"/>
      <c r="S242" s="13"/>
      <c r="T242" s="13"/>
      <c r="U242" s="13"/>
    </row>
    <row r="243" spans="1:21" ht="78" customHeight="1">
      <c r="A243" s="76" t="s">
        <v>275</v>
      </c>
      <c r="B243" s="149" t="s">
        <v>276</v>
      </c>
      <c r="C243" s="71" t="s">
        <v>18</v>
      </c>
      <c r="D243" s="225">
        <v>16</v>
      </c>
      <c r="E243" s="72">
        <v>93.29</v>
      </c>
      <c r="F243" s="72">
        <f>E243*(1+C$2031)</f>
        <v>114.85864800000002</v>
      </c>
      <c r="G243" s="73">
        <f>D243*F243</f>
        <v>1837.7383680000003</v>
      </c>
      <c r="H243" s="285" t="s">
        <v>2212</v>
      </c>
      <c r="I243" s="286"/>
      <c r="J243" s="287"/>
      <c r="K243" s="62" t="str">
        <f t="shared" si="6"/>
        <v>Preenchida</v>
      </c>
      <c r="L243" s="13"/>
      <c r="M243" s="13"/>
      <c r="N243" s="13"/>
      <c r="O243" s="13"/>
      <c r="P243" s="13"/>
      <c r="Q243" s="13"/>
      <c r="R243" s="13"/>
      <c r="S243" s="13"/>
      <c r="T243" s="13"/>
      <c r="U243" s="13"/>
    </row>
    <row r="244" spans="1:21" ht="176.25" customHeight="1">
      <c r="A244" s="76"/>
      <c r="B244" s="148" t="s">
        <v>277</v>
      </c>
      <c r="C244" s="71"/>
      <c r="D244" s="225"/>
      <c r="E244" s="72"/>
      <c r="F244" s="72"/>
      <c r="G244" s="73"/>
      <c r="H244" s="212" t="s">
        <v>2225</v>
      </c>
      <c r="I244" s="74"/>
      <c r="J244" s="69"/>
      <c r="K244" s="62" t="str">
        <f t="shared" si="6"/>
        <v>Preenchida</v>
      </c>
      <c r="L244" s="13"/>
      <c r="M244" s="13"/>
      <c r="N244" s="13"/>
      <c r="O244" s="13"/>
      <c r="P244" s="13"/>
      <c r="Q244" s="13"/>
      <c r="R244" s="13"/>
      <c r="S244" s="13"/>
      <c r="T244" s="13"/>
      <c r="U244" s="13"/>
    </row>
    <row r="245" spans="1:21" ht="18.75" hidden="1">
      <c r="A245" s="76"/>
      <c r="B245" s="149"/>
      <c r="C245" s="71"/>
      <c r="D245" s="181"/>
      <c r="E245" s="72"/>
      <c r="F245" s="72"/>
      <c r="G245" s="73"/>
      <c r="H245" s="68"/>
      <c r="I245" s="74"/>
      <c r="J245" s="69"/>
      <c r="K245" s="62" t="str">
        <f t="shared" si="6"/>
        <v>Vazia</v>
      </c>
      <c r="L245" s="13"/>
      <c r="M245" s="13"/>
      <c r="N245" s="13"/>
      <c r="O245" s="13"/>
      <c r="P245" s="13"/>
      <c r="Q245" s="13"/>
      <c r="R245" s="13"/>
      <c r="S245" s="13"/>
      <c r="T245" s="13"/>
      <c r="U245" s="13"/>
    </row>
    <row r="246" spans="1:21" ht="47.25">
      <c r="A246" s="76" t="s">
        <v>278</v>
      </c>
      <c r="B246" s="149" t="s">
        <v>279</v>
      </c>
      <c r="C246" s="71" t="s">
        <v>269</v>
      </c>
      <c r="D246" s="225">
        <v>0.16</v>
      </c>
      <c r="E246" s="72">
        <v>561</v>
      </c>
      <c r="F246" s="72">
        <f>E246*(1+C$2031)</f>
        <v>690.70320000000004</v>
      </c>
      <c r="G246" s="73">
        <f>D246*F246</f>
        <v>110.51251200000002</v>
      </c>
      <c r="H246" s="285" t="s">
        <v>2211</v>
      </c>
      <c r="I246" s="286"/>
      <c r="J246" s="287"/>
      <c r="K246" s="62" t="str">
        <f t="shared" si="6"/>
        <v>Preenchida</v>
      </c>
      <c r="L246" s="13"/>
      <c r="M246" s="13"/>
      <c r="N246" s="13"/>
      <c r="O246" s="13"/>
      <c r="P246" s="13"/>
      <c r="Q246" s="13"/>
      <c r="R246" s="13"/>
      <c r="S246" s="13"/>
      <c r="T246" s="13"/>
      <c r="U246" s="13"/>
    </row>
    <row r="247" spans="1:21" ht="110.25">
      <c r="A247" s="76"/>
      <c r="B247" s="148" t="s">
        <v>280</v>
      </c>
      <c r="C247" s="71"/>
      <c r="D247" s="225"/>
      <c r="E247" s="72"/>
      <c r="F247" s="72"/>
      <c r="G247" s="73"/>
      <c r="H247" s="212" t="s">
        <v>2225</v>
      </c>
      <c r="I247" s="74"/>
      <c r="J247" s="69"/>
      <c r="K247" s="62" t="str">
        <f t="shared" si="6"/>
        <v>Preenchida</v>
      </c>
      <c r="L247" s="13"/>
      <c r="M247" s="13"/>
      <c r="N247" s="13"/>
      <c r="O247" s="13"/>
      <c r="P247" s="13"/>
      <c r="Q247" s="13"/>
      <c r="R247" s="13"/>
      <c r="S247" s="13"/>
      <c r="T247" s="13"/>
      <c r="U247" s="13"/>
    </row>
    <row r="248" spans="1:21" ht="18.75" hidden="1">
      <c r="A248" s="76"/>
      <c r="B248" s="148"/>
      <c r="C248" s="71"/>
      <c r="D248" s="181"/>
      <c r="E248" s="72"/>
      <c r="F248" s="72"/>
      <c r="G248" s="73"/>
      <c r="H248" s="68"/>
      <c r="I248" s="74"/>
      <c r="J248" s="69"/>
      <c r="K248" s="62" t="str">
        <f t="shared" si="6"/>
        <v>Vazia</v>
      </c>
      <c r="L248" s="13"/>
      <c r="M248" s="13"/>
      <c r="N248" s="13"/>
      <c r="O248" s="13"/>
      <c r="P248" s="13"/>
      <c r="Q248" s="13"/>
      <c r="R248" s="13"/>
      <c r="S248" s="13"/>
      <c r="T248" s="13"/>
      <c r="U248" s="13"/>
    </row>
    <row r="249" spans="1:21" ht="31.5" hidden="1">
      <c r="A249" s="76" t="s">
        <v>281</v>
      </c>
      <c r="B249" s="149" t="s">
        <v>282</v>
      </c>
      <c r="C249" s="71" t="s">
        <v>18</v>
      </c>
      <c r="D249" s="181"/>
      <c r="E249" s="72">
        <v>120.71</v>
      </c>
      <c r="F249" s="72">
        <f>E249*(1+C$2031)</f>
        <v>148.61815200000001</v>
      </c>
      <c r="G249" s="73">
        <f>D249*F249</f>
        <v>0</v>
      </c>
      <c r="H249" s="285"/>
      <c r="I249" s="286"/>
      <c r="J249" s="287"/>
      <c r="K249" s="62" t="str">
        <f t="shared" si="6"/>
        <v>Vazia</v>
      </c>
      <c r="L249" s="13"/>
      <c r="M249" s="13"/>
      <c r="N249" s="13"/>
      <c r="O249" s="13"/>
      <c r="P249" s="13"/>
      <c r="Q249" s="13"/>
      <c r="R249" s="13"/>
      <c r="S249" s="13"/>
      <c r="T249" s="13"/>
      <c r="U249" s="13"/>
    </row>
    <row r="250" spans="1:21" ht="126" hidden="1">
      <c r="A250" s="76"/>
      <c r="B250" s="148" t="s">
        <v>283</v>
      </c>
      <c r="C250" s="71"/>
      <c r="D250" s="181"/>
      <c r="E250" s="72"/>
      <c r="F250" s="72"/>
      <c r="G250" s="73"/>
      <c r="H250" s="68"/>
      <c r="I250" s="74"/>
      <c r="J250" s="69"/>
      <c r="K250" s="62" t="str">
        <f t="shared" si="6"/>
        <v>Vazia</v>
      </c>
      <c r="L250" s="13"/>
      <c r="M250" s="13"/>
      <c r="N250" s="13"/>
      <c r="O250" s="13"/>
      <c r="P250" s="13"/>
      <c r="Q250" s="13"/>
      <c r="R250" s="13"/>
      <c r="S250" s="13"/>
      <c r="T250" s="13"/>
      <c r="U250" s="13"/>
    </row>
    <row r="251" spans="1:21" ht="18.75" hidden="1">
      <c r="A251" s="76"/>
      <c r="B251" s="149"/>
      <c r="C251" s="71"/>
      <c r="D251" s="181"/>
      <c r="E251" s="72"/>
      <c r="F251" s="72"/>
      <c r="G251" s="73"/>
      <c r="H251" s="68"/>
      <c r="I251" s="74"/>
      <c r="J251" s="69"/>
      <c r="K251" s="62" t="str">
        <f t="shared" si="6"/>
        <v>Vazia</v>
      </c>
      <c r="L251" s="13"/>
      <c r="M251" s="13"/>
      <c r="N251" s="13"/>
      <c r="O251" s="13"/>
      <c r="P251" s="13"/>
      <c r="Q251" s="13"/>
      <c r="R251" s="13"/>
      <c r="S251" s="13"/>
      <c r="T251" s="13"/>
      <c r="U251" s="13"/>
    </row>
    <row r="252" spans="1:21" ht="18.75" hidden="1">
      <c r="A252" s="76" t="s">
        <v>284</v>
      </c>
      <c r="B252" s="151" t="s">
        <v>285</v>
      </c>
      <c r="C252" s="71"/>
      <c r="D252" s="181"/>
      <c r="E252" s="72"/>
      <c r="F252" s="72"/>
      <c r="G252" s="73"/>
      <c r="H252" s="68"/>
      <c r="I252" s="74"/>
      <c r="J252" s="69"/>
      <c r="K252" s="62" t="str">
        <f t="shared" si="6"/>
        <v>Vazia</v>
      </c>
      <c r="L252" s="13"/>
      <c r="M252" s="13"/>
      <c r="N252" s="13"/>
      <c r="O252" s="13"/>
      <c r="P252" s="13"/>
      <c r="Q252" s="13"/>
      <c r="R252" s="13"/>
      <c r="S252" s="13"/>
      <c r="T252" s="13"/>
      <c r="U252" s="13"/>
    </row>
    <row r="253" spans="1:21" ht="78.75" hidden="1">
      <c r="A253" s="76" t="s">
        <v>286</v>
      </c>
      <c r="B253" s="149" t="s">
        <v>287</v>
      </c>
      <c r="C253" s="71" t="s">
        <v>18</v>
      </c>
      <c r="D253" s="183"/>
      <c r="E253" s="72">
        <v>508.76</v>
      </c>
      <c r="F253" s="72">
        <f>E253*(1+C$2031)</f>
        <v>626.385312</v>
      </c>
      <c r="G253" s="73">
        <f>D253*F253</f>
        <v>0</v>
      </c>
      <c r="H253" s="68"/>
      <c r="I253" s="74"/>
      <c r="J253" s="75"/>
      <c r="K253" s="62" t="str">
        <f t="shared" si="6"/>
        <v>Vazia</v>
      </c>
      <c r="L253" s="13"/>
      <c r="M253" s="13"/>
      <c r="N253" s="13"/>
      <c r="O253" s="13"/>
      <c r="P253" s="13"/>
      <c r="Q253" s="13"/>
      <c r="R253" s="13"/>
      <c r="S253" s="13"/>
      <c r="T253" s="13"/>
      <c r="U253" s="13"/>
    </row>
    <row r="254" spans="1:21" ht="299.25" hidden="1">
      <c r="A254" s="76"/>
      <c r="B254" s="148" t="s">
        <v>288</v>
      </c>
      <c r="C254" s="71"/>
      <c r="D254" s="183"/>
      <c r="E254" s="72"/>
      <c r="F254" s="72"/>
      <c r="G254" s="73"/>
      <c r="H254" s="68"/>
      <c r="I254" s="74"/>
      <c r="J254" s="69"/>
      <c r="K254" s="62" t="str">
        <f t="shared" si="6"/>
        <v>Vazia</v>
      </c>
      <c r="L254" s="13"/>
      <c r="M254" s="13"/>
      <c r="N254" s="13"/>
      <c r="O254" s="13"/>
      <c r="P254" s="13"/>
      <c r="Q254" s="13"/>
      <c r="R254" s="13"/>
      <c r="S254" s="13"/>
      <c r="T254" s="13"/>
      <c r="U254" s="13"/>
    </row>
    <row r="255" spans="1:21" ht="18.75" hidden="1">
      <c r="A255" s="76"/>
      <c r="B255" s="148"/>
      <c r="C255" s="71"/>
      <c r="D255" s="183"/>
      <c r="E255" s="72"/>
      <c r="F255" s="72"/>
      <c r="G255" s="73"/>
      <c r="H255" s="68"/>
      <c r="I255" s="74"/>
      <c r="J255" s="69"/>
      <c r="K255" s="62" t="str">
        <f t="shared" si="6"/>
        <v>Vazia</v>
      </c>
      <c r="L255" s="13"/>
      <c r="M255" s="13"/>
      <c r="N255" s="13"/>
      <c r="O255" s="13"/>
      <c r="P255" s="13"/>
      <c r="Q255" s="13"/>
      <c r="R255" s="13"/>
      <c r="S255" s="13"/>
      <c r="T255" s="13"/>
      <c r="U255" s="13"/>
    </row>
    <row r="256" spans="1:21" ht="78.75" hidden="1">
      <c r="A256" s="76" t="s">
        <v>289</v>
      </c>
      <c r="B256" s="149" t="s">
        <v>290</v>
      </c>
      <c r="C256" s="71" t="s">
        <v>18</v>
      </c>
      <c r="D256" s="183"/>
      <c r="E256" s="72">
        <v>787.5</v>
      </c>
      <c r="F256" s="72">
        <f>E256*(1+C$2031)</f>
        <v>969.57</v>
      </c>
      <c r="G256" s="73">
        <f>D256*F256</f>
        <v>0</v>
      </c>
      <c r="H256" s="68"/>
      <c r="I256" s="74"/>
      <c r="J256" s="75"/>
      <c r="K256" s="62" t="str">
        <f t="shared" si="6"/>
        <v>Vazia</v>
      </c>
      <c r="L256" s="26"/>
      <c r="M256" s="26"/>
      <c r="N256" s="26"/>
      <c r="O256" s="26"/>
      <c r="P256" s="26"/>
      <c r="Q256" s="26"/>
      <c r="R256" s="26"/>
      <c r="S256" s="26"/>
      <c r="T256" s="26"/>
      <c r="U256" s="26"/>
    </row>
    <row r="257" spans="1:21" ht="267.75" hidden="1">
      <c r="A257" s="76"/>
      <c r="B257" s="148" t="s">
        <v>291</v>
      </c>
      <c r="C257" s="71"/>
      <c r="D257" s="183"/>
      <c r="E257" s="72"/>
      <c r="F257" s="72"/>
      <c r="G257" s="73"/>
      <c r="H257" s="68"/>
      <c r="I257" s="74"/>
      <c r="J257" s="78"/>
      <c r="K257" s="62" t="str">
        <f t="shared" si="6"/>
        <v>Vazia</v>
      </c>
      <c r="L257" s="26"/>
      <c r="M257" s="26"/>
      <c r="N257" s="26"/>
      <c r="O257" s="26"/>
      <c r="P257" s="26"/>
      <c r="Q257" s="26"/>
      <c r="R257" s="26"/>
      <c r="S257" s="26"/>
      <c r="T257" s="26"/>
      <c r="U257" s="26"/>
    </row>
    <row r="258" spans="1:21" ht="18.75" hidden="1">
      <c r="A258" s="76"/>
      <c r="B258" s="148"/>
      <c r="C258" s="71"/>
      <c r="D258" s="183"/>
      <c r="E258" s="72"/>
      <c r="F258" s="72"/>
      <c r="G258" s="73"/>
      <c r="H258" s="68"/>
      <c r="I258" s="74"/>
      <c r="J258" s="78"/>
      <c r="K258" s="62" t="str">
        <f t="shared" si="6"/>
        <v>Vazia</v>
      </c>
      <c r="L258" s="26"/>
      <c r="M258" s="26"/>
      <c r="N258" s="26"/>
      <c r="O258" s="26"/>
      <c r="P258" s="26"/>
      <c r="Q258" s="26"/>
      <c r="R258" s="26"/>
      <c r="S258" s="26"/>
      <c r="T258" s="26"/>
      <c r="U258" s="26"/>
    </row>
    <row r="259" spans="1:21" ht="47.25" hidden="1">
      <c r="A259" s="76" t="s">
        <v>292</v>
      </c>
      <c r="B259" s="149" t="s">
        <v>293</v>
      </c>
      <c r="C259" s="71" t="s">
        <v>18</v>
      </c>
      <c r="D259" s="183"/>
      <c r="E259" s="72">
        <v>19.28</v>
      </c>
      <c r="F259" s="72">
        <f>E259*(1+C$2031)</f>
        <v>23.737536000000002</v>
      </c>
      <c r="G259" s="73">
        <f>D259*F259</f>
        <v>0</v>
      </c>
      <c r="H259" s="68"/>
      <c r="I259" s="74"/>
      <c r="J259" s="75"/>
      <c r="K259" s="62" t="str">
        <f t="shared" si="6"/>
        <v>Vazia</v>
      </c>
      <c r="L259" s="26"/>
      <c r="M259" s="26"/>
      <c r="N259" s="26"/>
      <c r="O259" s="26"/>
      <c r="P259" s="26"/>
      <c r="Q259" s="26"/>
      <c r="R259" s="26"/>
      <c r="S259" s="26"/>
      <c r="T259" s="26"/>
      <c r="U259" s="26"/>
    </row>
    <row r="260" spans="1:21" ht="94.5" hidden="1">
      <c r="A260" s="76"/>
      <c r="B260" s="148" t="s">
        <v>294</v>
      </c>
      <c r="C260" s="71"/>
      <c r="D260" s="183"/>
      <c r="E260" s="72"/>
      <c r="F260" s="72"/>
      <c r="G260" s="73"/>
      <c r="H260" s="92"/>
      <c r="I260" s="74"/>
      <c r="J260" s="78"/>
      <c r="K260" s="62" t="str">
        <f t="shared" si="6"/>
        <v>Vazia</v>
      </c>
      <c r="L260" s="26"/>
      <c r="M260" s="26"/>
      <c r="N260" s="26"/>
      <c r="O260" s="26"/>
      <c r="P260" s="26"/>
      <c r="Q260" s="26"/>
      <c r="R260" s="26"/>
      <c r="S260" s="26"/>
      <c r="T260" s="26"/>
      <c r="U260" s="26"/>
    </row>
    <row r="261" spans="1:21" ht="18.75" hidden="1">
      <c r="A261" s="76"/>
      <c r="B261" s="148"/>
      <c r="C261" s="71"/>
      <c r="D261" s="183"/>
      <c r="E261" s="72"/>
      <c r="F261" s="72"/>
      <c r="G261" s="73"/>
      <c r="H261" s="68"/>
      <c r="I261" s="74"/>
      <c r="J261" s="69"/>
      <c r="K261" s="62" t="str">
        <f t="shared" si="6"/>
        <v>Vazia</v>
      </c>
      <c r="L261" s="13"/>
      <c r="M261" s="13"/>
      <c r="N261" s="13"/>
      <c r="O261" s="13"/>
      <c r="P261" s="13"/>
      <c r="Q261" s="13"/>
      <c r="R261" s="13"/>
      <c r="S261" s="13"/>
      <c r="T261" s="13"/>
      <c r="U261" s="13"/>
    </row>
    <row r="262" spans="1:21" ht="18.75" hidden="1">
      <c r="A262" s="76" t="s">
        <v>295</v>
      </c>
      <c r="B262" s="151" t="s">
        <v>296</v>
      </c>
      <c r="C262" s="71"/>
      <c r="D262" s="181"/>
      <c r="E262" s="72"/>
      <c r="F262" s="24"/>
      <c r="G262" s="25"/>
      <c r="H262" s="68"/>
      <c r="I262" s="74"/>
      <c r="J262" s="69"/>
      <c r="K262" s="62" t="str">
        <f t="shared" si="6"/>
        <v>Vazia</v>
      </c>
      <c r="L262" s="13"/>
      <c r="M262" s="13"/>
      <c r="N262" s="13"/>
      <c r="O262" s="13"/>
      <c r="P262" s="13"/>
      <c r="Q262" s="13"/>
      <c r="R262" s="13"/>
      <c r="S262" s="13"/>
      <c r="T262" s="13"/>
      <c r="U262" s="13"/>
    </row>
    <row r="263" spans="1:21" ht="31.5" hidden="1">
      <c r="A263" s="76" t="s">
        <v>297</v>
      </c>
      <c r="B263" s="160" t="s">
        <v>298</v>
      </c>
      <c r="C263" s="71" t="s">
        <v>32</v>
      </c>
      <c r="D263" s="181"/>
      <c r="E263" s="72">
        <v>33.36</v>
      </c>
      <c r="F263" s="72">
        <f>E263*(1+C$2031)</f>
        <v>41.072831999999998</v>
      </c>
      <c r="G263" s="73">
        <f>D263*F263</f>
        <v>0</v>
      </c>
      <c r="H263" s="68"/>
      <c r="I263" s="74"/>
      <c r="J263" s="75"/>
      <c r="K263" s="62" t="str">
        <f t="shared" si="6"/>
        <v>Vazia</v>
      </c>
      <c r="L263" s="13"/>
      <c r="M263" s="13"/>
      <c r="N263" s="13"/>
      <c r="O263" s="13"/>
      <c r="P263" s="13"/>
      <c r="Q263" s="13"/>
      <c r="R263" s="13"/>
      <c r="S263" s="13"/>
      <c r="T263" s="13"/>
      <c r="U263" s="13"/>
    </row>
    <row r="264" spans="1:21" ht="126" hidden="1">
      <c r="A264" s="76"/>
      <c r="B264" s="150" t="s">
        <v>299</v>
      </c>
      <c r="C264" s="71"/>
      <c r="D264" s="189"/>
      <c r="E264" s="72"/>
      <c r="F264" s="24"/>
      <c r="G264" s="25"/>
      <c r="H264" s="68"/>
      <c r="I264" s="74"/>
      <c r="J264" s="69"/>
      <c r="K264" s="62" t="str">
        <f t="shared" si="6"/>
        <v>Vazia</v>
      </c>
      <c r="L264" s="13"/>
      <c r="M264" s="13"/>
      <c r="N264" s="13"/>
      <c r="O264" s="13"/>
      <c r="P264" s="13"/>
      <c r="Q264" s="13"/>
      <c r="R264" s="13"/>
      <c r="S264" s="13"/>
      <c r="T264" s="13"/>
      <c r="U264" s="13"/>
    </row>
    <row r="265" spans="1:21" ht="18.75" hidden="1">
      <c r="A265" s="76"/>
      <c r="B265" s="150"/>
      <c r="C265" s="71"/>
      <c r="D265" s="189"/>
      <c r="E265" s="72"/>
      <c r="F265" s="24"/>
      <c r="G265" s="25"/>
      <c r="H265" s="68"/>
      <c r="I265" s="74"/>
      <c r="J265" s="69"/>
      <c r="K265" s="62" t="str">
        <f t="shared" si="6"/>
        <v>Vazia</v>
      </c>
      <c r="L265" s="13"/>
      <c r="M265" s="13"/>
      <c r="N265" s="13"/>
      <c r="O265" s="13"/>
      <c r="P265" s="13"/>
      <c r="Q265" s="13"/>
      <c r="R265" s="13"/>
      <c r="S265" s="13"/>
      <c r="T265" s="13"/>
      <c r="U265" s="13"/>
    </row>
    <row r="266" spans="1:21" ht="18.75" hidden="1">
      <c r="A266" s="76" t="s">
        <v>300</v>
      </c>
      <c r="B266" s="160" t="s">
        <v>301</v>
      </c>
      <c r="C266" s="71" t="s">
        <v>269</v>
      </c>
      <c r="D266" s="181"/>
      <c r="E266" s="72">
        <v>198.45</v>
      </c>
      <c r="F266" s="72">
        <f>E266*(1+C$2031)</f>
        <v>244.33163999999999</v>
      </c>
      <c r="G266" s="73">
        <f>D266*F266</f>
        <v>0</v>
      </c>
      <c r="H266" s="68"/>
      <c r="I266" s="74"/>
      <c r="J266" s="75"/>
      <c r="K266" s="62" t="str">
        <f t="shared" si="6"/>
        <v>Vazia</v>
      </c>
      <c r="L266" s="13"/>
      <c r="M266" s="13"/>
      <c r="N266" s="13"/>
      <c r="O266" s="13"/>
      <c r="P266" s="13"/>
      <c r="Q266" s="13"/>
      <c r="R266" s="13"/>
      <c r="S266" s="13"/>
      <c r="T266" s="13"/>
      <c r="U266" s="13"/>
    </row>
    <row r="267" spans="1:21" ht="94.5" hidden="1">
      <c r="A267" s="76"/>
      <c r="B267" s="150" t="s">
        <v>302</v>
      </c>
      <c r="C267" s="71"/>
      <c r="D267" s="181"/>
      <c r="E267" s="72"/>
      <c r="F267" s="24"/>
      <c r="G267" s="25"/>
      <c r="H267" s="68"/>
      <c r="I267" s="74"/>
      <c r="J267" s="69"/>
      <c r="K267" s="62" t="str">
        <f t="shared" si="6"/>
        <v>Vazia</v>
      </c>
      <c r="L267" s="13"/>
      <c r="M267" s="13"/>
      <c r="N267" s="13"/>
      <c r="O267" s="13"/>
      <c r="P267" s="13"/>
      <c r="Q267" s="13"/>
      <c r="R267" s="13"/>
      <c r="S267" s="13"/>
      <c r="T267" s="13"/>
      <c r="U267" s="13"/>
    </row>
    <row r="268" spans="1:21" ht="18.75" hidden="1">
      <c r="A268" s="76"/>
      <c r="B268" s="150"/>
      <c r="C268" s="71"/>
      <c r="D268" s="189"/>
      <c r="E268" s="72"/>
      <c r="F268" s="24"/>
      <c r="G268" s="25"/>
      <c r="H268" s="68"/>
      <c r="I268" s="74"/>
      <c r="J268" s="69"/>
      <c r="K268" s="62" t="str">
        <f t="shared" si="6"/>
        <v>Vazia</v>
      </c>
      <c r="L268" s="13"/>
      <c r="M268" s="13"/>
      <c r="N268" s="13"/>
      <c r="O268" s="13"/>
      <c r="P268" s="13"/>
      <c r="Q268" s="13"/>
      <c r="R268" s="13"/>
      <c r="S268" s="13"/>
      <c r="T268" s="13"/>
      <c r="U268" s="13"/>
    </row>
    <row r="269" spans="1:21" ht="18.75" hidden="1">
      <c r="A269" s="76" t="s">
        <v>303</v>
      </c>
      <c r="B269" s="160" t="s">
        <v>304</v>
      </c>
      <c r="C269" s="71" t="s">
        <v>269</v>
      </c>
      <c r="D269" s="181"/>
      <c r="E269" s="72">
        <v>187.47</v>
      </c>
      <c r="F269" s="72">
        <f>E269*(1+C$2031)</f>
        <v>230.81306400000003</v>
      </c>
      <c r="G269" s="73">
        <f>D269*F269</f>
        <v>0</v>
      </c>
      <c r="H269" s="68"/>
      <c r="I269" s="74"/>
      <c r="J269" s="75"/>
      <c r="K269" s="62" t="str">
        <f t="shared" si="6"/>
        <v>Vazia</v>
      </c>
      <c r="L269" s="13"/>
      <c r="M269" s="13"/>
      <c r="N269" s="13"/>
      <c r="O269" s="13"/>
      <c r="P269" s="13"/>
      <c r="Q269" s="13"/>
      <c r="R269" s="13"/>
      <c r="S269" s="13"/>
      <c r="T269" s="13"/>
      <c r="U269" s="13"/>
    </row>
    <row r="270" spans="1:21" ht="94.5" hidden="1">
      <c r="A270" s="76"/>
      <c r="B270" s="150" t="s">
        <v>305</v>
      </c>
      <c r="C270" s="71"/>
      <c r="D270" s="189"/>
      <c r="E270" s="72"/>
      <c r="F270" s="24"/>
      <c r="G270" s="25"/>
      <c r="H270" s="68"/>
      <c r="I270" s="74"/>
      <c r="J270" s="69"/>
      <c r="K270" s="62" t="str">
        <f t="shared" si="6"/>
        <v>Vazia</v>
      </c>
      <c r="L270" s="13"/>
      <c r="M270" s="13"/>
      <c r="N270" s="13"/>
      <c r="O270" s="13"/>
      <c r="P270" s="13"/>
      <c r="Q270" s="13"/>
      <c r="R270" s="13"/>
      <c r="S270" s="13"/>
      <c r="T270" s="13"/>
      <c r="U270" s="13"/>
    </row>
    <row r="271" spans="1:21" ht="18.75" hidden="1">
      <c r="A271" s="76"/>
      <c r="B271" s="150"/>
      <c r="C271" s="71"/>
      <c r="D271" s="189"/>
      <c r="E271" s="72"/>
      <c r="F271" s="24"/>
      <c r="G271" s="25"/>
      <c r="H271" s="68"/>
      <c r="I271" s="74"/>
      <c r="J271" s="69"/>
      <c r="K271" s="62" t="str">
        <f t="shared" si="6"/>
        <v>Vazia</v>
      </c>
      <c r="L271" s="13"/>
      <c r="M271" s="13"/>
      <c r="N271" s="13"/>
      <c r="O271" s="13"/>
      <c r="P271" s="13"/>
      <c r="Q271" s="13"/>
      <c r="R271" s="13"/>
      <c r="S271" s="13"/>
      <c r="T271" s="13"/>
      <c r="U271" s="13"/>
    </row>
    <row r="272" spans="1:21" ht="31.5" hidden="1">
      <c r="A272" s="76" t="s">
        <v>306</v>
      </c>
      <c r="B272" s="160" t="s">
        <v>307</v>
      </c>
      <c r="C272" s="71" t="s">
        <v>18</v>
      </c>
      <c r="D272" s="181"/>
      <c r="E272" s="72">
        <v>13.47</v>
      </c>
      <c r="F272" s="72">
        <f>E272*(1+C$2031)</f>
        <v>16.584264000000001</v>
      </c>
      <c r="G272" s="73">
        <f>D272*F272</f>
        <v>0</v>
      </c>
      <c r="H272" s="68"/>
      <c r="I272" s="74"/>
      <c r="J272" s="75"/>
      <c r="K272" s="62" t="str">
        <f t="shared" si="6"/>
        <v>Vazia</v>
      </c>
      <c r="L272" s="13"/>
      <c r="M272" s="13"/>
      <c r="N272" s="13"/>
      <c r="O272" s="13"/>
      <c r="P272" s="13"/>
      <c r="Q272" s="13"/>
      <c r="R272" s="13"/>
      <c r="S272" s="13"/>
      <c r="T272" s="13"/>
      <c r="U272" s="13"/>
    </row>
    <row r="273" spans="1:21" ht="110.25" hidden="1">
      <c r="A273" s="76"/>
      <c r="B273" s="150" t="s">
        <v>308</v>
      </c>
      <c r="C273" s="71"/>
      <c r="D273" s="181"/>
      <c r="E273" s="72"/>
      <c r="F273" s="24"/>
      <c r="G273" s="25"/>
      <c r="H273" s="89"/>
      <c r="I273" s="74"/>
      <c r="J273" s="69"/>
      <c r="K273" s="62" t="str">
        <f t="shared" ref="K273:K336" si="7">IF(H273="","Vazia","Preenchida")</f>
        <v>Vazia</v>
      </c>
      <c r="L273" s="13"/>
      <c r="M273" s="13"/>
      <c r="N273" s="13"/>
      <c r="O273" s="13"/>
      <c r="P273" s="13"/>
      <c r="Q273" s="13"/>
      <c r="R273" s="13"/>
      <c r="S273" s="13"/>
      <c r="T273" s="13"/>
      <c r="U273" s="13"/>
    </row>
    <row r="274" spans="1:21" ht="18.75" hidden="1">
      <c r="A274" s="76"/>
      <c r="B274" s="150"/>
      <c r="C274" s="71"/>
      <c r="D274" s="181"/>
      <c r="E274" s="72"/>
      <c r="F274" s="24"/>
      <c r="G274" s="25"/>
      <c r="H274" s="68"/>
      <c r="I274" s="74"/>
      <c r="J274" s="69"/>
      <c r="K274" s="62" t="str">
        <f t="shared" si="7"/>
        <v>Vazia</v>
      </c>
      <c r="L274" s="13"/>
      <c r="M274" s="13"/>
      <c r="N274" s="13"/>
      <c r="O274" s="13"/>
      <c r="P274" s="13"/>
      <c r="Q274" s="13"/>
      <c r="R274" s="13"/>
      <c r="S274" s="13"/>
      <c r="T274" s="13"/>
      <c r="U274" s="13"/>
    </row>
    <row r="275" spans="1:21" ht="31.5" hidden="1">
      <c r="A275" s="76" t="s">
        <v>309</v>
      </c>
      <c r="B275" s="160" t="s">
        <v>310</v>
      </c>
      <c r="C275" s="71" t="s">
        <v>18</v>
      </c>
      <c r="D275" s="181"/>
      <c r="E275" s="72">
        <v>22.76</v>
      </c>
      <c r="F275" s="72">
        <f>E275*(1+C$2031)</f>
        <v>28.022112000000003</v>
      </c>
      <c r="G275" s="73">
        <f>D275*F275</f>
        <v>0</v>
      </c>
      <c r="H275" s="68"/>
      <c r="I275" s="74"/>
      <c r="J275" s="75"/>
      <c r="K275" s="62" t="str">
        <f t="shared" si="7"/>
        <v>Vazia</v>
      </c>
      <c r="L275" s="13"/>
      <c r="M275" s="13"/>
      <c r="N275" s="13"/>
      <c r="O275" s="13"/>
      <c r="P275" s="13"/>
      <c r="Q275" s="13"/>
      <c r="R275" s="13"/>
      <c r="S275" s="13"/>
      <c r="T275" s="13"/>
      <c r="U275" s="13"/>
    </row>
    <row r="276" spans="1:21" ht="110.25" hidden="1">
      <c r="A276" s="76"/>
      <c r="B276" s="150" t="s">
        <v>311</v>
      </c>
      <c r="C276" s="71"/>
      <c r="D276" s="181"/>
      <c r="E276" s="72"/>
      <c r="F276" s="24"/>
      <c r="G276" s="25"/>
      <c r="H276" s="89"/>
      <c r="I276" s="74"/>
      <c r="J276" s="69"/>
      <c r="K276" s="62" t="str">
        <f t="shared" si="7"/>
        <v>Vazia</v>
      </c>
      <c r="L276" s="13"/>
      <c r="M276" s="13"/>
      <c r="N276" s="13"/>
      <c r="O276" s="13"/>
      <c r="P276" s="13"/>
      <c r="Q276" s="13"/>
      <c r="R276" s="13"/>
      <c r="S276" s="13"/>
      <c r="T276" s="13"/>
      <c r="U276" s="13"/>
    </row>
    <row r="277" spans="1:21" ht="18.75" hidden="1">
      <c r="A277" s="76"/>
      <c r="B277" s="160"/>
      <c r="C277" s="71"/>
      <c r="D277" s="181"/>
      <c r="E277" s="72"/>
      <c r="F277" s="24"/>
      <c r="G277" s="25"/>
      <c r="H277" s="68"/>
      <c r="I277" s="74"/>
      <c r="J277" s="69"/>
      <c r="K277" s="62" t="str">
        <f t="shared" si="7"/>
        <v>Vazia</v>
      </c>
      <c r="L277" s="13"/>
      <c r="M277" s="13"/>
      <c r="N277" s="13"/>
      <c r="O277" s="13"/>
      <c r="P277" s="13"/>
      <c r="Q277" s="13"/>
      <c r="R277" s="13"/>
      <c r="S277" s="13"/>
      <c r="T277" s="13"/>
      <c r="U277" s="13"/>
    </row>
    <row r="278" spans="1:21" ht="31.5" hidden="1">
      <c r="A278" s="76" t="s">
        <v>312</v>
      </c>
      <c r="B278" s="160" t="s">
        <v>313</v>
      </c>
      <c r="C278" s="71" t="s">
        <v>32</v>
      </c>
      <c r="D278" s="181"/>
      <c r="E278" s="72">
        <v>11.58</v>
      </c>
      <c r="F278" s="72">
        <f>E278*(1+C$2031)</f>
        <v>14.257296</v>
      </c>
      <c r="G278" s="73">
        <f>D278*F278</f>
        <v>0</v>
      </c>
      <c r="H278" s="68"/>
      <c r="I278" s="74"/>
      <c r="J278" s="75"/>
      <c r="K278" s="62" t="str">
        <f t="shared" si="7"/>
        <v>Vazia</v>
      </c>
      <c r="L278" s="13"/>
      <c r="M278" s="13"/>
      <c r="N278" s="13"/>
      <c r="O278" s="13"/>
      <c r="P278" s="13"/>
      <c r="Q278" s="13"/>
      <c r="R278" s="13"/>
      <c r="S278" s="13"/>
      <c r="T278" s="13"/>
      <c r="U278" s="13"/>
    </row>
    <row r="279" spans="1:21" ht="78.75" hidden="1">
      <c r="A279" s="76"/>
      <c r="B279" s="150" t="s">
        <v>314</v>
      </c>
      <c r="C279" s="71"/>
      <c r="D279" s="181"/>
      <c r="E279" s="72"/>
      <c r="F279" s="24"/>
      <c r="G279" s="25"/>
      <c r="H279" s="68"/>
      <c r="I279" s="74"/>
      <c r="J279" s="69"/>
      <c r="K279" s="62" t="str">
        <f t="shared" si="7"/>
        <v>Vazia</v>
      </c>
      <c r="L279" s="13"/>
      <c r="M279" s="13"/>
      <c r="N279" s="13"/>
      <c r="O279" s="13"/>
      <c r="P279" s="13"/>
      <c r="Q279" s="13"/>
      <c r="R279" s="13"/>
      <c r="S279" s="13"/>
      <c r="T279" s="13"/>
      <c r="U279" s="13"/>
    </row>
    <row r="280" spans="1:21" ht="18.75" hidden="1">
      <c r="A280" s="76"/>
      <c r="B280" s="160"/>
      <c r="C280" s="71"/>
      <c r="D280" s="181"/>
      <c r="E280" s="72"/>
      <c r="F280" s="24"/>
      <c r="G280" s="25"/>
      <c r="H280" s="68"/>
      <c r="I280" s="74"/>
      <c r="J280" s="69"/>
      <c r="K280" s="62" t="str">
        <f t="shared" si="7"/>
        <v>Vazia</v>
      </c>
      <c r="L280" s="13"/>
      <c r="M280" s="13"/>
      <c r="N280" s="13"/>
      <c r="O280" s="13"/>
      <c r="P280" s="13"/>
      <c r="Q280" s="13"/>
      <c r="R280" s="13"/>
      <c r="S280" s="13"/>
      <c r="T280" s="13"/>
      <c r="U280" s="13"/>
    </row>
    <row r="281" spans="1:21" ht="18.75" hidden="1">
      <c r="A281" s="76" t="s">
        <v>315</v>
      </c>
      <c r="B281" s="149" t="s">
        <v>316</v>
      </c>
      <c r="C281" s="71" t="s">
        <v>6</v>
      </c>
      <c r="D281" s="181"/>
      <c r="E281" s="72">
        <v>9.65</v>
      </c>
      <c r="F281" s="72">
        <f>E281*(1+C$2031)</f>
        <v>11.881080000000001</v>
      </c>
      <c r="G281" s="73">
        <f>D281*F281</f>
        <v>0</v>
      </c>
      <c r="H281" s="68"/>
      <c r="I281" s="74"/>
      <c r="J281" s="75"/>
      <c r="K281" s="62" t="str">
        <f t="shared" si="7"/>
        <v>Vazia</v>
      </c>
      <c r="L281" s="13"/>
      <c r="M281" s="13"/>
      <c r="N281" s="13"/>
      <c r="O281" s="13"/>
      <c r="P281" s="13"/>
      <c r="Q281" s="13"/>
      <c r="R281" s="13"/>
      <c r="S281" s="13"/>
      <c r="T281" s="13"/>
      <c r="U281" s="13"/>
    </row>
    <row r="282" spans="1:21" ht="110.25" hidden="1">
      <c r="A282" s="76"/>
      <c r="B282" s="148" t="s">
        <v>317</v>
      </c>
      <c r="C282" s="15"/>
      <c r="D282" s="190"/>
      <c r="E282" s="72"/>
      <c r="F282" s="24"/>
      <c r="G282" s="25"/>
      <c r="H282" s="89"/>
      <c r="I282" s="74"/>
      <c r="J282" s="69"/>
      <c r="K282" s="62" t="str">
        <f t="shared" si="7"/>
        <v>Vazia</v>
      </c>
      <c r="L282" s="13"/>
      <c r="M282" s="13"/>
      <c r="N282" s="13"/>
      <c r="O282" s="13"/>
      <c r="P282" s="13"/>
      <c r="Q282" s="13"/>
      <c r="R282" s="13"/>
      <c r="S282" s="13"/>
      <c r="T282" s="13"/>
      <c r="U282" s="13"/>
    </row>
    <row r="283" spans="1:21" ht="18.75" hidden="1">
      <c r="A283" s="76"/>
      <c r="B283" s="150"/>
      <c r="C283" s="15"/>
      <c r="D283" s="190"/>
      <c r="E283" s="72"/>
      <c r="F283" s="24"/>
      <c r="G283" s="25"/>
      <c r="H283" s="89"/>
      <c r="I283" s="74"/>
      <c r="J283" s="69"/>
      <c r="K283" s="62" t="str">
        <f t="shared" si="7"/>
        <v>Vazia</v>
      </c>
      <c r="L283" s="13"/>
      <c r="M283" s="13"/>
      <c r="N283" s="13"/>
      <c r="O283" s="13"/>
      <c r="P283" s="13"/>
      <c r="Q283" s="13"/>
      <c r="R283" s="13"/>
      <c r="S283" s="13"/>
      <c r="T283" s="13"/>
      <c r="U283" s="13"/>
    </row>
    <row r="284" spans="1:21" ht="18.75" hidden="1">
      <c r="A284" s="76" t="s">
        <v>318</v>
      </c>
      <c r="B284" s="151" t="s">
        <v>319</v>
      </c>
      <c r="C284" s="71"/>
      <c r="D284" s="183"/>
      <c r="E284" s="72"/>
      <c r="F284" s="72"/>
      <c r="G284" s="73"/>
      <c r="H284" s="89"/>
      <c r="I284" s="74"/>
      <c r="J284" s="69"/>
      <c r="K284" s="62" t="str">
        <f t="shared" si="7"/>
        <v>Vazia</v>
      </c>
      <c r="L284" s="13"/>
      <c r="M284" s="13"/>
      <c r="N284" s="13"/>
      <c r="O284" s="13"/>
      <c r="P284" s="13"/>
      <c r="Q284" s="13"/>
      <c r="R284" s="13"/>
      <c r="S284" s="13"/>
      <c r="T284" s="13"/>
      <c r="U284" s="13"/>
    </row>
    <row r="285" spans="1:21" ht="31.5" hidden="1">
      <c r="A285" s="76" t="s">
        <v>320</v>
      </c>
      <c r="B285" s="149" t="s">
        <v>321</v>
      </c>
      <c r="C285" s="71" t="s">
        <v>6</v>
      </c>
      <c r="D285" s="183"/>
      <c r="E285" s="72">
        <v>915.03</v>
      </c>
      <c r="F285" s="72">
        <f>E285*(1+C$2031)</f>
        <v>1126.584936</v>
      </c>
      <c r="G285" s="73">
        <f>D285*F285</f>
        <v>0</v>
      </c>
      <c r="H285" s="89"/>
      <c r="I285" s="74"/>
      <c r="J285" s="69"/>
      <c r="K285" s="62" t="str">
        <f t="shared" si="7"/>
        <v>Vazia</v>
      </c>
      <c r="L285" s="13"/>
      <c r="M285" s="13"/>
      <c r="N285" s="13"/>
      <c r="O285" s="13"/>
      <c r="P285" s="13"/>
      <c r="Q285" s="13"/>
      <c r="R285" s="13"/>
      <c r="S285" s="13"/>
      <c r="T285" s="13"/>
      <c r="U285" s="13"/>
    </row>
    <row r="286" spans="1:21" ht="110.25" hidden="1">
      <c r="A286" s="76"/>
      <c r="B286" s="148" t="s">
        <v>322</v>
      </c>
      <c r="C286" s="71"/>
      <c r="D286" s="183"/>
      <c r="E286" s="72"/>
      <c r="F286" s="72"/>
      <c r="G286" s="73"/>
      <c r="H286" s="89"/>
      <c r="I286" s="74"/>
      <c r="J286" s="69"/>
      <c r="K286" s="62" t="str">
        <f t="shared" si="7"/>
        <v>Vazia</v>
      </c>
      <c r="L286" s="13"/>
      <c r="M286" s="13"/>
      <c r="N286" s="13"/>
      <c r="O286" s="13"/>
      <c r="P286" s="13"/>
      <c r="Q286" s="13"/>
      <c r="R286" s="13"/>
      <c r="S286" s="13"/>
      <c r="T286" s="13"/>
      <c r="U286" s="13"/>
    </row>
    <row r="287" spans="1:21" ht="18.75" hidden="1">
      <c r="A287" s="76"/>
      <c r="B287" s="148"/>
      <c r="C287" s="71"/>
      <c r="D287" s="183"/>
      <c r="E287" s="72"/>
      <c r="F287" s="72"/>
      <c r="G287" s="73"/>
      <c r="H287" s="89"/>
      <c r="I287" s="74"/>
      <c r="J287" s="69"/>
      <c r="K287" s="62" t="str">
        <f t="shared" si="7"/>
        <v>Vazia</v>
      </c>
      <c r="L287" s="13"/>
      <c r="M287" s="13"/>
      <c r="N287" s="13"/>
      <c r="O287" s="13"/>
      <c r="P287" s="13"/>
      <c r="Q287" s="13"/>
      <c r="R287" s="13"/>
      <c r="S287" s="13"/>
      <c r="T287" s="13"/>
      <c r="U287" s="13"/>
    </row>
    <row r="288" spans="1:21" ht="31.5" hidden="1">
      <c r="A288" s="76" t="s">
        <v>323</v>
      </c>
      <c r="B288" s="149" t="s">
        <v>324</v>
      </c>
      <c r="C288" s="71" t="s">
        <v>18</v>
      </c>
      <c r="D288" s="183"/>
      <c r="E288" s="72">
        <v>79.09</v>
      </c>
      <c r="F288" s="72">
        <f>E288*(1+C$2031)</f>
        <v>97.375608000000014</v>
      </c>
      <c r="G288" s="73">
        <f>D288*F288</f>
        <v>0</v>
      </c>
      <c r="H288" s="89"/>
      <c r="I288" s="74"/>
      <c r="J288" s="69"/>
      <c r="K288" s="62" t="str">
        <f t="shared" si="7"/>
        <v>Vazia</v>
      </c>
      <c r="L288" s="13"/>
      <c r="M288" s="13"/>
      <c r="N288" s="13"/>
      <c r="O288" s="13"/>
      <c r="P288" s="13"/>
      <c r="Q288" s="13"/>
      <c r="R288" s="13"/>
      <c r="S288" s="13"/>
      <c r="T288" s="13"/>
      <c r="U288" s="13"/>
    </row>
    <row r="289" spans="1:21" ht="110.25" hidden="1">
      <c r="A289" s="76"/>
      <c r="B289" s="148" t="s">
        <v>325</v>
      </c>
      <c r="C289" s="71"/>
      <c r="D289" s="183"/>
      <c r="E289" s="72"/>
      <c r="F289" s="72"/>
      <c r="G289" s="73"/>
      <c r="H289" s="89"/>
      <c r="I289" s="74"/>
      <c r="J289" s="69"/>
      <c r="K289" s="62" t="str">
        <f t="shared" si="7"/>
        <v>Vazia</v>
      </c>
      <c r="L289" s="13"/>
      <c r="M289" s="13"/>
      <c r="N289" s="13"/>
      <c r="O289" s="13"/>
      <c r="P289" s="13"/>
      <c r="Q289" s="13"/>
      <c r="R289" s="13"/>
      <c r="S289" s="13"/>
      <c r="T289" s="13"/>
      <c r="U289" s="13"/>
    </row>
    <row r="290" spans="1:21" ht="18.75">
      <c r="A290" s="93"/>
      <c r="B290" s="158"/>
      <c r="C290" s="276" t="s">
        <v>81</v>
      </c>
      <c r="D290" s="272"/>
      <c r="E290" s="270"/>
      <c r="F290" s="20"/>
      <c r="G290" s="21">
        <f>SUM(G228:G289)</f>
        <v>5651.620452000001</v>
      </c>
      <c r="H290" s="212" t="s">
        <v>2225</v>
      </c>
      <c r="I290" s="74"/>
      <c r="J290" s="69"/>
      <c r="K290" s="62" t="str">
        <f t="shared" si="7"/>
        <v>Preenchida</v>
      </c>
      <c r="L290" s="13"/>
      <c r="M290" s="13"/>
      <c r="N290" s="13"/>
      <c r="O290" s="13"/>
      <c r="P290" s="13"/>
      <c r="Q290" s="13"/>
      <c r="R290" s="13"/>
      <c r="S290" s="13"/>
      <c r="T290" s="13"/>
      <c r="U290" s="13"/>
    </row>
    <row r="291" spans="1:21" ht="18.75">
      <c r="A291" s="67" t="s">
        <v>326</v>
      </c>
      <c r="B291" s="147" t="s">
        <v>327</v>
      </c>
      <c r="C291" s="10"/>
      <c r="D291" s="229"/>
      <c r="E291" s="72"/>
      <c r="F291" s="72"/>
      <c r="G291" s="73"/>
      <c r="H291" s="212" t="s">
        <v>2225</v>
      </c>
      <c r="I291" s="74"/>
      <c r="J291" s="69"/>
      <c r="K291" s="62" t="str">
        <f t="shared" si="7"/>
        <v>Preenchida</v>
      </c>
      <c r="L291" s="13"/>
      <c r="M291" s="13"/>
      <c r="N291" s="13"/>
      <c r="O291" s="13"/>
      <c r="P291" s="13"/>
      <c r="Q291" s="13"/>
      <c r="R291" s="13"/>
      <c r="S291" s="13"/>
      <c r="T291" s="13"/>
      <c r="U291" s="13"/>
    </row>
    <row r="292" spans="1:21" ht="31.5">
      <c r="A292" s="70" t="s">
        <v>328</v>
      </c>
      <c r="B292" s="146" t="s">
        <v>329</v>
      </c>
      <c r="C292" s="71" t="s">
        <v>257</v>
      </c>
      <c r="D292" s="227">
        <v>344.52</v>
      </c>
      <c r="E292" s="72">
        <v>11.74</v>
      </c>
      <c r="F292" s="72">
        <f>E292*(1+C$2031)</f>
        <v>14.454288000000002</v>
      </c>
      <c r="G292" s="73">
        <f>D292*F292</f>
        <v>4979.7913017600004</v>
      </c>
      <c r="H292" s="285" t="s">
        <v>2216</v>
      </c>
      <c r="I292" s="286"/>
      <c r="J292" s="287"/>
      <c r="K292" s="62" t="str">
        <f t="shared" si="7"/>
        <v>Preenchida</v>
      </c>
      <c r="L292" s="13"/>
      <c r="M292" s="13"/>
      <c r="N292" s="13"/>
      <c r="O292" s="13"/>
      <c r="P292" s="13"/>
      <c r="Q292" s="13"/>
      <c r="R292" s="13"/>
      <c r="S292" s="13"/>
      <c r="T292" s="13"/>
      <c r="U292" s="13"/>
    </row>
    <row r="293" spans="1:21" ht="163.15" customHeight="1">
      <c r="A293" s="76"/>
      <c r="B293" s="148" t="s">
        <v>330</v>
      </c>
      <c r="C293" s="71"/>
      <c r="D293" s="227"/>
      <c r="E293" s="72"/>
      <c r="F293" s="72"/>
      <c r="G293" s="73"/>
      <c r="H293" s="212" t="s">
        <v>2225</v>
      </c>
      <c r="I293" s="74"/>
      <c r="J293" s="69"/>
      <c r="K293" s="62" t="str">
        <f t="shared" si="7"/>
        <v>Preenchida</v>
      </c>
      <c r="L293" s="13"/>
      <c r="M293" s="13"/>
      <c r="N293" s="13"/>
      <c r="O293" s="13"/>
      <c r="P293" s="13"/>
      <c r="Q293" s="13"/>
      <c r="R293" s="13"/>
      <c r="S293" s="13"/>
      <c r="T293" s="13"/>
      <c r="U293" s="13"/>
    </row>
    <row r="294" spans="1:21" ht="18.75" hidden="1">
      <c r="A294" s="76"/>
      <c r="B294" s="149"/>
      <c r="C294" s="71"/>
      <c r="D294" s="183"/>
      <c r="E294" s="72"/>
      <c r="F294" s="72"/>
      <c r="G294" s="73"/>
      <c r="H294" s="68"/>
      <c r="I294" s="74"/>
      <c r="J294" s="69"/>
      <c r="K294" s="62" t="str">
        <f t="shared" si="7"/>
        <v>Vazia</v>
      </c>
      <c r="L294" s="13"/>
      <c r="M294" s="13"/>
      <c r="N294" s="13"/>
      <c r="O294" s="13"/>
      <c r="P294" s="13"/>
      <c r="Q294" s="13"/>
      <c r="R294" s="13"/>
      <c r="S294" s="13"/>
      <c r="T294" s="13"/>
      <c r="U294" s="13"/>
    </row>
    <row r="295" spans="1:21" ht="66.599999999999994" customHeight="1">
      <c r="A295" s="76" t="s">
        <v>331</v>
      </c>
      <c r="B295" s="149" t="s">
        <v>332</v>
      </c>
      <c r="C295" s="71" t="s">
        <v>333</v>
      </c>
      <c r="D295" s="227">
        <v>31.32</v>
      </c>
      <c r="E295" s="72">
        <v>71.150000000000006</v>
      </c>
      <c r="F295" s="72">
        <f>E295*(1+C$2031)</f>
        <v>87.599880000000013</v>
      </c>
      <c r="G295" s="73">
        <f>D295*F295</f>
        <v>2743.6282416000004</v>
      </c>
      <c r="H295" s="285" t="s">
        <v>2217</v>
      </c>
      <c r="I295" s="286"/>
      <c r="J295" s="287"/>
      <c r="K295" s="62" t="str">
        <f t="shared" si="7"/>
        <v>Preenchida</v>
      </c>
      <c r="L295" s="13"/>
      <c r="M295" s="13"/>
      <c r="N295" s="13"/>
      <c r="O295" s="13"/>
      <c r="P295" s="13"/>
      <c r="Q295" s="13"/>
      <c r="R295" s="13"/>
      <c r="S295" s="13"/>
      <c r="T295" s="13"/>
      <c r="U295" s="13"/>
    </row>
    <row r="296" spans="1:21" ht="176.45" customHeight="1">
      <c r="A296" s="76"/>
      <c r="B296" s="148" t="s">
        <v>334</v>
      </c>
      <c r="C296" s="71"/>
      <c r="D296" s="227"/>
      <c r="E296" s="72"/>
      <c r="F296" s="72"/>
      <c r="G296" s="73"/>
      <c r="H296" s="212" t="s">
        <v>2225</v>
      </c>
      <c r="I296" s="74"/>
      <c r="J296" s="69"/>
      <c r="K296" s="62" t="str">
        <f t="shared" si="7"/>
        <v>Preenchida</v>
      </c>
      <c r="L296" s="13"/>
      <c r="M296" s="13"/>
      <c r="N296" s="13"/>
      <c r="O296" s="13"/>
      <c r="P296" s="13"/>
      <c r="Q296" s="13"/>
      <c r="R296" s="13"/>
      <c r="S296" s="13"/>
      <c r="T296" s="13"/>
      <c r="U296" s="13"/>
    </row>
    <row r="297" spans="1:21" ht="18.75" hidden="1">
      <c r="A297" s="76"/>
      <c r="B297" s="148"/>
      <c r="C297" s="71"/>
      <c r="D297" s="183"/>
      <c r="E297" s="72"/>
      <c r="F297" s="72"/>
      <c r="G297" s="73"/>
      <c r="H297" s="68"/>
      <c r="I297" s="74"/>
      <c r="J297" s="69"/>
      <c r="K297" s="62" t="str">
        <f t="shared" si="7"/>
        <v>Vazia</v>
      </c>
      <c r="L297" s="13"/>
      <c r="M297" s="13"/>
      <c r="N297" s="13"/>
      <c r="O297" s="13"/>
      <c r="P297" s="13"/>
      <c r="Q297" s="13"/>
      <c r="R297" s="13"/>
      <c r="S297" s="13"/>
      <c r="T297" s="13"/>
      <c r="U297" s="13"/>
    </row>
    <row r="298" spans="1:21" ht="47.25" hidden="1">
      <c r="A298" s="76" t="s">
        <v>335</v>
      </c>
      <c r="B298" s="149" t="s">
        <v>336</v>
      </c>
      <c r="C298" s="71" t="s">
        <v>337</v>
      </c>
      <c r="D298" s="183"/>
      <c r="E298" s="72">
        <v>93.12</v>
      </c>
      <c r="F298" s="72">
        <f>E298*(1+C$2031)</f>
        <v>114.64934400000001</v>
      </c>
      <c r="G298" s="73">
        <f>D298*F298</f>
        <v>0</v>
      </c>
      <c r="H298" s="68"/>
      <c r="I298" s="74"/>
      <c r="J298" s="75"/>
      <c r="K298" s="62" t="str">
        <f t="shared" si="7"/>
        <v>Vazia</v>
      </c>
      <c r="L298" s="13"/>
      <c r="M298" s="13"/>
      <c r="N298" s="13"/>
      <c r="O298" s="13"/>
      <c r="P298" s="13"/>
      <c r="Q298" s="13"/>
      <c r="R298" s="13"/>
      <c r="S298" s="13"/>
      <c r="T298" s="13"/>
      <c r="U298" s="13"/>
    </row>
    <row r="299" spans="1:21" ht="157.5" hidden="1">
      <c r="A299" s="76"/>
      <c r="B299" s="148" t="s">
        <v>338</v>
      </c>
      <c r="C299" s="71"/>
      <c r="D299" s="183"/>
      <c r="E299" s="72"/>
      <c r="F299" s="72"/>
      <c r="G299" s="73"/>
      <c r="H299" s="68"/>
      <c r="I299" s="74"/>
      <c r="J299" s="69"/>
      <c r="K299" s="62" t="str">
        <f t="shared" si="7"/>
        <v>Vazia</v>
      </c>
      <c r="L299" s="13"/>
      <c r="M299" s="13"/>
      <c r="N299" s="13"/>
      <c r="O299" s="13"/>
      <c r="P299" s="13"/>
      <c r="Q299" s="13"/>
      <c r="R299" s="13"/>
      <c r="S299" s="13"/>
      <c r="T299" s="13"/>
      <c r="U299" s="13"/>
    </row>
    <row r="300" spans="1:21" ht="18.75" hidden="1">
      <c r="A300" s="76"/>
      <c r="B300" s="148"/>
      <c r="C300" s="71"/>
      <c r="D300" s="183"/>
      <c r="E300" s="72"/>
      <c r="F300" s="72"/>
      <c r="G300" s="73"/>
      <c r="H300" s="68"/>
      <c r="I300" s="74"/>
      <c r="J300" s="69"/>
      <c r="K300" s="62" t="str">
        <f t="shared" si="7"/>
        <v>Vazia</v>
      </c>
      <c r="L300" s="13"/>
      <c r="M300" s="13"/>
      <c r="N300" s="13"/>
      <c r="O300" s="13"/>
      <c r="P300" s="13"/>
      <c r="Q300" s="13"/>
      <c r="R300" s="13"/>
      <c r="S300" s="13"/>
      <c r="T300" s="13"/>
      <c r="U300" s="13"/>
    </row>
    <row r="301" spans="1:21" ht="47.25" hidden="1">
      <c r="A301" s="76" t="s">
        <v>339</v>
      </c>
      <c r="B301" s="149" t="s">
        <v>340</v>
      </c>
      <c r="C301" s="71" t="s">
        <v>341</v>
      </c>
      <c r="D301" s="183"/>
      <c r="E301" s="72">
        <v>63.69</v>
      </c>
      <c r="F301" s="72">
        <f>E301*(1+C$2031)</f>
        <v>78.415127999999996</v>
      </c>
      <c r="G301" s="73">
        <f>D301*F301</f>
        <v>0</v>
      </c>
      <c r="H301" s="68"/>
      <c r="I301" s="74"/>
      <c r="J301" s="75"/>
      <c r="K301" s="62" t="str">
        <f t="shared" si="7"/>
        <v>Vazia</v>
      </c>
      <c r="L301" s="13"/>
      <c r="M301" s="13"/>
      <c r="N301" s="13"/>
      <c r="O301" s="13"/>
      <c r="P301" s="13"/>
      <c r="Q301" s="13"/>
      <c r="R301" s="13"/>
      <c r="S301" s="13"/>
      <c r="T301" s="13"/>
      <c r="U301" s="13"/>
    </row>
    <row r="302" spans="1:21" ht="126" hidden="1">
      <c r="A302" s="76"/>
      <c r="B302" s="148" t="s">
        <v>342</v>
      </c>
      <c r="C302" s="71"/>
      <c r="D302" s="183"/>
      <c r="E302" s="72"/>
      <c r="F302" s="72"/>
      <c r="G302" s="73"/>
      <c r="H302" s="68"/>
      <c r="I302" s="74"/>
      <c r="J302" s="69"/>
      <c r="K302" s="62" t="str">
        <f t="shared" si="7"/>
        <v>Vazia</v>
      </c>
      <c r="L302" s="13"/>
      <c r="M302" s="13"/>
      <c r="N302" s="13"/>
      <c r="O302" s="13"/>
      <c r="P302" s="13"/>
      <c r="Q302" s="13"/>
      <c r="R302" s="13"/>
      <c r="S302" s="13"/>
      <c r="T302" s="13"/>
      <c r="U302" s="13"/>
    </row>
    <row r="303" spans="1:21" ht="18.75" hidden="1">
      <c r="A303" s="76"/>
      <c r="B303" s="148"/>
      <c r="C303" s="71"/>
      <c r="D303" s="183"/>
      <c r="E303" s="72"/>
      <c r="F303" s="72"/>
      <c r="G303" s="73"/>
      <c r="H303" s="68"/>
      <c r="I303" s="74"/>
      <c r="J303" s="69"/>
      <c r="K303" s="62" t="str">
        <f t="shared" si="7"/>
        <v>Vazia</v>
      </c>
      <c r="L303" s="13"/>
      <c r="M303" s="13"/>
      <c r="N303" s="13"/>
      <c r="O303" s="13"/>
      <c r="P303" s="13"/>
      <c r="Q303" s="13"/>
      <c r="R303" s="13"/>
      <c r="S303" s="13"/>
      <c r="T303" s="13"/>
      <c r="U303" s="13"/>
    </row>
    <row r="304" spans="1:21" ht="31.5" hidden="1">
      <c r="A304" s="76" t="s">
        <v>343</v>
      </c>
      <c r="B304" s="149" t="s">
        <v>344</v>
      </c>
      <c r="C304" s="71" t="s">
        <v>345</v>
      </c>
      <c r="D304" s="181"/>
      <c r="E304" s="72">
        <v>2786.64</v>
      </c>
      <c r="F304" s="72">
        <f>E304*(1+C$2031)</f>
        <v>3430.9111680000001</v>
      </c>
      <c r="G304" s="73">
        <f>D304*F304</f>
        <v>0</v>
      </c>
      <c r="H304" s="68"/>
      <c r="I304" s="74"/>
      <c r="J304" s="75"/>
      <c r="K304" s="62" t="str">
        <f t="shared" si="7"/>
        <v>Vazia</v>
      </c>
      <c r="L304" s="13"/>
      <c r="M304" s="13"/>
      <c r="N304" s="13"/>
      <c r="O304" s="13"/>
      <c r="P304" s="13"/>
      <c r="Q304" s="13"/>
      <c r="R304" s="13"/>
      <c r="S304" s="13"/>
      <c r="T304" s="13"/>
      <c r="U304" s="13"/>
    </row>
    <row r="305" spans="1:21" ht="299.25" hidden="1">
      <c r="A305" s="76"/>
      <c r="B305" s="148" t="s">
        <v>346</v>
      </c>
      <c r="C305" s="71"/>
      <c r="D305" s="181"/>
      <c r="E305" s="72"/>
      <c r="F305" s="72"/>
      <c r="G305" s="73"/>
      <c r="H305" s="68"/>
      <c r="I305" s="74"/>
      <c r="J305" s="69"/>
      <c r="K305" s="62" t="str">
        <f t="shared" si="7"/>
        <v>Vazia</v>
      </c>
      <c r="L305" s="13"/>
      <c r="M305" s="13"/>
      <c r="N305" s="13"/>
      <c r="O305" s="13"/>
      <c r="P305" s="13"/>
      <c r="Q305" s="13"/>
      <c r="R305" s="13"/>
      <c r="S305" s="13"/>
      <c r="T305" s="13"/>
      <c r="U305" s="13"/>
    </row>
    <row r="306" spans="1:21" ht="18.75" hidden="1">
      <c r="A306" s="76"/>
      <c r="B306" s="149"/>
      <c r="C306" s="71"/>
      <c r="D306" s="181"/>
      <c r="E306" s="72"/>
      <c r="F306" s="72"/>
      <c r="G306" s="73"/>
      <c r="H306" s="68"/>
      <c r="I306" s="74"/>
      <c r="J306" s="69"/>
      <c r="K306" s="62" t="str">
        <f t="shared" si="7"/>
        <v>Vazia</v>
      </c>
      <c r="L306" s="13"/>
      <c r="M306" s="13"/>
      <c r="N306" s="13"/>
      <c r="O306" s="13"/>
      <c r="P306" s="13"/>
      <c r="Q306" s="13"/>
      <c r="R306" s="13"/>
      <c r="S306" s="13"/>
      <c r="T306" s="13"/>
      <c r="U306" s="13"/>
    </row>
    <row r="307" spans="1:21" ht="47.25" hidden="1">
      <c r="A307" s="76" t="s">
        <v>347</v>
      </c>
      <c r="B307" s="149" t="s">
        <v>348</v>
      </c>
      <c r="C307" s="71" t="s">
        <v>349</v>
      </c>
      <c r="D307" s="183"/>
      <c r="E307" s="72">
        <v>750.87</v>
      </c>
      <c r="F307" s="72">
        <f>E307*(1+C$2031)</f>
        <v>924.47114400000009</v>
      </c>
      <c r="G307" s="73">
        <f>D307*F307</f>
        <v>0</v>
      </c>
      <c r="H307" s="68"/>
      <c r="I307" s="74"/>
      <c r="J307" s="75"/>
      <c r="K307" s="62" t="str">
        <f t="shared" si="7"/>
        <v>Vazia</v>
      </c>
      <c r="L307" s="13"/>
      <c r="M307" s="13"/>
      <c r="N307" s="13"/>
      <c r="O307" s="13"/>
      <c r="P307" s="13"/>
      <c r="Q307" s="13"/>
      <c r="R307" s="13"/>
      <c r="S307" s="13"/>
      <c r="T307" s="13"/>
      <c r="U307" s="13"/>
    </row>
    <row r="308" spans="1:21" ht="126" hidden="1">
      <c r="A308" s="76"/>
      <c r="B308" s="148" t="s">
        <v>350</v>
      </c>
      <c r="C308" s="71"/>
      <c r="D308" s="183"/>
      <c r="E308" s="72"/>
      <c r="F308" s="72"/>
      <c r="G308" s="73"/>
      <c r="H308" s="68"/>
      <c r="I308" s="74"/>
      <c r="J308" s="69"/>
      <c r="K308" s="62" t="str">
        <f t="shared" si="7"/>
        <v>Vazia</v>
      </c>
      <c r="L308" s="13"/>
      <c r="M308" s="13"/>
      <c r="N308" s="13"/>
      <c r="O308" s="13"/>
      <c r="P308" s="13"/>
      <c r="Q308" s="13"/>
      <c r="R308" s="13"/>
      <c r="S308" s="13"/>
      <c r="T308" s="13"/>
      <c r="U308" s="13"/>
    </row>
    <row r="309" spans="1:21" ht="18.75" hidden="1">
      <c r="A309" s="76"/>
      <c r="B309" s="148"/>
      <c r="C309" s="71"/>
      <c r="D309" s="183"/>
      <c r="E309" s="72"/>
      <c r="F309" s="72"/>
      <c r="G309" s="73"/>
      <c r="H309" s="68"/>
      <c r="I309" s="74"/>
      <c r="J309" s="69"/>
      <c r="K309" s="62" t="str">
        <f t="shared" si="7"/>
        <v>Vazia</v>
      </c>
      <c r="L309" s="13"/>
      <c r="M309" s="13"/>
      <c r="N309" s="13"/>
      <c r="O309" s="13"/>
      <c r="P309" s="13"/>
      <c r="Q309" s="13"/>
      <c r="R309" s="13"/>
      <c r="S309" s="13"/>
      <c r="T309" s="13"/>
      <c r="U309" s="13"/>
    </row>
    <row r="310" spans="1:21" ht="61.15" customHeight="1">
      <c r="A310" s="76" t="s">
        <v>351</v>
      </c>
      <c r="B310" s="149" t="s">
        <v>352</v>
      </c>
      <c r="C310" s="71" t="s">
        <v>269</v>
      </c>
      <c r="D310" s="227">
        <v>2.61</v>
      </c>
      <c r="E310" s="72">
        <v>780.19</v>
      </c>
      <c r="F310" s="72">
        <f>E310*(1+C$2031)</f>
        <v>960.56992800000012</v>
      </c>
      <c r="G310" s="73">
        <f>D310*F310</f>
        <v>2507.0875120800001</v>
      </c>
      <c r="H310" s="285" t="s">
        <v>2215</v>
      </c>
      <c r="I310" s="286"/>
      <c r="J310" s="287"/>
      <c r="K310" s="62" t="str">
        <f t="shared" si="7"/>
        <v>Preenchida</v>
      </c>
      <c r="L310" s="13"/>
      <c r="M310" s="13"/>
      <c r="N310" s="13"/>
      <c r="O310" s="13"/>
      <c r="P310" s="13"/>
      <c r="Q310" s="13"/>
      <c r="R310" s="13"/>
      <c r="S310" s="13"/>
      <c r="T310" s="13"/>
      <c r="U310" s="13"/>
    </row>
    <row r="311" spans="1:21" ht="157.9" customHeight="1">
      <c r="A311" s="76"/>
      <c r="B311" s="148" t="s">
        <v>353</v>
      </c>
      <c r="C311" s="71"/>
      <c r="D311" s="227"/>
      <c r="E311" s="72"/>
      <c r="F311" s="72"/>
      <c r="G311" s="73"/>
      <c r="H311" s="212" t="s">
        <v>2225</v>
      </c>
      <c r="I311" s="74"/>
      <c r="J311" s="69"/>
      <c r="K311" s="62" t="str">
        <f t="shared" si="7"/>
        <v>Preenchida</v>
      </c>
      <c r="L311" s="13"/>
      <c r="M311" s="13"/>
      <c r="N311" s="13"/>
      <c r="O311" s="13"/>
      <c r="P311" s="13"/>
      <c r="Q311" s="13"/>
      <c r="R311" s="13"/>
      <c r="S311" s="13"/>
      <c r="T311" s="13"/>
      <c r="U311" s="13"/>
    </row>
    <row r="312" spans="1:21" ht="18.75" hidden="1">
      <c r="A312" s="76"/>
      <c r="B312" s="148"/>
      <c r="C312" s="71"/>
      <c r="D312" s="183"/>
      <c r="E312" s="72"/>
      <c r="F312" s="72"/>
      <c r="G312" s="73"/>
      <c r="H312" s="68"/>
      <c r="I312" s="74"/>
      <c r="J312" s="69"/>
      <c r="K312" s="62" t="str">
        <f t="shared" si="7"/>
        <v>Vazia</v>
      </c>
      <c r="L312" s="13"/>
      <c r="M312" s="13"/>
      <c r="N312" s="13"/>
      <c r="O312" s="13"/>
      <c r="P312" s="13"/>
      <c r="Q312" s="13"/>
      <c r="R312" s="13"/>
      <c r="S312" s="13"/>
      <c r="T312" s="13"/>
      <c r="U312" s="13"/>
    </row>
    <row r="313" spans="1:21" ht="78.75" hidden="1" customHeight="1">
      <c r="A313" s="76" t="s">
        <v>354</v>
      </c>
      <c r="B313" s="149" t="s">
        <v>355</v>
      </c>
      <c r="C313" s="71" t="s">
        <v>356</v>
      </c>
      <c r="D313" s="183"/>
      <c r="E313" s="72">
        <v>258</v>
      </c>
      <c r="F313" s="72">
        <f>E313*(1+C$2031)</f>
        <v>317.64960000000002</v>
      </c>
      <c r="G313" s="73">
        <f>D313*F313</f>
        <v>0</v>
      </c>
      <c r="H313" s="68"/>
      <c r="I313" s="74"/>
      <c r="J313" s="75"/>
      <c r="K313" s="62" t="str">
        <f t="shared" si="7"/>
        <v>Vazia</v>
      </c>
      <c r="L313" s="204"/>
      <c r="M313" s="204"/>
      <c r="N313" s="205"/>
      <c r="O313" s="13"/>
      <c r="P313" s="13"/>
      <c r="Q313" s="13"/>
      <c r="R313" s="13"/>
      <c r="S313" s="13"/>
      <c r="T313" s="13"/>
      <c r="U313" s="13"/>
    </row>
    <row r="314" spans="1:21" ht="220.5" hidden="1">
      <c r="A314" s="76"/>
      <c r="B314" s="148" t="s">
        <v>357</v>
      </c>
      <c r="C314" s="71"/>
      <c r="D314" s="183"/>
      <c r="E314" s="72"/>
      <c r="F314" s="72"/>
      <c r="G314" s="73"/>
      <c r="H314" s="68"/>
      <c r="I314" s="74"/>
      <c r="J314" s="69"/>
      <c r="K314" s="62" t="str">
        <f t="shared" si="7"/>
        <v>Vazia</v>
      </c>
      <c r="L314" s="13"/>
      <c r="M314" s="13"/>
      <c r="N314" s="13"/>
      <c r="O314" s="13"/>
      <c r="P314" s="13"/>
      <c r="Q314" s="13"/>
      <c r="R314" s="13"/>
      <c r="S314" s="13"/>
      <c r="T314" s="13"/>
      <c r="U314" s="13"/>
    </row>
    <row r="315" spans="1:21" ht="18.75" hidden="1">
      <c r="A315" s="76"/>
      <c r="B315" s="148"/>
      <c r="C315" s="71"/>
      <c r="D315" s="183"/>
      <c r="E315" s="72"/>
      <c r="F315" s="72"/>
      <c r="G315" s="73"/>
      <c r="H315" s="68"/>
      <c r="I315" s="74"/>
      <c r="J315" s="69"/>
      <c r="K315" s="62" t="str">
        <f t="shared" si="7"/>
        <v>Vazia</v>
      </c>
      <c r="L315" s="13"/>
      <c r="M315" s="13"/>
      <c r="N315" s="13"/>
      <c r="O315" s="13"/>
      <c r="P315" s="13"/>
      <c r="Q315" s="13"/>
      <c r="R315" s="13"/>
      <c r="S315" s="13"/>
      <c r="T315" s="13"/>
      <c r="U315" s="13"/>
    </row>
    <row r="316" spans="1:21" ht="78.75" hidden="1">
      <c r="A316" s="76" t="s">
        <v>358</v>
      </c>
      <c r="B316" s="149" t="s">
        <v>359</v>
      </c>
      <c r="C316" s="71" t="s">
        <v>360</v>
      </c>
      <c r="D316" s="183"/>
      <c r="E316" s="72">
        <v>276.89999999999998</v>
      </c>
      <c r="F316" s="72">
        <f>E316*(1+C$2031)</f>
        <v>340.91928000000001</v>
      </c>
      <c r="G316" s="73">
        <f>D316*F316</f>
        <v>0</v>
      </c>
      <c r="H316" s="68"/>
      <c r="I316" s="74"/>
      <c r="J316" s="75"/>
      <c r="K316" s="62" t="str">
        <f t="shared" si="7"/>
        <v>Vazia</v>
      </c>
      <c r="L316" s="13"/>
      <c r="M316" s="13"/>
      <c r="N316" s="13"/>
      <c r="O316" s="13"/>
      <c r="P316" s="13"/>
      <c r="Q316" s="13"/>
      <c r="R316" s="13"/>
      <c r="S316" s="13"/>
      <c r="T316" s="13"/>
      <c r="U316" s="13"/>
    </row>
    <row r="317" spans="1:21" ht="220.5" hidden="1">
      <c r="A317" s="76"/>
      <c r="B317" s="148" t="s">
        <v>357</v>
      </c>
      <c r="C317" s="71"/>
      <c r="D317" s="183"/>
      <c r="E317" s="72"/>
      <c r="F317" s="72"/>
      <c r="G317" s="73"/>
      <c r="H317" s="68"/>
      <c r="I317" s="74"/>
      <c r="J317" s="69"/>
      <c r="K317" s="62" t="str">
        <f t="shared" si="7"/>
        <v>Vazia</v>
      </c>
      <c r="L317" s="13"/>
      <c r="M317" s="13"/>
      <c r="N317" s="13"/>
      <c r="O317" s="13"/>
      <c r="P317" s="13"/>
      <c r="Q317" s="13"/>
      <c r="R317" s="13"/>
      <c r="S317" s="13"/>
      <c r="T317" s="13"/>
      <c r="U317" s="13"/>
    </row>
    <row r="318" spans="1:21" ht="18.75" hidden="1">
      <c r="A318" s="76"/>
      <c r="B318" s="148"/>
      <c r="C318" s="71"/>
      <c r="D318" s="183"/>
      <c r="E318" s="72"/>
      <c r="F318" s="72"/>
      <c r="G318" s="73"/>
      <c r="H318" s="68"/>
      <c r="I318" s="74"/>
      <c r="J318" s="69"/>
      <c r="K318" s="62" t="str">
        <f t="shared" si="7"/>
        <v>Vazia</v>
      </c>
      <c r="L318" s="13"/>
      <c r="M318" s="13"/>
      <c r="N318" s="13"/>
      <c r="O318" s="13"/>
      <c r="P318" s="13"/>
      <c r="Q318" s="13"/>
      <c r="R318" s="13"/>
      <c r="S318" s="13"/>
      <c r="T318" s="13"/>
      <c r="U318" s="13"/>
    </row>
    <row r="319" spans="1:21" ht="42.75" customHeight="1">
      <c r="A319" s="76" t="s">
        <v>361</v>
      </c>
      <c r="B319" s="149" t="s">
        <v>362</v>
      </c>
      <c r="C319" s="71" t="s">
        <v>269</v>
      </c>
      <c r="D319" s="227">
        <v>41.6</v>
      </c>
      <c r="E319" s="72">
        <v>40.869999999999997</v>
      </c>
      <c r="F319" s="72">
        <f>E319*(1+C$2031)</f>
        <v>50.319144000000001</v>
      </c>
      <c r="G319" s="73">
        <f>D319*F319</f>
        <v>2093.2763904000003</v>
      </c>
      <c r="H319" s="285" t="s">
        <v>2238</v>
      </c>
      <c r="I319" s="286"/>
      <c r="J319" s="287"/>
      <c r="K319" s="62" t="str">
        <f t="shared" si="7"/>
        <v>Preenchida</v>
      </c>
      <c r="L319" s="13"/>
      <c r="M319" s="13"/>
      <c r="N319" s="13"/>
      <c r="O319" s="13"/>
      <c r="P319" s="13"/>
      <c r="Q319" s="13"/>
      <c r="R319" s="13"/>
      <c r="S319" s="13"/>
      <c r="T319" s="13"/>
      <c r="U319" s="13"/>
    </row>
    <row r="320" spans="1:21" ht="163.9" customHeight="1">
      <c r="A320" s="76"/>
      <c r="B320" s="148" t="s">
        <v>363</v>
      </c>
      <c r="C320" s="71"/>
      <c r="D320" s="227"/>
      <c r="E320" s="72"/>
      <c r="F320" s="72"/>
      <c r="G320" s="73"/>
      <c r="H320" s="212" t="s">
        <v>2225</v>
      </c>
      <c r="I320" s="74"/>
      <c r="J320" s="69"/>
      <c r="K320" s="62" t="str">
        <f t="shared" si="7"/>
        <v>Preenchida</v>
      </c>
      <c r="L320" s="13"/>
      <c r="M320" s="13"/>
      <c r="N320" s="13"/>
      <c r="O320" s="13"/>
      <c r="P320" s="13"/>
      <c r="Q320" s="13"/>
      <c r="R320" s="13"/>
      <c r="S320" s="13"/>
      <c r="T320" s="13"/>
      <c r="U320" s="13"/>
    </row>
    <row r="321" spans="1:21" ht="18.75" hidden="1">
      <c r="A321" s="76"/>
      <c r="B321" s="148"/>
      <c r="C321" s="71"/>
      <c r="D321" s="183"/>
      <c r="E321" s="72"/>
      <c r="F321" s="72"/>
      <c r="G321" s="73"/>
      <c r="H321" s="68"/>
      <c r="I321" s="74"/>
      <c r="J321" s="69"/>
      <c r="K321" s="62" t="str">
        <f t="shared" si="7"/>
        <v>Vazia</v>
      </c>
      <c r="L321" s="13"/>
      <c r="M321" s="13"/>
      <c r="N321" s="13"/>
      <c r="O321" s="13"/>
      <c r="P321" s="13"/>
      <c r="Q321" s="13"/>
      <c r="R321" s="13"/>
      <c r="S321" s="13"/>
      <c r="T321" s="13"/>
      <c r="U321" s="13"/>
    </row>
    <row r="322" spans="1:21" ht="18.75" hidden="1">
      <c r="A322" s="76" t="s">
        <v>364</v>
      </c>
      <c r="B322" s="149" t="s">
        <v>365</v>
      </c>
      <c r="C322" s="71" t="s">
        <v>32</v>
      </c>
      <c r="D322" s="183"/>
      <c r="E322" s="72">
        <v>0.74</v>
      </c>
      <c r="F322" s="72">
        <f>E322*(1+C$2031)</f>
        <v>0.91108800000000001</v>
      </c>
      <c r="G322" s="73">
        <f>D322*F322</f>
        <v>0</v>
      </c>
      <c r="H322" s="68"/>
      <c r="I322" s="74"/>
      <c r="J322" s="75"/>
      <c r="K322" s="62" t="str">
        <f t="shared" si="7"/>
        <v>Vazia</v>
      </c>
      <c r="L322" s="13"/>
      <c r="M322" s="13"/>
      <c r="N322" s="13"/>
      <c r="O322" s="13"/>
      <c r="P322" s="13"/>
      <c r="Q322" s="13"/>
      <c r="R322" s="13"/>
      <c r="S322" s="13"/>
      <c r="T322" s="13"/>
      <c r="U322" s="13"/>
    </row>
    <row r="323" spans="1:21" ht="94.5" hidden="1">
      <c r="A323" s="76"/>
      <c r="B323" s="148" t="s">
        <v>366</v>
      </c>
      <c r="C323" s="71"/>
      <c r="D323" s="183"/>
      <c r="E323" s="72"/>
      <c r="F323" s="72"/>
      <c r="G323" s="73"/>
      <c r="H323" s="68"/>
      <c r="I323" s="74"/>
      <c r="J323" s="69"/>
      <c r="K323" s="62" t="str">
        <f t="shared" si="7"/>
        <v>Vazia</v>
      </c>
      <c r="L323" s="13"/>
      <c r="M323" s="13"/>
      <c r="N323" s="13"/>
      <c r="O323" s="13"/>
      <c r="P323" s="13"/>
      <c r="Q323" s="13"/>
      <c r="R323" s="13"/>
      <c r="S323" s="13"/>
      <c r="T323" s="13"/>
      <c r="U323" s="13"/>
    </row>
    <row r="324" spans="1:21" ht="18.75" hidden="1">
      <c r="A324" s="76"/>
      <c r="B324" s="148"/>
      <c r="C324" s="71"/>
      <c r="D324" s="183"/>
      <c r="E324" s="72"/>
      <c r="F324" s="72"/>
      <c r="G324" s="73"/>
      <c r="H324" s="68"/>
      <c r="I324" s="74"/>
      <c r="J324" s="69"/>
      <c r="K324" s="62" t="str">
        <f t="shared" si="7"/>
        <v>Vazia</v>
      </c>
      <c r="L324" s="13"/>
      <c r="M324" s="13"/>
      <c r="N324" s="13"/>
      <c r="O324" s="13"/>
      <c r="P324" s="13"/>
      <c r="Q324" s="13"/>
      <c r="R324" s="13"/>
      <c r="S324" s="13"/>
      <c r="T324" s="13"/>
      <c r="U324" s="13"/>
    </row>
    <row r="325" spans="1:21" ht="31.5" hidden="1">
      <c r="A325" s="76" t="s">
        <v>367</v>
      </c>
      <c r="B325" s="149" t="s">
        <v>368</v>
      </c>
      <c r="C325" s="71" t="s">
        <v>269</v>
      </c>
      <c r="D325" s="183"/>
      <c r="E325" s="72">
        <v>3070.36</v>
      </c>
      <c r="F325" s="72">
        <f>E325*(1+C$2031)</f>
        <v>3780.2272320000002</v>
      </c>
      <c r="G325" s="73">
        <f>D325*F325</f>
        <v>0</v>
      </c>
      <c r="H325" s="68"/>
      <c r="I325" s="74"/>
      <c r="J325" s="75"/>
      <c r="K325" s="62" t="str">
        <f t="shared" si="7"/>
        <v>Vazia</v>
      </c>
      <c r="L325" s="13"/>
      <c r="M325" s="13"/>
      <c r="N325" s="13"/>
      <c r="O325" s="13"/>
      <c r="P325" s="13"/>
      <c r="Q325" s="13"/>
      <c r="R325" s="13"/>
      <c r="S325" s="13"/>
      <c r="T325" s="13"/>
      <c r="U325" s="13"/>
    </row>
    <row r="326" spans="1:21" ht="110.25" hidden="1">
      <c r="A326" s="76"/>
      <c r="B326" s="148" t="s">
        <v>369</v>
      </c>
      <c r="C326" s="71"/>
      <c r="D326" s="183"/>
      <c r="E326" s="72"/>
      <c r="F326" s="72"/>
      <c r="G326" s="73"/>
      <c r="H326" s="68"/>
      <c r="I326" s="74"/>
      <c r="J326" s="69"/>
      <c r="K326" s="62" t="str">
        <f t="shared" si="7"/>
        <v>Vazia</v>
      </c>
      <c r="L326" s="13"/>
      <c r="M326" s="13"/>
      <c r="N326" s="13"/>
      <c r="O326" s="13"/>
      <c r="P326" s="13"/>
      <c r="Q326" s="13"/>
      <c r="R326" s="13"/>
      <c r="S326" s="13"/>
      <c r="T326" s="13"/>
      <c r="U326" s="13"/>
    </row>
    <row r="327" spans="1:21" ht="18.75">
      <c r="A327" s="93"/>
      <c r="B327" s="159"/>
      <c r="C327" s="276" t="s">
        <v>81</v>
      </c>
      <c r="D327" s="272"/>
      <c r="E327" s="270"/>
      <c r="F327" s="20"/>
      <c r="G327" s="21">
        <f>SUM(G292:G326)</f>
        <v>12323.783445840001</v>
      </c>
      <c r="H327" s="212" t="s">
        <v>2225</v>
      </c>
      <c r="I327" s="74"/>
      <c r="J327" s="69"/>
      <c r="K327" s="62" t="str">
        <f t="shared" si="7"/>
        <v>Preenchida</v>
      </c>
      <c r="L327" s="13"/>
      <c r="M327" s="13"/>
      <c r="N327" s="13"/>
      <c r="O327" s="13"/>
      <c r="P327" s="13"/>
      <c r="Q327" s="13"/>
      <c r="R327" s="13"/>
      <c r="S327" s="13"/>
      <c r="T327" s="13"/>
      <c r="U327" s="13"/>
    </row>
    <row r="328" spans="1:21" ht="18.75">
      <c r="A328" s="67" t="s">
        <v>370</v>
      </c>
      <c r="B328" s="147" t="s">
        <v>371</v>
      </c>
      <c r="C328" s="27"/>
      <c r="D328" s="226"/>
      <c r="E328" s="11"/>
      <c r="F328" s="72"/>
      <c r="G328" s="73"/>
      <c r="H328" s="212" t="s">
        <v>2225</v>
      </c>
      <c r="I328" s="74"/>
      <c r="J328" s="69"/>
      <c r="K328" s="62" t="str">
        <f t="shared" si="7"/>
        <v>Preenchida</v>
      </c>
      <c r="L328" s="13"/>
      <c r="M328" s="13"/>
      <c r="N328" s="13"/>
      <c r="O328" s="13"/>
      <c r="P328" s="13"/>
      <c r="Q328" s="13"/>
      <c r="R328" s="13"/>
      <c r="S328" s="13"/>
      <c r="T328" s="13"/>
      <c r="U328" s="13"/>
    </row>
    <row r="329" spans="1:21" ht="18.75">
      <c r="A329" s="70" t="s">
        <v>372</v>
      </c>
      <c r="B329" s="161" t="s">
        <v>373</v>
      </c>
      <c r="C329" s="71"/>
      <c r="D329" s="227"/>
      <c r="E329" s="72"/>
      <c r="F329" s="72"/>
      <c r="G329" s="73"/>
      <c r="H329" s="212" t="s">
        <v>2225</v>
      </c>
      <c r="I329" s="74"/>
      <c r="J329" s="69"/>
      <c r="K329" s="62" t="str">
        <f t="shared" si="7"/>
        <v>Preenchida</v>
      </c>
      <c r="L329" s="13"/>
      <c r="M329" s="13"/>
      <c r="N329" s="13"/>
      <c r="O329" s="13"/>
      <c r="P329" s="13"/>
      <c r="Q329" s="13"/>
      <c r="R329" s="13"/>
      <c r="S329" s="13"/>
      <c r="T329" s="13"/>
      <c r="U329" s="13"/>
    </row>
    <row r="330" spans="1:21" ht="63" hidden="1">
      <c r="A330" s="76" t="s">
        <v>374</v>
      </c>
      <c r="B330" s="149" t="s">
        <v>375</v>
      </c>
      <c r="C330" s="71" t="s">
        <v>376</v>
      </c>
      <c r="D330" s="183"/>
      <c r="E330" s="72">
        <v>52.24</v>
      </c>
      <c r="F330" s="72">
        <f>E330*(1+C$2031)</f>
        <v>64.317888000000011</v>
      </c>
      <c r="G330" s="73">
        <f>D330*F330</f>
        <v>0</v>
      </c>
      <c r="H330" s="68"/>
      <c r="I330" s="74"/>
      <c r="J330" s="75"/>
      <c r="K330" s="62" t="str">
        <f t="shared" si="7"/>
        <v>Vazia</v>
      </c>
      <c r="L330" s="13"/>
      <c r="M330" s="13"/>
      <c r="N330" s="13"/>
      <c r="O330" s="13"/>
      <c r="P330" s="13"/>
      <c r="Q330" s="13"/>
      <c r="R330" s="13"/>
      <c r="S330" s="13"/>
      <c r="T330" s="13"/>
      <c r="U330" s="13"/>
    </row>
    <row r="331" spans="1:21" ht="157.5" hidden="1">
      <c r="A331" s="76"/>
      <c r="B331" s="148" t="s">
        <v>377</v>
      </c>
      <c r="C331" s="71"/>
      <c r="D331" s="183"/>
      <c r="E331" s="72"/>
      <c r="F331" s="72"/>
      <c r="G331" s="73"/>
      <c r="H331" s="68"/>
      <c r="I331" s="74"/>
      <c r="J331" s="69"/>
      <c r="K331" s="62" t="str">
        <f t="shared" si="7"/>
        <v>Vazia</v>
      </c>
      <c r="L331" s="13"/>
      <c r="M331" s="13"/>
      <c r="N331" s="13"/>
      <c r="O331" s="13"/>
      <c r="P331" s="13"/>
      <c r="Q331" s="13"/>
      <c r="R331" s="13"/>
      <c r="S331" s="13"/>
      <c r="T331" s="13"/>
      <c r="U331" s="13"/>
    </row>
    <row r="332" spans="1:21" ht="18.75" hidden="1">
      <c r="A332" s="76"/>
      <c r="B332" s="148"/>
      <c r="C332" s="71"/>
      <c r="D332" s="183"/>
      <c r="E332" s="72"/>
      <c r="F332" s="72"/>
      <c r="G332" s="73"/>
      <c r="H332" s="68"/>
      <c r="I332" s="74"/>
      <c r="J332" s="69"/>
      <c r="K332" s="62" t="str">
        <f t="shared" si="7"/>
        <v>Vazia</v>
      </c>
      <c r="L332" s="13"/>
      <c r="M332" s="13"/>
      <c r="N332" s="13"/>
      <c r="O332" s="13"/>
      <c r="P332" s="13"/>
      <c r="Q332" s="13"/>
      <c r="R332" s="13"/>
      <c r="S332" s="13"/>
      <c r="T332" s="13"/>
      <c r="U332" s="13"/>
    </row>
    <row r="333" spans="1:21" ht="82.15" customHeight="1">
      <c r="A333" s="76" t="s">
        <v>378</v>
      </c>
      <c r="B333" s="149" t="s">
        <v>379</v>
      </c>
      <c r="C333" s="71" t="s">
        <v>380</v>
      </c>
      <c r="D333" s="227">
        <v>3.69</v>
      </c>
      <c r="E333" s="72">
        <v>64.05</v>
      </c>
      <c r="F333" s="72">
        <f>E333*(1+C$2031)</f>
        <v>78.858360000000005</v>
      </c>
      <c r="G333" s="73">
        <f>D333*F333</f>
        <v>290.98734840000003</v>
      </c>
      <c r="H333" s="285" t="s">
        <v>2179</v>
      </c>
      <c r="I333" s="286"/>
      <c r="J333" s="287"/>
      <c r="K333" s="62" t="str">
        <f t="shared" si="7"/>
        <v>Preenchida</v>
      </c>
      <c r="L333" s="13"/>
      <c r="M333" s="13"/>
      <c r="N333" s="13"/>
      <c r="O333" s="13"/>
      <c r="P333" s="13"/>
      <c r="Q333" s="13"/>
      <c r="R333" s="13"/>
      <c r="S333" s="13"/>
      <c r="T333" s="13"/>
      <c r="U333" s="13"/>
    </row>
    <row r="334" spans="1:21" ht="157.5">
      <c r="A334" s="76"/>
      <c r="B334" s="148" t="s">
        <v>381</v>
      </c>
      <c r="C334" s="71"/>
      <c r="D334" s="227"/>
      <c r="E334" s="72"/>
      <c r="F334" s="72"/>
      <c r="G334" s="73"/>
      <c r="H334" s="212" t="s">
        <v>2225</v>
      </c>
      <c r="I334" s="74"/>
      <c r="J334" s="69"/>
      <c r="K334" s="62" t="str">
        <f t="shared" si="7"/>
        <v>Preenchida</v>
      </c>
      <c r="L334" s="13"/>
      <c r="M334" s="13"/>
      <c r="N334" s="13"/>
      <c r="O334" s="13"/>
      <c r="P334" s="13"/>
      <c r="Q334" s="13"/>
      <c r="R334" s="13"/>
      <c r="S334" s="13"/>
      <c r="T334" s="13"/>
      <c r="U334" s="13"/>
    </row>
    <row r="335" spans="1:21" ht="18.75" hidden="1">
      <c r="A335" s="76"/>
      <c r="B335" s="148"/>
      <c r="C335" s="71"/>
      <c r="D335" s="183"/>
      <c r="E335" s="72"/>
      <c r="F335" s="72"/>
      <c r="G335" s="73"/>
      <c r="H335" s="68"/>
      <c r="I335" s="74"/>
      <c r="J335" s="69"/>
      <c r="K335" s="62" t="str">
        <f t="shared" si="7"/>
        <v>Vazia</v>
      </c>
      <c r="L335" s="13"/>
      <c r="M335" s="13"/>
      <c r="N335" s="13"/>
      <c r="O335" s="13"/>
      <c r="P335" s="13"/>
      <c r="Q335" s="13"/>
      <c r="R335" s="13"/>
      <c r="S335" s="13"/>
      <c r="T335" s="13"/>
      <c r="U335" s="13"/>
    </row>
    <row r="336" spans="1:21" ht="63" hidden="1">
      <c r="A336" s="76" t="s">
        <v>382</v>
      </c>
      <c r="B336" s="149" t="s">
        <v>383</v>
      </c>
      <c r="C336" s="71" t="s">
        <v>384</v>
      </c>
      <c r="D336" s="183"/>
      <c r="E336" s="72">
        <v>84.35</v>
      </c>
      <c r="F336" s="72">
        <f>E336*(1+C$2031)</f>
        <v>103.85172</v>
      </c>
      <c r="G336" s="73">
        <f>D336*F336</f>
        <v>0</v>
      </c>
      <c r="H336" s="68"/>
      <c r="I336" s="74"/>
      <c r="J336" s="75"/>
      <c r="K336" s="62" t="str">
        <f t="shared" si="7"/>
        <v>Vazia</v>
      </c>
      <c r="L336" s="13"/>
      <c r="M336" s="13"/>
      <c r="N336" s="13"/>
      <c r="O336" s="13"/>
      <c r="P336" s="13"/>
      <c r="Q336" s="13"/>
      <c r="R336" s="13"/>
      <c r="S336" s="13"/>
      <c r="T336" s="13"/>
      <c r="U336" s="13"/>
    </row>
    <row r="337" spans="1:21" ht="157.5" hidden="1">
      <c r="A337" s="76"/>
      <c r="B337" s="148" t="s">
        <v>385</v>
      </c>
      <c r="C337" s="71"/>
      <c r="D337" s="183"/>
      <c r="E337" s="72"/>
      <c r="F337" s="72"/>
      <c r="G337" s="73"/>
      <c r="H337" s="68"/>
      <c r="I337" s="74"/>
      <c r="J337" s="69"/>
      <c r="K337" s="62" t="str">
        <f t="shared" ref="K337:K401" si="8">IF(H337="","Vazia","Preenchida")</f>
        <v>Vazia</v>
      </c>
      <c r="L337" s="13"/>
      <c r="M337" s="13"/>
      <c r="N337" s="13"/>
      <c r="O337" s="13"/>
      <c r="P337" s="13"/>
      <c r="Q337" s="13"/>
      <c r="R337" s="13"/>
      <c r="S337" s="13"/>
      <c r="T337" s="13"/>
      <c r="U337" s="13"/>
    </row>
    <row r="338" spans="1:21" ht="18.75" hidden="1">
      <c r="A338" s="76"/>
      <c r="B338" s="148"/>
      <c r="C338" s="71"/>
      <c r="D338" s="183"/>
      <c r="E338" s="72"/>
      <c r="F338" s="72"/>
      <c r="G338" s="73"/>
      <c r="H338" s="68"/>
      <c r="I338" s="74"/>
      <c r="J338" s="69"/>
      <c r="K338" s="62" t="str">
        <f t="shared" si="8"/>
        <v>Vazia</v>
      </c>
      <c r="L338" s="13"/>
      <c r="M338" s="13"/>
      <c r="N338" s="13"/>
      <c r="O338" s="13"/>
      <c r="P338" s="13"/>
      <c r="Q338" s="13"/>
      <c r="R338" s="13"/>
      <c r="S338" s="13"/>
      <c r="T338" s="13"/>
      <c r="U338" s="13"/>
    </row>
    <row r="339" spans="1:21" ht="63" hidden="1">
      <c r="A339" s="76" t="s">
        <v>386</v>
      </c>
      <c r="B339" s="149" t="s">
        <v>387</v>
      </c>
      <c r="C339" s="71" t="s">
        <v>388</v>
      </c>
      <c r="D339" s="183"/>
      <c r="E339" s="72">
        <v>117.9</v>
      </c>
      <c r="F339" s="72">
        <f>E339*(1+C$2031)</f>
        <v>145.15848000000003</v>
      </c>
      <c r="G339" s="73">
        <f>D339*F339</f>
        <v>0</v>
      </c>
      <c r="H339" s="68"/>
      <c r="I339" s="74"/>
      <c r="J339" s="75"/>
      <c r="K339" s="62" t="str">
        <f t="shared" si="8"/>
        <v>Vazia</v>
      </c>
      <c r="L339" s="13"/>
      <c r="M339" s="13"/>
      <c r="N339" s="13"/>
      <c r="O339" s="13"/>
      <c r="P339" s="13"/>
      <c r="Q339" s="13"/>
      <c r="R339" s="13"/>
      <c r="S339" s="13"/>
      <c r="T339" s="13"/>
      <c r="U339" s="13"/>
    </row>
    <row r="340" spans="1:21" ht="94.5" hidden="1">
      <c r="A340" s="76"/>
      <c r="B340" s="148" t="s">
        <v>389</v>
      </c>
      <c r="C340" s="71"/>
      <c r="D340" s="183"/>
      <c r="E340" s="72"/>
      <c r="F340" s="72"/>
      <c r="G340" s="73"/>
      <c r="H340" s="68"/>
      <c r="I340" s="74"/>
      <c r="J340" s="69"/>
      <c r="K340" s="62" t="str">
        <f t="shared" si="8"/>
        <v>Vazia</v>
      </c>
      <c r="L340" s="13"/>
      <c r="M340" s="13"/>
      <c r="N340" s="13"/>
      <c r="O340" s="13"/>
      <c r="P340" s="13"/>
      <c r="Q340" s="13"/>
      <c r="R340" s="13"/>
      <c r="S340" s="13"/>
      <c r="T340" s="13"/>
      <c r="U340" s="13"/>
    </row>
    <row r="341" spans="1:21" ht="18.75" hidden="1">
      <c r="A341" s="76"/>
      <c r="B341" s="148"/>
      <c r="C341" s="71"/>
      <c r="D341" s="183"/>
      <c r="E341" s="72"/>
      <c r="F341" s="72"/>
      <c r="G341" s="73"/>
      <c r="H341" s="68"/>
      <c r="I341" s="74"/>
      <c r="J341" s="69"/>
      <c r="K341" s="62" t="str">
        <f t="shared" si="8"/>
        <v>Vazia</v>
      </c>
      <c r="L341" s="13"/>
      <c r="M341" s="13"/>
      <c r="N341" s="13"/>
      <c r="O341" s="13"/>
      <c r="P341" s="13"/>
      <c r="Q341" s="13"/>
      <c r="R341" s="13"/>
      <c r="S341" s="13"/>
      <c r="T341" s="13"/>
      <c r="U341" s="13"/>
    </row>
    <row r="342" spans="1:21" ht="63" hidden="1">
      <c r="A342" s="76" t="s">
        <v>390</v>
      </c>
      <c r="B342" s="149" t="s">
        <v>391</v>
      </c>
      <c r="C342" s="71" t="s">
        <v>392</v>
      </c>
      <c r="D342" s="183"/>
      <c r="E342" s="72">
        <v>62.56</v>
      </c>
      <c r="F342" s="72">
        <f>E342*(1+C$2031)</f>
        <v>77.023872000000011</v>
      </c>
      <c r="G342" s="73">
        <f>D342*F342</f>
        <v>0</v>
      </c>
      <c r="H342" s="68"/>
      <c r="I342" s="74"/>
      <c r="J342" s="75"/>
      <c r="K342" s="62" t="str">
        <f t="shared" si="8"/>
        <v>Vazia</v>
      </c>
      <c r="L342" s="13"/>
      <c r="M342" s="13"/>
      <c r="N342" s="13"/>
      <c r="O342" s="13"/>
      <c r="P342" s="13"/>
      <c r="Q342" s="13"/>
      <c r="R342" s="13"/>
      <c r="S342" s="13"/>
      <c r="T342" s="13"/>
      <c r="U342" s="13"/>
    </row>
    <row r="343" spans="1:21" ht="157.5" hidden="1">
      <c r="A343" s="76"/>
      <c r="B343" s="148" t="s">
        <v>393</v>
      </c>
      <c r="C343" s="71"/>
      <c r="D343" s="183"/>
      <c r="E343" s="72"/>
      <c r="F343" s="72"/>
      <c r="G343" s="73"/>
      <c r="H343" s="68"/>
      <c r="I343" s="74"/>
      <c r="J343" s="69"/>
      <c r="K343" s="62" t="str">
        <f t="shared" si="8"/>
        <v>Vazia</v>
      </c>
      <c r="L343" s="13"/>
      <c r="M343" s="13"/>
      <c r="N343" s="13"/>
      <c r="O343" s="13"/>
      <c r="P343" s="13"/>
      <c r="Q343" s="13"/>
      <c r="R343" s="13"/>
      <c r="S343" s="13"/>
      <c r="T343" s="13"/>
      <c r="U343" s="13"/>
    </row>
    <row r="344" spans="1:21" ht="18.75" hidden="1">
      <c r="A344" s="76"/>
      <c r="B344" s="148"/>
      <c r="C344" s="71"/>
      <c r="D344" s="183"/>
      <c r="E344" s="72"/>
      <c r="F344" s="72"/>
      <c r="G344" s="73"/>
      <c r="H344" s="68"/>
      <c r="I344" s="74"/>
      <c r="J344" s="69"/>
      <c r="K344" s="62" t="str">
        <f t="shared" si="8"/>
        <v>Vazia</v>
      </c>
      <c r="L344" s="13"/>
      <c r="M344" s="13"/>
      <c r="N344" s="13"/>
      <c r="O344" s="13"/>
      <c r="P344" s="13"/>
      <c r="Q344" s="13"/>
      <c r="R344" s="13"/>
      <c r="S344" s="13"/>
      <c r="T344" s="13"/>
      <c r="U344" s="13"/>
    </row>
    <row r="345" spans="1:21" ht="67.900000000000006" customHeight="1">
      <c r="A345" s="76" t="s">
        <v>394</v>
      </c>
      <c r="B345" s="149" t="s">
        <v>395</v>
      </c>
      <c r="C345" s="71" t="s">
        <v>396</v>
      </c>
      <c r="D345" s="227">
        <v>1.8</v>
      </c>
      <c r="E345" s="72">
        <v>82.68</v>
      </c>
      <c r="F345" s="72">
        <f>E345*(1+C$2031)</f>
        <v>101.79561600000001</v>
      </c>
      <c r="G345" s="73">
        <f>D345*F345</f>
        <v>183.23210880000002</v>
      </c>
      <c r="H345" s="285" t="s">
        <v>2239</v>
      </c>
      <c r="I345" s="286"/>
      <c r="J345" s="287"/>
      <c r="K345" s="62" t="str">
        <f t="shared" si="8"/>
        <v>Preenchida</v>
      </c>
      <c r="L345" s="13"/>
      <c r="M345" s="13"/>
      <c r="N345" s="13"/>
      <c r="O345" s="13"/>
      <c r="P345" s="13"/>
      <c r="Q345" s="13"/>
      <c r="R345" s="13"/>
      <c r="S345" s="13"/>
      <c r="T345" s="13"/>
      <c r="U345" s="13"/>
    </row>
    <row r="346" spans="1:21" ht="189.6" customHeight="1">
      <c r="A346" s="76"/>
      <c r="B346" s="148" t="s">
        <v>397</v>
      </c>
      <c r="C346" s="71"/>
      <c r="D346" s="227"/>
      <c r="E346" s="72"/>
      <c r="F346" s="72"/>
      <c r="G346" s="73"/>
      <c r="H346" s="215" t="s">
        <v>2225</v>
      </c>
      <c r="I346" s="74"/>
      <c r="J346" s="69"/>
      <c r="K346" s="62" t="str">
        <f t="shared" si="8"/>
        <v>Preenchida</v>
      </c>
      <c r="L346" s="13"/>
      <c r="M346" s="13"/>
      <c r="N346" s="13"/>
      <c r="O346" s="13"/>
      <c r="P346" s="13"/>
      <c r="Q346" s="13"/>
      <c r="R346" s="13"/>
      <c r="S346" s="13"/>
      <c r="T346" s="13"/>
      <c r="U346" s="13"/>
    </row>
    <row r="347" spans="1:21" ht="18.75" hidden="1">
      <c r="A347" s="76"/>
      <c r="B347" s="148"/>
      <c r="C347" s="71"/>
      <c r="D347" s="183"/>
      <c r="E347" s="72"/>
      <c r="F347" s="72"/>
      <c r="G347" s="73"/>
      <c r="H347" s="68"/>
      <c r="I347" s="74"/>
      <c r="J347" s="69"/>
      <c r="K347" s="62" t="str">
        <f t="shared" si="8"/>
        <v>Vazia</v>
      </c>
      <c r="L347" s="13"/>
      <c r="M347" s="13"/>
      <c r="N347" s="13"/>
      <c r="O347" s="13"/>
      <c r="P347" s="13"/>
      <c r="Q347" s="13"/>
      <c r="R347" s="13"/>
      <c r="S347" s="13"/>
      <c r="T347" s="13"/>
      <c r="U347" s="13"/>
    </row>
    <row r="348" spans="1:21" ht="63" hidden="1">
      <c r="A348" s="76" t="s">
        <v>398</v>
      </c>
      <c r="B348" s="149" t="s">
        <v>399</v>
      </c>
      <c r="C348" s="71" t="s">
        <v>400</v>
      </c>
      <c r="D348" s="183"/>
      <c r="E348" s="72">
        <v>68.37</v>
      </c>
      <c r="F348" s="72">
        <f>E348*(1+C$2031)</f>
        <v>84.177144000000013</v>
      </c>
      <c r="G348" s="73">
        <f>D348*F348</f>
        <v>0</v>
      </c>
      <c r="H348" s="68"/>
      <c r="I348" s="74"/>
      <c r="J348" s="75"/>
      <c r="K348" s="62" t="str">
        <f t="shared" si="8"/>
        <v>Vazia</v>
      </c>
      <c r="L348" s="13"/>
      <c r="M348" s="13"/>
      <c r="N348" s="13"/>
      <c r="O348" s="13"/>
      <c r="P348" s="13"/>
      <c r="Q348" s="13"/>
      <c r="R348" s="13"/>
      <c r="S348" s="13"/>
      <c r="T348" s="13"/>
      <c r="U348" s="13"/>
    </row>
    <row r="349" spans="1:21" ht="157.5" hidden="1">
      <c r="A349" s="76"/>
      <c r="B349" s="148" t="s">
        <v>401</v>
      </c>
      <c r="C349" s="71"/>
      <c r="D349" s="183"/>
      <c r="E349" s="72"/>
      <c r="F349" s="72"/>
      <c r="G349" s="73"/>
      <c r="H349" s="68"/>
      <c r="I349" s="74"/>
      <c r="J349" s="78"/>
      <c r="K349" s="62" t="str">
        <f t="shared" si="8"/>
        <v>Vazia</v>
      </c>
      <c r="L349" s="26"/>
      <c r="M349" s="26"/>
      <c r="N349" s="26"/>
      <c r="O349" s="26"/>
      <c r="P349" s="26"/>
      <c r="Q349" s="26"/>
      <c r="R349" s="26"/>
      <c r="S349" s="26"/>
      <c r="T349" s="26"/>
      <c r="U349" s="26"/>
    </row>
    <row r="350" spans="1:21" ht="18.75" hidden="1">
      <c r="A350" s="76"/>
      <c r="B350" s="148"/>
      <c r="C350" s="71"/>
      <c r="D350" s="183"/>
      <c r="E350" s="72"/>
      <c r="F350" s="72"/>
      <c r="G350" s="73"/>
      <c r="H350" s="68"/>
      <c r="I350" s="74"/>
      <c r="J350" s="78"/>
      <c r="K350" s="62" t="str">
        <f t="shared" si="8"/>
        <v>Vazia</v>
      </c>
      <c r="L350" s="26"/>
      <c r="M350" s="26"/>
      <c r="N350" s="26"/>
      <c r="O350" s="26"/>
      <c r="P350" s="26"/>
      <c r="Q350" s="26"/>
      <c r="R350" s="26"/>
      <c r="S350" s="26"/>
      <c r="T350" s="26"/>
      <c r="U350" s="26"/>
    </row>
    <row r="351" spans="1:21" ht="63" hidden="1">
      <c r="A351" s="76" t="s">
        <v>402</v>
      </c>
      <c r="B351" s="149" t="s">
        <v>403</v>
      </c>
      <c r="C351" s="71" t="s">
        <v>404</v>
      </c>
      <c r="D351" s="181"/>
      <c r="E351" s="72">
        <v>94.85</v>
      </c>
      <c r="F351" s="72">
        <f>E351*(1+C$2031)</f>
        <v>116.77932</v>
      </c>
      <c r="G351" s="73">
        <f>D351*F351</f>
        <v>0</v>
      </c>
      <c r="H351" s="68"/>
      <c r="I351" s="74"/>
      <c r="J351" s="75"/>
      <c r="K351" s="62" t="str">
        <f t="shared" si="8"/>
        <v>Vazia</v>
      </c>
      <c r="L351" s="13"/>
      <c r="M351" s="13"/>
      <c r="N351" s="13"/>
      <c r="O351" s="13"/>
      <c r="P351" s="13"/>
      <c r="Q351" s="13"/>
      <c r="R351" s="13"/>
      <c r="S351" s="13"/>
      <c r="T351" s="13"/>
      <c r="U351" s="13"/>
    </row>
    <row r="352" spans="1:21" ht="141.75" hidden="1">
      <c r="A352" s="76"/>
      <c r="B352" s="148" t="s">
        <v>405</v>
      </c>
      <c r="C352" s="71"/>
      <c r="D352" s="181"/>
      <c r="E352" s="72"/>
      <c r="F352" s="72"/>
      <c r="G352" s="73"/>
      <c r="H352" s="68"/>
      <c r="I352" s="74"/>
      <c r="J352" s="69"/>
      <c r="K352" s="62" t="str">
        <f t="shared" si="8"/>
        <v>Vazia</v>
      </c>
      <c r="L352" s="13"/>
      <c r="M352" s="13"/>
      <c r="N352" s="13"/>
      <c r="O352" s="13"/>
      <c r="P352" s="13"/>
      <c r="Q352" s="13"/>
      <c r="R352" s="13"/>
      <c r="S352" s="13"/>
      <c r="T352" s="13"/>
      <c r="U352" s="13"/>
    </row>
    <row r="353" spans="1:21" ht="18.75" hidden="1">
      <c r="A353" s="76"/>
      <c r="B353" s="148"/>
      <c r="C353" s="71"/>
      <c r="D353" s="181"/>
      <c r="E353" s="72"/>
      <c r="F353" s="72"/>
      <c r="G353" s="73"/>
      <c r="H353" s="68"/>
      <c r="I353" s="74"/>
      <c r="J353" s="69"/>
      <c r="K353" s="62" t="str">
        <f t="shared" si="8"/>
        <v>Vazia</v>
      </c>
      <c r="L353" s="13"/>
      <c r="M353" s="13"/>
      <c r="N353" s="13"/>
      <c r="O353" s="13"/>
      <c r="P353" s="13"/>
      <c r="Q353" s="13"/>
      <c r="R353" s="13"/>
      <c r="S353" s="13"/>
      <c r="T353" s="13"/>
      <c r="U353" s="13"/>
    </row>
    <row r="354" spans="1:21" ht="31.5" hidden="1">
      <c r="A354" s="76" t="s">
        <v>406</v>
      </c>
      <c r="B354" s="149" t="s">
        <v>407</v>
      </c>
      <c r="C354" s="71" t="s">
        <v>32</v>
      </c>
      <c r="D354" s="181"/>
      <c r="E354" s="72">
        <v>259.01</v>
      </c>
      <c r="F354" s="72">
        <f>E354*(1+C$2031)</f>
        <v>318.89311200000003</v>
      </c>
      <c r="G354" s="73">
        <f>D354*F354</f>
        <v>0</v>
      </c>
      <c r="H354" s="68"/>
      <c r="I354" s="74"/>
      <c r="J354" s="75"/>
      <c r="K354" s="62" t="str">
        <f t="shared" si="8"/>
        <v>Vazia</v>
      </c>
      <c r="L354" s="13"/>
      <c r="M354" s="13"/>
      <c r="N354" s="13"/>
      <c r="O354" s="13"/>
      <c r="P354" s="13"/>
      <c r="Q354" s="13"/>
      <c r="R354" s="13"/>
      <c r="S354" s="13"/>
      <c r="T354" s="13"/>
      <c r="U354" s="13"/>
    </row>
    <row r="355" spans="1:21" ht="157.5" hidden="1">
      <c r="A355" s="76"/>
      <c r="B355" s="148" t="s">
        <v>408</v>
      </c>
      <c r="C355" s="71"/>
      <c r="D355" s="189"/>
      <c r="E355" s="72"/>
      <c r="F355" s="72"/>
      <c r="G355" s="73"/>
      <c r="H355" s="68"/>
      <c r="I355" s="74"/>
      <c r="J355" s="69"/>
      <c r="K355" s="62" t="str">
        <f t="shared" si="8"/>
        <v>Vazia</v>
      </c>
      <c r="L355" s="13"/>
      <c r="M355" s="13"/>
      <c r="N355" s="13"/>
      <c r="O355" s="13"/>
      <c r="P355" s="13"/>
      <c r="Q355" s="13"/>
      <c r="R355" s="13"/>
      <c r="S355" s="13"/>
      <c r="T355" s="13"/>
      <c r="U355" s="13"/>
    </row>
    <row r="356" spans="1:21" ht="18.75">
      <c r="A356" s="93"/>
      <c r="B356" s="159"/>
      <c r="C356" s="276" t="s">
        <v>81</v>
      </c>
      <c r="D356" s="272"/>
      <c r="E356" s="270"/>
      <c r="F356" s="20"/>
      <c r="G356" s="21">
        <f>SUM(G330:G355)</f>
        <v>474.21945720000008</v>
      </c>
      <c r="H356" s="212" t="s">
        <v>2225</v>
      </c>
      <c r="I356" s="74"/>
      <c r="J356" s="69"/>
      <c r="K356" s="62" t="str">
        <f t="shared" si="8"/>
        <v>Preenchida</v>
      </c>
      <c r="L356" s="13"/>
      <c r="M356" s="13"/>
      <c r="N356" s="13"/>
      <c r="O356" s="13"/>
      <c r="P356" s="13"/>
      <c r="Q356" s="13"/>
      <c r="R356" s="13"/>
      <c r="S356" s="13"/>
      <c r="T356" s="13"/>
      <c r="U356" s="13"/>
    </row>
    <row r="357" spans="1:21" ht="18.75">
      <c r="A357" s="67" t="s">
        <v>409</v>
      </c>
      <c r="B357" s="147" t="s">
        <v>410</v>
      </c>
      <c r="C357" s="10"/>
      <c r="D357" s="226"/>
      <c r="E357" s="72"/>
      <c r="F357" s="72"/>
      <c r="G357" s="73"/>
      <c r="H357" s="212" t="s">
        <v>2225</v>
      </c>
      <c r="I357" s="74"/>
      <c r="J357" s="69"/>
      <c r="K357" s="62" t="str">
        <f t="shared" si="8"/>
        <v>Preenchida</v>
      </c>
      <c r="L357" s="13"/>
      <c r="M357" s="13"/>
      <c r="N357" s="13"/>
      <c r="O357" s="13"/>
      <c r="P357" s="13"/>
      <c r="Q357" s="13"/>
      <c r="R357" s="13"/>
      <c r="S357" s="13"/>
      <c r="T357" s="13"/>
      <c r="U357" s="13"/>
    </row>
    <row r="358" spans="1:21" ht="63.75" customHeight="1">
      <c r="A358" s="70" t="s">
        <v>411</v>
      </c>
      <c r="B358" s="161" t="s">
        <v>412</v>
      </c>
      <c r="C358" s="71"/>
      <c r="D358" s="227"/>
      <c r="E358" s="72"/>
      <c r="F358" s="72"/>
      <c r="G358" s="73"/>
      <c r="H358" s="212" t="s">
        <v>2225</v>
      </c>
      <c r="I358" s="74"/>
      <c r="J358" s="69"/>
      <c r="K358" s="62" t="str">
        <f t="shared" si="8"/>
        <v>Preenchida</v>
      </c>
      <c r="L358" s="13"/>
      <c r="M358" s="13"/>
      <c r="N358" s="13"/>
      <c r="O358" s="13"/>
      <c r="P358" s="13"/>
      <c r="Q358" s="13"/>
      <c r="R358" s="13"/>
      <c r="S358" s="13"/>
      <c r="T358" s="13"/>
      <c r="U358" s="13"/>
    </row>
    <row r="359" spans="1:21" ht="47.25" hidden="1">
      <c r="A359" s="76" t="s">
        <v>413</v>
      </c>
      <c r="B359" s="149" t="s">
        <v>414</v>
      </c>
      <c r="C359" s="71" t="s">
        <v>32</v>
      </c>
      <c r="D359" s="183"/>
      <c r="E359" s="72">
        <v>49.35</v>
      </c>
      <c r="F359" s="72">
        <f>E359*(1+C$2031)</f>
        <v>60.759720000000009</v>
      </c>
      <c r="G359" s="73">
        <f>D359*F359</f>
        <v>0</v>
      </c>
      <c r="H359" s="68"/>
      <c r="I359" s="74"/>
      <c r="J359" s="75"/>
      <c r="K359" s="62" t="str">
        <f t="shared" si="8"/>
        <v>Vazia</v>
      </c>
      <c r="L359" s="13"/>
      <c r="M359" s="13"/>
      <c r="N359" s="13"/>
      <c r="O359" s="13"/>
      <c r="P359" s="13"/>
      <c r="Q359" s="13"/>
      <c r="R359" s="13"/>
      <c r="S359" s="13"/>
      <c r="T359" s="13"/>
      <c r="U359" s="13"/>
    </row>
    <row r="360" spans="1:21" ht="204.75" hidden="1">
      <c r="A360" s="76"/>
      <c r="B360" s="148" t="s">
        <v>2140</v>
      </c>
      <c r="C360" s="71"/>
      <c r="D360" s="183"/>
      <c r="E360" s="72"/>
      <c r="F360" s="72"/>
      <c r="G360" s="73"/>
      <c r="H360" s="68"/>
      <c r="I360" s="74"/>
      <c r="J360" s="69"/>
      <c r="K360" s="62" t="str">
        <f t="shared" si="8"/>
        <v>Vazia</v>
      </c>
      <c r="L360" s="13"/>
      <c r="M360" s="13"/>
      <c r="N360" s="13"/>
      <c r="O360" s="13"/>
      <c r="P360" s="13"/>
      <c r="Q360" s="13"/>
      <c r="R360" s="13"/>
      <c r="S360" s="13"/>
      <c r="T360" s="13"/>
      <c r="U360" s="13"/>
    </row>
    <row r="361" spans="1:21" ht="18.75" hidden="1">
      <c r="A361" s="76"/>
      <c r="B361" s="148"/>
      <c r="C361" s="71"/>
      <c r="D361" s="183"/>
      <c r="E361" s="72"/>
      <c r="F361" s="72"/>
      <c r="G361" s="73"/>
      <c r="H361" s="68"/>
      <c r="I361" s="74"/>
      <c r="J361" s="69"/>
      <c r="K361" s="62" t="str">
        <f t="shared" si="8"/>
        <v>Vazia</v>
      </c>
      <c r="L361" s="13"/>
      <c r="M361" s="13"/>
      <c r="N361" s="13"/>
      <c r="O361" s="13"/>
      <c r="P361" s="13"/>
      <c r="Q361" s="13"/>
      <c r="R361" s="13"/>
      <c r="S361" s="13"/>
      <c r="T361" s="13"/>
      <c r="U361" s="13"/>
    </row>
    <row r="362" spans="1:21" ht="63" hidden="1">
      <c r="A362" s="76" t="s">
        <v>415</v>
      </c>
      <c r="B362" s="149" t="s">
        <v>416</v>
      </c>
      <c r="C362" s="71" t="s">
        <v>32</v>
      </c>
      <c r="D362" s="183"/>
      <c r="E362" s="72">
        <v>173</v>
      </c>
      <c r="F362" s="72">
        <f>E362*(1+C$2031)</f>
        <v>212.99760000000001</v>
      </c>
      <c r="G362" s="73">
        <f>D362*F362</f>
        <v>0</v>
      </c>
      <c r="H362" s="68"/>
      <c r="I362" s="74"/>
      <c r="J362" s="75"/>
      <c r="K362" s="62" t="str">
        <f t="shared" si="8"/>
        <v>Vazia</v>
      </c>
      <c r="L362" s="13"/>
      <c r="M362" s="13"/>
      <c r="N362" s="13"/>
      <c r="O362" s="13"/>
      <c r="P362" s="13"/>
      <c r="Q362" s="13"/>
      <c r="R362" s="13"/>
      <c r="S362" s="13"/>
      <c r="T362" s="13"/>
      <c r="U362" s="13"/>
    </row>
    <row r="363" spans="1:21" ht="220.5" hidden="1">
      <c r="A363" s="76"/>
      <c r="B363" s="148" t="s">
        <v>2141</v>
      </c>
      <c r="C363" s="71"/>
      <c r="D363" s="183"/>
      <c r="E363" s="72"/>
      <c r="F363" s="72"/>
      <c r="G363" s="73"/>
      <c r="H363" s="68"/>
      <c r="I363" s="74"/>
      <c r="J363" s="69"/>
      <c r="K363" s="62" t="str">
        <f t="shared" si="8"/>
        <v>Vazia</v>
      </c>
      <c r="L363" s="13"/>
      <c r="M363" s="13"/>
      <c r="N363" s="13"/>
      <c r="O363" s="13"/>
      <c r="P363" s="13"/>
      <c r="Q363" s="13"/>
      <c r="R363" s="13"/>
      <c r="S363" s="13"/>
      <c r="T363" s="13"/>
      <c r="U363" s="13"/>
    </row>
    <row r="364" spans="1:21" ht="18.75" hidden="1">
      <c r="A364" s="76"/>
      <c r="B364" s="148"/>
      <c r="C364" s="71"/>
      <c r="D364" s="183"/>
      <c r="E364" s="72"/>
      <c r="F364" s="72"/>
      <c r="G364" s="73"/>
      <c r="H364" s="68"/>
      <c r="I364" s="74"/>
      <c r="J364" s="69"/>
      <c r="K364" s="62" t="str">
        <f t="shared" si="8"/>
        <v>Vazia</v>
      </c>
      <c r="L364" s="13"/>
      <c r="M364" s="13"/>
      <c r="N364" s="13"/>
      <c r="O364" s="13"/>
      <c r="P364" s="13"/>
      <c r="Q364" s="13"/>
      <c r="R364" s="13"/>
      <c r="S364" s="13"/>
      <c r="T364" s="13"/>
      <c r="U364" s="13"/>
    </row>
    <row r="365" spans="1:21" ht="31.5" hidden="1">
      <c r="A365" s="76" t="s">
        <v>417</v>
      </c>
      <c r="B365" s="149" t="s">
        <v>418</v>
      </c>
      <c r="C365" s="71" t="s">
        <v>32</v>
      </c>
      <c r="D365" s="183"/>
      <c r="E365" s="72">
        <v>108.12</v>
      </c>
      <c r="F365" s="72">
        <f>E365*(1+C$2031)</f>
        <v>133.117344</v>
      </c>
      <c r="G365" s="73">
        <f>D365*F365</f>
        <v>0</v>
      </c>
      <c r="H365" s="68"/>
      <c r="I365" s="74"/>
      <c r="J365" s="75"/>
      <c r="K365" s="62" t="str">
        <f t="shared" si="8"/>
        <v>Vazia</v>
      </c>
      <c r="L365" s="13"/>
      <c r="M365" s="13"/>
      <c r="N365" s="13"/>
      <c r="O365" s="13"/>
      <c r="P365" s="13"/>
      <c r="Q365" s="13"/>
      <c r="R365" s="13"/>
      <c r="S365" s="13"/>
      <c r="T365" s="13"/>
      <c r="U365" s="13"/>
    </row>
    <row r="366" spans="1:21" ht="126" hidden="1">
      <c r="A366" s="76"/>
      <c r="B366" s="148" t="s">
        <v>2142</v>
      </c>
      <c r="C366" s="71"/>
      <c r="D366" s="183"/>
      <c r="E366" s="72"/>
      <c r="F366" s="72"/>
      <c r="G366" s="73"/>
      <c r="H366" s="68"/>
      <c r="I366" s="74"/>
      <c r="J366" s="69"/>
      <c r="K366" s="62" t="str">
        <f t="shared" si="8"/>
        <v>Vazia</v>
      </c>
      <c r="L366" s="13"/>
      <c r="M366" s="13"/>
      <c r="N366" s="13"/>
      <c r="O366" s="13"/>
      <c r="P366" s="13"/>
      <c r="Q366" s="13"/>
      <c r="R366" s="13"/>
      <c r="S366" s="13"/>
      <c r="T366" s="13"/>
      <c r="U366" s="13"/>
    </row>
    <row r="367" spans="1:21" ht="18.75" hidden="1">
      <c r="A367" s="76"/>
      <c r="B367" s="148"/>
      <c r="C367" s="71"/>
      <c r="D367" s="183"/>
      <c r="E367" s="72"/>
      <c r="F367" s="72"/>
      <c r="G367" s="73"/>
      <c r="H367" s="68"/>
      <c r="I367" s="74"/>
      <c r="J367" s="69"/>
      <c r="K367" s="62" t="str">
        <f t="shared" si="8"/>
        <v>Vazia</v>
      </c>
      <c r="L367" s="13"/>
      <c r="M367" s="13"/>
      <c r="N367" s="13"/>
      <c r="O367" s="13"/>
      <c r="P367" s="13"/>
      <c r="Q367" s="13"/>
      <c r="R367" s="13"/>
      <c r="S367" s="13"/>
      <c r="T367" s="13"/>
      <c r="U367" s="13"/>
    </row>
    <row r="368" spans="1:21" ht="31.5" hidden="1">
      <c r="A368" s="76" t="s">
        <v>419</v>
      </c>
      <c r="B368" s="149" t="s">
        <v>420</v>
      </c>
      <c r="C368" s="71" t="s">
        <v>421</v>
      </c>
      <c r="D368" s="183"/>
      <c r="E368" s="72">
        <v>103.12</v>
      </c>
      <c r="F368" s="72">
        <f>E368*(1+C$2031)</f>
        <v>126.96134400000001</v>
      </c>
      <c r="G368" s="73">
        <f>D368*F368</f>
        <v>0</v>
      </c>
      <c r="H368" s="68"/>
      <c r="I368" s="74"/>
      <c r="J368" s="75"/>
      <c r="K368" s="62" t="str">
        <f t="shared" si="8"/>
        <v>Vazia</v>
      </c>
      <c r="L368" s="13"/>
      <c r="M368" s="13"/>
      <c r="N368" s="13"/>
      <c r="O368" s="13"/>
      <c r="P368" s="13"/>
      <c r="Q368" s="13"/>
      <c r="R368" s="13"/>
      <c r="S368" s="13"/>
      <c r="T368" s="13"/>
      <c r="U368" s="13"/>
    </row>
    <row r="369" spans="1:21" ht="126" hidden="1">
      <c r="A369" s="76"/>
      <c r="B369" s="148" t="s">
        <v>2143</v>
      </c>
      <c r="C369" s="71"/>
      <c r="D369" s="183"/>
      <c r="E369" s="72"/>
      <c r="F369" s="72"/>
      <c r="G369" s="73"/>
      <c r="H369" s="68"/>
      <c r="I369" s="74"/>
      <c r="J369" s="69"/>
      <c r="K369" s="62" t="str">
        <f t="shared" si="8"/>
        <v>Vazia</v>
      </c>
      <c r="L369" s="13"/>
      <c r="M369" s="13"/>
      <c r="N369" s="13"/>
      <c r="O369" s="13"/>
      <c r="P369" s="13"/>
      <c r="Q369" s="13"/>
      <c r="R369" s="13"/>
      <c r="S369" s="13"/>
      <c r="T369" s="13"/>
      <c r="U369" s="13"/>
    </row>
    <row r="370" spans="1:21" ht="18.75" hidden="1">
      <c r="A370" s="76"/>
      <c r="B370" s="148"/>
      <c r="C370" s="71"/>
      <c r="D370" s="183"/>
      <c r="E370" s="72"/>
      <c r="F370" s="72"/>
      <c r="G370" s="73"/>
      <c r="H370" s="68"/>
      <c r="I370" s="74"/>
      <c r="J370" s="69"/>
      <c r="K370" s="62" t="str">
        <f t="shared" si="8"/>
        <v>Vazia</v>
      </c>
      <c r="L370" s="13"/>
      <c r="M370" s="13"/>
      <c r="N370" s="13"/>
      <c r="O370" s="13"/>
      <c r="P370" s="13"/>
      <c r="Q370" s="13"/>
      <c r="R370" s="13"/>
      <c r="S370" s="13"/>
      <c r="T370" s="13"/>
      <c r="U370" s="13"/>
    </row>
    <row r="371" spans="1:21" ht="31.5" hidden="1">
      <c r="A371" s="76" t="s">
        <v>422</v>
      </c>
      <c r="B371" s="149" t="s">
        <v>423</v>
      </c>
      <c r="C371" s="71" t="s">
        <v>424</v>
      </c>
      <c r="D371" s="183"/>
      <c r="E371" s="72">
        <v>134.96</v>
      </c>
      <c r="F371" s="72">
        <f>E371*(1+C$2031)</f>
        <v>166.16275200000001</v>
      </c>
      <c r="G371" s="73">
        <f>D371*F371</f>
        <v>0</v>
      </c>
      <c r="H371" s="68"/>
      <c r="I371" s="74"/>
      <c r="J371" s="75"/>
      <c r="K371" s="62" t="str">
        <f t="shared" si="8"/>
        <v>Vazia</v>
      </c>
      <c r="L371" s="13"/>
      <c r="M371" s="13"/>
      <c r="N371" s="13"/>
      <c r="O371" s="13"/>
      <c r="P371" s="13"/>
      <c r="Q371" s="13"/>
      <c r="R371" s="13"/>
      <c r="S371" s="13"/>
      <c r="T371" s="13"/>
      <c r="U371" s="13"/>
    </row>
    <row r="372" spans="1:21" ht="126" hidden="1">
      <c r="A372" s="76"/>
      <c r="B372" s="148" t="s">
        <v>2142</v>
      </c>
      <c r="C372" s="71"/>
      <c r="D372" s="183"/>
      <c r="E372" s="72"/>
      <c r="F372" s="72"/>
      <c r="G372" s="73"/>
      <c r="H372" s="68"/>
      <c r="I372" s="74"/>
      <c r="J372" s="69"/>
      <c r="K372" s="62" t="str">
        <f t="shared" si="8"/>
        <v>Vazia</v>
      </c>
      <c r="L372" s="13"/>
      <c r="M372" s="13"/>
      <c r="N372" s="13"/>
      <c r="O372" s="13"/>
      <c r="P372" s="13"/>
      <c r="Q372" s="13"/>
      <c r="R372" s="13"/>
      <c r="S372" s="13"/>
      <c r="T372" s="13"/>
      <c r="U372" s="13"/>
    </row>
    <row r="373" spans="1:21" ht="18.75" hidden="1">
      <c r="A373" s="76"/>
      <c r="B373" s="148"/>
      <c r="C373" s="71"/>
      <c r="D373" s="183"/>
      <c r="E373" s="72"/>
      <c r="F373" s="72"/>
      <c r="G373" s="73"/>
      <c r="H373" s="68"/>
      <c r="I373" s="74"/>
      <c r="J373" s="69"/>
      <c r="K373" s="62" t="str">
        <f t="shared" si="8"/>
        <v>Vazia</v>
      </c>
      <c r="L373" s="13"/>
      <c r="M373" s="13"/>
      <c r="N373" s="13"/>
      <c r="O373" s="13"/>
      <c r="P373" s="13"/>
      <c r="Q373" s="13"/>
      <c r="R373" s="13"/>
      <c r="S373" s="13"/>
      <c r="T373" s="13"/>
      <c r="U373" s="13"/>
    </row>
    <row r="374" spans="1:21" ht="31.5" hidden="1">
      <c r="A374" s="76" t="s">
        <v>425</v>
      </c>
      <c r="B374" s="149" t="s">
        <v>426</v>
      </c>
      <c r="C374" s="71" t="s">
        <v>427</v>
      </c>
      <c r="D374" s="183"/>
      <c r="E374" s="72">
        <v>52.43</v>
      </c>
      <c r="F374" s="72">
        <f>E374*(1+C$2031)</f>
        <v>64.551816000000002</v>
      </c>
      <c r="G374" s="73">
        <f>D374*F374</f>
        <v>0</v>
      </c>
      <c r="H374" s="68"/>
      <c r="I374" s="74"/>
      <c r="J374" s="75"/>
      <c r="K374" s="62" t="str">
        <f t="shared" si="8"/>
        <v>Vazia</v>
      </c>
      <c r="L374" s="13"/>
      <c r="M374" s="13"/>
      <c r="N374" s="13"/>
      <c r="O374" s="13"/>
      <c r="P374" s="13"/>
      <c r="Q374" s="13"/>
      <c r="R374" s="13"/>
      <c r="S374" s="13"/>
      <c r="T374" s="13"/>
      <c r="U374" s="13"/>
    </row>
    <row r="375" spans="1:21" ht="126" hidden="1">
      <c r="A375" s="76"/>
      <c r="B375" s="148" t="s">
        <v>2144</v>
      </c>
      <c r="C375" s="71"/>
      <c r="D375" s="183"/>
      <c r="E375" s="72"/>
      <c r="F375" s="72"/>
      <c r="G375" s="73"/>
      <c r="H375" s="89"/>
      <c r="I375" s="74"/>
      <c r="J375" s="69"/>
      <c r="K375" s="62" t="str">
        <f t="shared" si="8"/>
        <v>Vazia</v>
      </c>
      <c r="L375" s="13"/>
      <c r="M375" s="13"/>
      <c r="N375" s="13"/>
      <c r="O375" s="13"/>
      <c r="P375" s="13"/>
      <c r="Q375" s="13"/>
      <c r="R375" s="13"/>
      <c r="S375" s="13"/>
      <c r="T375" s="13"/>
      <c r="U375" s="13"/>
    </row>
    <row r="376" spans="1:21" ht="18.75" hidden="1">
      <c r="A376" s="76"/>
      <c r="B376" s="148"/>
      <c r="C376" s="71"/>
      <c r="D376" s="183"/>
      <c r="E376" s="72"/>
      <c r="F376" s="72"/>
      <c r="G376" s="73"/>
      <c r="H376" s="68"/>
      <c r="I376" s="74"/>
      <c r="J376" s="69"/>
      <c r="K376" s="62" t="str">
        <f t="shared" si="8"/>
        <v>Vazia</v>
      </c>
      <c r="L376" s="13"/>
      <c r="M376" s="13"/>
      <c r="N376" s="13"/>
      <c r="O376" s="13"/>
      <c r="P376" s="13"/>
      <c r="Q376" s="13"/>
      <c r="R376" s="13"/>
      <c r="S376" s="13"/>
      <c r="T376" s="13"/>
      <c r="U376" s="13"/>
    </row>
    <row r="377" spans="1:21" ht="31.5" hidden="1">
      <c r="A377" s="76" t="s">
        <v>428</v>
      </c>
      <c r="B377" s="149" t="s">
        <v>429</v>
      </c>
      <c r="C377" s="71" t="s">
        <v>32</v>
      </c>
      <c r="D377" s="183"/>
      <c r="E377" s="72">
        <v>39.32</v>
      </c>
      <c r="F377" s="72">
        <f>E377*(1+C$2031)</f>
        <v>48.410784000000007</v>
      </c>
      <c r="G377" s="73">
        <f>D377*F377</f>
        <v>0</v>
      </c>
      <c r="H377" s="68"/>
      <c r="I377" s="74"/>
      <c r="J377" s="75"/>
      <c r="K377" s="62" t="str">
        <f t="shared" si="8"/>
        <v>Vazia</v>
      </c>
      <c r="L377" s="13"/>
      <c r="M377" s="13"/>
      <c r="N377" s="13"/>
      <c r="O377" s="13"/>
      <c r="P377" s="13"/>
      <c r="Q377" s="13"/>
      <c r="R377" s="13"/>
      <c r="S377" s="13"/>
      <c r="T377" s="13"/>
      <c r="U377" s="13"/>
    </row>
    <row r="378" spans="1:21" ht="126" hidden="1">
      <c r="A378" s="76"/>
      <c r="B378" s="148" t="s">
        <v>2145</v>
      </c>
      <c r="C378" s="71"/>
      <c r="D378" s="183"/>
      <c r="E378" s="72"/>
      <c r="F378" s="72"/>
      <c r="G378" s="73"/>
      <c r="H378" s="89"/>
      <c r="I378" s="74"/>
      <c r="J378" s="69"/>
      <c r="K378" s="62" t="str">
        <f t="shared" si="8"/>
        <v>Vazia</v>
      </c>
      <c r="L378" s="13"/>
      <c r="M378" s="13"/>
      <c r="N378" s="13"/>
      <c r="O378" s="13"/>
      <c r="P378" s="13"/>
      <c r="Q378" s="13"/>
      <c r="R378" s="13"/>
      <c r="S378" s="13"/>
      <c r="T378" s="13"/>
      <c r="U378" s="13"/>
    </row>
    <row r="379" spans="1:21" ht="18.75" hidden="1">
      <c r="A379" s="76"/>
      <c r="B379" s="148"/>
      <c r="C379" s="71"/>
      <c r="D379" s="183"/>
      <c r="E379" s="72"/>
      <c r="F379" s="72"/>
      <c r="G379" s="73"/>
      <c r="H379" s="68"/>
      <c r="I379" s="74"/>
      <c r="J379" s="69"/>
      <c r="K379" s="62" t="str">
        <f t="shared" si="8"/>
        <v>Vazia</v>
      </c>
      <c r="L379" s="13"/>
      <c r="M379" s="13"/>
      <c r="N379" s="13"/>
      <c r="O379" s="13"/>
      <c r="P379" s="13"/>
      <c r="Q379" s="13"/>
      <c r="R379" s="13"/>
      <c r="S379" s="13"/>
      <c r="T379" s="13"/>
      <c r="U379" s="13"/>
    </row>
    <row r="380" spans="1:21" ht="63" hidden="1" customHeight="1">
      <c r="A380" s="76" t="s">
        <v>430</v>
      </c>
      <c r="B380" s="149" t="s">
        <v>431</v>
      </c>
      <c r="C380" s="71" t="s">
        <v>32</v>
      </c>
      <c r="D380" s="183"/>
      <c r="E380" s="72">
        <v>94.57</v>
      </c>
      <c r="F380" s="72">
        <f>E380*(1+C$2031)</f>
        <v>116.434584</v>
      </c>
      <c r="G380" s="73">
        <f>D380*F380</f>
        <v>0</v>
      </c>
      <c r="H380" s="68"/>
      <c r="I380" s="74"/>
      <c r="J380" s="75"/>
      <c r="K380" s="62" t="str">
        <f t="shared" si="8"/>
        <v>Vazia</v>
      </c>
      <c r="L380" s="204"/>
      <c r="M380" s="204"/>
      <c r="N380" s="205"/>
      <c r="O380" s="13"/>
      <c r="P380" s="13"/>
      <c r="Q380" s="13"/>
      <c r="R380" s="13"/>
      <c r="S380" s="13"/>
      <c r="T380" s="13"/>
      <c r="U380" s="13"/>
    </row>
    <row r="381" spans="1:21" ht="283.5" hidden="1">
      <c r="A381" s="76"/>
      <c r="B381" s="148" t="s">
        <v>2146</v>
      </c>
      <c r="C381" s="71"/>
      <c r="D381" s="183"/>
      <c r="E381" s="72"/>
      <c r="F381" s="72"/>
      <c r="G381" s="73"/>
      <c r="H381" s="68"/>
      <c r="I381" s="74"/>
      <c r="J381" s="69"/>
      <c r="K381" s="62" t="str">
        <f t="shared" si="8"/>
        <v>Vazia</v>
      </c>
      <c r="L381" s="13"/>
      <c r="M381" s="13"/>
      <c r="N381" s="13"/>
      <c r="O381" s="13"/>
      <c r="P381" s="13"/>
      <c r="Q381" s="13"/>
      <c r="R381" s="13"/>
      <c r="S381" s="13"/>
      <c r="T381" s="13"/>
      <c r="U381" s="13"/>
    </row>
    <row r="382" spans="1:21" ht="18.75" hidden="1">
      <c r="A382" s="76"/>
      <c r="B382" s="148"/>
      <c r="C382" s="71"/>
      <c r="D382" s="183"/>
      <c r="E382" s="72"/>
      <c r="F382" s="72"/>
      <c r="G382" s="73"/>
      <c r="H382" s="68"/>
      <c r="I382" s="74"/>
      <c r="J382" s="69"/>
      <c r="K382" s="62" t="str">
        <f t="shared" si="8"/>
        <v>Vazia</v>
      </c>
      <c r="L382" s="13"/>
      <c r="M382" s="13"/>
      <c r="N382" s="13"/>
      <c r="O382" s="13"/>
      <c r="P382" s="13"/>
      <c r="Q382" s="13"/>
      <c r="R382" s="13"/>
      <c r="S382" s="13"/>
      <c r="T382" s="13"/>
      <c r="U382" s="13"/>
    </row>
    <row r="383" spans="1:21" ht="47.25" hidden="1">
      <c r="A383" s="76" t="s">
        <v>432</v>
      </c>
      <c r="B383" s="149" t="s">
        <v>433</v>
      </c>
      <c r="C383" s="71" t="s">
        <v>32</v>
      </c>
      <c r="D383" s="183"/>
      <c r="E383" s="72">
        <v>69.34</v>
      </c>
      <c r="F383" s="72">
        <f>E383*(1+C$2031)</f>
        <v>85.371408000000002</v>
      </c>
      <c r="G383" s="73">
        <f>D383*F383</f>
        <v>0</v>
      </c>
      <c r="H383" s="68"/>
      <c r="I383" s="74"/>
      <c r="J383" s="75"/>
      <c r="K383" s="62" t="str">
        <f t="shared" si="8"/>
        <v>Vazia</v>
      </c>
      <c r="L383" s="13"/>
      <c r="M383" s="13"/>
      <c r="N383" s="13"/>
      <c r="O383" s="13"/>
      <c r="P383" s="13"/>
      <c r="Q383" s="13"/>
      <c r="R383" s="13"/>
      <c r="S383" s="13"/>
      <c r="T383" s="13"/>
      <c r="U383" s="13"/>
    </row>
    <row r="384" spans="1:21" ht="330.75" hidden="1">
      <c r="A384" s="76"/>
      <c r="B384" s="148" t="s">
        <v>2147</v>
      </c>
      <c r="C384" s="71"/>
      <c r="D384" s="183"/>
      <c r="E384" s="72"/>
      <c r="F384" s="72"/>
      <c r="G384" s="73"/>
      <c r="H384" s="68"/>
      <c r="I384" s="74"/>
      <c r="J384" s="69"/>
      <c r="K384" s="62" t="str">
        <f t="shared" si="8"/>
        <v>Vazia</v>
      </c>
      <c r="L384" s="13"/>
      <c r="M384" s="13"/>
      <c r="N384" s="13"/>
      <c r="O384" s="13"/>
      <c r="P384" s="13"/>
      <c r="Q384" s="13"/>
      <c r="R384" s="13"/>
      <c r="S384" s="13"/>
      <c r="T384" s="13"/>
      <c r="U384" s="13"/>
    </row>
    <row r="385" spans="1:21" ht="18.75" hidden="1">
      <c r="A385" s="76"/>
      <c r="B385" s="148"/>
      <c r="C385" s="71"/>
      <c r="D385" s="183"/>
      <c r="E385" s="72"/>
      <c r="F385" s="72"/>
      <c r="G385" s="73"/>
      <c r="H385" s="68"/>
      <c r="I385" s="74"/>
      <c r="J385" s="69"/>
      <c r="K385" s="62" t="str">
        <f t="shared" si="8"/>
        <v>Vazia</v>
      </c>
      <c r="L385" s="13"/>
      <c r="M385" s="13"/>
      <c r="N385" s="13"/>
      <c r="O385" s="13"/>
      <c r="P385" s="13"/>
      <c r="Q385" s="13"/>
      <c r="R385" s="13"/>
      <c r="S385" s="13"/>
      <c r="T385" s="13"/>
      <c r="U385" s="13"/>
    </row>
    <row r="386" spans="1:21" ht="31.5" hidden="1">
      <c r="A386" s="76" t="s">
        <v>434</v>
      </c>
      <c r="B386" s="149" t="s">
        <v>435</v>
      </c>
      <c r="C386" s="71" t="s">
        <v>32</v>
      </c>
      <c r="D386" s="183"/>
      <c r="E386" s="72">
        <v>16.45</v>
      </c>
      <c r="F386" s="72">
        <f>E386*(1+C$2031)</f>
        <v>20.253240000000002</v>
      </c>
      <c r="G386" s="73">
        <f>D386*F386</f>
        <v>0</v>
      </c>
      <c r="H386" s="68"/>
      <c r="I386" s="74"/>
      <c r="J386" s="75"/>
      <c r="K386" s="62" t="str">
        <f t="shared" si="8"/>
        <v>Vazia</v>
      </c>
      <c r="L386" s="13"/>
      <c r="M386" s="13"/>
      <c r="N386" s="13"/>
      <c r="O386" s="13"/>
      <c r="P386" s="13"/>
      <c r="Q386" s="13"/>
      <c r="R386" s="13"/>
      <c r="S386" s="13"/>
      <c r="T386" s="13"/>
      <c r="U386" s="13"/>
    </row>
    <row r="387" spans="1:21" ht="157.5" hidden="1">
      <c r="A387" s="76"/>
      <c r="B387" s="148" t="s">
        <v>2148</v>
      </c>
      <c r="C387" s="71"/>
      <c r="D387" s="183"/>
      <c r="E387" s="72"/>
      <c r="F387" s="72"/>
      <c r="G387" s="73"/>
      <c r="H387" s="68"/>
      <c r="I387" s="74"/>
      <c r="J387" s="69"/>
      <c r="K387" s="62" t="str">
        <f t="shared" si="8"/>
        <v>Vazia</v>
      </c>
      <c r="L387" s="13"/>
      <c r="M387" s="13"/>
      <c r="N387" s="13"/>
      <c r="O387" s="13"/>
      <c r="P387" s="13"/>
      <c r="Q387" s="13"/>
      <c r="R387" s="13"/>
      <c r="S387" s="13"/>
      <c r="T387" s="13"/>
      <c r="U387" s="13"/>
    </row>
    <row r="388" spans="1:21" ht="18.75" hidden="1">
      <c r="A388" s="76"/>
      <c r="B388" s="148"/>
      <c r="C388" s="71"/>
      <c r="D388" s="183"/>
      <c r="E388" s="72"/>
      <c r="F388" s="72"/>
      <c r="G388" s="73"/>
      <c r="H388" s="68"/>
      <c r="I388" s="74"/>
      <c r="J388" s="69"/>
      <c r="K388" s="62" t="str">
        <f t="shared" si="8"/>
        <v>Vazia</v>
      </c>
      <c r="L388" s="13"/>
      <c r="M388" s="13"/>
      <c r="N388" s="13"/>
      <c r="O388" s="13"/>
      <c r="P388" s="13"/>
      <c r="Q388" s="13"/>
      <c r="R388" s="13"/>
      <c r="S388" s="13"/>
      <c r="T388" s="13"/>
      <c r="U388" s="13"/>
    </row>
    <row r="389" spans="1:21" ht="31.5" hidden="1">
      <c r="A389" s="76" t="s">
        <v>436</v>
      </c>
      <c r="B389" s="149" t="s">
        <v>437</v>
      </c>
      <c r="C389" s="71" t="s">
        <v>32</v>
      </c>
      <c r="D389" s="183"/>
      <c r="E389" s="72">
        <v>82.12</v>
      </c>
      <c r="F389" s="72">
        <f>E389*(1+C$2031)</f>
        <v>101.10614400000001</v>
      </c>
      <c r="G389" s="73">
        <f>D389*F389</f>
        <v>0</v>
      </c>
      <c r="H389" s="68"/>
      <c r="I389" s="74"/>
      <c r="J389" s="75"/>
      <c r="K389" s="62" t="str">
        <f t="shared" si="8"/>
        <v>Vazia</v>
      </c>
      <c r="L389" s="13"/>
      <c r="M389" s="13"/>
      <c r="N389" s="13"/>
      <c r="O389" s="13"/>
      <c r="P389" s="13"/>
      <c r="Q389" s="13"/>
      <c r="R389" s="13"/>
      <c r="S389" s="13"/>
      <c r="T389" s="13"/>
      <c r="U389" s="13"/>
    </row>
    <row r="390" spans="1:21" ht="126" hidden="1">
      <c r="A390" s="76"/>
      <c r="B390" s="148" t="s">
        <v>2144</v>
      </c>
      <c r="C390" s="71"/>
      <c r="D390" s="183"/>
      <c r="E390" s="72"/>
      <c r="F390" s="72"/>
      <c r="G390" s="73"/>
      <c r="H390" s="68"/>
      <c r="I390" s="74"/>
      <c r="J390" s="69"/>
      <c r="K390" s="62" t="str">
        <f t="shared" si="8"/>
        <v>Vazia</v>
      </c>
      <c r="L390" s="13"/>
      <c r="M390" s="13"/>
      <c r="N390" s="13"/>
      <c r="O390" s="13"/>
      <c r="P390" s="13"/>
      <c r="Q390" s="13"/>
      <c r="R390" s="13"/>
      <c r="S390" s="13"/>
      <c r="T390" s="13"/>
      <c r="U390" s="13"/>
    </row>
    <row r="391" spans="1:21" ht="18.75" hidden="1">
      <c r="A391" s="76"/>
      <c r="B391" s="148"/>
      <c r="C391" s="71"/>
      <c r="D391" s="183"/>
      <c r="E391" s="72"/>
      <c r="F391" s="72"/>
      <c r="G391" s="73"/>
      <c r="H391" s="68"/>
      <c r="I391" s="74"/>
      <c r="J391" s="69"/>
      <c r="K391" s="62" t="str">
        <f t="shared" si="8"/>
        <v>Vazia</v>
      </c>
      <c r="L391" s="13"/>
      <c r="M391" s="13"/>
      <c r="N391" s="13"/>
      <c r="O391" s="13"/>
      <c r="P391" s="13"/>
      <c r="Q391" s="13"/>
      <c r="R391" s="13"/>
      <c r="S391" s="13"/>
      <c r="T391" s="13"/>
      <c r="U391" s="13"/>
    </row>
    <row r="392" spans="1:21" ht="78.75" hidden="1">
      <c r="A392" s="76" t="s">
        <v>438</v>
      </c>
      <c r="B392" s="149" t="s">
        <v>439</v>
      </c>
      <c r="C392" s="71" t="s">
        <v>32</v>
      </c>
      <c r="D392" s="183"/>
      <c r="E392" s="72">
        <v>267.64999999999998</v>
      </c>
      <c r="F392" s="72">
        <f>E392*(1+C$2031)</f>
        <v>329.53068000000002</v>
      </c>
      <c r="G392" s="73">
        <f>D392*F392</f>
        <v>0</v>
      </c>
      <c r="H392" s="68"/>
      <c r="I392" s="74"/>
      <c r="J392" s="69"/>
      <c r="K392" s="62" t="str">
        <f t="shared" si="8"/>
        <v>Vazia</v>
      </c>
      <c r="L392" s="13"/>
      <c r="M392" s="13"/>
      <c r="N392" s="13"/>
      <c r="O392" s="13"/>
      <c r="P392" s="13"/>
      <c r="Q392" s="13"/>
      <c r="R392" s="13"/>
      <c r="S392" s="13"/>
      <c r="T392" s="13"/>
      <c r="U392" s="13"/>
    </row>
    <row r="393" spans="1:21" ht="283.5" hidden="1">
      <c r="A393" s="76"/>
      <c r="B393" s="148" t="s">
        <v>2149</v>
      </c>
      <c r="C393" s="71"/>
      <c r="D393" s="183"/>
      <c r="E393" s="72"/>
      <c r="F393" s="72"/>
      <c r="G393" s="73"/>
      <c r="H393" s="68"/>
      <c r="I393" s="74"/>
      <c r="J393" s="69"/>
      <c r="K393" s="62" t="str">
        <f t="shared" si="8"/>
        <v>Vazia</v>
      </c>
      <c r="L393" s="13"/>
      <c r="M393" s="13"/>
      <c r="N393" s="13"/>
      <c r="O393" s="13"/>
      <c r="P393" s="13"/>
      <c r="Q393" s="13"/>
      <c r="R393" s="13"/>
      <c r="S393" s="13"/>
      <c r="T393" s="13"/>
      <c r="U393" s="13"/>
    </row>
    <row r="394" spans="1:21" ht="18.75" hidden="1">
      <c r="A394" s="76"/>
      <c r="B394" s="148"/>
      <c r="C394" s="71"/>
      <c r="D394" s="183"/>
      <c r="E394" s="72"/>
      <c r="F394" s="72"/>
      <c r="G394" s="73"/>
      <c r="H394" s="68"/>
      <c r="I394" s="74"/>
      <c r="J394" s="69"/>
      <c r="K394" s="62" t="str">
        <f t="shared" si="8"/>
        <v>Vazia</v>
      </c>
      <c r="L394" s="13"/>
      <c r="M394" s="13"/>
      <c r="N394" s="13"/>
      <c r="O394" s="13"/>
      <c r="P394" s="13"/>
      <c r="Q394" s="13"/>
      <c r="R394" s="13"/>
      <c r="S394" s="13"/>
      <c r="T394" s="13"/>
      <c r="U394" s="13"/>
    </row>
    <row r="395" spans="1:21" ht="31.5" hidden="1">
      <c r="A395" s="76" t="s">
        <v>440</v>
      </c>
      <c r="B395" s="162" t="s">
        <v>441</v>
      </c>
      <c r="C395" s="71"/>
      <c r="D395" s="183"/>
      <c r="E395" s="72"/>
      <c r="F395" s="72"/>
      <c r="G395" s="73"/>
      <c r="H395" s="68"/>
      <c r="I395" s="74"/>
      <c r="J395" s="69"/>
      <c r="K395" s="62" t="str">
        <f t="shared" si="8"/>
        <v>Vazia</v>
      </c>
      <c r="L395" s="13"/>
      <c r="M395" s="13"/>
      <c r="N395" s="13"/>
      <c r="O395" s="13"/>
      <c r="P395" s="13"/>
      <c r="Q395" s="13"/>
      <c r="R395" s="13"/>
      <c r="S395" s="13"/>
      <c r="T395" s="13"/>
      <c r="U395" s="13"/>
    </row>
    <row r="396" spans="1:21" ht="18.75" hidden="1">
      <c r="A396" s="76" t="s">
        <v>442</v>
      </c>
      <c r="B396" s="149" t="s">
        <v>443</v>
      </c>
      <c r="C396" s="71" t="s">
        <v>18</v>
      </c>
      <c r="D396" s="183"/>
      <c r="E396" s="72">
        <v>35.47</v>
      </c>
      <c r="F396" s="72">
        <f>E396*(1+C$2031)</f>
        <v>43.670664000000002</v>
      </c>
      <c r="G396" s="73">
        <f>D396*F396</f>
        <v>0</v>
      </c>
      <c r="H396" s="68"/>
      <c r="I396" s="74"/>
      <c r="J396" s="75"/>
      <c r="K396" s="62" t="str">
        <f t="shared" si="8"/>
        <v>Vazia</v>
      </c>
      <c r="L396" s="207"/>
      <c r="M396" s="207"/>
      <c r="N396" s="207"/>
      <c r="O396" s="207"/>
      <c r="P396" s="207"/>
      <c r="Q396" s="207"/>
      <c r="R396" s="208"/>
      <c r="S396" s="13"/>
      <c r="T396" s="13"/>
      <c r="U396" s="13"/>
    </row>
    <row r="397" spans="1:21" ht="78.75" hidden="1" customHeight="1">
      <c r="A397" s="76"/>
      <c r="B397" s="148" t="s">
        <v>444</v>
      </c>
      <c r="C397" s="71"/>
      <c r="D397" s="183"/>
      <c r="E397" s="72"/>
      <c r="F397" s="72"/>
      <c r="G397" s="73"/>
      <c r="H397" s="68"/>
      <c r="I397" s="74"/>
      <c r="J397" s="69"/>
      <c r="K397" s="62" t="str">
        <f t="shared" si="8"/>
        <v>Vazia</v>
      </c>
      <c r="L397" s="210"/>
      <c r="M397" s="210"/>
      <c r="N397" s="210"/>
      <c r="O397" s="210"/>
      <c r="P397" s="210"/>
      <c r="Q397" s="210"/>
      <c r="R397" s="211"/>
      <c r="S397" s="13"/>
      <c r="T397" s="13"/>
      <c r="U397" s="13"/>
    </row>
    <row r="398" spans="1:21" ht="18.75" hidden="1">
      <c r="A398" s="76"/>
      <c r="B398" s="149"/>
      <c r="C398" s="71"/>
      <c r="D398" s="183"/>
      <c r="E398" s="72"/>
      <c r="F398" s="72"/>
      <c r="G398" s="73"/>
      <c r="H398" s="68"/>
      <c r="I398" s="74"/>
      <c r="J398" s="69"/>
      <c r="K398" s="62" t="str">
        <f t="shared" si="8"/>
        <v>Vazia</v>
      </c>
      <c r="L398" s="13"/>
      <c r="M398" s="13"/>
      <c r="N398" s="13"/>
      <c r="O398" s="13"/>
      <c r="P398" s="13"/>
      <c r="Q398" s="13"/>
      <c r="R398" s="13"/>
      <c r="S398" s="13"/>
      <c r="T398" s="13"/>
      <c r="U398" s="13"/>
    </row>
    <row r="399" spans="1:21" ht="31.5" hidden="1">
      <c r="A399" s="76" t="s">
        <v>445</v>
      </c>
      <c r="B399" s="149" t="s">
        <v>446</v>
      </c>
      <c r="C399" s="71" t="s">
        <v>18</v>
      </c>
      <c r="D399" s="183"/>
      <c r="E399" s="72">
        <v>87.73</v>
      </c>
      <c r="F399" s="72">
        <f>E399*(1+C$2031)</f>
        <v>108.01317600000002</v>
      </c>
      <c r="G399" s="73">
        <f>D399*F399</f>
        <v>0</v>
      </c>
      <c r="H399" s="68"/>
      <c r="I399" s="74"/>
      <c r="J399" s="75"/>
      <c r="K399" s="62" t="str">
        <f t="shared" si="8"/>
        <v>Vazia</v>
      </c>
      <c r="L399" s="13"/>
      <c r="M399" s="13"/>
      <c r="N399" s="13"/>
      <c r="O399" s="13"/>
      <c r="P399" s="13"/>
      <c r="Q399" s="13"/>
      <c r="R399" s="13"/>
      <c r="S399" s="13"/>
      <c r="T399" s="13"/>
      <c r="U399" s="13"/>
    </row>
    <row r="400" spans="1:21" ht="110.25" hidden="1">
      <c r="A400" s="76"/>
      <c r="B400" s="148" t="s">
        <v>447</v>
      </c>
      <c r="C400" s="71"/>
      <c r="D400" s="183"/>
      <c r="E400" s="72"/>
      <c r="F400" s="72"/>
      <c r="G400" s="73"/>
      <c r="H400" s="68"/>
      <c r="I400" s="74"/>
      <c r="J400" s="69"/>
      <c r="K400" s="62" t="str">
        <f t="shared" si="8"/>
        <v>Vazia</v>
      </c>
      <c r="L400" s="13"/>
      <c r="M400" s="13"/>
      <c r="N400" s="13"/>
      <c r="O400" s="13"/>
      <c r="P400" s="13"/>
      <c r="Q400" s="13"/>
      <c r="R400" s="13"/>
      <c r="S400" s="13"/>
      <c r="T400" s="13"/>
      <c r="U400" s="13"/>
    </row>
    <row r="401" spans="1:21" ht="18.75" hidden="1">
      <c r="A401" s="76"/>
      <c r="B401" s="148"/>
      <c r="C401" s="71"/>
      <c r="D401" s="183"/>
      <c r="E401" s="72"/>
      <c r="F401" s="72"/>
      <c r="G401" s="73"/>
      <c r="H401" s="68"/>
      <c r="I401" s="74"/>
      <c r="J401" s="69"/>
      <c r="K401" s="62" t="str">
        <f t="shared" si="8"/>
        <v>Vazia</v>
      </c>
      <c r="L401" s="13"/>
      <c r="M401" s="13"/>
      <c r="N401" s="13"/>
      <c r="O401" s="13"/>
      <c r="P401" s="13"/>
      <c r="Q401" s="13"/>
      <c r="R401" s="13"/>
      <c r="S401" s="13"/>
      <c r="T401" s="13"/>
      <c r="U401" s="13"/>
    </row>
    <row r="402" spans="1:21" ht="31.5" hidden="1">
      <c r="A402" s="76" t="s">
        <v>448</v>
      </c>
      <c r="B402" s="149" t="s">
        <v>449</v>
      </c>
      <c r="C402" s="71" t="s">
        <v>18</v>
      </c>
      <c r="D402" s="183"/>
      <c r="E402" s="72">
        <v>131.72999999999999</v>
      </c>
      <c r="F402" s="72">
        <f>E402*(1+C$2031)</f>
        <v>162.18597600000001</v>
      </c>
      <c r="G402" s="73">
        <f>D402*F402</f>
        <v>0</v>
      </c>
      <c r="H402" s="68"/>
      <c r="I402" s="74"/>
      <c r="J402" s="75"/>
      <c r="K402" s="62" t="str">
        <f t="shared" ref="K402:K465" si="9">IF(H402="","Vazia","Preenchida")</f>
        <v>Vazia</v>
      </c>
      <c r="L402" s="13"/>
      <c r="M402" s="13"/>
      <c r="N402" s="13"/>
      <c r="O402" s="13"/>
      <c r="P402" s="13"/>
      <c r="Q402" s="13"/>
      <c r="R402" s="13"/>
      <c r="S402" s="13"/>
      <c r="T402" s="13"/>
      <c r="U402" s="13"/>
    </row>
    <row r="403" spans="1:21" ht="110.25" hidden="1">
      <c r="A403" s="85"/>
      <c r="B403" s="148" t="s">
        <v>450</v>
      </c>
      <c r="C403" s="71"/>
      <c r="D403" s="183"/>
      <c r="E403" s="72"/>
      <c r="F403" s="72"/>
      <c r="G403" s="73"/>
      <c r="H403" s="86"/>
      <c r="I403" s="74"/>
      <c r="J403" s="78"/>
      <c r="K403" s="62" t="str">
        <f t="shared" si="9"/>
        <v>Vazia</v>
      </c>
      <c r="L403" s="26"/>
      <c r="M403" s="26"/>
      <c r="N403" s="26"/>
      <c r="O403" s="26"/>
      <c r="P403" s="26"/>
      <c r="Q403" s="26"/>
      <c r="R403" s="26"/>
      <c r="S403" s="26"/>
      <c r="T403" s="26"/>
      <c r="U403" s="26"/>
    </row>
    <row r="404" spans="1:21" ht="18.75" hidden="1">
      <c r="A404" s="85"/>
      <c r="B404" s="148"/>
      <c r="C404" s="71"/>
      <c r="D404" s="183"/>
      <c r="E404" s="72"/>
      <c r="F404" s="72"/>
      <c r="G404" s="73"/>
      <c r="H404" s="86"/>
      <c r="I404" s="74"/>
      <c r="J404" s="78"/>
      <c r="K404" s="62" t="str">
        <f t="shared" si="9"/>
        <v>Vazia</v>
      </c>
      <c r="L404" s="26"/>
      <c r="M404" s="26"/>
      <c r="N404" s="26"/>
      <c r="O404" s="26"/>
      <c r="P404" s="26"/>
      <c r="Q404" s="26"/>
      <c r="R404" s="26"/>
      <c r="S404" s="26"/>
      <c r="T404" s="26"/>
      <c r="U404" s="26"/>
    </row>
    <row r="405" spans="1:21" ht="18.75" hidden="1">
      <c r="A405" s="76" t="s">
        <v>451</v>
      </c>
      <c r="B405" s="149" t="s">
        <v>452</v>
      </c>
      <c r="C405" s="71" t="s">
        <v>18</v>
      </c>
      <c r="D405" s="183"/>
      <c r="E405" s="72">
        <v>48.93</v>
      </c>
      <c r="F405" s="72">
        <f>E405*(1+C$2031)</f>
        <v>60.242616000000005</v>
      </c>
      <c r="G405" s="73">
        <f>D405*F405</f>
        <v>0</v>
      </c>
      <c r="H405" s="68"/>
      <c r="I405" s="74"/>
      <c r="J405" s="75"/>
      <c r="K405" s="62" t="str">
        <f t="shared" si="9"/>
        <v>Vazia</v>
      </c>
      <c r="L405" s="13"/>
      <c r="M405" s="13"/>
      <c r="N405" s="13"/>
      <c r="O405" s="13"/>
      <c r="P405" s="13"/>
      <c r="Q405" s="13"/>
      <c r="R405" s="13"/>
      <c r="S405" s="13"/>
      <c r="T405" s="13"/>
      <c r="U405" s="13"/>
    </row>
    <row r="406" spans="1:21" ht="204.75" hidden="1">
      <c r="A406" s="76"/>
      <c r="B406" s="148" t="s">
        <v>453</v>
      </c>
      <c r="C406" s="71"/>
      <c r="D406" s="183"/>
      <c r="E406" s="72"/>
      <c r="F406" s="72"/>
      <c r="G406" s="73"/>
      <c r="H406" s="68"/>
      <c r="I406" s="74"/>
      <c r="J406" s="69"/>
      <c r="K406" s="62" t="str">
        <f t="shared" si="9"/>
        <v>Vazia</v>
      </c>
      <c r="L406" s="13"/>
      <c r="M406" s="13"/>
      <c r="N406" s="13"/>
      <c r="O406" s="13"/>
      <c r="P406" s="13"/>
      <c r="Q406" s="13"/>
      <c r="R406" s="13"/>
      <c r="S406" s="13"/>
      <c r="T406" s="13"/>
      <c r="U406" s="13"/>
    </row>
    <row r="407" spans="1:21" ht="18.75" hidden="1">
      <c r="A407" s="76"/>
      <c r="B407" s="149"/>
      <c r="C407" s="71"/>
      <c r="D407" s="183"/>
      <c r="E407" s="72"/>
      <c r="F407" s="72"/>
      <c r="G407" s="73"/>
      <c r="H407" s="68"/>
      <c r="I407" s="74"/>
      <c r="J407" s="69"/>
      <c r="K407" s="62" t="str">
        <f t="shared" si="9"/>
        <v>Vazia</v>
      </c>
      <c r="L407" s="13"/>
      <c r="M407" s="13"/>
      <c r="N407" s="13"/>
      <c r="O407" s="13"/>
      <c r="P407" s="13"/>
      <c r="Q407" s="13"/>
      <c r="R407" s="13"/>
      <c r="S407" s="13"/>
      <c r="T407" s="13"/>
      <c r="U407" s="13"/>
    </row>
    <row r="408" spans="1:21" ht="47.25" hidden="1">
      <c r="A408" s="76" t="s">
        <v>454</v>
      </c>
      <c r="B408" s="149" t="s">
        <v>455</v>
      </c>
      <c r="C408" s="71" t="s">
        <v>18</v>
      </c>
      <c r="D408" s="183"/>
      <c r="E408" s="72">
        <v>16.18</v>
      </c>
      <c r="F408" s="72">
        <f>E408*(1+C$2031)</f>
        <v>19.920816000000002</v>
      </c>
      <c r="G408" s="73">
        <f>D408*F408</f>
        <v>0</v>
      </c>
      <c r="H408" s="68"/>
      <c r="I408" s="74"/>
      <c r="J408" s="75"/>
      <c r="K408" s="62" t="str">
        <f t="shared" si="9"/>
        <v>Vazia</v>
      </c>
      <c r="L408" s="13"/>
      <c r="M408" s="13"/>
      <c r="N408" s="13"/>
      <c r="O408" s="13"/>
      <c r="P408" s="13"/>
      <c r="Q408" s="13"/>
      <c r="R408" s="13"/>
      <c r="S408" s="13"/>
      <c r="T408" s="13"/>
      <c r="U408" s="13"/>
    </row>
    <row r="409" spans="1:21" ht="63" hidden="1">
      <c r="A409" s="76"/>
      <c r="B409" s="148" t="s">
        <v>456</v>
      </c>
      <c r="C409" s="71"/>
      <c r="D409" s="183"/>
      <c r="E409" s="72"/>
      <c r="F409" s="72"/>
      <c r="G409" s="73"/>
      <c r="H409" s="68"/>
      <c r="I409" s="74"/>
      <c r="J409" s="69"/>
      <c r="K409" s="62" t="str">
        <f t="shared" si="9"/>
        <v>Vazia</v>
      </c>
      <c r="L409" s="13"/>
      <c r="M409" s="13"/>
      <c r="N409" s="13"/>
      <c r="O409" s="13"/>
      <c r="P409" s="13"/>
      <c r="Q409" s="13"/>
      <c r="R409" s="13"/>
      <c r="S409" s="13"/>
      <c r="T409" s="13"/>
      <c r="U409" s="13"/>
    </row>
    <row r="410" spans="1:21" ht="18.75" hidden="1">
      <c r="A410" s="76"/>
      <c r="B410" s="148"/>
      <c r="C410" s="71"/>
      <c r="D410" s="183"/>
      <c r="E410" s="72"/>
      <c r="F410" s="72"/>
      <c r="G410" s="73"/>
      <c r="H410" s="68"/>
      <c r="I410" s="74"/>
      <c r="J410" s="69"/>
      <c r="K410" s="62" t="str">
        <f t="shared" si="9"/>
        <v>Vazia</v>
      </c>
      <c r="L410" s="13"/>
      <c r="M410" s="13"/>
      <c r="N410" s="13"/>
      <c r="O410" s="13"/>
      <c r="P410" s="13"/>
      <c r="Q410" s="13"/>
      <c r="R410" s="13"/>
      <c r="S410" s="13"/>
      <c r="T410" s="13"/>
      <c r="U410" s="13"/>
    </row>
    <row r="411" spans="1:21" ht="18.75" hidden="1">
      <c r="A411" s="76" t="s">
        <v>457</v>
      </c>
      <c r="B411" s="149" t="s">
        <v>458</v>
      </c>
      <c r="C411" s="71" t="s">
        <v>18</v>
      </c>
      <c r="D411" s="183"/>
      <c r="E411" s="72">
        <v>119.39</v>
      </c>
      <c r="F411" s="72">
        <f>E411*(1+C$2031)</f>
        <v>146.99296800000002</v>
      </c>
      <c r="G411" s="73">
        <f>D411*F411</f>
        <v>0</v>
      </c>
      <c r="H411" s="68"/>
      <c r="I411" s="74"/>
      <c r="J411" s="69"/>
      <c r="K411" s="62" t="str">
        <f t="shared" si="9"/>
        <v>Vazia</v>
      </c>
      <c r="L411" s="13"/>
      <c r="M411" s="13"/>
      <c r="N411" s="13"/>
      <c r="O411" s="13"/>
      <c r="P411" s="13"/>
      <c r="Q411" s="13"/>
      <c r="R411" s="13"/>
      <c r="S411" s="13"/>
      <c r="T411" s="13"/>
      <c r="U411" s="13"/>
    </row>
    <row r="412" spans="1:21" ht="126" hidden="1">
      <c r="A412" s="76"/>
      <c r="B412" s="148" t="s">
        <v>459</v>
      </c>
      <c r="C412" s="71"/>
      <c r="D412" s="183"/>
      <c r="E412" s="72"/>
      <c r="F412" s="72"/>
      <c r="G412" s="73"/>
      <c r="H412" s="68"/>
      <c r="I412" s="74"/>
      <c r="J412" s="69"/>
      <c r="K412" s="62" t="str">
        <f t="shared" si="9"/>
        <v>Vazia</v>
      </c>
      <c r="L412" s="13"/>
      <c r="M412" s="13"/>
      <c r="N412" s="13"/>
      <c r="O412" s="13"/>
      <c r="P412" s="13"/>
      <c r="Q412" s="13"/>
      <c r="R412" s="13"/>
      <c r="S412" s="13"/>
      <c r="T412" s="13"/>
      <c r="U412" s="13"/>
    </row>
    <row r="413" spans="1:21" ht="18.75" hidden="1">
      <c r="A413" s="76"/>
      <c r="B413" s="148"/>
      <c r="C413" s="71"/>
      <c r="D413" s="183"/>
      <c r="E413" s="72"/>
      <c r="F413" s="72"/>
      <c r="G413" s="73"/>
      <c r="H413" s="68"/>
      <c r="I413" s="74"/>
      <c r="J413" s="69"/>
      <c r="K413" s="62" t="str">
        <f t="shared" si="9"/>
        <v>Vazia</v>
      </c>
      <c r="L413" s="13"/>
      <c r="M413" s="13"/>
      <c r="N413" s="13"/>
      <c r="O413" s="13"/>
      <c r="P413" s="13"/>
      <c r="Q413" s="13"/>
      <c r="R413" s="13"/>
      <c r="S413" s="13"/>
      <c r="T413" s="13"/>
      <c r="U413" s="13"/>
    </row>
    <row r="414" spans="1:21" ht="18.75" hidden="1">
      <c r="A414" s="76" t="s">
        <v>460</v>
      </c>
      <c r="B414" s="151" t="s">
        <v>461</v>
      </c>
      <c r="C414" s="71"/>
      <c r="D414" s="183"/>
      <c r="E414" s="72"/>
      <c r="F414" s="72"/>
      <c r="G414" s="73"/>
      <c r="H414" s="68"/>
      <c r="I414" s="74"/>
      <c r="J414" s="69"/>
      <c r="K414" s="62" t="str">
        <f t="shared" si="9"/>
        <v>Vazia</v>
      </c>
      <c r="L414" s="13"/>
      <c r="M414" s="13"/>
      <c r="N414" s="13"/>
      <c r="O414" s="13"/>
      <c r="P414" s="13"/>
      <c r="Q414" s="13"/>
      <c r="R414" s="13"/>
      <c r="S414" s="13"/>
      <c r="T414" s="13"/>
      <c r="U414" s="13"/>
    </row>
    <row r="415" spans="1:21" ht="204.75" hidden="1">
      <c r="A415" s="76"/>
      <c r="B415" s="148" t="s">
        <v>462</v>
      </c>
      <c r="C415" s="71"/>
      <c r="D415" s="183"/>
      <c r="E415" s="72"/>
      <c r="F415" s="72"/>
      <c r="G415" s="73"/>
      <c r="H415" s="68"/>
      <c r="I415" s="74"/>
      <c r="J415" s="69"/>
      <c r="K415" s="62" t="str">
        <f t="shared" si="9"/>
        <v>Vazia</v>
      </c>
      <c r="L415" s="13"/>
      <c r="M415" s="13"/>
      <c r="N415" s="13"/>
      <c r="O415" s="13"/>
      <c r="P415" s="13"/>
      <c r="Q415" s="13"/>
      <c r="R415" s="13"/>
      <c r="S415" s="13"/>
      <c r="T415" s="13"/>
      <c r="U415" s="13"/>
    </row>
    <row r="416" spans="1:21" ht="18.75" hidden="1">
      <c r="A416" s="76"/>
      <c r="B416" s="148"/>
      <c r="C416" s="71"/>
      <c r="D416" s="183"/>
      <c r="E416" s="72"/>
      <c r="F416" s="72"/>
      <c r="G416" s="73"/>
      <c r="H416" s="68"/>
      <c r="I416" s="74"/>
      <c r="J416" s="69"/>
      <c r="K416" s="62" t="str">
        <f t="shared" si="9"/>
        <v>Vazia</v>
      </c>
      <c r="L416" s="13"/>
      <c r="M416" s="13"/>
      <c r="N416" s="13"/>
      <c r="O416" s="13"/>
      <c r="P416" s="13"/>
      <c r="Q416" s="13"/>
      <c r="R416" s="13"/>
      <c r="S416" s="13"/>
      <c r="T416" s="13"/>
      <c r="U416" s="13"/>
    </row>
    <row r="417" spans="1:21" ht="18.75" hidden="1">
      <c r="A417" s="76" t="s">
        <v>463</v>
      </c>
      <c r="B417" s="149" t="s">
        <v>464</v>
      </c>
      <c r="C417" s="71" t="s">
        <v>18</v>
      </c>
      <c r="D417" s="183"/>
      <c r="E417" s="72">
        <v>69.41</v>
      </c>
      <c r="F417" s="72">
        <f>E417*(1+C$2031)</f>
        <v>85.457592000000005</v>
      </c>
      <c r="G417" s="73">
        <f>D417*F417</f>
        <v>0</v>
      </c>
      <c r="H417" s="68"/>
      <c r="I417" s="74"/>
      <c r="J417" s="75"/>
      <c r="K417" s="62" t="str">
        <f t="shared" si="9"/>
        <v>Vazia</v>
      </c>
      <c r="L417" s="13"/>
      <c r="M417" s="13"/>
      <c r="N417" s="13"/>
      <c r="O417" s="13"/>
      <c r="P417" s="13"/>
      <c r="Q417" s="13"/>
      <c r="R417" s="13"/>
      <c r="S417" s="13"/>
      <c r="T417" s="13"/>
      <c r="U417" s="13"/>
    </row>
    <row r="418" spans="1:21" ht="18.75" hidden="1">
      <c r="A418" s="76"/>
      <c r="B418" s="149"/>
      <c r="C418" s="71"/>
      <c r="D418" s="183"/>
      <c r="E418" s="72"/>
      <c r="F418" s="72"/>
      <c r="G418" s="73"/>
      <c r="H418" s="68"/>
      <c r="I418" s="74"/>
      <c r="J418" s="69"/>
      <c r="K418" s="62" t="str">
        <f t="shared" si="9"/>
        <v>Vazia</v>
      </c>
      <c r="L418" s="13"/>
      <c r="M418" s="13"/>
      <c r="N418" s="13"/>
      <c r="O418" s="13"/>
      <c r="P418" s="13"/>
      <c r="Q418" s="13"/>
      <c r="R418" s="13"/>
      <c r="S418" s="13"/>
      <c r="T418" s="13"/>
      <c r="U418" s="13"/>
    </row>
    <row r="419" spans="1:21" ht="18.75" hidden="1">
      <c r="A419" s="76" t="s">
        <v>465</v>
      </c>
      <c r="B419" s="149" t="s">
        <v>466</v>
      </c>
      <c r="C419" s="71" t="s">
        <v>18</v>
      </c>
      <c r="D419" s="183"/>
      <c r="E419" s="72">
        <v>56.88</v>
      </c>
      <c r="F419" s="72">
        <f>E419*(1+C$2031)</f>
        <v>70.030656000000008</v>
      </c>
      <c r="G419" s="73">
        <f>D419*F419</f>
        <v>0</v>
      </c>
      <c r="H419" s="68"/>
      <c r="I419" s="74"/>
      <c r="J419" s="75"/>
      <c r="K419" s="62" t="str">
        <f t="shared" si="9"/>
        <v>Vazia</v>
      </c>
      <c r="L419" s="13"/>
      <c r="M419" s="13"/>
      <c r="N419" s="13"/>
      <c r="O419" s="13"/>
      <c r="P419" s="13"/>
      <c r="Q419" s="13"/>
      <c r="R419" s="13"/>
      <c r="S419" s="13"/>
      <c r="T419" s="13"/>
      <c r="U419" s="13"/>
    </row>
    <row r="420" spans="1:21" ht="18.75" hidden="1">
      <c r="A420" s="76"/>
      <c r="B420" s="149"/>
      <c r="C420" s="71"/>
      <c r="D420" s="183"/>
      <c r="E420" s="72"/>
      <c r="F420" s="72"/>
      <c r="G420" s="73"/>
      <c r="H420" s="68"/>
      <c r="I420" s="74"/>
      <c r="J420" s="69"/>
      <c r="K420" s="62" t="str">
        <f t="shared" si="9"/>
        <v>Vazia</v>
      </c>
      <c r="L420" s="13"/>
      <c r="M420" s="13"/>
      <c r="N420" s="13"/>
      <c r="O420" s="13"/>
      <c r="P420" s="13"/>
      <c r="Q420" s="13"/>
      <c r="R420" s="13"/>
      <c r="S420" s="13"/>
      <c r="T420" s="13"/>
      <c r="U420" s="13"/>
    </row>
    <row r="421" spans="1:21" ht="18.75" hidden="1">
      <c r="A421" s="76" t="s">
        <v>467</v>
      </c>
      <c r="B421" s="149" t="s">
        <v>468</v>
      </c>
      <c r="C421" s="71" t="s">
        <v>18</v>
      </c>
      <c r="D421" s="183"/>
      <c r="E421" s="72">
        <v>41.59</v>
      </c>
      <c r="F421" s="72">
        <f>E421*(1+C$2031)</f>
        <v>51.205608000000005</v>
      </c>
      <c r="G421" s="73">
        <f>D421*F421</f>
        <v>0</v>
      </c>
      <c r="H421" s="68"/>
      <c r="I421" s="74"/>
      <c r="J421" s="75"/>
      <c r="K421" s="62" t="str">
        <f t="shared" si="9"/>
        <v>Vazia</v>
      </c>
      <c r="L421" s="13"/>
      <c r="M421" s="13"/>
      <c r="N421" s="13"/>
      <c r="O421" s="13"/>
      <c r="P421" s="13"/>
      <c r="Q421" s="13"/>
      <c r="R421" s="13"/>
      <c r="S421" s="13"/>
      <c r="T421" s="13"/>
      <c r="U421" s="13"/>
    </row>
    <row r="422" spans="1:21" ht="18.75" hidden="1">
      <c r="A422" s="76"/>
      <c r="B422" s="149"/>
      <c r="C422" s="71"/>
      <c r="D422" s="183"/>
      <c r="E422" s="72"/>
      <c r="F422" s="72"/>
      <c r="G422" s="73"/>
      <c r="H422" s="68"/>
      <c r="I422" s="74"/>
      <c r="J422" s="69"/>
      <c r="K422" s="62" t="str">
        <f t="shared" si="9"/>
        <v>Vazia</v>
      </c>
      <c r="L422" s="13"/>
      <c r="M422" s="13"/>
      <c r="N422" s="13"/>
      <c r="O422" s="13"/>
      <c r="P422" s="13"/>
      <c r="Q422" s="13"/>
      <c r="R422" s="13"/>
      <c r="S422" s="13"/>
      <c r="T422" s="13"/>
      <c r="U422" s="13"/>
    </row>
    <row r="423" spans="1:21" ht="18.75" hidden="1">
      <c r="A423" s="76" t="s">
        <v>469</v>
      </c>
      <c r="B423" s="149" t="s">
        <v>470</v>
      </c>
      <c r="C423" s="71" t="s">
        <v>18</v>
      </c>
      <c r="D423" s="183"/>
      <c r="E423" s="72">
        <v>21.76</v>
      </c>
      <c r="F423" s="72">
        <f>E423*(1+C$2031)</f>
        <v>26.790912000000002</v>
      </c>
      <c r="G423" s="73">
        <f>D423*F423</f>
        <v>0</v>
      </c>
      <c r="H423" s="68"/>
      <c r="I423" s="74"/>
      <c r="J423" s="75"/>
      <c r="K423" s="62" t="str">
        <f t="shared" si="9"/>
        <v>Vazia</v>
      </c>
      <c r="L423" s="13"/>
      <c r="M423" s="13"/>
      <c r="N423" s="13"/>
      <c r="O423" s="13"/>
      <c r="P423" s="13"/>
      <c r="Q423" s="13"/>
      <c r="R423" s="13"/>
      <c r="S423" s="13"/>
      <c r="T423" s="13"/>
      <c r="U423" s="13"/>
    </row>
    <row r="424" spans="1:21" ht="18.75" hidden="1">
      <c r="A424" s="76"/>
      <c r="B424" s="149"/>
      <c r="C424" s="71"/>
      <c r="D424" s="183"/>
      <c r="E424" s="72"/>
      <c r="F424" s="72"/>
      <c r="G424" s="73"/>
      <c r="H424" s="68"/>
      <c r="I424" s="74"/>
      <c r="J424" s="69"/>
      <c r="K424" s="62" t="str">
        <f t="shared" si="9"/>
        <v>Vazia</v>
      </c>
      <c r="L424" s="13"/>
      <c r="M424" s="13"/>
      <c r="N424" s="13"/>
      <c r="O424" s="13"/>
      <c r="P424" s="13"/>
      <c r="Q424" s="13"/>
      <c r="R424" s="13"/>
      <c r="S424" s="13"/>
      <c r="T424" s="13"/>
      <c r="U424" s="13"/>
    </row>
    <row r="425" spans="1:21" ht="18.75" hidden="1">
      <c r="A425" s="76" t="s">
        <v>471</v>
      </c>
      <c r="B425" s="149" t="s">
        <v>472</v>
      </c>
      <c r="C425" s="71" t="s">
        <v>18</v>
      </c>
      <c r="D425" s="183"/>
      <c r="E425" s="72">
        <v>11.95</v>
      </c>
      <c r="F425" s="72">
        <f>E425*(1+C$2031)</f>
        <v>14.71284</v>
      </c>
      <c r="G425" s="73">
        <f>D425*F425</f>
        <v>0</v>
      </c>
      <c r="H425" s="68"/>
      <c r="I425" s="74"/>
      <c r="J425" s="75"/>
      <c r="K425" s="62" t="str">
        <f t="shared" si="9"/>
        <v>Vazia</v>
      </c>
      <c r="L425" s="13"/>
      <c r="M425" s="13"/>
      <c r="N425" s="13"/>
      <c r="O425" s="13"/>
      <c r="P425" s="13"/>
      <c r="Q425" s="13"/>
      <c r="R425" s="13"/>
      <c r="S425" s="13"/>
      <c r="T425" s="13"/>
      <c r="U425" s="13"/>
    </row>
    <row r="426" spans="1:21" ht="18.75" hidden="1">
      <c r="A426" s="76"/>
      <c r="B426" s="149"/>
      <c r="C426" s="71"/>
      <c r="D426" s="183"/>
      <c r="E426" s="72"/>
      <c r="F426" s="72"/>
      <c r="G426" s="73"/>
      <c r="H426" s="68"/>
      <c r="I426" s="74"/>
      <c r="J426" s="69"/>
      <c r="K426" s="62" t="str">
        <f t="shared" si="9"/>
        <v>Vazia</v>
      </c>
      <c r="L426" s="13"/>
      <c r="M426" s="13"/>
      <c r="N426" s="13"/>
      <c r="O426" s="13"/>
      <c r="P426" s="13"/>
      <c r="Q426" s="13"/>
      <c r="R426" s="13"/>
      <c r="S426" s="13"/>
      <c r="T426" s="13"/>
      <c r="U426" s="13"/>
    </row>
    <row r="427" spans="1:21" ht="18.75">
      <c r="A427" s="76" t="s">
        <v>473</v>
      </c>
      <c r="B427" s="151" t="s">
        <v>474</v>
      </c>
      <c r="C427" s="71"/>
      <c r="D427" s="227"/>
      <c r="E427" s="72"/>
      <c r="F427" s="72"/>
      <c r="G427" s="73"/>
      <c r="H427" s="212" t="s">
        <v>2225</v>
      </c>
      <c r="I427" s="74"/>
      <c r="J427" s="69"/>
      <c r="K427" s="62" t="str">
        <f t="shared" si="9"/>
        <v>Preenchida</v>
      </c>
      <c r="L427" s="13"/>
      <c r="M427" s="13"/>
      <c r="N427" s="13"/>
      <c r="O427" s="13"/>
      <c r="P427" s="13"/>
      <c r="Q427" s="13"/>
      <c r="R427" s="13"/>
      <c r="S427" s="13"/>
      <c r="T427" s="13"/>
      <c r="U427" s="13"/>
    </row>
    <row r="428" spans="1:21" ht="108.6" customHeight="1">
      <c r="A428" s="76"/>
      <c r="B428" s="148" t="s">
        <v>475</v>
      </c>
      <c r="C428" s="71"/>
      <c r="D428" s="227"/>
      <c r="E428" s="72"/>
      <c r="F428" s="72"/>
      <c r="G428" s="73"/>
      <c r="H428" s="212" t="s">
        <v>2225</v>
      </c>
      <c r="I428" s="74"/>
      <c r="J428" s="69"/>
      <c r="K428" s="62" t="str">
        <f t="shared" si="9"/>
        <v>Preenchida</v>
      </c>
      <c r="L428" s="13"/>
      <c r="M428" s="13"/>
      <c r="N428" s="13"/>
      <c r="O428" s="13"/>
      <c r="P428" s="13"/>
      <c r="Q428" s="13"/>
      <c r="R428" s="13"/>
      <c r="S428" s="13"/>
      <c r="T428" s="13"/>
      <c r="U428" s="13"/>
    </row>
    <row r="429" spans="1:21" ht="18.75" hidden="1">
      <c r="A429" s="76"/>
      <c r="B429" s="148"/>
      <c r="C429" s="71"/>
      <c r="D429" s="183"/>
      <c r="E429" s="72"/>
      <c r="F429" s="72"/>
      <c r="G429" s="73"/>
      <c r="H429" s="68"/>
      <c r="I429" s="74"/>
      <c r="J429" s="69"/>
      <c r="K429" s="62" t="str">
        <f t="shared" si="9"/>
        <v>Vazia</v>
      </c>
      <c r="L429" s="13"/>
      <c r="M429" s="13"/>
      <c r="N429" s="13"/>
      <c r="O429" s="13"/>
      <c r="P429" s="13"/>
      <c r="Q429" s="13"/>
      <c r="R429" s="13"/>
      <c r="S429" s="13"/>
      <c r="T429" s="13"/>
      <c r="U429" s="13"/>
    </row>
    <row r="430" spans="1:21" ht="31.15" customHeight="1">
      <c r="A430" s="76" t="s">
        <v>476</v>
      </c>
      <c r="B430" s="149" t="s">
        <v>477</v>
      </c>
      <c r="C430" s="71" t="s">
        <v>18</v>
      </c>
      <c r="D430" s="227">
        <v>30</v>
      </c>
      <c r="E430" s="72">
        <v>48.73</v>
      </c>
      <c r="F430" s="72">
        <f>E430*(1+C$2031)</f>
        <v>59.996375999999998</v>
      </c>
      <c r="G430" s="73">
        <f>D430*F430</f>
        <v>1799.8912799999998</v>
      </c>
      <c r="H430" s="285" t="s">
        <v>2240</v>
      </c>
      <c r="I430" s="286"/>
      <c r="J430" s="287"/>
      <c r="K430" s="62" t="str">
        <f t="shared" si="9"/>
        <v>Preenchida</v>
      </c>
      <c r="L430" s="13"/>
      <c r="M430" s="13"/>
      <c r="N430" s="13"/>
      <c r="O430" s="13"/>
      <c r="P430" s="13"/>
      <c r="Q430" s="13"/>
      <c r="R430" s="13"/>
      <c r="S430" s="13"/>
      <c r="T430" s="13"/>
      <c r="U430" s="13"/>
    </row>
    <row r="431" spans="1:21" ht="18.75" hidden="1">
      <c r="A431" s="76"/>
      <c r="B431" s="148"/>
      <c r="C431" s="71"/>
      <c r="D431" s="183"/>
      <c r="E431" s="72"/>
      <c r="F431" s="72"/>
      <c r="G431" s="73"/>
      <c r="H431" s="68"/>
      <c r="I431" s="74"/>
      <c r="J431" s="75"/>
      <c r="K431" s="62" t="str">
        <f t="shared" si="9"/>
        <v>Vazia</v>
      </c>
      <c r="L431" s="13"/>
      <c r="M431" s="13"/>
      <c r="N431" s="13"/>
      <c r="O431" s="13"/>
      <c r="P431" s="13"/>
      <c r="Q431" s="13"/>
      <c r="R431" s="13"/>
      <c r="S431" s="13"/>
      <c r="T431" s="13"/>
      <c r="U431" s="13"/>
    </row>
    <row r="432" spans="1:21" ht="31.5" hidden="1">
      <c r="A432" s="76" t="s">
        <v>478</v>
      </c>
      <c r="B432" s="149" t="s">
        <v>479</v>
      </c>
      <c r="C432" s="71" t="s">
        <v>18</v>
      </c>
      <c r="D432" s="183"/>
      <c r="E432" s="72">
        <v>69.08</v>
      </c>
      <c r="F432" s="72">
        <f>E432*(1+C$2031)</f>
        <v>85.051296000000008</v>
      </c>
      <c r="G432" s="73">
        <f>D432*F432</f>
        <v>0</v>
      </c>
      <c r="H432" s="68"/>
      <c r="I432" s="74"/>
      <c r="J432" s="75"/>
      <c r="K432" s="62" t="str">
        <f t="shared" si="9"/>
        <v>Vazia</v>
      </c>
      <c r="L432" s="13"/>
      <c r="M432" s="13"/>
      <c r="N432" s="13"/>
      <c r="O432" s="13"/>
      <c r="P432" s="13"/>
      <c r="Q432" s="13"/>
      <c r="R432" s="13"/>
      <c r="S432" s="13"/>
      <c r="T432" s="13"/>
      <c r="U432" s="13"/>
    </row>
    <row r="433" spans="1:21" ht="18.75" hidden="1">
      <c r="A433" s="76"/>
      <c r="B433" s="149"/>
      <c r="C433" s="71"/>
      <c r="D433" s="183"/>
      <c r="E433" s="72"/>
      <c r="F433" s="72"/>
      <c r="G433" s="73"/>
      <c r="H433" s="68"/>
      <c r="I433" s="74"/>
      <c r="J433" s="69"/>
      <c r="K433" s="62" t="str">
        <f t="shared" si="9"/>
        <v>Vazia</v>
      </c>
      <c r="L433" s="13"/>
      <c r="M433" s="13"/>
      <c r="N433" s="13"/>
      <c r="O433" s="13"/>
      <c r="P433" s="13"/>
      <c r="Q433" s="13"/>
      <c r="R433" s="13"/>
      <c r="S433" s="13"/>
      <c r="T433" s="13"/>
      <c r="U433" s="13"/>
    </row>
    <row r="434" spans="1:21" ht="31.5" hidden="1">
      <c r="A434" s="76" t="s">
        <v>480</v>
      </c>
      <c r="B434" s="149" t="s">
        <v>481</v>
      </c>
      <c r="C434" s="71" t="s">
        <v>18</v>
      </c>
      <c r="D434" s="183"/>
      <c r="E434" s="72">
        <v>81.239999999999995</v>
      </c>
      <c r="F434" s="72">
        <f>E434*(1+C$2031)</f>
        <v>100.022688</v>
      </c>
      <c r="G434" s="73">
        <f>D434*F434</f>
        <v>0</v>
      </c>
      <c r="H434" s="68"/>
      <c r="I434" s="74"/>
      <c r="J434" s="75"/>
      <c r="K434" s="62" t="str">
        <f t="shared" si="9"/>
        <v>Vazia</v>
      </c>
      <c r="L434" s="13"/>
      <c r="M434" s="13"/>
      <c r="N434" s="13"/>
      <c r="O434" s="13"/>
      <c r="P434" s="13"/>
      <c r="Q434" s="13"/>
      <c r="R434" s="13"/>
      <c r="S434" s="13"/>
      <c r="T434" s="13"/>
      <c r="U434" s="13"/>
    </row>
    <row r="435" spans="1:21" ht="18.75" hidden="1">
      <c r="A435" s="76"/>
      <c r="B435" s="148"/>
      <c r="C435" s="71"/>
      <c r="D435" s="183"/>
      <c r="E435" s="72"/>
      <c r="F435" s="72"/>
      <c r="G435" s="73"/>
      <c r="H435" s="68"/>
      <c r="I435" s="74"/>
      <c r="J435" s="69"/>
      <c r="K435" s="62" t="str">
        <f t="shared" si="9"/>
        <v>Vazia</v>
      </c>
      <c r="L435" s="13"/>
      <c r="M435" s="13"/>
      <c r="N435" s="13"/>
      <c r="O435" s="13"/>
      <c r="P435" s="13"/>
      <c r="Q435" s="13"/>
      <c r="R435" s="13"/>
      <c r="S435" s="13"/>
      <c r="T435" s="13"/>
      <c r="U435" s="13"/>
    </row>
    <row r="436" spans="1:21" ht="31.5" hidden="1">
      <c r="A436" s="76" t="s">
        <v>482</v>
      </c>
      <c r="B436" s="149" t="s">
        <v>483</v>
      </c>
      <c r="C436" s="71" t="s">
        <v>18</v>
      </c>
      <c r="D436" s="183"/>
      <c r="E436" s="72">
        <v>42.9</v>
      </c>
      <c r="F436" s="72">
        <f>E436*(1+C$2031)</f>
        <v>52.818480000000001</v>
      </c>
      <c r="G436" s="73">
        <f>D436*F436</f>
        <v>0</v>
      </c>
      <c r="H436" s="68"/>
      <c r="I436" s="74"/>
      <c r="J436" s="75"/>
      <c r="K436" s="62" t="str">
        <f t="shared" si="9"/>
        <v>Vazia</v>
      </c>
      <c r="L436" s="13"/>
      <c r="M436" s="13"/>
      <c r="N436" s="13"/>
      <c r="O436" s="13"/>
      <c r="P436" s="13"/>
      <c r="Q436" s="13"/>
      <c r="R436" s="13"/>
      <c r="S436" s="13"/>
      <c r="T436" s="13"/>
      <c r="U436" s="13"/>
    </row>
    <row r="437" spans="1:21" ht="18.75" hidden="1">
      <c r="A437" s="76"/>
      <c r="B437" s="149"/>
      <c r="C437" s="71"/>
      <c r="D437" s="183"/>
      <c r="E437" s="72"/>
      <c r="F437" s="72"/>
      <c r="G437" s="73"/>
      <c r="H437" s="68"/>
      <c r="I437" s="74"/>
      <c r="J437" s="69"/>
      <c r="K437" s="62" t="str">
        <f t="shared" si="9"/>
        <v>Vazia</v>
      </c>
      <c r="L437" s="13"/>
      <c r="M437" s="13"/>
      <c r="N437" s="13"/>
      <c r="O437" s="13"/>
      <c r="P437" s="13"/>
      <c r="Q437" s="13"/>
      <c r="R437" s="13"/>
      <c r="S437" s="13"/>
      <c r="T437" s="13"/>
      <c r="U437" s="13"/>
    </row>
    <row r="438" spans="1:21" ht="31.5" hidden="1">
      <c r="A438" s="76" t="s">
        <v>484</v>
      </c>
      <c r="B438" s="149" t="s">
        <v>485</v>
      </c>
      <c r="C438" s="71" t="s">
        <v>18</v>
      </c>
      <c r="D438" s="183"/>
      <c r="E438" s="72">
        <v>53.03</v>
      </c>
      <c r="F438" s="72">
        <f>E438*(1+C$2031)</f>
        <v>65.290536000000003</v>
      </c>
      <c r="G438" s="73">
        <f>D438*F438</f>
        <v>0</v>
      </c>
      <c r="H438" s="68"/>
      <c r="I438" s="74"/>
      <c r="J438" s="75"/>
      <c r="K438" s="62" t="str">
        <f t="shared" si="9"/>
        <v>Vazia</v>
      </c>
      <c r="L438" s="13"/>
      <c r="M438" s="13"/>
      <c r="N438" s="13"/>
      <c r="O438" s="13"/>
      <c r="P438" s="13"/>
      <c r="Q438" s="13"/>
      <c r="R438" s="13"/>
      <c r="S438" s="13"/>
      <c r="T438" s="13"/>
      <c r="U438" s="13"/>
    </row>
    <row r="439" spans="1:21" ht="18.75" hidden="1">
      <c r="A439" s="76"/>
      <c r="B439" s="149"/>
      <c r="C439" s="71"/>
      <c r="D439" s="183"/>
      <c r="E439" s="72"/>
      <c r="F439" s="72"/>
      <c r="G439" s="73"/>
      <c r="H439" s="68"/>
      <c r="I439" s="74"/>
      <c r="J439" s="69"/>
      <c r="K439" s="62" t="str">
        <f t="shared" si="9"/>
        <v>Vazia</v>
      </c>
      <c r="L439" s="13"/>
      <c r="M439" s="13"/>
      <c r="N439" s="13"/>
      <c r="O439" s="13"/>
      <c r="P439" s="13"/>
      <c r="Q439" s="13"/>
      <c r="R439" s="13"/>
      <c r="S439" s="13"/>
      <c r="T439" s="13"/>
      <c r="U439" s="13"/>
    </row>
    <row r="440" spans="1:21" ht="31.5" hidden="1">
      <c r="A440" s="76" t="s">
        <v>486</v>
      </c>
      <c r="B440" s="149" t="s">
        <v>487</v>
      </c>
      <c r="C440" s="71" t="s">
        <v>18</v>
      </c>
      <c r="D440" s="183"/>
      <c r="E440" s="72">
        <v>75.59</v>
      </c>
      <c r="F440" s="72">
        <f>E440*(1+C$2031)</f>
        <v>93.06640800000001</v>
      </c>
      <c r="G440" s="73">
        <f>D440*F440</f>
        <v>0</v>
      </c>
      <c r="H440" s="68"/>
      <c r="I440" s="74"/>
      <c r="J440" s="75"/>
      <c r="K440" s="62" t="str">
        <f t="shared" si="9"/>
        <v>Vazia</v>
      </c>
      <c r="L440" s="13"/>
      <c r="M440" s="13"/>
      <c r="N440" s="13"/>
      <c r="O440" s="13"/>
      <c r="P440" s="13"/>
      <c r="Q440" s="13"/>
      <c r="R440" s="13"/>
      <c r="S440" s="13"/>
      <c r="T440" s="13"/>
      <c r="U440" s="13"/>
    </row>
    <row r="441" spans="1:21" ht="30" customHeight="1">
      <c r="A441" s="76"/>
      <c r="B441" s="148"/>
      <c r="C441" s="71"/>
      <c r="D441" s="227"/>
      <c r="E441" s="72"/>
      <c r="F441" s="72"/>
      <c r="G441" s="73"/>
      <c r="H441" s="68"/>
      <c r="I441" s="74"/>
      <c r="J441" s="69"/>
      <c r="K441" s="62" t="str">
        <f t="shared" si="9"/>
        <v>Vazia</v>
      </c>
      <c r="L441" s="13"/>
      <c r="M441" s="13"/>
      <c r="N441" s="13"/>
      <c r="O441" s="13"/>
      <c r="P441" s="13"/>
      <c r="Q441" s="13"/>
      <c r="R441" s="13"/>
      <c r="S441" s="13"/>
      <c r="T441" s="13"/>
      <c r="U441" s="13"/>
    </row>
    <row r="442" spans="1:21" ht="18.75">
      <c r="A442" s="76" t="s">
        <v>488</v>
      </c>
      <c r="B442" s="151" t="s">
        <v>489</v>
      </c>
      <c r="C442" s="71"/>
      <c r="D442" s="227"/>
      <c r="E442" s="72"/>
      <c r="F442" s="72"/>
      <c r="G442" s="73"/>
      <c r="H442" s="212" t="s">
        <v>2225</v>
      </c>
      <c r="I442" s="74"/>
      <c r="J442" s="69"/>
      <c r="K442" s="62" t="str">
        <f t="shared" si="9"/>
        <v>Preenchida</v>
      </c>
      <c r="L442" s="13"/>
      <c r="M442" s="13"/>
      <c r="N442" s="13"/>
      <c r="O442" s="13"/>
      <c r="P442" s="13"/>
      <c r="Q442" s="13"/>
      <c r="R442" s="13"/>
      <c r="S442" s="13"/>
      <c r="T442" s="13"/>
      <c r="U442" s="13"/>
    </row>
    <row r="443" spans="1:21" ht="110.25">
      <c r="A443" s="76"/>
      <c r="B443" s="148" t="s">
        <v>490</v>
      </c>
      <c r="C443" s="71"/>
      <c r="D443" s="227"/>
      <c r="E443" s="72"/>
      <c r="F443" s="72"/>
      <c r="G443" s="73"/>
      <c r="H443" s="212" t="s">
        <v>2225</v>
      </c>
      <c r="I443" s="74"/>
      <c r="J443" s="69"/>
      <c r="K443" s="62" t="str">
        <f t="shared" si="9"/>
        <v>Preenchida</v>
      </c>
      <c r="L443" s="13"/>
      <c r="M443" s="13"/>
      <c r="N443" s="13"/>
      <c r="O443" s="13"/>
      <c r="P443" s="13"/>
      <c r="Q443" s="13"/>
      <c r="R443" s="13"/>
      <c r="S443" s="13"/>
      <c r="T443" s="13"/>
      <c r="U443" s="13"/>
    </row>
    <row r="444" spans="1:21" ht="18.75" hidden="1">
      <c r="A444" s="76"/>
      <c r="B444" s="148"/>
      <c r="C444" s="71"/>
      <c r="D444" s="183"/>
      <c r="E444" s="72"/>
      <c r="F444" s="72"/>
      <c r="G444" s="73"/>
      <c r="H444" s="68"/>
      <c r="I444" s="74"/>
      <c r="J444" s="69"/>
      <c r="K444" s="62" t="str">
        <f t="shared" si="9"/>
        <v>Vazia</v>
      </c>
      <c r="L444" s="13"/>
      <c r="M444" s="13"/>
      <c r="N444" s="13"/>
      <c r="O444" s="13"/>
      <c r="P444" s="13"/>
      <c r="Q444" s="13"/>
      <c r="R444" s="13"/>
      <c r="S444" s="13"/>
      <c r="T444" s="13"/>
      <c r="U444" s="13"/>
    </row>
    <row r="445" spans="1:21" ht="31.5" hidden="1">
      <c r="A445" s="76" t="s">
        <v>491</v>
      </c>
      <c r="B445" s="149" t="s">
        <v>492</v>
      </c>
      <c r="C445" s="71" t="s">
        <v>18</v>
      </c>
      <c r="D445" s="183"/>
      <c r="E445" s="72">
        <v>89.54</v>
      </c>
      <c r="F445" s="72">
        <f>E445*(1+C$2031)</f>
        <v>110.24164800000001</v>
      </c>
      <c r="G445" s="73">
        <f>D445*F445</f>
        <v>0</v>
      </c>
      <c r="H445" s="68"/>
      <c r="I445" s="74"/>
      <c r="J445" s="75"/>
      <c r="K445" s="62" t="str">
        <f t="shared" si="9"/>
        <v>Vazia</v>
      </c>
      <c r="L445" s="13"/>
      <c r="M445" s="13"/>
      <c r="N445" s="13"/>
      <c r="O445" s="13"/>
      <c r="P445" s="13"/>
      <c r="Q445" s="13"/>
      <c r="R445" s="13"/>
      <c r="S445" s="13"/>
      <c r="T445" s="13"/>
      <c r="U445" s="13"/>
    </row>
    <row r="446" spans="1:21" ht="18.75" hidden="1">
      <c r="A446" s="76"/>
      <c r="B446" s="148"/>
      <c r="C446" s="71"/>
      <c r="D446" s="183"/>
      <c r="E446" s="72"/>
      <c r="F446" s="72"/>
      <c r="G446" s="73"/>
      <c r="H446" s="68"/>
      <c r="I446" s="74"/>
      <c r="J446" s="69"/>
      <c r="K446" s="62" t="str">
        <f t="shared" si="9"/>
        <v>Vazia</v>
      </c>
      <c r="L446" s="13"/>
      <c r="M446" s="13"/>
      <c r="N446" s="13"/>
      <c r="O446" s="13"/>
      <c r="P446" s="13"/>
      <c r="Q446" s="13"/>
      <c r="R446" s="13"/>
      <c r="S446" s="13"/>
      <c r="T446" s="13"/>
      <c r="U446" s="13"/>
    </row>
    <row r="447" spans="1:21" ht="46.9" customHeight="1">
      <c r="A447" s="76" t="s">
        <v>493</v>
      </c>
      <c r="B447" s="149" t="s">
        <v>494</v>
      </c>
      <c r="C447" s="71" t="s">
        <v>18</v>
      </c>
      <c r="D447" s="227">
        <v>16</v>
      </c>
      <c r="E447" s="72">
        <v>84.45</v>
      </c>
      <c r="F447" s="72">
        <f>E447*(1+C$2031)</f>
        <v>103.97484000000001</v>
      </c>
      <c r="G447" s="73">
        <f>D447*F447</f>
        <v>1663.5974400000002</v>
      </c>
      <c r="H447" s="285" t="s">
        <v>2241</v>
      </c>
      <c r="I447" s="286"/>
      <c r="J447" s="287"/>
      <c r="K447" s="62" t="str">
        <f t="shared" si="9"/>
        <v>Preenchida</v>
      </c>
      <c r="L447" s="13"/>
      <c r="M447" s="13"/>
      <c r="N447" s="13"/>
      <c r="O447" s="13"/>
      <c r="P447" s="13"/>
      <c r="Q447" s="13"/>
      <c r="R447" s="13"/>
      <c r="S447" s="13"/>
      <c r="T447" s="13"/>
      <c r="U447" s="13"/>
    </row>
    <row r="448" spans="1:21" ht="18.75" hidden="1">
      <c r="A448" s="76"/>
      <c r="B448" s="148"/>
      <c r="C448" s="71"/>
      <c r="D448" s="183"/>
      <c r="E448" s="72"/>
      <c r="F448" s="72"/>
      <c r="G448" s="73"/>
      <c r="H448" s="68"/>
      <c r="I448" s="74"/>
      <c r="J448" s="78"/>
      <c r="K448" s="62" t="str">
        <f t="shared" si="9"/>
        <v>Vazia</v>
      </c>
      <c r="L448" s="26"/>
      <c r="M448" s="26"/>
      <c r="N448" s="26"/>
      <c r="O448" s="26"/>
      <c r="P448" s="26"/>
      <c r="Q448" s="26"/>
      <c r="R448" s="26"/>
      <c r="S448" s="26"/>
      <c r="T448" s="26"/>
      <c r="U448" s="26"/>
    </row>
    <row r="449" spans="1:21" ht="31.5" hidden="1">
      <c r="A449" s="76" t="s">
        <v>495</v>
      </c>
      <c r="B449" s="149" t="s">
        <v>496</v>
      </c>
      <c r="C449" s="71" t="s">
        <v>18</v>
      </c>
      <c r="D449" s="183"/>
      <c r="E449" s="72">
        <v>32.869999999999997</v>
      </c>
      <c r="F449" s="72">
        <f>E449*(1+C$2031)</f>
        <v>40.469543999999999</v>
      </c>
      <c r="G449" s="73">
        <f>D449*F449</f>
        <v>0</v>
      </c>
      <c r="H449" s="68"/>
      <c r="I449" s="74"/>
      <c r="J449" s="75"/>
      <c r="K449" s="62" t="str">
        <f t="shared" si="9"/>
        <v>Vazia</v>
      </c>
      <c r="L449" s="26"/>
      <c r="M449" s="26"/>
      <c r="N449" s="26"/>
      <c r="O449" s="26"/>
      <c r="P449" s="26"/>
      <c r="Q449" s="26"/>
      <c r="R449" s="26"/>
      <c r="S449" s="26"/>
      <c r="T449" s="26"/>
      <c r="U449" s="26"/>
    </row>
    <row r="450" spans="1:21" ht="63" hidden="1">
      <c r="A450" s="76"/>
      <c r="B450" s="148" t="s">
        <v>497</v>
      </c>
      <c r="C450" s="71"/>
      <c r="D450" s="183"/>
      <c r="E450" s="72"/>
      <c r="F450" s="72"/>
      <c r="G450" s="73"/>
      <c r="H450" s="68"/>
      <c r="I450" s="74"/>
      <c r="J450" s="78"/>
      <c r="K450" s="62" t="str">
        <f t="shared" si="9"/>
        <v>Vazia</v>
      </c>
      <c r="L450" s="26"/>
      <c r="M450" s="26"/>
      <c r="N450" s="26"/>
      <c r="O450" s="26"/>
      <c r="P450" s="26"/>
      <c r="Q450" s="26"/>
      <c r="R450" s="26"/>
      <c r="S450" s="26"/>
      <c r="T450" s="26"/>
      <c r="U450" s="26"/>
    </row>
    <row r="451" spans="1:21" ht="18.75" hidden="1">
      <c r="A451" s="76"/>
      <c r="B451" s="148"/>
      <c r="C451" s="71"/>
      <c r="D451" s="183"/>
      <c r="E451" s="72"/>
      <c r="F451" s="72"/>
      <c r="G451" s="73"/>
      <c r="H451" s="68"/>
      <c r="I451" s="74"/>
      <c r="J451" s="78"/>
      <c r="K451" s="62" t="str">
        <f t="shared" si="9"/>
        <v>Vazia</v>
      </c>
      <c r="L451" s="26"/>
      <c r="M451" s="26"/>
      <c r="N451" s="26"/>
      <c r="O451" s="26"/>
      <c r="P451" s="26"/>
      <c r="Q451" s="26"/>
      <c r="R451" s="26"/>
      <c r="S451" s="26"/>
      <c r="T451" s="26"/>
      <c r="U451" s="26"/>
    </row>
    <row r="452" spans="1:21" ht="18.75" hidden="1">
      <c r="A452" s="76" t="s">
        <v>498</v>
      </c>
      <c r="B452" s="149" t="s">
        <v>499</v>
      </c>
      <c r="C452" s="71"/>
      <c r="D452" s="183"/>
      <c r="E452" s="72"/>
      <c r="F452" s="72"/>
      <c r="G452" s="73"/>
      <c r="H452" s="68"/>
      <c r="I452" s="74"/>
      <c r="J452" s="69"/>
      <c r="K452" s="62" t="str">
        <f t="shared" si="9"/>
        <v>Vazia</v>
      </c>
      <c r="L452" s="13"/>
      <c r="M452" s="13"/>
      <c r="N452" s="13"/>
      <c r="O452" s="13"/>
      <c r="P452" s="13"/>
      <c r="Q452" s="13"/>
      <c r="R452" s="13"/>
      <c r="S452" s="13"/>
      <c r="T452" s="13"/>
      <c r="U452" s="13"/>
    </row>
    <row r="453" spans="1:21" ht="330.75" hidden="1">
      <c r="A453" s="76"/>
      <c r="B453" s="148" t="s">
        <v>500</v>
      </c>
      <c r="C453" s="71"/>
      <c r="D453" s="183"/>
      <c r="E453" s="72"/>
      <c r="F453" s="72"/>
      <c r="G453" s="73"/>
      <c r="H453" s="68"/>
      <c r="I453" s="74"/>
      <c r="J453" s="69"/>
      <c r="K453" s="62" t="str">
        <f t="shared" si="9"/>
        <v>Vazia</v>
      </c>
      <c r="L453" s="13"/>
      <c r="M453" s="13"/>
      <c r="N453" s="13"/>
      <c r="O453" s="13"/>
      <c r="P453" s="13"/>
      <c r="Q453" s="13"/>
      <c r="R453" s="13"/>
      <c r="S453" s="13"/>
      <c r="T453" s="13"/>
      <c r="U453" s="13"/>
    </row>
    <row r="454" spans="1:21" ht="18.75" hidden="1">
      <c r="A454" s="76"/>
      <c r="B454" s="149"/>
      <c r="C454" s="71"/>
      <c r="D454" s="183"/>
      <c r="E454" s="72"/>
      <c r="F454" s="72"/>
      <c r="G454" s="73"/>
      <c r="H454" s="68"/>
      <c r="I454" s="74"/>
      <c r="J454" s="69"/>
      <c r="K454" s="62" t="str">
        <f t="shared" si="9"/>
        <v>Vazia</v>
      </c>
      <c r="L454" s="13"/>
      <c r="M454" s="13"/>
      <c r="N454" s="13"/>
      <c r="O454" s="13"/>
      <c r="P454" s="13"/>
      <c r="Q454" s="13"/>
      <c r="R454" s="13"/>
      <c r="S454" s="13"/>
      <c r="T454" s="13"/>
      <c r="U454" s="13"/>
    </row>
    <row r="455" spans="1:21" ht="31.5" hidden="1">
      <c r="A455" s="76" t="s">
        <v>501</v>
      </c>
      <c r="B455" s="149" t="s">
        <v>502</v>
      </c>
      <c r="C455" s="71" t="s">
        <v>503</v>
      </c>
      <c r="D455" s="183"/>
      <c r="E455" s="72">
        <v>367.72</v>
      </c>
      <c r="F455" s="72">
        <f>E455*(1+C$2031)</f>
        <v>452.73686400000008</v>
      </c>
      <c r="G455" s="73">
        <f>D455*F455</f>
        <v>0</v>
      </c>
      <c r="H455" s="68"/>
      <c r="I455" s="74"/>
      <c r="J455" s="75"/>
      <c r="K455" s="62" t="str">
        <f t="shared" si="9"/>
        <v>Vazia</v>
      </c>
      <c r="L455" s="13"/>
      <c r="M455" s="13"/>
      <c r="N455" s="13"/>
      <c r="O455" s="13"/>
      <c r="P455" s="13"/>
      <c r="Q455" s="13"/>
      <c r="R455" s="13"/>
      <c r="S455" s="13"/>
      <c r="T455" s="13"/>
      <c r="U455" s="13"/>
    </row>
    <row r="456" spans="1:21" ht="18.75" hidden="1">
      <c r="A456" s="76"/>
      <c r="B456" s="148"/>
      <c r="C456" s="71"/>
      <c r="D456" s="183"/>
      <c r="E456" s="72"/>
      <c r="F456" s="72"/>
      <c r="G456" s="73"/>
      <c r="H456" s="68"/>
      <c r="I456" s="74"/>
      <c r="J456" s="69"/>
      <c r="K456" s="62" t="str">
        <f t="shared" si="9"/>
        <v>Vazia</v>
      </c>
      <c r="L456" s="13"/>
      <c r="M456" s="13"/>
      <c r="N456" s="13"/>
      <c r="O456" s="13"/>
      <c r="P456" s="13"/>
      <c r="Q456" s="13"/>
      <c r="R456" s="13"/>
      <c r="S456" s="13"/>
      <c r="T456" s="13"/>
      <c r="U456" s="13"/>
    </row>
    <row r="457" spans="1:21" ht="31.5" hidden="1">
      <c r="A457" s="76" t="s">
        <v>504</v>
      </c>
      <c r="B457" s="149" t="s">
        <v>505</v>
      </c>
      <c r="C457" s="71" t="s">
        <v>506</v>
      </c>
      <c r="D457" s="183"/>
      <c r="E457" s="72">
        <v>526.72</v>
      </c>
      <c r="F457" s="72">
        <f>E457*(1+C$2031)</f>
        <v>648.4976640000001</v>
      </c>
      <c r="G457" s="73">
        <f>D457*F457</f>
        <v>0</v>
      </c>
      <c r="H457" s="68"/>
      <c r="I457" s="74"/>
      <c r="J457" s="75"/>
      <c r="K457" s="62" t="str">
        <f t="shared" si="9"/>
        <v>Vazia</v>
      </c>
      <c r="L457" s="13"/>
      <c r="M457" s="13"/>
      <c r="N457" s="13"/>
      <c r="O457" s="13"/>
      <c r="P457" s="13"/>
      <c r="Q457" s="13"/>
      <c r="R457" s="13"/>
      <c r="S457" s="13"/>
      <c r="T457" s="13"/>
      <c r="U457" s="13"/>
    </row>
    <row r="458" spans="1:21" ht="18.75" hidden="1">
      <c r="A458" s="76"/>
      <c r="B458" s="148"/>
      <c r="C458" s="71"/>
      <c r="D458" s="183"/>
      <c r="E458" s="72"/>
      <c r="F458" s="72"/>
      <c r="G458" s="73"/>
      <c r="H458" s="68"/>
      <c r="I458" s="74"/>
      <c r="J458" s="69"/>
      <c r="K458" s="62" t="str">
        <f t="shared" si="9"/>
        <v>Vazia</v>
      </c>
      <c r="L458" s="13"/>
      <c r="M458" s="13"/>
      <c r="N458" s="13"/>
      <c r="O458" s="13"/>
      <c r="P458" s="13"/>
      <c r="Q458" s="13"/>
      <c r="R458" s="13"/>
      <c r="S458" s="13"/>
      <c r="T458" s="13"/>
      <c r="U458" s="13"/>
    </row>
    <row r="459" spans="1:21" ht="31.5" hidden="1">
      <c r="A459" s="76" t="s">
        <v>507</v>
      </c>
      <c r="B459" s="149" t="s">
        <v>508</v>
      </c>
      <c r="C459" s="71" t="s">
        <v>32</v>
      </c>
      <c r="D459" s="183"/>
      <c r="E459" s="72">
        <v>691.62</v>
      </c>
      <c r="F459" s="72">
        <f>E459*(1+C$2031)</f>
        <v>851.52254400000004</v>
      </c>
      <c r="G459" s="73">
        <f>D459*F459</f>
        <v>0</v>
      </c>
      <c r="H459" s="68"/>
      <c r="I459" s="74"/>
      <c r="J459" s="75"/>
      <c r="K459" s="62" t="str">
        <f t="shared" si="9"/>
        <v>Vazia</v>
      </c>
      <c r="L459" s="13"/>
      <c r="M459" s="13"/>
      <c r="N459" s="13"/>
      <c r="O459" s="13"/>
      <c r="P459" s="13"/>
      <c r="Q459" s="13"/>
      <c r="R459" s="13"/>
      <c r="S459" s="13"/>
      <c r="T459" s="13"/>
      <c r="U459" s="13"/>
    </row>
    <row r="460" spans="1:21" ht="18.75" hidden="1">
      <c r="A460" s="76"/>
      <c r="B460" s="148"/>
      <c r="C460" s="71"/>
      <c r="D460" s="183"/>
      <c r="E460" s="72"/>
      <c r="F460" s="72"/>
      <c r="G460" s="73"/>
      <c r="H460" s="68"/>
      <c r="I460" s="74"/>
      <c r="J460" s="69"/>
      <c r="K460" s="62" t="str">
        <f t="shared" si="9"/>
        <v>Vazia</v>
      </c>
      <c r="L460" s="13"/>
      <c r="M460" s="13"/>
      <c r="N460" s="13"/>
      <c r="O460" s="13"/>
      <c r="P460" s="13"/>
      <c r="Q460" s="13"/>
      <c r="R460" s="13"/>
      <c r="S460" s="13"/>
      <c r="T460" s="13"/>
      <c r="U460" s="13"/>
    </row>
    <row r="461" spans="1:21" ht="31.5" hidden="1">
      <c r="A461" s="76" t="s">
        <v>509</v>
      </c>
      <c r="B461" s="149" t="s">
        <v>510</v>
      </c>
      <c r="C461" s="71" t="s">
        <v>32</v>
      </c>
      <c r="D461" s="183"/>
      <c r="E461" s="72">
        <v>115.58</v>
      </c>
      <c r="F461" s="72">
        <f>E461*(1+C$2031)</f>
        <v>142.30209600000001</v>
      </c>
      <c r="G461" s="73">
        <f>D461*F461</f>
        <v>0</v>
      </c>
      <c r="H461" s="68"/>
      <c r="I461" s="74"/>
      <c r="J461" s="75"/>
      <c r="K461" s="62" t="str">
        <f t="shared" si="9"/>
        <v>Vazia</v>
      </c>
      <c r="L461" s="13"/>
      <c r="M461" s="13"/>
      <c r="N461" s="13"/>
      <c r="O461" s="13"/>
      <c r="P461" s="13"/>
      <c r="Q461" s="13"/>
      <c r="R461" s="13"/>
      <c r="S461" s="13"/>
      <c r="T461" s="13"/>
      <c r="U461" s="13"/>
    </row>
    <row r="462" spans="1:21" ht="315" hidden="1">
      <c r="A462" s="76"/>
      <c r="B462" s="148" t="s">
        <v>511</v>
      </c>
      <c r="C462" s="71"/>
      <c r="D462" s="183"/>
      <c r="E462" s="72"/>
      <c r="F462" s="72"/>
      <c r="G462" s="73"/>
      <c r="H462" s="68"/>
      <c r="I462" s="74"/>
      <c r="J462" s="69"/>
      <c r="K462" s="62" t="str">
        <f t="shared" si="9"/>
        <v>Vazia</v>
      </c>
      <c r="L462" s="13"/>
      <c r="M462" s="13"/>
      <c r="N462" s="13"/>
      <c r="O462" s="13"/>
      <c r="P462" s="13"/>
      <c r="Q462" s="13"/>
      <c r="R462" s="13"/>
      <c r="S462" s="13"/>
      <c r="T462" s="13"/>
      <c r="U462" s="13"/>
    </row>
    <row r="463" spans="1:21" ht="18.75" hidden="1">
      <c r="A463" s="76"/>
      <c r="B463" s="148"/>
      <c r="C463" s="71"/>
      <c r="D463" s="183"/>
      <c r="E463" s="72"/>
      <c r="F463" s="72"/>
      <c r="G463" s="73"/>
      <c r="H463" s="68"/>
      <c r="I463" s="74"/>
      <c r="J463" s="69"/>
      <c r="K463" s="62" t="str">
        <f t="shared" si="9"/>
        <v>Vazia</v>
      </c>
      <c r="L463" s="13"/>
      <c r="M463" s="13"/>
      <c r="N463" s="13"/>
      <c r="O463" s="13"/>
      <c r="P463" s="13"/>
      <c r="Q463" s="13"/>
      <c r="R463" s="13"/>
      <c r="S463" s="13"/>
      <c r="T463" s="13"/>
      <c r="U463" s="13"/>
    </row>
    <row r="464" spans="1:21" ht="47.25" hidden="1">
      <c r="A464" s="76" t="s">
        <v>512</v>
      </c>
      <c r="B464" s="149" t="s">
        <v>513</v>
      </c>
      <c r="C464" s="71" t="s">
        <v>514</v>
      </c>
      <c r="D464" s="183"/>
      <c r="E464" s="72">
        <v>81.44</v>
      </c>
      <c r="F464" s="72">
        <f>E464*(1+C$2031)</f>
        <v>100.268928</v>
      </c>
      <c r="G464" s="73">
        <f>D464*F464</f>
        <v>0</v>
      </c>
      <c r="H464" s="68"/>
      <c r="I464" s="74"/>
      <c r="J464" s="75"/>
      <c r="K464" s="62" t="str">
        <f t="shared" si="9"/>
        <v>Vazia</v>
      </c>
      <c r="L464" s="13"/>
      <c r="M464" s="13"/>
      <c r="N464" s="13"/>
      <c r="O464" s="13"/>
      <c r="P464" s="13"/>
      <c r="Q464" s="13"/>
      <c r="R464" s="13"/>
      <c r="S464" s="13"/>
      <c r="T464" s="13"/>
      <c r="U464" s="13"/>
    </row>
    <row r="465" spans="1:21" ht="362.25" hidden="1">
      <c r="A465" s="76"/>
      <c r="B465" s="148" t="s">
        <v>515</v>
      </c>
      <c r="C465" s="71"/>
      <c r="D465" s="183"/>
      <c r="E465" s="72"/>
      <c r="F465" s="72"/>
      <c r="G465" s="73"/>
      <c r="H465" s="68"/>
      <c r="I465" s="74"/>
      <c r="J465" s="69"/>
      <c r="K465" s="62" t="str">
        <f t="shared" si="9"/>
        <v>Vazia</v>
      </c>
      <c r="L465" s="13"/>
      <c r="M465" s="13"/>
      <c r="N465" s="13"/>
      <c r="O465" s="13"/>
      <c r="P465" s="13"/>
      <c r="Q465" s="13"/>
      <c r="R465" s="13"/>
      <c r="S465" s="13"/>
      <c r="T465" s="13"/>
      <c r="U465" s="13"/>
    </row>
    <row r="466" spans="1:21" ht="18.75" hidden="1">
      <c r="A466" s="76"/>
      <c r="B466" s="148"/>
      <c r="C466" s="71"/>
      <c r="D466" s="183"/>
      <c r="E466" s="72"/>
      <c r="F466" s="72"/>
      <c r="G466" s="73"/>
      <c r="H466" s="68"/>
      <c r="I466" s="74"/>
      <c r="J466" s="69"/>
      <c r="K466" s="62" t="str">
        <f t="shared" ref="K466:K529" si="10">IF(H466="","Vazia","Preenchida")</f>
        <v>Vazia</v>
      </c>
      <c r="L466" s="13"/>
      <c r="M466" s="13"/>
      <c r="N466" s="13"/>
      <c r="O466" s="13"/>
      <c r="P466" s="13"/>
      <c r="Q466" s="13"/>
      <c r="R466" s="13"/>
      <c r="S466" s="13"/>
      <c r="T466" s="13"/>
      <c r="U466" s="13"/>
    </row>
    <row r="467" spans="1:21" ht="31.5" hidden="1">
      <c r="A467" s="76" t="s">
        <v>516</v>
      </c>
      <c r="B467" s="149" t="s">
        <v>517</v>
      </c>
      <c r="C467" s="71" t="s">
        <v>32</v>
      </c>
      <c r="D467" s="183"/>
      <c r="E467" s="72">
        <v>43</v>
      </c>
      <c r="F467" s="72">
        <f>E467*(1+C$2031)</f>
        <v>52.941600000000001</v>
      </c>
      <c r="G467" s="73">
        <f>D467*F467</f>
        <v>0</v>
      </c>
      <c r="H467" s="68"/>
      <c r="I467" s="74"/>
      <c r="J467" s="75"/>
      <c r="K467" s="62" t="str">
        <f t="shared" si="10"/>
        <v>Vazia</v>
      </c>
      <c r="L467" s="13"/>
      <c r="M467" s="13"/>
      <c r="N467" s="13"/>
      <c r="O467" s="13"/>
      <c r="P467" s="13"/>
      <c r="Q467" s="13"/>
      <c r="R467" s="13"/>
      <c r="S467" s="13"/>
      <c r="T467" s="13"/>
      <c r="U467" s="13"/>
    </row>
    <row r="468" spans="1:21" ht="299.25" hidden="1">
      <c r="A468" s="76"/>
      <c r="B468" s="148" t="s">
        <v>518</v>
      </c>
      <c r="C468" s="71"/>
      <c r="D468" s="183"/>
      <c r="E468" s="72"/>
      <c r="F468" s="72"/>
      <c r="G468" s="73"/>
      <c r="H468" s="68"/>
      <c r="I468" s="74"/>
      <c r="J468" s="69"/>
      <c r="K468" s="62" t="str">
        <f t="shared" si="10"/>
        <v>Vazia</v>
      </c>
      <c r="L468" s="13"/>
      <c r="M468" s="13"/>
      <c r="N468" s="13"/>
      <c r="O468" s="13"/>
      <c r="P468" s="13"/>
      <c r="Q468" s="13"/>
      <c r="R468" s="13"/>
      <c r="S468" s="13"/>
      <c r="T468" s="13"/>
      <c r="U468" s="13"/>
    </row>
    <row r="469" spans="1:21" ht="18.75" hidden="1">
      <c r="A469" s="76"/>
      <c r="B469" s="148"/>
      <c r="C469" s="71"/>
      <c r="D469" s="183"/>
      <c r="E469" s="72"/>
      <c r="F469" s="72"/>
      <c r="G469" s="73"/>
      <c r="H469" s="68"/>
      <c r="I469" s="74"/>
      <c r="J469" s="69"/>
      <c r="K469" s="62" t="str">
        <f t="shared" si="10"/>
        <v>Vazia</v>
      </c>
      <c r="L469" s="13"/>
      <c r="M469" s="13"/>
      <c r="N469" s="13"/>
      <c r="O469" s="13"/>
      <c r="P469" s="13"/>
      <c r="Q469" s="13"/>
      <c r="R469" s="13"/>
      <c r="S469" s="13"/>
      <c r="T469" s="13"/>
      <c r="U469" s="13"/>
    </row>
    <row r="470" spans="1:21" ht="63" hidden="1">
      <c r="A470" s="76" t="s">
        <v>519</v>
      </c>
      <c r="B470" s="149" t="s">
        <v>520</v>
      </c>
      <c r="C470" s="71" t="s">
        <v>521</v>
      </c>
      <c r="D470" s="183"/>
      <c r="E470" s="72">
        <v>84.57</v>
      </c>
      <c r="F470" s="72">
        <f>E470*(1+C$2031)</f>
        <v>104.122584</v>
      </c>
      <c r="G470" s="73">
        <f>D470*F470</f>
        <v>0</v>
      </c>
      <c r="H470" s="68"/>
      <c r="I470" s="74"/>
      <c r="J470" s="75"/>
      <c r="K470" s="62" t="str">
        <f t="shared" si="10"/>
        <v>Vazia</v>
      </c>
      <c r="L470" s="13"/>
      <c r="M470" s="13"/>
      <c r="N470" s="13"/>
      <c r="O470" s="13"/>
      <c r="P470" s="13"/>
      <c r="Q470" s="13"/>
      <c r="R470" s="13"/>
      <c r="S470" s="13"/>
      <c r="T470" s="13"/>
      <c r="U470" s="13"/>
    </row>
    <row r="471" spans="1:21" ht="204.75" hidden="1">
      <c r="A471" s="76"/>
      <c r="B471" s="148" t="s">
        <v>522</v>
      </c>
      <c r="C471" s="71"/>
      <c r="D471" s="183"/>
      <c r="E471" s="72"/>
      <c r="F471" s="72"/>
      <c r="G471" s="73"/>
      <c r="H471" s="89"/>
      <c r="I471" s="74"/>
      <c r="J471" s="69"/>
      <c r="K471" s="62" t="str">
        <f t="shared" si="10"/>
        <v>Vazia</v>
      </c>
      <c r="L471" s="13"/>
      <c r="M471" s="13"/>
      <c r="N471" s="13"/>
      <c r="O471" s="13"/>
      <c r="P471" s="13"/>
      <c r="Q471" s="13"/>
      <c r="R471" s="13"/>
      <c r="S471" s="13"/>
      <c r="T471" s="13"/>
      <c r="U471" s="13"/>
    </row>
    <row r="472" spans="1:21" ht="18.75" hidden="1">
      <c r="A472" s="76"/>
      <c r="B472" s="149"/>
      <c r="C472" s="71"/>
      <c r="D472" s="183"/>
      <c r="E472" s="72"/>
      <c r="F472" s="72"/>
      <c r="G472" s="73"/>
      <c r="H472" s="68"/>
      <c r="I472" s="74"/>
      <c r="J472" s="69"/>
      <c r="K472" s="62" t="str">
        <f t="shared" si="10"/>
        <v>Vazia</v>
      </c>
      <c r="L472" s="13"/>
      <c r="M472" s="13"/>
      <c r="N472" s="13"/>
      <c r="O472" s="13"/>
      <c r="P472" s="13"/>
      <c r="Q472" s="13"/>
      <c r="R472" s="13"/>
      <c r="S472" s="13"/>
      <c r="T472" s="13"/>
      <c r="U472" s="13"/>
    </row>
    <row r="473" spans="1:21" ht="78.75" hidden="1">
      <c r="A473" s="76" t="s">
        <v>523</v>
      </c>
      <c r="B473" s="149" t="s">
        <v>524</v>
      </c>
      <c r="C473" s="71" t="s">
        <v>525</v>
      </c>
      <c r="D473" s="183"/>
      <c r="E473" s="72">
        <v>21.83</v>
      </c>
      <c r="F473" s="72">
        <f>E473*(1+C$2031)</f>
        <v>26.877095999999998</v>
      </c>
      <c r="G473" s="73">
        <f>D473*F473</f>
        <v>0</v>
      </c>
      <c r="H473" s="68"/>
      <c r="I473" s="74"/>
      <c r="J473" s="69"/>
      <c r="K473" s="62" t="str">
        <f t="shared" si="10"/>
        <v>Vazia</v>
      </c>
      <c r="L473" s="13"/>
      <c r="M473" s="13"/>
      <c r="N473" s="13"/>
      <c r="O473" s="13"/>
      <c r="P473" s="13"/>
      <c r="Q473" s="13"/>
      <c r="R473" s="13"/>
      <c r="S473" s="13"/>
      <c r="T473" s="13"/>
      <c r="U473" s="13"/>
    </row>
    <row r="474" spans="1:21" ht="189" hidden="1">
      <c r="A474" s="76"/>
      <c r="B474" s="148" t="s">
        <v>526</v>
      </c>
      <c r="C474" s="71"/>
      <c r="D474" s="183"/>
      <c r="E474" s="72"/>
      <c r="F474" s="72"/>
      <c r="G474" s="73"/>
      <c r="H474" s="68"/>
      <c r="I474" s="74"/>
      <c r="J474" s="69"/>
      <c r="K474" s="62" t="str">
        <f t="shared" si="10"/>
        <v>Vazia</v>
      </c>
      <c r="L474" s="13"/>
      <c r="M474" s="13"/>
      <c r="N474" s="13"/>
      <c r="O474" s="13"/>
      <c r="P474" s="13"/>
      <c r="Q474" s="13"/>
      <c r="R474" s="13"/>
      <c r="S474" s="13"/>
      <c r="T474" s="13"/>
      <c r="U474" s="13"/>
    </row>
    <row r="475" spans="1:21" ht="18.75" hidden="1">
      <c r="A475" s="76"/>
      <c r="B475" s="149"/>
      <c r="C475" s="71"/>
      <c r="D475" s="183"/>
      <c r="E475" s="72"/>
      <c r="F475" s="72"/>
      <c r="G475" s="73"/>
      <c r="H475" s="68"/>
      <c r="I475" s="74"/>
      <c r="J475" s="69"/>
      <c r="K475" s="62" t="str">
        <f t="shared" si="10"/>
        <v>Vazia</v>
      </c>
      <c r="L475" s="13"/>
      <c r="M475" s="13"/>
      <c r="N475" s="13"/>
      <c r="O475" s="13"/>
      <c r="P475" s="13"/>
      <c r="Q475" s="13"/>
      <c r="R475" s="13"/>
      <c r="S475" s="13"/>
      <c r="T475" s="13"/>
      <c r="U475" s="13"/>
    </row>
    <row r="476" spans="1:21" ht="78.75" hidden="1">
      <c r="A476" s="76" t="s">
        <v>527</v>
      </c>
      <c r="B476" s="149" t="s">
        <v>528</v>
      </c>
      <c r="C476" s="71" t="s">
        <v>529</v>
      </c>
      <c r="D476" s="183"/>
      <c r="E476" s="72">
        <v>316.33999999999997</v>
      </c>
      <c r="F476" s="72">
        <f>E476*(1+C$2031)</f>
        <v>389.47780799999998</v>
      </c>
      <c r="G476" s="73">
        <f>D476*F476</f>
        <v>0</v>
      </c>
      <c r="H476" s="68"/>
      <c r="I476" s="74"/>
      <c r="J476" s="75"/>
      <c r="K476" s="62" t="str">
        <f t="shared" si="10"/>
        <v>Vazia</v>
      </c>
      <c r="L476" s="13"/>
      <c r="M476" s="13"/>
      <c r="N476" s="13"/>
      <c r="O476" s="13"/>
      <c r="P476" s="13"/>
      <c r="Q476" s="13"/>
      <c r="R476" s="13"/>
      <c r="S476" s="13"/>
      <c r="T476" s="13"/>
      <c r="U476" s="13"/>
    </row>
    <row r="477" spans="1:21" ht="173.25" hidden="1">
      <c r="A477" s="76"/>
      <c r="B477" s="148" t="s">
        <v>530</v>
      </c>
      <c r="C477" s="94"/>
      <c r="D477" s="191"/>
      <c r="E477" s="95"/>
      <c r="F477" s="95"/>
      <c r="G477" s="94"/>
      <c r="H477" s="96"/>
      <c r="I477" s="74"/>
      <c r="J477" s="69"/>
      <c r="K477" s="62" t="str">
        <f t="shared" si="10"/>
        <v>Vazia</v>
      </c>
      <c r="L477" s="13"/>
      <c r="M477" s="13"/>
      <c r="N477" s="13"/>
      <c r="O477" s="13"/>
      <c r="P477" s="13"/>
      <c r="Q477" s="13"/>
      <c r="R477" s="13"/>
      <c r="S477" s="13"/>
      <c r="T477" s="13"/>
      <c r="U477" s="13"/>
    </row>
    <row r="478" spans="1:21" hidden="1">
      <c r="A478" s="76"/>
      <c r="B478" s="148"/>
      <c r="C478" s="94"/>
      <c r="D478" s="191"/>
      <c r="E478" s="95"/>
      <c r="F478" s="95"/>
      <c r="G478" s="94"/>
      <c r="H478" s="96"/>
      <c r="I478" s="74"/>
      <c r="J478" s="69"/>
      <c r="K478" s="62" t="str">
        <f t="shared" si="10"/>
        <v>Vazia</v>
      </c>
      <c r="L478" s="13"/>
      <c r="M478" s="13"/>
      <c r="N478" s="13"/>
      <c r="O478" s="13"/>
      <c r="P478" s="13"/>
      <c r="Q478" s="13"/>
      <c r="R478" s="13"/>
      <c r="S478" s="13"/>
      <c r="T478" s="13"/>
      <c r="U478" s="13"/>
    </row>
    <row r="479" spans="1:21" ht="110.25" hidden="1">
      <c r="A479" s="76" t="s">
        <v>531</v>
      </c>
      <c r="B479" s="149" t="s">
        <v>532</v>
      </c>
      <c r="C479" s="71" t="s">
        <v>257</v>
      </c>
      <c r="D479" s="183"/>
      <c r="E479" s="72">
        <v>21.25</v>
      </c>
      <c r="F479" s="72">
        <f>E479*(1+C$2031)</f>
        <v>26.163</v>
      </c>
      <c r="G479" s="73">
        <f>D479*F479</f>
        <v>0</v>
      </c>
      <c r="H479" s="96"/>
      <c r="I479" s="74"/>
      <c r="J479" s="69"/>
      <c r="K479" s="62" t="str">
        <f t="shared" si="10"/>
        <v>Vazia</v>
      </c>
      <c r="L479" s="13"/>
      <c r="M479" s="13"/>
      <c r="N479" s="13"/>
      <c r="O479" s="13"/>
      <c r="P479" s="13"/>
      <c r="Q479" s="13"/>
      <c r="R479" s="13"/>
      <c r="S479" s="13"/>
      <c r="T479" s="13"/>
      <c r="U479" s="13"/>
    </row>
    <row r="480" spans="1:21" ht="189" hidden="1">
      <c r="A480" s="76"/>
      <c r="B480" s="148" t="s">
        <v>533</v>
      </c>
      <c r="C480" s="94"/>
      <c r="D480" s="191"/>
      <c r="E480" s="95"/>
      <c r="F480" s="95"/>
      <c r="G480" s="94"/>
      <c r="H480" s="96"/>
      <c r="I480" s="74"/>
      <c r="J480" s="69"/>
      <c r="K480" s="62" t="str">
        <f t="shared" si="10"/>
        <v>Vazia</v>
      </c>
      <c r="L480" s="13"/>
      <c r="M480" s="13"/>
      <c r="N480" s="13"/>
      <c r="O480" s="13"/>
      <c r="P480" s="13"/>
      <c r="Q480" s="13"/>
      <c r="R480" s="13"/>
      <c r="S480" s="13"/>
      <c r="T480" s="13"/>
      <c r="U480" s="13"/>
    </row>
    <row r="481" spans="1:21" hidden="1">
      <c r="A481" s="76"/>
      <c r="B481" s="148"/>
      <c r="C481" s="94"/>
      <c r="D481" s="191"/>
      <c r="E481" s="95"/>
      <c r="F481" s="95"/>
      <c r="G481" s="94"/>
      <c r="H481" s="96"/>
      <c r="I481" s="74"/>
      <c r="J481" s="69"/>
      <c r="K481" s="62" t="str">
        <f t="shared" si="10"/>
        <v>Vazia</v>
      </c>
      <c r="L481" s="13"/>
      <c r="M481" s="13"/>
      <c r="N481" s="13"/>
      <c r="O481" s="13"/>
      <c r="P481" s="13"/>
      <c r="Q481" s="13"/>
      <c r="R481" s="13"/>
      <c r="S481" s="13"/>
      <c r="T481" s="13"/>
      <c r="U481" s="13"/>
    </row>
    <row r="482" spans="1:21" ht="47.25" hidden="1">
      <c r="A482" s="76" t="s">
        <v>534</v>
      </c>
      <c r="B482" s="149" t="s">
        <v>535</v>
      </c>
      <c r="C482" s="71" t="s">
        <v>536</v>
      </c>
      <c r="D482" s="183"/>
      <c r="E482" s="72">
        <v>43.53</v>
      </c>
      <c r="F482" s="72">
        <f>E482*(1+C$2031)</f>
        <v>53.594136000000006</v>
      </c>
      <c r="G482" s="73">
        <f>D482*F482</f>
        <v>0</v>
      </c>
      <c r="H482" s="96"/>
      <c r="I482" s="74"/>
      <c r="J482" s="69"/>
      <c r="K482" s="62" t="str">
        <f t="shared" si="10"/>
        <v>Vazia</v>
      </c>
      <c r="L482" s="13"/>
      <c r="M482" s="13"/>
      <c r="N482" s="13"/>
      <c r="O482" s="13"/>
      <c r="P482" s="13"/>
      <c r="Q482" s="13"/>
      <c r="R482" s="13"/>
      <c r="S482" s="13"/>
      <c r="T482" s="13"/>
      <c r="U482" s="13"/>
    </row>
    <row r="483" spans="1:21" ht="126" hidden="1">
      <c r="A483" s="76"/>
      <c r="B483" s="148" t="s">
        <v>537</v>
      </c>
      <c r="C483" s="94"/>
      <c r="D483" s="191"/>
      <c r="E483" s="95"/>
      <c r="F483" s="95"/>
      <c r="G483" s="94"/>
      <c r="H483" s="96"/>
      <c r="I483" s="74"/>
      <c r="J483" s="69"/>
      <c r="K483" s="62" t="str">
        <f t="shared" si="10"/>
        <v>Vazia</v>
      </c>
      <c r="L483" s="13"/>
      <c r="M483" s="13"/>
      <c r="N483" s="13"/>
      <c r="O483" s="13"/>
      <c r="P483" s="13"/>
      <c r="Q483" s="13"/>
      <c r="R483" s="13"/>
      <c r="S483" s="13"/>
      <c r="T483" s="13"/>
      <c r="U483" s="13"/>
    </row>
    <row r="484" spans="1:21" hidden="1">
      <c r="A484" s="76"/>
      <c r="B484" s="148"/>
      <c r="C484" s="94"/>
      <c r="D484" s="191"/>
      <c r="E484" s="95"/>
      <c r="F484" s="95"/>
      <c r="G484" s="94"/>
      <c r="H484" s="96"/>
      <c r="I484" s="74"/>
      <c r="J484" s="69"/>
      <c r="K484" s="62" t="str">
        <f t="shared" si="10"/>
        <v>Vazia</v>
      </c>
      <c r="L484" s="13"/>
      <c r="M484" s="13"/>
      <c r="N484" s="13"/>
      <c r="O484" s="13"/>
      <c r="P484" s="13"/>
      <c r="Q484" s="13"/>
      <c r="R484" s="13"/>
      <c r="S484" s="13"/>
      <c r="T484" s="13"/>
      <c r="U484" s="13"/>
    </row>
    <row r="485" spans="1:21" ht="21" hidden="1">
      <c r="A485" s="76" t="s">
        <v>538</v>
      </c>
      <c r="B485" s="149" t="s">
        <v>539</v>
      </c>
      <c r="C485" s="71" t="s">
        <v>540</v>
      </c>
      <c r="D485" s="183"/>
      <c r="E485" s="72">
        <v>136.49</v>
      </c>
      <c r="F485" s="72">
        <f>E485*(1+C$2031)</f>
        <v>168.04648800000001</v>
      </c>
      <c r="G485" s="73">
        <f>D485*F485</f>
        <v>0</v>
      </c>
      <c r="H485" s="68"/>
      <c r="I485" s="74"/>
      <c r="J485" s="75"/>
      <c r="K485" s="62" t="str">
        <f t="shared" si="10"/>
        <v>Vazia</v>
      </c>
      <c r="L485" s="13"/>
      <c r="M485" s="13"/>
      <c r="N485" s="13"/>
      <c r="O485" s="13"/>
      <c r="P485" s="13"/>
      <c r="Q485" s="13"/>
      <c r="R485" s="13"/>
      <c r="S485" s="13"/>
      <c r="T485" s="13"/>
      <c r="U485" s="13"/>
    </row>
    <row r="486" spans="1:21" ht="94.5" hidden="1">
      <c r="A486" s="76"/>
      <c r="B486" s="148" t="s">
        <v>541</v>
      </c>
      <c r="C486" s="71"/>
      <c r="D486" s="183"/>
      <c r="E486" s="72"/>
      <c r="F486" s="72"/>
      <c r="G486" s="73"/>
      <c r="H486" s="68"/>
      <c r="I486" s="74"/>
      <c r="J486" s="69"/>
      <c r="K486" s="62" t="str">
        <f t="shared" si="10"/>
        <v>Vazia</v>
      </c>
      <c r="L486" s="13"/>
      <c r="M486" s="13"/>
      <c r="N486" s="13"/>
      <c r="O486" s="13"/>
      <c r="P486" s="13"/>
      <c r="Q486" s="13"/>
      <c r="R486" s="13"/>
      <c r="S486" s="13"/>
      <c r="T486" s="13"/>
      <c r="U486" s="13"/>
    </row>
    <row r="487" spans="1:21" ht="18.75" hidden="1">
      <c r="A487" s="76"/>
      <c r="B487" s="148"/>
      <c r="C487" s="71"/>
      <c r="D487" s="183"/>
      <c r="E487" s="72"/>
      <c r="F487" s="72"/>
      <c r="G487" s="73"/>
      <c r="H487" s="68"/>
      <c r="I487" s="74"/>
      <c r="J487" s="69"/>
      <c r="K487" s="62" t="str">
        <f t="shared" si="10"/>
        <v>Vazia</v>
      </c>
      <c r="L487" s="13"/>
      <c r="M487" s="13"/>
      <c r="N487" s="13"/>
      <c r="O487" s="13"/>
      <c r="P487" s="13"/>
      <c r="Q487" s="13"/>
      <c r="R487" s="13"/>
      <c r="S487" s="13"/>
      <c r="T487" s="13"/>
      <c r="U487" s="13"/>
    </row>
    <row r="488" spans="1:21" ht="31.5" hidden="1">
      <c r="A488" s="76" t="s">
        <v>542</v>
      </c>
      <c r="B488" s="149" t="s">
        <v>543</v>
      </c>
      <c r="C488" s="71" t="s">
        <v>544</v>
      </c>
      <c r="D488" s="183"/>
      <c r="E488" s="72">
        <v>234.13</v>
      </c>
      <c r="F488" s="72">
        <f>E488*(1+C$2031)</f>
        <v>288.26085599999999</v>
      </c>
      <c r="G488" s="73">
        <f>D488*F488</f>
        <v>0</v>
      </c>
      <c r="H488" s="68"/>
      <c r="I488" s="74"/>
      <c r="J488" s="69"/>
      <c r="K488" s="62" t="str">
        <f t="shared" si="10"/>
        <v>Vazia</v>
      </c>
      <c r="L488" s="13"/>
      <c r="M488" s="13"/>
      <c r="N488" s="13"/>
      <c r="O488" s="13"/>
      <c r="P488" s="13"/>
      <c r="Q488" s="13"/>
      <c r="R488" s="13"/>
      <c r="S488" s="13"/>
      <c r="T488" s="13"/>
      <c r="U488" s="13"/>
    </row>
    <row r="489" spans="1:21" ht="78.75" hidden="1">
      <c r="A489" s="76"/>
      <c r="B489" s="148" t="s">
        <v>545</v>
      </c>
      <c r="C489" s="71"/>
      <c r="D489" s="183"/>
      <c r="E489" s="72"/>
      <c r="F489" s="72"/>
      <c r="G489" s="73"/>
      <c r="H489" s="68"/>
      <c r="I489" s="74"/>
      <c r="J489" s="69"/>
      <c r="K489" s="62" t="str">
        <f t="shared" si="10"/>
        <v>Vazia</v>
      </c>
      <c r="L489" s="13"/>
      <c r="M489" s="13"/>
      <c r="N489" s="13"/>
      <c r="O489" s="13"/>
      <c r="P489" s="13"/>
      <c r="Q489" s="13"/>
      <c r="R489" s="13"/>
      <c r="S489" s="13"/>
      <c r="T489" s="13"/>
      <c r="U489" s="13"/>
    </row>
    <row r="490" spans="1:21" ht="18.75" hidden="1">
      <c r="A490" s="76"/>
      <c r="B490" s="148"/>
      <c r="C490" s="71"/>
      <c r="D490" s="183"/>
      <c r="E490" s="72"/>
      <c r="F490" s="72"/>
      <c r="G490" s="73"/>
      <c r="H490" s="68"/>
      <c r="I490" s="74"/>
      <c r="J490" s="69"/>
      <c r="K490" s="62" t="str">
        <f t="shared" si="10"/>
        <v>Vazia</v>
      </c>
      <c r="L490" s="13"/>
      <c r="M490" s="13"/>
      <c r="N490" s="13"/>
      <c r="O490" s="13"/>
      <c r="P490" s="13"/>
      <c r="Q490" s="13"/>
      <c r="R490" s="13"/>
      <c r="S490" s="13"/>
      <c r="T490" s="13"/>
      <c r="U490" s="13"/>
    </row>
    <row r="491" spans="1:21" ht="18.75" hidden="1">
      <c r="A491" s="76" t="s">
        <v>546</v>
      </c>
      <c r="B491" s="151" t="s">
        <v>547</v>
      </c>
      <c r="C491" s="71"/>
      <c r="D491" s="183"/>
      <c r="E491" s="72"/>
      <c r="F491" s="72"/>
      <c r="G491" s="73"/>
      <c r="H491" s="68"/>
      <c r="I491" s="74"/>
      <c r="J491" s="69"/>
      <c r="K491" s="62" t="str">
        <f t="shared" si="10"/>
        <v>Vazia</v>
      </c>
      <c r="L491" s="13"/>
      <c r="M491" s="13"/>
      <c r="N491" s="13"/>
      <c r="O491" s="13"/>
      <c r="P491" s="13"/>
      <c r="Q491" s="13"/>
      <c r="R491" s="13"/>
      <c r="S491" s="13"/>
      <c r="T491" s="13"/>
      <c r="U491" s="13"/>
    </row>
    <row r="492" spans="1:21" ht="31.5" hidden="1">
      <c r="A492" s="76" t="s">
        <v>548</v>
      </c>
      <c r="B492" s="149" t="s">
        <v>549</v>
      </c>
      <c r="C492" s="71" t="s">
        <v>550</v>
      </c>
      <c r="D492" s="183"/>
      <c r="E492" s="72">
        <v>153.72</v>
      </c>
      <c r="F492" s="72">
        <f>E492*(1+C$2031)</f>
        <v>189.260064</v>
      </c>
      <c r="G492" s="73">
        <f>D492*F492</f>
        <v>0</v>
      </c>
      <c r="H492" s="68"/>
      <c r="I492" s="74"/>
      <c r="J492" s="75"/>
      <c r="K492" s="62" t="str">
        <f t="shared" si="10"/>
        <v>Vazia</v>
      </c>
      <c r="L492" s="13"/>
      <c r="M492" s="13"/>
      <c r="N492" s="13"/>
      <c r="O492" s="13"/>
      <c r="P492" s="13"/>
      <c r="Q492" s="13"/>
      <c r="R492" s="13"/>
      <c r="S492" s="13"/>
      <c r="T492" s="13"/>
      <c r="U492" s="13"/>
    </row>
    <row r="493" spans="1:21" ht="94.5" hidden="1">
      <c r="A493" s="76"/>
      <c r="B493" s="148" t="s">
        <v>551</v>
      </c>
      <c r="C493" s="71"/>
      <c r="D493" s="183"/>
      <c r="E493" s="72"/>
      <c r="F493" s="72"/>
      <c r="G493" s="73"/>
      <c r="H493" s="68"/>
      <c r="I493" s="74"/>
      <c r="J493" s="69"/>
      <c r="K493" s="62" t="str">
        <f t="shared" si="10"/>
        <v>Vazia</v>
      </c>
      <c r="L493" s="13"/>
      <c r="M493" s="13"/>
      <c r="N493" s="13"/>
      <c r="O493" s="13"/>
      <c r="P493" s="13"/>
      <c r="Q493" s="13"/>
      <c r="R493" s="13"/>
      <c r="S493" s="13"/>
      <c r="T493" s="13"/>
      <c r="U493" s="13"/>
    </row>
    <row r="494" spans="1:21" ht="18.75" hidden="1">
      <c r="A494" s="76"/>
      <c r="B494" s="148"/>
      <c r="C494" s="71"/>
      <c r="D494" s="183"/>
      <c r="E494" s="72"/>
      <c r="F494" s="72"/>
      <c r="G494" s="73"/>
      <c r="H494" s="68"/>
      <c r="I494" s="74"/>
      <c r="J494" s="69"/>
      <c r="K494" s="62" t="str">
        <f t="shared" si="10"/>
        <v>Vazia</v>
      </c>
      <c r="L494" s="13"/>
      <c r="M494" s="13"/>
      <c r="N494" s="13"/>
      <c r="O494" s="13"/>
      <c r="P494" s="13"/>
      <c r="Q494" s="13"/>
      <c r="R494" s="13"/>
      <c r="S494" s="13"/>
      <c r="T494" s="13"/>
      <c r="U494" s="13"/>
    </row>
    <row r="495" spans="1:21" ht="47.25">
      <c r="A495" s="76" t="s">
        <v>552</v>
      </c>
      <c r="B495" s="149" t="s">
        <v>553</v>
      </c>
      <c r="C495" s="71" t="s">
        <v>554</v>
      </c>
      <c r="D495" s="227">
        <v>231.1</v>
      </c>
      <c r="E495" s="72">
        <v>73.61</v>
      </c>
      <c r="F495" s="72">
        <f>E495*(1+C$2031)</f>
        <v>90.62863200000001</v>
      </c>
      <c r="G495" s="73">
        <f>D495*F495</f>
        <v>20944.276855200002</v>
      </c>
      <c r="H495" s="285" t="s">
        <v>2178</v>
      </c>
      <c r="I495" s="286"/>
      <c r="J495" s="287"/>
      <c r="K495" s="62" t="str">
        <f t="shared" si="10"/>
        <v>Preenchida</v>
      </c>
      <c r="L495" s="13"/>
      <c r="M495" s="13"/>
      <c r="N495" s="13"/>
      <c r="O495" s="13"/>
      <c r="P495" s="13"/>
      <c r="Q495" s="13"/>
      <c r="R495" s="13"/>
      <c r="S495" s="13"/>
      <c r="T495" s="13"/>
      <c r="U495" s="13"/>
    </row>
    <row r="496" spans="1:21" ht="255" customHeight="1">
      <c r="A496" s="76"/>
      <c r="B496" s="148" t="s">
        <v>555</v>
      </c>
      <c r="C496" s="71"/>
      <c r="D496" s="227"/>
      <c r="E496" s="72"/>
      <c r="F496" s="72"/>
      <c r="G496" s="73"/>
      <c r="H496" s="212" t="s">
        <v>2225</v>
      </c>
      <c r="I496" s="74"/>
      <c r="J496" s="69"/>
      <c r="K496" s="62" t="str">
        <f t="shared" si="10"/>
        <v>Preenchida</v>
      </c>
      <c r="L496" s="13"/>
      <c r="M496" s="13"/>
      <c r="N496" s="13"/>
      <c r="O496" s="13"/>
      <c r="P496" s="13"/>
      <c r="Q496" s="13"/>
      <c r="R496" s="13"/>
      <c r="S496" s="13"/>
      <c r="T496" s="13"/>
      <c r="U496" s="13"/>
    </row>
    <row r="497" spans="1:21" ht="18.75" hidden="1">
      <c r="A497" s="76"/>
      <c r="B497" s="148"/>
      <c r="C497" s="71"/>
      <c r="D497" s="183"/>
      <c r="E497" s="72"/>
      <c r="F497" s="72"/>
      <c r="G497" s="73"/>
      <c r="H497" s="68"/>
      <c r="I497" s="74"/>
      <c r="J497" s="69"/>
      <c r="K497" s="62" t="str">
        <f t="shared" si="10"/>
        <v>Vazia</v>
      </c>
      <c r="L497" s="13"/>
      <c r="M497" s="13"/>
      <c r="N497" s="13"/>
      <c r="O497" s="13"/>
      <c r="P497" s="13"/>
      <c r="Q497" s="13"/>
      <c r="R497" s="13"/>
      <c r="S497" s="13"/>
      <c r="T497" s="13"/>
      <c r="U497" s="13"/>
    </row>
    <row r="498" spans="1:21" ht="31.5" hidden="1">
      <c r="A498" s="76" t="s">
        <v>556</v>
      </c>
      <c r="B498" s="149" t="s">
        <v>557</v>
      </c>
      <c r="C498" s="71" t="s">
        <v>32</v>
      </c>
      <c r="D498" s="183"/>
      <c r="E498" s="72">
        <v>67.25</v>
      </c>
      <c r="F498" s="72">
        <f>E498*(1+C$2031)</f>
        <v>82.798200000000008</v>
      </c>
      <c r="G498" s="73">
        <f>D498*F498</f>
        <v>0</v>
      </c>
      <c r="H498" s="68"/>
      <c r="I498" s="74"/>
      <c r="J498" s="75"/>
      <c r="K498" s="62" t="str">
        <f t="shared" si="10"/>
        <v>Vazia</v>
      </c>
      <c r="L498" s="13"/>
      <c r="M498" s="13"/>
      <c r="N498" s="13"/>
      <c r="O498" s="13"/>
      <c r="P498" s="13"/>
      <c r="Q498" s="13"/>
      <c r="R498" s="13"/>
      <c r="S498" s="13"/>
      <c r="T498" s="13"/>
      <c r="U498" s="13"/>
    </row>
    <row r="499" spans="1:21" ht="126" hidden="1">
      <c r="A499" s="76"/>
      <c r="B499" s="148" t="s">
        <v>558</v>
      </c>
      <c r="C499" s="71"/>
      <c r="D499" s="183"/>
      <c r="E499" s="72"/>
      <c r="F499" s="72"/>
      <c r="G499" s="73"/>
      <c r="H499" s="68"/>
      <c r="I499" s="74"/>
      <c r="J499" s="69"/>
      <c r="K499" s="62" t="str">
        <f t="shared" si="10"/>
        <v>Vazia</v>
      </c>
      <c r="L499" s="13"/>
      <c r="M499" s="13"/>
      <c r="N499" s="13"/>
      <c r="O499" s="13"/>
      <c r="P499" s="13"/>
      <c r="Q499" s="13"/>
      <c r="R499" s="13"/>
      <c r="S499" s="13"/>
      <c r="T499" s="13"/>
      <c r="U499" s="13"/>
    </row>
    <row r="500" spans="1:21" ht="18.75" hidden="1">
      <c r="A500" s="76"/>
      <c r="B500" s="148"/>
      <c r="C500" s="71"/>
      <c r="D500" s="183"/>
      <c r="E500" s="72"/>
      <c r="F500" s="72"/>
      <c r="G500" s="73"/>
      <c r="H500" s="68"/>
      <c r="I500" s="74"/>
      <c r="J500" s="69"/>
      <c r="K500" s="62" t="str">
        <f t="shared" si="10"/>
        <v>Vazia</v>
      </c>
      <c r="L500" s="13"/>
      <c r="M500" s="13"/>
      <c r="N500" s="13"/>
      <c r="O500" s="13"/>
      <c r="P500" s="13"/>
      <c r="Q500" s="13"/>
      <c r="R500" s="13"/>
      <c r="S500" s="13"/>
      <c r="T500" s="13"/>
      <c r="U500" s="13"/>
    </row>
    <row r="501" spans="1:21" ht="47.25" hidden="1">
      <c r="A501" s="76" t="s">
        <v>559</v>
      </c>
      <c r="B501" s="149" t="s">
        <v>560</v>
      </c>
      <c r="C501" s="71" t="s">
        <v>561</v>
      </c>
      <c r="D501" s="183"/>
      <c r="E501" s="72">
        <v>86.95</v>
      </c>
      <c r="F501" s="72">
        <f>E501*(1+C$2031)</f>
        <v>107.05284</v>
      </c>
      <c r="G501" s="73">
        <f>D501*F501</f>
        <v>0</v>
      </c>
      <c r="H501" s="68"/>
      <c r="I501" s="74"/>
      <c r="J501" s="75"/>
      <c r="K501" s="62" t="str">
        <f t="shared" si="10"/>
        <v>Vazia</v>
      </c>
      <c r="L501" s="13"/>
      <c r="M501" s="13"/>
      <c r="N501" s="13"/>
      <c r="O501" s="13"/>
      <c r="P501" s="13"/>
      <c r="Q501" s="13"/>
      <c r="R501" s="13"/>
      <c r="S501" s="13"/>
      <c r="T501" s="13"/>
      <c r="U501" s="13"/>
    </row>
    <row r="502" spans="1:21" ht="409.5" hidden="1">
      <c r="A502" s="76"/>
      <c r="B502" s="148" t="s">
        <v>562</v>
      </c>
      <c r="C502" s="71"/>
      <c r="D502" s="183"/>
      <c r="E502" s="72"/>
      <c r="F502" s="72"/>
      <c r="G502" s="73"/>
      <c r="H502" s="68"/>
      <c r="I502" s="74"/>
      <c r="J502" s="69"/>
      <c r="K502" s="62" t="str">
        <f t="shared" si="10"/>
        <v>Vazia</v>
      </c>
      <c r="L502" s="13"/>
      <c r="M502" s="13"/>
      <c r="N502" s="13"/>
      <c r="O502" s="13"/>
      <c r="P502" s="13"/>
      <c r="Q502" s="13"/>
      <c r="R502" s="13"/>
      <c r="S502" s="13"/>
      <c r="T502" s="13"/>
      <c r="U502" s="13"/>
    </row>
    <row r="503" spans="1:21" ht="16.5" customHeight="1">
      <c r="A503" s="76"/>
      <c r="B503" s="148"/>
      <c r="C503" s="71"/>
      <c r="D503" s="227"/>
      <c r="E503" s="72"/>
      <c r="F503" s="72"/>
      <c r="G503" s="73"/>
      <c r="H503" s="68"/>
      <c r="I503" s="74"/>
      <c r="J503" s="69"/>
      <c r="K503" s="62" t="str">
        <f t="shared" si="10"/>
        <v>Vazia</v>
      </c>
      <c r="L503" s="13"/>
      <c r="M503" s="13"/>
      <c r="N503" s="13"/>
      <c r="O503" s="13"/>
      <c r="P503" s="13"/>
      <c r="Q503" s="13"/>
      <c r="R503" s="13"/>
      <c r="S503" s="13"/>
      <c r="T503" s="13"/>
      <c r="U503" s="13"/>
    </row>
    <row r="504" spans="1:21" ht="18.75">
      <c r="A504" s="76" t="s">
        <v>563</v>
      </c>
      <c r="B504" s="151" t="s">
        <v>564</v>
      </c>
      <c r="C504" s="71"/>
      <c r="D504" s="227"/>
      <c r="E504" s="72"/>
      <c r="F504" s="72"/>
      <c r="G504" s="73"/>
      <c r="H504" s="212" t="s">
        <v>2225</v>
      </c>
      <c r="I504" s="74"/>
      <c r="J504" s="69"/>
      <c r="K504" s="62" t="str">
        <f t="shared" si="10"/>
        <v>Preenchida</v>
      </c>
      <c r="L504" s="13"/>
      <c r="M504" s="13"/>
      <c r="N504" s="13"/>
      <c r="O504" s="13"/>
      <c r="P504" s="13"/>
      <c r="Q504" s="13"/>
      <c r="R504" s="13"/>
      <c r="S504" s="13"/>
      <c r="T504" s="13"/>
      <c r="U504" s="13"/>
    </row>
    <row r="505" spans="1:21" ht="80.45" customHeight="1">
      <c r="A505" s="76" t="s">
        <v>565</v>
      </c>
      <c r="B505" s="149" t="s">
        <v>566</v>
      </c>
      <c r="C505" s="71" t="s">
        <v>32</v>
      </c>
      <c r="D505" s="227">
        <v>434.38</v>
      </c>
      <c r="E505" s="72">
        <v>44.81</v>
      </c>
      <c r="F505" s="72">
        <f>E505*(1+C$2031)</f>
        <v>55.170072000000005</v>
      </c>
      <c r="G505" s="73">
        <f>D505*F505</f>
        <v>23964.775875360003</v>
      </c>
      <c r="H505" s="285" t="s">
        <v>2198</v>
      </c>
      <c r="I505" s="286"/>
      <c r="J505" s="287"/>
      <c r="K505" s="62" t="str">
        <f t="shared" si="10"/>
        <v>Preenchida</v>
      </c>
      <c r="L505" s="13"/>
      <c r="M505" s="13"/>
      <c r="N505" s="13"/>
      <c r="O505" s="13"/>
      <c r="P505" s="13"/>
      <c r="Q505" s="13"/>
      <c r="R505" s="13"/>
      <c r="S505" s="13"/>
      <c r="T505" s="13"/>
      <c r="U505" s="13"/>
    </row>
    <row r="506" spans="1:21" ht="94.5">
      <c r="A506" s="76"/>
      <c r="B506" s="148" t="s">
        <v>567</v>
      </c>
      <c r="C506" s="71"/>
      <c r="D506" s="227"/>
      <c r="E506" s="72"/>
      <c r="F506" s="72"/>
      <c r="G506" s="73"/>
      <c r="H506" s="212" t="s">
        <v>2225</v>
      </c>
      <c r="I506" s="74"/>
      <c r="J506" s="69"/>
      <c r="K506" s="62" t="str">
        <f t="shared" si="10"/>
        <v>Preenchida</v>
      </c>
      <c r="L506" s="13"/>
      <c r="M506" s="13"/>
      <c r="N506" s="13"/>
      <c r="O506" s="13"/>
      <c r="P506" s="13"/>
      <c r="Q506" s="13"/>
      <c r="R506" s="13"/>
      <c r="S506" s="13"/>
      <c r="T506" s="13"/>
      <c r="U506" s="13"/>
    </row>
    <row r="507" spans="1:21" ht="18.75" hidden="1">
      <c r="A507" s="76"/>
      <c r="B507" s="151"/>
      <c r="C507" s="71"/>
      <c r="D507" s="183"/>
      <c r="E507" s="72"/>
      <c r="F507" s="72"/>
      <c r="G507" s="73"/>
      <c r="H507" s="68"/>
      <c r="I507" s="74"/>
      <c r="J507" s="69"/>
      <c r="K507" s="62" t="str">
        <f t="shared" si="10"/>
        <v>Vazia</v>
      </c>
      <c r="L507" s="13"/>
      <c r="M507" s="13"/>
      <c r="N507" s="13"/>
      <c r="O507" s="13"/>
      <c r="P507" s="13"/>
      <c r="Q507" s="13"/>
      <c r="R507" s="13"/>
      <c r="S507" s="13"/>
      <c r="T507" s="13"/>
      <c r="U507" s="13"/>
    </row>
    <row r="508" spans="1:21" ht="31.5" hidden="1">
      <c r="A508" s="76" t="s">
        <v>568</v>
      </c>
      <c r="B508" s="149" t="s">
        <v>569</v>
      </c>
      <c r="C508" s="71" t="s">
        <v>32</v>
      </c>
      <c r="D508" s="183"/>
      <c r="E508" s="72">
        <v>73.31</v>
      </c>
      <c r="F508" s="72">
        <f>E508*(1+C$2031)</f>
        <v>90.25927200000001</v>
      </c>
      <c r="G508" s="73">
        <f>D508*F508</f>
        <v>0</v>
      </c>
      <c r="H508" s="68"/>
      <c r="I508" s="74"/>
      <c r="J508" s="75"/>
      <c r="K508" s="62" t="str">
        <f t="shared" si="10"/>
        <v>Vazia</v>
      </c>
      <c r="L508" s="13"/>
      <c r="M508" s="13"/>
      <c r="N508" s="13"/>
      <c r="O508" s="13"/>
      <c r="P508" s="13"/>
      <c r="Q508" s="13"/>
      <c r="R508" s="13"/>
      <c r="S508" s="13"/>
      <c r="T508" s="13"/>
      <c r="U508" s="13"/>
    </row>
    <row r="509" spans="1:21" ht="409.5" hidden="1">
      <c r="A509" s="76"/>
      <c r="B509" s="148" t="s">
        <v>570</v>
      </c>
      <c r="C509" s="71"/>
      <c r="D509" s="183"/>
      <c r="E509" s="72"/>
      <c r="F509" s="72"/>
      <c r="G509" s="73"/>
      <c r="H509" s="68"/>
      <c r="I509" s="74"/>
      <c r="J509" s="69"/>
      <c r="K509" s="62" t="str">
        <f t="shared" si="10"/>
        <v>Vazia</v>
      </c>
      <c r="L509" s="13"/>
      <c r="M509" s="13"/>
      <c r="N509" s="13"/>
      <c r="O509" s="13"/>
      <c r="P509" s="13"/>
      <c r="Q509" s="13"/>
      <c r="R509" s="13"/>
      <c r="S509" s="13"/>
      <c r="T509" s="13"/>
      <c r="U509" s="13"/>
    </row>
    <row r="510" spans="1:21" ht="18.75" hidden="1">
      <c r="A510" s="76"/>
      <c r="B510" s="148"/>
      <c r="C510" s="71"/>
      <c r="D510" s="183"/>
      <c r="E510" s="72"/>
      <c r="F510" s="72"/>
      <c r="G510" s="73"/>
      <c r="H510" s="68"/>
      <c r="I510" s="74"/>
      <c r="J510" s="69"/>
      <c r="K510" s="62" t="str">
        <f t="shared" si="10"/>
        <v>Vazia</v>
      </c>
      <c r="L510" s="13"/>
      <c r="M510" s="13"/>
      <c r="N510" s="13"/>
      <c r="O510" s="13"/>
      <c r="P510" s="13"/>
      <c r="Q510" s="13"/>
      <c r="R510" s="13"/>
      <c r="S510" s="13"/>
      <c r="T510" s="13"/>
      <c r="U510" s="13"/>
    </row>
    <row r="511" spans="1:21" ht="47.25" hidden="1">
      <c r="A511" s="76" t="s">
        <v>571</v>
      </c>
      <c r="B511" s="149" t="s">
        <v>572</v>
      </c>
      <c r="C511" s="71" t="s">
        <v>32</v>
      </c>
      <c r="D511" s="183"/>
      <c r="E511" s="72">
        <v>40.83</v>
      </c>
      <c r="F511" s="72">
        <f>E511*(1+C$2031)</f>
        <v>50.269896000000003</v>
      </c>
      <c r="G511" s="73">
        <f>D511*F511</f>
        <v>0</v>
      </c>
      <c r="H511" s="68"/>
      <c r="I511" s="74"/>
      <c r="J511" s="75"/>
      <c r="K511" s="62" t="str">
        <f t="shared" si="10"/>
        <v>Vazia</v>
      </c>
      <c r="L511" s="13"/>
      <c r="M511" s="13"/>
      <c r="N511" s="13"/>
      <c r="O511" s="13"/>
      <c r="P511" s="13"/>
      <c r="Q511" s="13"/>
      <c r="R511" s="13"/>
      <c r="S511" s="13"/>
      <c r="T511" s="13"/>
      <c r="U511" s="13"/>
    </row>
    <row r="512" spans="1:21" ht="78.75" hidden="1">
      <c r="A512" s="76"/>
      <c r="B512" s="148" t="s">
        <v>573</v>
      </c>
      <c r="C512" s="71"/>
      <c r="D512" s="183"/>
      <c r="E512" s="72"/>
      <c r="F512" s="72"/>
      <c r="G512" s="73"/>
      <c r="H512" s="68"/>
      <c r="I512" s="74"/>
      <c r="J512" s="69"/>
      <c r="K512" s="62" t="str">
        <f t="shared" si="10"/>
        <v>Vazia</v>
      </c>
      <c r="L512" s="13"/>
      <c r="M512" s="13"/>
      <c r="N512" s="13"/>
      <c r="O512" s="13"/>
      <c r="P512" s="13"/>
      <c r="Q512" s="13"/>
      <c r="R512" s="13"/>
      <c r="S512" s="13"/>
      <c r="T512" s="13"/>
      <c r="U512" s="13"/>
    </row>
    <row r="513" spans="1:21" ht="18.75">
      <c r="A513" s="93"/>
      <c r="B513" s="159"/>
      <c r="C513" s="276" t="s">
        <v>81</v>
      </c>
      <c r="D513" s="272"/>
      <c r="E513" s="270"/>
      <c r="F513" s="20"/>
      <c r="G513" s="21">
        <f>SUM(G359:G512)</f>
        <v>48372.541450560006</v>
      </c>
      <c r="H513" s="212" t="s">
        <v>2225</v>
      </c>
      <c r="I513" s="74"/>
      <c r="J513" s="69"/>
      <c r="K513" s="62" t="str">
        <f t="shared" si="10"/>
        <v>Preenchida</v>
      </c>
      <c r="L513" s="13"/>
      <c r="M513" s="13"/>
      <c r="N513" s="13"/>
      <c r="O513" s="13"/>
      <c r="P513" s="13"/>
      <c r="Q513" s="13"/>
      <c r="R513" s="13"/>
      <c r="S513" s="13"/>
      <c r="T513" s="13"/>
      <c r="U513" s="13"/>
    </row>
    <row r="514" spans="1:21" ht="18.75">
      <c r="A514" s="67" t="s">
        <v>574</v>
      </c>
      <c r="B514" s="147" t="s">
        <v>575</v>
      </c>
      <c r="C514" s="10"/>
      <c r="D514" s="227"/>
      <c r="E514" s="72"/>
      <c r="F514" s="72"/>
      <c r="G514" s="73"/>
      <c r="H514" s="212" t="s">
        <v>2225</v>
      </c>
      <c r="I514" s="74"/>
      <c r="J514" s="69"/>
      <c r="K514" s="62" t="str">
        <f t="shared" si="10"/>
        <v>Preenchida</v>
      </c>
      <c r="L514" s="13"/>
      <c r="M514" s="13"/>
      <c r="N514" s="13"/>
      <c r="O514" s="13"/>
      <c r="P514" s="13"/>
      <c r="Q514" s="13"/>
      <c r="R514" s="13"/>
      <c r="S514" s="13"/>
      <c r="T514" s="13"/>
      <c r="U514" s="13"/>
    </row>
    <row r="515" spans="1:21" ht="18.75">
      <c r="A515" s="70" t="s">
        <v>576</v>
      </c>
      <c r="B515" s="161" t="s">
        <v>577</v>
      </c>
      <c r="C515" s="71"/>
      <c r="D515" s="227"/>
      <c r="E515" s="72"/>
      <c r="F515" s="72"/>
      <c r="G515" s="73"/>
      <c r="H515" s="212" t="s">
        <v>2225</v>
      </c>
      <c r="I515" s="74"/>
      <c r="J515" s="69"/>
      <c r="K515" s="62" t="str">
        <f t="shared" si="10"/>
        <v>Preenchida</v>
      </c>
      <c r="L515" s="13"/>
      <c r="M515" s="13"/>
      <c r="N515" s="13"/>
      <c r="O515" s="13"/>
      <c r="P515" s="13"/>
      <c r="Q515" s="13"/>
      <c r="R515" s="13"/>
      <c r="S515" s="13"/>
      <c r="T515" s="13"/>
      <c r="U515" s="13"/>
    </row>
    <row r="516" spans="1:21" ht="18.75" hidden="1">
      <c r="A516" s="76" t="s">
        <v>578</v>
      </c>
      <c r="B516" s="149" t="s">
        <v>579</v>
      </c>
      <c r="C516" s="71" t="s">
        <v>6</v>
      </c>
      <c r="D516" s="183"/>
      <c r="E516" s="72">
        <v>53.21</v>
      </c>
      <c r="F516" s="72">
        <f>E516*(1+C$2031)</f>
        <v>65.512152</v>
      </c>
      <c r="G516" s="73">
        <f>D516*F516</f>
        <v>0</v>
      </c>
      <c r="H516" s="68"/>
      <c r="I516" s="74"/>
      <c r="J516" s="75"/>
      <c r="K516" s="62" t="str">
        <f t="shared" si="10"/>
        <v>Vazia</v>
      </c>
      <c r="L516" s="13"/>
      <c r="M516" s="13"/>
      <c r="N516" s="13"/>
      <c r="O516" s="13"/>
      <c r="P516" s="13"/>
      <c r="Q516" s="13"/>
      <c r="R516" s="13"/>
      <c r="S516" s="13"/>
      <c r="T516" s="13"/>
      <c r="U516" s="13"/>
    </row>
    <row r="517" spans="1:21" ht="78.75" hidden="1">
      <c r="A517" s="76"/>
      <c r="B517" s="148" t="s">
        <v>580</v>
      </c>
      <c r="C517" s="71"/>
      <c r="D517" s="183"/>
      <c r="E517" s="72"/>
      <c r="F517" s="72"/>
      <c r="G517" s="73"/>
      <c r="H517" s="68"/>
      <c r="I517" s="74"/>
      <c r="J517" s="69"/>
      <c r="K517" s="62" t="str">
        <f t="shared" si="10"/>
        <v>Vazia</v>
      </c>
      <c r="L517" s="13"/>
      <c r="M517" s="13"/>
      <c r="N517" s="13"/>
      <c r="O517" s="13"/>
      <c r="P517" s="13"/>
      <c r="Q517" s="13"/>
      <c r="R517" s="13"/>
      <c r="S517" s="13"/>
      <c r="T517" s="13"/>
      <c r="U517" s="13"/>
    </row>
    <row r="518" spans="1:21" ht="18.75" hidden="1">
      <c r="A518" s="76"/>
      <c r="B518" s="149"/>
      <c r="C518" s="71"/>
      <c r="D518" s="183"/>
      <c r="E518" s="72"/>
      <c r="F518" s="72"/>
      <c r="G518" s="73"/>
      <c r="H518" s="68"/>
      <c r="I518" s="74"/>
      <c r="J518" s="69"/>
      <c r="K518" s="62" t="str">
        <f t="shared" si="10"/>
        <v>Vazia</v>
      </c>
      <c r="L518" s="13"/>
      <c r="M518" s="13"/>
      <c r="N518" s="13"/>
      <c r="O518" s="13"/>
      <c r="P518" s="13"/>
      <c r="Q518" s="13"/>
      <c r="R518" s="13"/>
      <c r="S518" s="13"/>
      <c r="T518" s="13"/>
      <c r="U518" s="13"/>
    </row>
    <row r="519" spans="1:21" ht="31.5">
      <c r="A519" s="76" t="s">
        <v>581</v>
      </c>
      <c r="B519" s="149" t="s">
        <v>582</v>
      </c>
      <c r="C519" s="71" t="s">
        <v>6</v>
      </c>
      <c r="D519" s="227">
        <v>1</v>
      </c>
      <c r="E519" s="72">
        <v>66.209999999999994</v>
      </c>
      <c r="F519" s="72">
        <f>E519*(1+C$2031)</f>
        <v>81.517752000000002</v>
      </c>
      <c r="G519" s="73">
        <f>D519*F519</f>
        <v>81.517752000000002</v>
      </c>
      <c r="H519" s="285" t="s">
        <v>2195</v>
      </c>
      <c r="I519" s="286"/>
      <c r="J519" s="287"/>
      <c r="K519" s="62" t="str">
        <f t="shared" si="10"/>
        <v>Preenchida</v>
      </c>
      <c r="L519" s="13"/>
      <c r="M519" s="13"/>
      <c r="N519" s="13"/>
      <c r="O519" s="13"/>
      <c r="P519" s="13"/>
      <c r="Q519" s="13"/>
      <c r="R519" s="13"/>
      <c r="S519" s="13"/>
      <c r="T519" s="13"/>
      <c r="U519" s="13"/>
    </row>
    <row r="520" spans="1:21" ht="104.45" customHeight="1">
      <c r="A520" s="76"/>
      <c r="B520" s="148" t="s">
        <v>583</v>
      </c>
      <c r="C520" s="71"/>
      <c r="D520" s="227"/>
      <c r="E520" s="72"/>
      <c r="F520" s="72"/>
      <c r="G520" s="73"/>
      <c r="H520" s="212" t="s">
        <v>2225</v>
      </c>
      <c r="I520" s="74"/>
      <c r="J520" s="69"/>
      <c r="K520" s="62" t="str">
        <f t="shared" si="10"/>
        <v>Preenchida</v>
      </c>
      <c r="L520" s="13"/>
      <c r="M520" s="13"/>
      <c r="N520" s="13"/>
      <c r="O520" s="13"/>
      <c r="P520" s="13"/>
      <c r="Q520" s="13"/>
      <c r="R520" s="13"/>
      <c r="S520" s="13"/>
      <c r="T520" s="13"/>
      <c r="U520" s="13"/>
    </row>
    <row r="521" spans="1:21" ht="18.75" hidden="1">
      <c r="A521" s="76"/>
      <c r="B521" s="148"/>
      <c r="C521" s="71"/>
      <c r="D521" s="183"/>
      <c r="E521" s="72"/>
      <c r="F521" s="72"/>
      <c r="G521" s="73"/>
      <c r="H521" s="68"/>
      <c r="I521" s="74"/>
      <c r="J521" s="69"/>
      <c r="K521" s="62" t="str">
        <f t="shared" si="10"/>
        <v>Vazia</v>
      </c>
      <c r="L521" s="13"/>
      <c r="M521" s="13"/>
      <c r="N521" s="13"/>
      <c r="O521" s="13"/>
      <c r="P521" s="13"/>
      <c r="Q521" s="13"/>
      <c r="R521" s="13"/>
      <c r="S521" s="13"/>
      <c r="T521" s="13"/>
      <c r="U521" s="13"/>
    </row>
    <row r="522" spans="1:21" ht="69.599999999999994" customHeight="1">
      <c r="A522" s="76" t="s">
        <v>584</v>
      </c>
      <c r="B522" s="149" t="s">
        <v>585</v>
      </c>
      <c r="C522" s="71" t="s">
        <v>6</v>
      </c>
      <c r="D522" s="227">
        <v>7</v>
      </c>
      <c r="E522" s="72">
        <v>162.36000000000001</v>
      </c>
      <c r="F522" s="72">
        <f>E522*(1+C$2031)</f>
        <v>199.89763200000002</v>
      </c>
      <c r="G522" s="73">
        <f>D522*F522</f>
        <v>1399.2834240000002</v>
      </c>
      <c r="H522" s="285" t="s">
        <v>2194</v>
      </c>
      <c r="I522" s="286"/>
      <c r="J522" s="287"/>
      <c r="K522" s="62" t="str">
        <f t="shared" si="10"/>
        <v>Preenchida</v>
      </c>
      <c r="L522" s="13"/>
      <c r="M522" s="13"/>
      <c r="N522" s="13"/>
      <c r="O522" s="13"/>
      <c r="P522" s="13"/>
      <c r="Q522" s="13"/>
      <c r="R522" s="13"/>
      <c r="S522" s="13"/>
      <c r="T522" s="13"/>
      <c r="U522" s="13"/>
    </row>
    <row r="523" spans="1:21" ht="129.6" customHeight="1">
      <c r="A523" s="76"/>
      <c r="B523" s="148" t="s">
        <v>586</v>
      </c>
      <c r="C523" s="71"/>
      <c r="D523" s="227"/>
      <c r="E523" s="72"/>
      <c r="F523" s="72"/>
      <c r="G523" s="73"/>
      <c r="H523" s="212" t="s">
        <v>2225</v>
      </c>
      <c r="I523" s="74"/>
      <c r="J523" s="69"/>
      <c r="K523" s="62" t="str">
        <f t="shared" si="10"/>
        <v>Preenchida</v>
      </c>
      <c r="L523" s="13"/>
      <c r="M523" s="13"/>
      <c r="N523" s="13"/>
      <c r="O523" s="13"/>
      <c r="P523" s="13"/>
      <c r="Q523" s="13"/>
      <c r="R523" s="13"/>
      <c r="S523" s="13"/>
      <c r="T523" s="13"/>
      <c r="U523" s="13"/>
    </row>
    <row r="524" spans="1:21" ht="18.75" hidden="1">
      <c r="A524" s="76"/>
      <c r="B524" s="148"/>
      <c r="C524" s="71"/>
      <c r="D524" s="183"/>
      <c r="E524" s="72"/>
      <c r="F524" s="72"/>
      <c r="G524" s="73"/>
      <c r="H524" s="68"/>
      <c r="I524" s="74"/>
      <c r="J524" s="69"/>
      <c r="K524" s="62" t="str">
        <f t="shared" si="10"/>
        <v>Vazia</v>
      </c>
      <c r="L524" s="13"/>
      <c r="M524" s="13"/>
      <c r="N524" s="13"/>
      <c r="O524" s="13"/>
      <c r="P524" s="13"/>
      <c r="Q524" s="13"/>
      <c r="R524" s="13"/>
      <c r="S524" s="13"/>
      <c r="T524" s="13"/>
      <c r="U524" s="13"/>
    </row>
    <row r="525" spans="1:21" ht="31.5" hidden="1">
      <c r="A525" s="76" t="s">
        <v>587</v>
      </c>
      <c r="B525" s="149" t="s">
        <v>588</v>
      </c>
      <c r="C525" s="71" t="s">
        <v>6</v>
      </c>
      <c r="D525" s="183"/>
      <c r="E525" s="72">
        <v>70.97</v>
      </c>
      <c r="F525" s="72">
        <f>E525*(1+C$2031)</f>
        <v>87.378264000000001</v>
      </c>
      <c r="G525" s="73">
        <f>D525*F525</f>
        <v>0</v>
      </c>
      <c r="H525" s="68"/>
      <c r="I525" s="74"/>
      <c r="J525" s="75"/>
      <c r="K525" s="62" t="str">
        <f t="shared" si="10"/>
        <v>Vazia</v>
      </c>
      <c r="L525" s="13"/>
      <c r="M525" s="13"/>
      <c r="N525" s="13"/>
      <c r="O525" s="13"/>
      <c r="P525" s="13"/>
      <c r="Q525" s="13"/>
      <c r="R525" s="13"/>
      <c r="S525" s="13"/>
      <c r="T525" s="13"/>
      <c r="U525" s="13"/>
    </row>
    <row r="526" spans="1:21" ht="110.25" hidden="1">
      <c r="A526" s="76"/>
      <c r="B526" s="148" t="s">
        <v>589</v>
      </c>
      <c r="C526" s="71"/>
      <c r="D526" s="183"/>
      <c r="E526" s="72"/>
      <c r="F526" s="72"/>
      <c r="G526" s="73"/>
      <c r="H526" s="68"/>
      <c r="I526" s="74"/>
      <c r="J526" s="69"/>
      <c r="K526" s="62" t="str">
        <f t="shared" si="10"/>
        <v>Vazia</v>
      </c>
      <c r="L526" s="13"/>
      <c r="M526" s="13"/>
      <c r="N526" s="13"/>
      <c r="O526" s="13"/>
      <c r="P526" s="13"/>
      <c r="Q526" s="13"/>
      <c r="R526" s="13"/>
      <c r="S526" s="13"/>
      <c r="T526" s="13"/>
      <c r="U526" s="13"/>
    </row>
    <row r="527" spans="1:21" ht="18.75" hidden="1">
      <c r="A527" s="76"/>
      <c r="B527" s="148"/>
      <c r="C527" s="71"/>
      <c r="D527" s="183"/>
      <c r="E527" s="72"/>
      <c r="F527" s="72"/>
      <c r="G527" s="73"/>
      <c r="H527" s="68"/>
      <c r="I527" s="74"/>
      <c r="J527" s="69"/>
      <c r="K527" s="62" t="str">
        <f t="shared" si="10"/>
        <v>Vazia</v>
      </c>
      <c r="L527" s="13"/>
      <c r="M527" s="13"/>
      <c r="N527" s="13"/>
      <c r="O527" s="13"/>
      <c r="P527" s="13"/>
      <c r="Q527" s="13"/>
      <c r="R527" s="13"/>
      <c r="S527" s="13"/>
      <c r="T527" s="13"/>
      <c r="U527" s="13"/>
    </row>
    <row r="528" spans="1:21" ht="18.75">
      <c r="A528" s="76" t="s">
        <v>590</v>
      </c>
      <c r="B528" s="149" t="s">
        <v>591</v>
      </c>
      <c r="C528" s="71" t="s">
        <v>6</v>
      </c>
      <c r="D528" s="227">
        <v>1</v>
      </c>
      <c r="E528" s="72">
        <v>284.56</v>
      </c>
      <c r="F528" s="72">
        <f>E528*(1+C$2031)</f>
        <v>350.35027200000002</v>
      </c>
      <c r="G528" s="73">
        <f>D528*F528</f>
        <v>350.35027200000002</v>
      </c>
      <c r="H528" s="285" t="s">
        <v>2242</v>
      </c>
      <c r="I528" s="286"/>
      <c r="J528" s="287"/>
      <c r="K528" s="62" t="str">
        <f t="shared" si="10"/>
        <v>Preenchida</v>
      </c>
      <c r="L528" s="13"/>
      <c r="M528" s="13"/>
      <c r="N528" s="13"/>
      <c r="O528" s="13"/>
      <c r="P528" s="13"/>
      <c r="Q528" s="13"/>
      <c r="R528" s="13"/>
      <c r="S528" s="13"/>
      <c r="T528" s="13"/>
      <c r="U528" s="13"/>
    </row>
    <row r="529" spans="1:21" ht="63">
      <c r="A529" s="76"/>
      <c r="B529" s="148" t="s">
        <v>592</v>
      </c>
      <c r="C529" s="71"/>
      <c r="D529" s="227"/>
      <c r="E529" s="72"/>
      <c r="F529" s="72"/>
      <c r="G529" s="73"/>
      <c r="H529" s="212" t="s">
        <v>2225</v>
      </c>
      <c r="I529" s="74"/>
      <c r="J529" s="69"/>
      <c r="K529" s="62" t="str">
        <f t="shared" si="10"/>
        <v>Preenchida</v>
      </c>
      <c r="L529" s="13"/>
      <c r="M529" s="13"/>
      <c r="N529" s="13"/>
      <c r="O529" s="13"/>
      <c r="P529" s="13"/>
      <c r="Q529" s="13"/>
      <c r="R529" s="13"/>
      <c r="S529" s="13"/>
      <c r="T529" s="13"/>
      <c r="U529" s="13"/>
    </row>
    <row r="530" spans="1:21" ht="18.75" hidden="1">
      <c r="A530" s="76"/>
      <c r="B530" s="148"/>
      <c r="C530" s="71"/>
      <c r="D530" s="183"/>
      <c r="E530" s="72"/>
      <c r="F530" s="72"/>
      <c r="G530" s="73"/>
      <c r="H530" s="68"/>
      <c r="I530" s="74"/>
      <c r="J530" s="69"/>
      <c r="K530" s="62" t="str">
        <f t="shared" ref="K530:K593" si="11">IF(H530="","Vazia","Preenchida")</f>
        <v>Vazia</v>
      </c>
      <c r="L530" s="13"/>
      <c r="M530" s="13"/>
      <c r="N530" s="13"/>
      <c r="O530" s="13"/>
      <c r="P530" s="13"/>
      <c r="Q530" s="13"/>
      <c r="R530" s="13"/>
      <c r="S530" s="13"/>
      <c r="T530" s="13"/>
      <c r="U530" s="13"/>
    </row>
    <row r="531" spans="1:21" ht="18.75" hidden="1">
      <c r="A531" s="76" t="s">
        <v>593</v>
      </c>
      <c r="B531" s="149" t="s">
        <v>594</v>
      </c>
      <c r="C531" s="71" t="s">
        <v>6</v>
      </c>
      <c r="D531" s="183"/>
      <c r="E531" s="72">
        <v>221.13</v>
      </c>
      <c r="F531" s="72">
        <f>E531*(1+C$2031)</f>
        <v>272.25525600000003</v>
      </c>
      <c r="G531" s="73">
        <f>D531*F531</f>
        <v>0</v>
      </c>
      <c r="H531" s="68"/>
      <c r="I531" s="74"/>
      <c r="J531" s="75"/>
      <c r="K531" s="62" t="str">
        <f t="shared" si="11"/>
        <v>Vazia</v>
      </c>
      <c r="L531" s="13"/>
      <c r="M531" s="13"/>
      <c r="N531" s="13"/>
      <c r="O531" s="13"/>
      <c r="P531" s="13"/>
      <c r="Q531" s="13"/>
      <c r="R531" s="13"/>
      <c r="S531" s="13"/>
      <c r="T531" s="13"/>
      <c r="U531" s="13"/>
    </row>
    <row r="532" spans="1:21" ht="141.75" hidden="1">
      <c r="A532" s="76"/>
      <c r="B532" s="148" t="s">
        <v>595</v>
      </c>
      <c r="C532" s="71"/>
      <c r="D532" s="183"/>
      <c r="E532" s="72"/>
      <c r="F532" s="72"/>
      <c r="G532" s="73"/>
      <c r="H532" s="68"/>
      <c r="I532" s="74"/>
      <c r="J532" s="69"/>
      <c r="K532" s="62" t="str">
        <f t="shared" si="11"/>
        <v>Vazia</v>
      </c>
      <c r="L532" s="13"/>
      <c r="M532" s="13"/>
      <c r="N532" s="13"/>
      <c r="O532" s="13"/>
      <c r="P532" s="13"/>
      <c r="Q532" s="13"/>
      <c r="R532" s="13"/>
      <c r="S532" s="13"/>
      <c r="T532" s="13"/>
      <c r="U532" s="13"/>
    </row>
    <row r="533" spans="1:21" ht="18.75" hidden="1">
      <c r="A533" s="76"/>
      <c r="B533" s="148"/>
      <c r="C533" s="71"/>
      <c r="D533" s="183"/>
      <c r="E533" s="72"/>
      <c r="F533" s="72"/>
      <c r="G533" s="73"/>
      <c r="H533" s="68"/>
      <c r="I533" s="74"/>
      <c r="J533" s="69"/>
      <c r="K533" s="62" t="str">
        <f t="shared" si="11"/>
        <v>Vazia</v>
      </c>
      <c r="L533" s="13"/>
      <c r="M533" s="13"/>
      <c r="N533" s="13"/>
      <c r="O533" s="13"/>
      <c r="P533" s="13"/>
      <c r="Q533" s="13"/>
      <c r="R533" s="13"/>
      <c r="S533" s="13"/>
      <c r="T533" s="13"/>
      <c r="U533" s="13"/>
    </row>
    <row r="534" spans="1:21" ht="18.75" hidden="1">
      <c r="A534" s="76" t="s">
        <v>596</v>
      </c>
      <c r="B534" s="151" t="s">
        <v>577</v>
      </c>
      <c r="C534" s="71"/>
      <c r="D534" s="183"/>
      <c r="E534" s="72"/>
      <c r="F534" s="72"/>
      <c r="G534" s="73"/>
      <c r="H534" s="68"/>
      <c r="I534" s="74"/>
      <c r="J534" s="69"/>
      <c r="K534" s="62" t="str">
        <f t="shared" si="11"/>
        <v>Vazia</v>
      </c>
      <c r="L534" s="13"/>
      <c r="M534" s="13"/>
      <c r="N534" s="13"/>
      <c r="O534" s="13"/>
      <c r="P534" s="13"/>
      <c r="Q534" s="13"/>
      <c r="R534" s="13"/>
      <c r="S534" s="13"/>
      <c r="T534" s="13"/>
      <c r="U534" s="13"/>
    </row>
    <row r="535" spans="1:21" ht="31.5" hidden="1">
      <c r="A535" s="76" t="s">
        <v>597</v>
      </c>
      <c r="B535" s="149" t="s">
        <v>598</v>
      </c>
      <c r="C535" s="71" t="s">
        <v>6</v>
      </c>
      <c r="D535" s="183"/>
      <c r="E535" s="72">
        <v>389.82</v>
      </c>
      <c r="F535" s="72">
        <f>E535*(1+C$2031)</f>
        <v>479.94638400000002</v>
      </c>
      <c r="G535" s="73">
        <f>D535*F535</f>
        <v>0</v>
      </c>
      <c r="H535" s="68"/>
      <c r="I535" s="74"/>
      <c r="J535" s="75"/>
      <c r="K535" s="62" t="str">
        <f t="shared" si="11"/>
        <v>Vazia</v>
      </c>
      <c r="L535" s="13"/>
      <c r="M535" s="13"/>
      <c r="N535" s="13"/>
      <c r="O535" s="13"/>
      <c r="P535" s="13"/>
      <c r="Q535" s="13"/>
      <c r="R535" s="13"/>
      <c r="S535" s="13"/>
      <c r="T535" s="13"/>
      <c r="U535" s="13"/>
    </row>
    <row r="536" spans="1:21" ht="110.25" hidden="1">
      <c r="A536" s="76"/>
      <c r="B536" s="148" t="s">
        <v>599</v>
      </c>
      <c r="C536" s="71"/>
      <c r="D536" s="183"/>
      <c r="E536" s="72"/>
      <c r="F536" s="72"/>
      <c r="G536" s="73"/>
      <c r="H536" s="68"/>
      <c r="I536" s="74"/>
      <c r="J536" s="69"/>
      <c r="K536" s="62" t="str">
        <f t="shared" si="11"/>
        <v>Vazia</v>
      </c>
      <c r="L536" s="13"/>
      <c r="M536" s="13"/>
      <c r="N536" s="13"/>
      <c r="O536" s="13"/>
      <c r="P536" s="13"/>
      <c r="Q536" s="13"/>
      <c r="R536" s="13"/>
      <c r="S536" s="13"/>
      <c r="T536" s="13"/>
      <c r="U536" s="13"/>
    </row>
    <row r="537" spans="1:21" ht="18.75" hidden="1">
      <c r="A537" s="76"/>
      <c r="B537" s="148"/>
      <c r="C537" s="71"/>
      <c r="D537" s="183"/>
      <c r="E537" s="72"/>
      <c r="F537" s="72"/>
      <c r="G537" s="73"/>
      <c r="H537" s="68"/>
      <c r="I537" s="74"/>
      <c r="J537" s="69"/>
      <c r="K537" s="62" t="str">
        <f t="shared" si="11"/>
        <v>Vazia</v>
      </c>
      <c r="L537" s="13"/>
      <c r="M537" s="13"/>
      <c r="N537" s="13"/>
      <c r="O537" s="13"/>
      <c r="P537" s="13"/>
      <c r="Q537" s="13"/>
      <c r="R537" s="13"/>
      <c r="S537" s="13"/>
      <c r="T537" s="13"/>
      <c r="U537" s="13"/>
    </row>
    <row r="538" spans="1:21" ht="18.75" hidden="1">
      <c r="A538" s="76" t="s">
        <v>600</v>
      </c>
      <c r="B538" s="149" t="s">
        <v>601</v>
      </c>
      <c r="C538" s="71" t="s">
        <v>6</v>
      </c>
      <c r="D538" s="183"/>
      <c r="E538" s="72">
        <v>195.56</v>
      </c>
      <c r="F538" s="72">
        <f>E538*(1+C$2031)</f>
        <v>240.77347200000003</v>
      </c>
      <c r="G538" s="73">
        <f>D538*F538</f>
        <v>0</v>
      </c>
      <c r="H538" s="68"/>
      <c r="I538" s="74"/>
      <c r="J538" s="75"/>
      <c r="K538" s="62" t="str">
        <f t="shared" si="11"/>
        <v>Vazia</v>
      </c>
      <c r="L538" s="13"/>
      <c r="M538" s="13"/>
      <c r="N538" s="13"/>
      <c r="O538" s="13"/>
      <c r="P538" s="13"/>
      <c r="Q538" s="13"/>
      <c r="R538" s="13"/>
      <c r="S538" s="13"/>
      <c r="T538" s="13"/>
      <c r="U538" s="13"/>
    </row>
    <row r="539" spans="1:21" ht="94.5" hidden="1">
      <c r="A539" s="76"/>
      <c r="B539" s="148" t="s">
        <v>602</v>
      </c>
      <c r="C539" s="71"/>
      <c r="D539" s="183"/>
      <c r="E539" s="72"/>
      <c r="F539" s="72"/>
      <c r="G539" s="73"/>
      <c r="H539" s="68"/>
      <c r="I539" s="74"/>
      <c r="J539" s="69"/>
      <c r="K539" s="62" t="str">
        <f t="shared" si="11"/>
        <v>Vazia</v>
      </c>
      <c r="L539" s="13"/>
      <c r="M539" s="13"/>
      <c r="N539" s="13"/>
      <c r="O539" s="13"/>
      <c r="P539" s="13"/>
      <c r="Q539" s="13"/>
      <c r="R539" s="13"/>
      <c r="S539" s="13"/>
      <c r="T539" s="13"/>
      <c r="U539" s="13"/>
    </row>
    <row r="540" spans="1:21" ht="18.75" hidden="1">
      <c r="A540" s="76"/>
      <c r="B540" s="148"/>
      <c r="C540" s="71"/>
      <c r="D540" s="183"/>
      <c r="E540" s="72"/>
      <c r="F540" s="72"/>
      <c r="G540" s="73"/>
      <c r="H540" s="68"/>
      <c r="I540" s="74"/>
      <c r="J540" s="69"/>
      <c r="K540" s="62" t="str">
        <f t="shared" si="11"/>
        <v>Vazia</v>
      </c>
      <c r="L540" s="13"/>
      <c r="M540" s="13"/>
      <c r="N540" s="13"/>
      <c r="O540" s="13"/>
      <c r="P540" s="13"/>
      <c r="Q540" s="13"/>
      <c r="R540" s="13"/>
      <c r="S540" s="13"/>
      <c r="T540" s="13"/>
      <c r="U540" s="13"/>
    </row>
    <row r="541" spans="1:21" ht="31.5" hidden="1">
      <c r="A541" s="76" t="s">
        <v>603</v>
      </c>
      <c r="B541" s="149" t="s">
        <v>604</v>
      </c>
      <c r="C541" s="71" t="s">
        <v>6</v>
      </c>
      <c r="D541" s="183"/>
      <c r="E541" s="72">
        <v>31.5</v>
      </c>
      <c r="F541" s="72">
        <f>E541*(1+C$2031)</f>
        <v>38.782800000000002</v>
      </c>
      <c r="G541" s="73">
        <f>D541*F541</f>
        <v>0</v>
      </c>
      <c r="H541" s="68"/>
      <c r="I541" s="74"/>
      <c r="J541" s="75"/>
      <c r="K541" s="62" t="str">
        <f t="shared" si="11"/>
        <v>Vazia</v>
      </c>
      <c r="L541" s="13"/>
      <c r="M541" s="13"/>
      <c r="N541" s="13"/>
      <c r="O541" s="13"/>
      <c r="P541" s="13"/>
      <c r="Q541" s="13"/>
      <c r="R541" s="13"/>
      <c r="S541" s="13"/>
      <c r="T541" s="13"/>
      <c r="U541" s="13"/>
    </row>
    <row r="542" spans="1:21" ht="63" hidden="1">
      <c r="A542" s="76"/>
      <c r="B542" s="148" t="s">
        <v>605</v>
      </c>
      <c r="C542" s="71"/>
      <c r="D542" s="183"/>
      <c r="E542" s="72"/>
      <c r="F542" s="72"/>
      <c r="G542" s="73"/>
      <c r="H542" s="89"/>
      <c r="I542" s="74"/>
      <c r="J542" s="69"/>
      <c r="K542" s="62" t="str">
        <f t="shared" si="11"/>
        <v>Vazia</v>
      </c>
      <c r="L542" s="13"/>
      <c r="M542" s="13"/>
      <c r="N542" s="13"/>
      <c r="O542" s="13"/>
      <c r="P542" s="13"/>
      <c r="Q542" s="13"/>
      <c r="R542" s="13"/>
      <c r="S542" s="13"/>
      <c r="T542" s="13"/>
      <c r="U542" s="13"/>
    </row>
    <row r="543" spans="1:21" ht="18.75" hidden="1">
      <c r="A543" s="76"/>
      <c r="B543" s="149"/>
      <c r="C543" s="71"/>
      <c r="D543" s="183"/>
      <c r="E543" s="72"/>
      <c r="F543" s="72"/>
      <c r="G543" s="73"/>
      <c r="H543" s="68"/>
      <c r="I543" s="74"/>
      <c r="J543" s="69"/>
      <c r="K543" s="62" t="str">
        <f t="shared" si="11"/>
        <v>Vazia</v>
      </c>
      <c r="L543" s="13"/>
      <c r="M543" s="13"/>
      <c r="N543" s="13"/>
      <c r="O543" s="13"/>
      <c r="P543" s="13"/>
      <c r="Q543" s="13"/>
      <c r="R543" s="13"/>
      <c r="S543" s="13"/>
      <c r="T543" s="13"/>
      <c r="U543" s="13"/>
    </row>
    <row r="544" spans="1:21" ht="31.5" hidden="1">
      <c r="A544" s="76" t="s">
        <v>606</v>
      </c>
      <c r="B544" s="149" t="s">
        <v>607</v>
      </c>
      <c r="C544" s="71" t="s">
        <v>6</v>
      </c>
      <c r="D544" s="183"/>
      <c r="E544" s="72">
        <v>36.82</v>
      </c>
      <c r="F544" s="72">
        <f>E544*(1+C$2031)</f>
        <v>45.332784000000004</v>
      </c>
      <c r="G544" s="73">
        <f>D544*F544</f>
        <v>0</v>
      </c>
      <c r="H544" s="68"/>
      <c r="I544" s="74"/>
      <c r="J544" s="75"/>
      <c r="K544" s="62" t="str">
        <f t="shared" si="11"/>
        <v>Vazia</v>
      </c>
      <c r="L544" s="13"/>
      <c r="M544" s="13"/>
      <c r="N544" s="13"/>
      <c r="O544" s="13"/>
      <c r="P544" s="13"/>
      <c r="Q544" s="13"/>
      <c r="R544" s="13"/>
      <c r="S544" s="13"/>
      <c r="T544" s="13"/>
      <c r="U544" s="13"/>
    </row>
    <row r="545" spans="1:21" ht="63" hidden="1">
      <c r="A545" s="76"/>
      <c r="B545" s="148" t="s">
        <v>605</v>
      </c>
      <c r="C545" s="71"/>
      <c r="D545" s="183"/>
      <c r="E545" s="72"/>
      <c r="F545" s="72"/>
      <c r="G545" s="73"/>
      <c r="H545" s="89"/>
      <c r="I545" s="74"/>
      <c r="J545" s="69"/>
      <c r="K545" s="62" t="str">
        <f t="shared" si="11"/>
        <v>Vazia</v>
      </c>
      <c r="L545" s="13"/>
      <c r="M545" s="13"/>
      <c r="N545" s="13"/>
      <c r="O545" s="13"/>
      <c r="P545" s="13"/>
      <c r="Q545" s="13"/>
      <c r="R545" s="13"/>
      <c r="S545" s="13"/>
      <c r="T545" s="13"/>
      <c r="U545" s="13"/>
    </row>
    <row r="546" spans="1:21" ht="18.75" hidden="1">
      <c r="A546" s="76"/>
      <c r="B546" s="149"/>
      <c r="C546" s="71"/>
      <c r="D546" s="183"/>
      <c r="E546" s="72"/>
      <c r="F546" s="72"/>
      <c r="G546" s="73"/>
      <c r="H546" s="68"/>
      <c r="I546" s="74"/>
      <c r="J546" s="69"/>
      <c r="K546" s="62" t="str">
        <f t="shared" si="11"/>
        <v>Vazia</v>
      </c>
      <c r="L546" s="13"/>
      <c r="M546" s="13"/>
      <c r="N546" s="13"/>
      <c r="O546" s="13"/>
      <c r="P546" s="13"/>
      <c r="Q546" s="13"/>
      <c r="R546" s="13"/>
      <c r="S546" s="13"/>
      <c r="T546" s="13"/>
      <c r="U546" s="13"/>
    </row>
    <row r="547" spans="1:21" ht="31.5" hidden="1">
      <c r="A547" s="76" t="s">
        <v>608</v>
      </c>
      <c r="B547" s="149" t="s">
        <v>609</v>
      </c>
      <c r="C547" s="71" t="s">
        <v>6</v>
      </c>
      <c r="D547" s="183"/>
      <c r="E547" s="72">
        <v>592.97</v>
      </c>
      <c r="F547" s="72">
        <f>E547*(1+C$2031)</f>
        <v>730.06466400000011</v>
      </c>
      <c r="G547" s="73">
        <f>D547*F547</f>
        <v>0</v>
      </c>
      <c r="H547" s="68"/>
      <c r="I547" s="74"/>
      <c r="J547" s="75"/>
      <c r="K547" s="62" t="str">
        <f t="shared" si="11"/>
        <v>Vazia</v>
      </c>
      <c r="L547" s="13"/>
      <c r="M547" s="13"/>
      <c r="N547" s="13"/>
      <c r="O547" s="13"/>
      <c r="P547" s="13"/>
      <c r="Q547" s="13"/>
      <c r="R547" s="13"/>
      <c r="S547" s="13"/>
      <c r="T547" s="13"/>
      <c r="U547" s="13"/>
    </row>
    <row r="548" spans="1:21" ht="126" hidden="1">
      <c r="A548" s="76"/>
      <c r="B548" s="148" t="s">
        <v>610</v>
      </c>
      <c r="C548" s="71"/>
      <c r="D548" s="183"/>
      <c r="E548" s="72"/>
      <c r="F548" s="72"/>
      <c r="G548" s="73"/>
      <c r="H548" s="68"/>
      <c r="I548" s="74"/>
      <c r="J548" s="69"/>
      <c r="K548" s="62" t="str">
        <f t="shared" si="11"/>
        <v>Vazia</v>
      </c>
      <c r="L548" s="13"/>
      <c r="M548" s="13"/>
      <c r="N548" s="13"/>
      <c r="O548" s="13"/>
      <c r="P548" s="13"/>
      <c r="Q548" s="13"/>
      <c r="R548" s="13"/>
      <c r="S548" s="13"/>
      <c r="T548" s="13"/>
      <c r="U548" s="13"/>
    </row>
    <row r="549" spans="1:21" ht="18.75" hidden="1">
      <c r="A549" s="76"/>
      <c r="B549" s="149"/>
      <c r="C549" s="71"/>
      <c r="D549" s="183"/>
      <c r="E549" s="72"/>
      <c r="F549" s="72"/>
      <c r="G549" s="73"/>
      <c r="H549" s="68"/>
      <c r="I549" s="74"/>
      <c r="J549" s="69"/>
      <c r="K549" s="62" t="str">
        <f t="shared" si="11"/>
        <v>Vazia</v>
      </c>
      <c r="L549" s="13"/>
      <c r="M549" s="13"/>
      <c r="N549" s="13"/>
      <c r="O549" s="13"/>
      <c r="P549" s="13"/>
      <c r="Q549" s="13"/>
      <c r="R549" s="13"/>
      <c r="S549" s="13"/>
      <c r="T549" s="13"/>
      <c r="U549" s="13"/>
    </row>
    <row r="550" spans="1:21" ht="18.75">
      <c r="A550" s="76" t="s">
        <v>611</v>
      </c>
      <c r="B550" s="149" t="s">
        <v>612</v>
      </c>
      <c r="C550" s="71" t="s">
        <v>6</v>
      </c>
      <c r="D550" s="227">
        <v>4</v>
      </c>
      <c r="E550" s="72">
        <v>690.54</v>
      </c>
      <c r="F550" s="72">
        <f>E550*(1+C$2031)</f>
        <v>850.19284800000003</v>
      </c>
      <c r="G550" s="73">
        <f>D550*F550</f>
        <v>3400.7713920000001</v>
      </c>
      <c r="H550" s="285" t="s">
        <v>2190</v>
      </c>
      <c r="I550" s="286"/>
      <c r="J550" s="287"/>
      <c r="K550" s="62" t="str">
        <f t="shared" si="11"/>
        <v>Preenchida</v>
      </c>
      <c r="L550" s="13"/>
      <c r="M550" s="13"/>
      <c r="N550" s="13"/>
      <c r="O550" s="13"/>
      <c r="P550" s="13"/>
      <c r="Q550" s="13"/>
      <c r="R550" s="13"/>
      <c r="S550" s="13"/>
      <c r="T550" s="13"/>
      <c r="U550" s="13"/>
    </row>
    <row r="551" spans="1:21" ht="171" customHeight="1">
      <c r="A551" s="76"/>
      <c r="B551" s="148" t="s">
        <v>613</v>
      </c>
      <c r="C551" s="71"/>
      <c r="D551" s="227"/>
      <c r="E551" s="72"/>
      <c r="F551" s="72"/>
      <c r="G551" s="73"/>
      <c r="H551" s="212" t="s">
        <v>2225</v>
      </c>
      <c r="I551" s="74"/>
      <c r="J551" s="69"/>
      <c r="K551" s="62" t="str">
        <f t="shared" si="11"/>
        <v>Preenchida</v>
      </c>
      <c r="L551" s="13"/>
      <c r="M551" s="13"/>
      <c r="N551" s="13"/>
      <c r="O551" s="13"/>
      <c r="P551" s="13"/>
      <c r="Q551" s="13"/>
      <c r="R551" s="13"/>
      <c r="S551" s="13"/>
      <c r="T551" s="13"/>
      <c r="U551" s="13"/>
    </row>
    <row r="552" spans="1:21" ht="18.75" hidden="1">
      <c r="A552" s="76"/>
      <c r="B552" s="148"/>
      <c r="C552" s="71"/>
      <c r="D552" s="183"/>
      <c r="E552" s="72"/>
      <c r="F552" s="72"/>
      <c r="G552" s="73"/>
      <c r="H552" s="68"/>
      <c r="I552" s="74"/>
      <c r="J552" s="69"/>
      <c r="K552" s="62" t="str">
        <f t="shared" si="11"/>
        <v>Vazia</v>
      </c>
      <c r="L552" s="13"/>
      <c r="M552" s="13"/>
      <c r="N552" s="13"/>
      <c r="O552" s="13"/>
      <c r="P552" s="13"/>
      <c r="Q552" s="13"/>
      <c r="R552" s="13"/>
      <c r="S552" s="13"/>
      <c r="T552" s="13"/>
      <c r="U552" s="13"/>
    </row>
    <row r="553" spans="1:21" ht="31.5" hidden="1">
      <c r="A553" s="76" t="s">
        <v>614</v>
      </c>
      <c r="B553" s="149" t="s">
        <v>615</v>
      </c>
      <c r="C553" s="71" t="s">
        <v>6</v>
      </c>
      <c r="D553" s="183"/>
      <c r="E553" s="72">
        <v>582.79999999999995</v>
      </c>
      <c r="F553" s="72">
        <f>E553*(1+C$2031)</f>
        <v>717.54336000000001</v>
      </c>
      <c r="G553" s="73">
        <f>D553*F553</f>
        <v>0</v>
      </c>
      <c r="H553" s="68"/>
      <c r="I553" s="74"/>
      <c r="J553" s="75"/>
      <c r="K553" s="62" t="str">
        <f t="shared" si="11"/>
        <v>Vazia</v>
      </c>
      <c r="L553" s="13"/>
      <c r="M553" s="13"/>
      <c r="N553" s="13"/>
      <c r="O553" s="13"/>
      <c r="P553" s="13"/>
      <c r="Q553" s="13"/>
      <c r="R553" s="13"/>
      <c r="S553" s="13"/>
      <c r="T553" s="13"/>
      <c r="U553" s="13"/>
    </row>
    <row r="554" spans="1:21" ht="141.75" hidden="1">
      <c r="A554" s="76"/>
      <c r="B554" s="148" t="s">
        <v>616</v>
      </c>
      <c r="C554" s="71"/>
      <c r="D554" s="183"/>
      <c r="E554" s="72"/>
      <c r="F554" s="72"/>
      <c r="G554" s="73"/>
      <c r="H554" s="68"/>
      <c r="I554" s="74"/>
      <c r="J554" s="69"/>
      <c r="K554" s="62" t="str">
        <f t="shared" si="11"/>
        <v>Vazia</v>
      </c>
      <c r="L554" s="13"/>
      <c r="M554" s="13"/>
      <c r="N554" s="13"/>
      <c r="O554" s="13"/>
      <c r="P554" s="13"/>
      <c r="Q554" s="13"/>
      <c r="R554" s="13"/>
      <c r="S554" s="13"/>
      <c r="T554" s="13"/>
      <c r="U554" s="13"/>
    </row>
    <row r="555" spans="1:21" ht="18.75" hidden="1">
      <c r="A555" s="76"/>
      <c r="B555" s="148"/>
      <c r="C555" s="71"/>
      <c r="D555" s="183"/>
      <c r="E555" s="72"/>
      <c r="F555" s="72"/>
      <c r="G555" s="73"/>
      <c r="H555" s="68"/>
      <c r="I555" s="74"/>
      <c r="J555" s="69"/>
      <c r="K555" s="62" t="str">
        <f t="shared" si="11"/>
        <v>Vazia</v>
      </c>
      <c r="L555" s="13"/>
      <c r="M555" s="13"/>
      <c r="N555" s="13"/>
      <c r="O555" s="13"/>
      <c r="P555" s="13"/>
      <c r="Q555" s="13"/>
      <c r="R555" s="13"/>
      <c r="S555" s="13"/>
      <c r="T555" s="13"/>
      <c r="U555" s="13"/>
    </row>
    <row r="556" spans="1:21" ht="18.75" hidden="1">
      <c r="A556" s="76" t="s">
        <v>617</v>
      </c>
      <c r="B556" s="149" t="s">
        <v>618</v>
      </c>
      <c r="C556" s="71" t="s">
        <v>6</v>
      </c>
      <c r="D556" s="183"/>
      <c r="E556" s="72">
        <v>269.95999999999998</v>
      </c>
      <c r="F556" s="72">
        <f>E556*(1+C$2031)</f>
        <v>332.374752</v>
      </c>
      <c r="G556" s="73">
        <f>D556*F556</f>
        <v>0</v>
      </c>
      <c r="H556" s="68"/>
      <c r="I556" s="74"/>
      <c r="J556" s="75"/>
      <c r="K556" s="62" t="str">
        <f t="shared" si="11"/>
        <v>Vazia</v>
      </c>
      <c r="L556" s="13"/>
      <c r="M556" s="13"/>
      <c r="N556" s="13"/>
      <c r="O556" s="13"/>
      <c r="P556" s="13"/>
      <c r="Q556" s="13"/>
      <c r="R556" s="13"/>
      <c r="S556" s="13"/>
      <c r="T556" s="13"/>
      <c r="U556" s="13"/>
    </row>
    <row r="557" spans="1:21" ht="94.5" hidden="1">
      <c r="A557" s="76"/>
      <c r="B557" s="148" t="s">
        <v>619</v>
      </c>
      <c r="C557" s="71"/>
      <c r="D557" s="183"/>
      <c r="E557" s="72"/>
      <c r="F557" s="72"/>
      <c r="G557" s="73"/>
      <c r="H557" s="68"/>
      <c r="I557" s="74"/>
      <c r="J557" s="69"/>
      <c r="K557" s="62" t="str">
        <f t="shared" si="11"/>
        <v>Vazia</v>
      </c>
      <c r="L557" s="13"/>
      <c r="M557" s="13"/>
      <c r="N557" s="13"/>
      <c r="O557" s="13"/>
      <c r="P557" s="13"/>
      <c r="Q557" s="13"/>
      <c r="R557" s="13"/>
      <c r="S557" s="13"/>
      <c r="T557" s="13"/>
      <c r="U557" s="13"/>
    </row>
    <row r="558" spans="1:21" ht="18.75" hidden="1">
      <c r="A558" s="76"/>
      <c r="B558" s="148"/>
      <c r="C558" s="71"/>
      <c r="D558" s="183"/>
      <c r="E558" s="72"/>
      <c r="F558" s="72"/>
      <c r="G558" s="73"/>
      <c r="H558" s="68"/>
      <c r="I558" s="74"/>
      <c r="J558" s="69"/>
      <c r="K558" s="62" t="str">
        <f t="shared" si="11"/>
        <v>Vazia</v>
      </c>
      <c r="L558" s="13"/>
      <c r="M558" s="13"/>
      <c r="N558" s="13"/>
      <c r="O558" s="13"/>
      <c r="P558" s="13"/>
      <c r="Q558" s="13"/>
      <c r="R558" s="13"/>
      <c r="S558" s="13"/>
      <c r="T558" s="13"/>
      <c r="U558" s="13"/>
    </row>
    <row r="559" spans="1:21" ht="18.75">
      <c r="A559" s="76" t="s">
        <v>620</v>
      </c>
      <c r="B559" s="149" t="s">
        <v>621</v>
      </c>
      <c r="C559" s="71" t="s">
        <v>6</v>
      </c>
      <c r="D559" s="227">
        <v>3</v>
      </c>
      <c r="E559" s="72">
        <v>546.19000000000005</v>
      </c>
      <c r="F559" s="72">
        <f>E559*(1+C$2031)</f>
        <v>672.46912800000007</v>
      </c>
      <c r="G559" s="73">
        <f>D559*F559</f>
        <v>2017.4073840000001</v>
      </c>
      <c r="H559" s="285" t="s">
        <v>2189</v>
      </c>
      <c r="I559" s="286"/>
      <c r="J559" s="287"/>
      <c r="K559" s="62" t="str">
        <f t="shared" si="11"/>
        <v>Preenchida</v>
      </c>
      <c r="L559" s="13"/>
      <c r="M559" s="13"/>
      <c r="N559" s="13"/>
      <c r="O559" s="13"/>
      <c r="P559" s="13"/>
      <c r="Q559" s="13"/>
      <c r="R559" s="13"/>
      <c r="S559" s="13"/>
      <c r="T559" s="13"/>
      <c r="U559" s="13"/>
    </row>
    <row r="560" spans="1:21" ht="141.75">
      <c r="A560" s="76"/>
      <c r="B560" s="148" t="s">
        <v>622</v>
      </c>
      <c r="C560" s="71"/>
      <c r="D560" s="227"/>
      <c r="E560" s="72"/>
      <c r="F560" s="72"/>
      <c r="G560" s="73"/>
      <c r="H560" s="212" t="s">
        <v>2225</v>
      </c>
      <c r="I560" s="74"/>
      <c r="J560" s="69"/>
      <c r="K560" s="62" t="str">
        <f t="shared" si="11"/>
        <v>Preenchida</v>
      </c>
      <c r="L560" s="13"/>
      <c r="M560" s="13"/>
      <c r="N560" s="13"/>
      <c r="O560" s="13"/>
      <c r="P560" s="13"/>
      <c r="Q560" s="13"/>
      <c r="R560" s="13"/>
      <c r="S560" s="13"/>
      <c r="T560" s="13"/>
      <c r="U560" s="13"/>
    </row>
    <row r="561" spans="1:21" ht="18.75" hidden="1">
      <c r="A561" s="76"/>
      <c r="B561" s="148"/>
      <c r="C561" s="71"/>
      <c r="D561" s="183"/>
      <c r="E561" s="72"/>
      <c r="F561" s="72"/>
      <c r="G561" s="73"/>
      <c r="H561" s="68"/>
      <c r="I561" s="74"/>
      <c r="J561" s="69"/>
      <c r="K561" s="62" t="str">
        <f t="shared" si="11"/>
        <v>Vazia</v>
      </c>
      <c r="L561" s="13"/>
      <c r="M561" s="13"/>
      <c r="N561" s="13"/>
      <c r="O561" s="13"/>
      <c r="P561" s="13"/>
      <c r="Q561" s="13"/>
      <c r="R561" s="13"/>
      <c r="S561" s="13"/>
      <c r="T561" s="13"/>
      <c r="U561" s="13"/>
    </row>
    <row r="562" spans="1:21" ht="18.75" hidden="1">
      <c r="A562" s="76" t="s">
        <v>623</v>
      </c>
      <c r="B562" s="149" t="s">
        <v>624</v>
      </c>
      <c r="C562" s="71" t="s">
        <v>6</v>
      </c>
      <c r="D562" s="183"/>
      <c r="E562" s="72">
        <v>426.3</v>
      </c>
      <c r="F562" s="72">
        <f>E562*(1+C$2031)</f>
        <v>524.86056000000008</v>
      </c>
      <c r="G562" s="73">
        <f>D562*F562</f>
        <v>0</v>
      </c>
      <c r="H562" s="68"/>
      <c r="I562" s="74"/>
      <c r="J562" s="75"/>
      <c r="K562" s="62" t="str">
        <f t="shared" si="11"/>
        <v>Vazia</v>
      </c>
      <c r="L562" s="13"/>
      <c r="M562" s="13"/>
      <c r="N562" s="13"/>
      <c r="O562" s="13"/>
      <c r="P562" s="13"/>
      <c r="Q562" s="13"/>
      <c r="R562" s="13"/>
      <c r="S562" s="13"/>
      <c r="T562" s="13"/>
      <c r="U562" s="13"/>
    </row>
    <row r="563" spans="1:21" ht="126" hidden="1">
      <c r="A563" s="76"/>
      <c r="B563" s="148" t="s">
        <v>625</v>
      </c>
      <c r="C563" s="71"/>
      <c r="D563" s="183"/>
      <c r="E563" s="72"/>
      <c r="F563" s="72"/>
      <c r="G563" s="73"/>
      <c r="H563" s="68"/>
      <c r="I563" s="74"/>
      <c r="J563" s="69"/>
      <c r="K563" s="62" t="str">
        <f t="shared" si="11"/>
        <v>Vazia</v>
      </c>
      <c r="L563" s="13"/>
      <c r="M563" s="13"/>
      <c r="N563" s="13"/>
      <c r="O563" s="13"/>
      <c r="P563" s="13"/>
      <c r="Q563" s="13"/>
      <c r="R563" s="13"/>
      <c r="S563" s="13"/>
      <c r="T563" s="13"/>
      <c r="U563" s="13"/>
    </row>
    <row r="564" spans="1:21" ht="18.75" hidden="1">
      <c r="A564" s="76"/>
      <c r="B564" s="148"/>
      <c r="C564" s="71"/>
      <c r="D564" s="183"/>
      <c r="E564" s="72"/>
      <c r="F564" s="72"/>
      <c r="G564" s="73"/>
      <c r="H564" s="68"/>
      <c r="I564" s="74"/>
      <c r="J564" s="69"/>
      <c r="K564" s="62" t="str">
        <f t="shared" si="11"/>
        <v>Vazia</v>
      </c>
      <c r="L564" s="13"/>
      <c r="M564" s="13"/>
      <c r="N564" s="13"/>
      <c r="O564" s="13"/>
      <c r="P564" s="13"/>
      <c r="Q564" s="13"/>
      <c r="R564" s="13"/>
      <c r="S564" s="13"/>
      <c r="T564" s="13"/>
      <c r="U564" s="13"/>
    </row>
    <row r="565" spans="1:21" ht="31.5" hidden="1">
      <c r="A565" s="76" t="s">
        <v>626</v>
      </c>
      <c r="B565" s="149" t="s">
        <v>627</v>
      </c>
      <c r="C565" s="71" t="s">
        <v>6</v>
      </c>
      <c r="D565" s="183"/>
      <c r="E565" s="72">
        <v>248.38</v>
      </c>
      <c r="F565" s="72">
        <f>E565*(1+C$2031)</f>
        <v>305.80545599999999</v>
      </c>
      <c r="G565" s="73">
        <f>D565*F565</f>
        <v>0</v>
      </c>
      <c r="H565" s="68"/>
      <c r="I565" s="74"/>
      <c r="J565" s="69"/>
      <c r="K565" s="62" t="str">
        <f t="shared" si="11"/>
        <v>Vazia</v>
      </c>
      <c r="L565" s="13"/>
      <c r="M565" s="13"/>
      <c r="N565" s="13"/>
      <c r="O565" s="13"/>
      <c r="P565" s="13"/>
      <c r="Q565" s="13"/>
      <c r="R565" s="13"/>
      <c r="S565" s="13"/>
      <c r="T565" s="13"/>
      <c r="U565" s="13"/>
    </row>
    <row r="566" spans="1:21" ht="94.5" hidden="1">
      <c r="A566" s="76"/>
      <c r="B566" s="148" t="s">
        <v>628</v>
      </c>
      <c r="C566" s="71"/>
      <c r="D566" s="183"/>
      <c r="E566" s="72"/>
      <c r="F566" s="72"/>
      <c r="G566" s="73"/>
      <c r="H566" s="68"/>
      <c r="I566" s="74"/>
      <c r="J566" s="69"/>
      <c r="K566" s="62" t="str">
        <f t="shared" si="11"/>
        <v>Vazia</v>
      </c>
      <c r="L566" s="13"/>
      <c r="M566" s="13"/>
      <c r="N566" s="13"/>
      <c r="O566" s="13"/>
      <c r="P566" s="13"/>
      <c r="Q566" s="13"/>
      <c r="R566" s="13"/>
      <c r="S566" s="13"/>
      <c r="T566" s="13"/>
      <c r="U566" s="13"/>
    </row>
    <row r="567" spans="1:21" ht="18.75" hidden="1">
      <c r="A567" s="76"/>
      <c r="B567" s="148"/>
      <c r="C567" s="71"/>
      <c r="D567" s="183"/>
      <c r="E567" s="72"/>
      <c r="F567" s="72"/>
      <c r="G567" s="73"/>
      <c r="H567" s="68"/>
      <c r="I567" s="74"/>
      <c r="J567" s="69"/>
      <c r="K567" s="62" t="str">
        <f t="shared" si="11"/>
        <v>Vazia</v>
      </c>
      <c r="L567" s="13"/>
      <c r="M567" s="13"/>
      <c r="N567" s="13"/>
      <c r="O567" s="13"/>
      <c r="P567" s="13"/>
      <c r="Q567" s="13"/>
      <c r="R567" s="13"/>
      <c r="S567" s="13"/>
      <c r="T567" s="13"/>
      <c r="U567" s="13"/>
    </row>
    <row r="568" spans="1:21" ht="63" hidden="1">
      <c r="A568" s="76" t="s">
        <v>629</v>
      </c>
      <c r="B568" s="149" t="s">
        <v>630</v>
      </c>
      <c r="C568" s="71" t="s">
        <v>6</v>
      </c>
      <c r="D568" s="183"/>
      <c r="E568" s="72">
        <v>785.98</v>
      </c>
      <c r="F568" s="72">
        <f>E568*(1+C$2031)</f>
        <v>967.69857600000012</v>
      </c>
      <c r="G568" s="73">
        <f>D568*F568</f>
        <v>0</v>
      </c>
      <c r="H568" s="68"/>
      <c r="I568" s="74"/>
      <c r="J568" s="69"/>
      <c r="K568" s="62" t="str">
        <f t="shared" si="11"/>
        <v>Vazia</v>
      </c>
      <c r="L568" s="13"/>
      <c r="M568" s="13"/>
      <c r="N568" s="13"/>
      <c r="O568" s="13"/>
      <c r="P568" s="13"/>
      <c r="Q568" s="13"/>
      <c r="R568" s="13"/>
      <c r="S568" s="13"/>
      <c r="T568" s="13"/>
      <c r="U568" s="13"/>
    </row>
    <row r="569" spans="1:21" ht="141.75" hidden="1">
      <c r="A569" s="76"/>
      <c r="B569" s="148" t="s">
        <v>631</v>
      </c>
      <c r="C569" s="71"/>
      <c r="D569" s="183"/>
      <c r="E569" s="72"/>
      <c r="F569" s="72"/>
      <c r="G569" s="73"/>
      <c r="H569" s="68"/>
      <c r="I569" s="74"/>
      <c r="J569" s="69"/>
      <c r="K569" s="62" t="str">
        <f t="shared" si="11"/>
        <v>Vazia</v>
      </c>
      <c r="L569" s="13"/>
      <c r="M569" s="13"/>
      <c r="N569" s="13"/>
      <c r="O569" s="13"/>
      <c r="P569" s="13"/>
      <c r="Q569" s="13"/>
      <c r="R569" s="13"/>
      <c r="S569" s="13"/>
      <c r="T569" s="13"/>
      <c r="U569" s="13"/>
    </row>
    <row r="570" spans="1:21" ht="18.75" hidden="1">
      <c r="A570" s="76"/>
      <c r="B570" s="148"/>
      <c r="C570" s="71"/>
      <c r="D570" s="183"/>
      <c r="E570" s="72"/>
      <c r="F570" s="72"/>
      <c r="G570" s="73"/>
      <c r="H570" s="68"/>
      <c r="I570" s="74"/>
      <c r="J570" s="69"/>
      <c r="K570" s="62" t="str">
        <f t="shared" si="11"/>
        <v>Vazia</v>
      </c>
      <c r="L570" s="13"/>
      <c r="M570" s="13"/>
      <c r="N570" s="13"/>
      <c r="O570" s="13"/>
      <c r="P570" s="13"/>
      <c r="Q570" s="13"/>
      <c r="R570" s="13"/>
      <c r="S570" s="13"/>
      <c r="T570" s="13"/>
      <c r="U570" s="13"/>
    </row>
    <row r="571" spans="1:21" ht="18.75" hidden="1">
      <c r="A571" s="76" t="s">
        <v>632</v>
      </c>
      <c r="B571" s="151" t="s">
        <v>633</v>
      </c>
      <c r="C571" s="71"/>
      <c r="D571" s="183"/>
      <c r="E571" s="72"/>
      <c r="F571" s="72"/>
      <c r="G571" s="73"/>
      <c r="H571" s="68"/>
      <c r="I571" s="74"/>
      <c r="J571" s="69"/>
      <c r="K571" s="62" t="str">
        <f t="shared" si="11"/>
        <v>Vazia</v>
      </c>
      <c r="L571" s="13"/>
      <c r="M571" s="13"/>
      <c r="N571" s="13"/>
      <c r="O571" s="13"/>
      <c r="P571" s="13"/>
      <c r="Q571" s="13"/>
      <c r="R571" s="13"/>
      <c r="S571" s="13"/>
      <c r="T571" s="13"/>
      <c r="U571" s="13"/>
    </row>
    <row r="572" spans="1:21" ht="78.75" hidden="1">
      <c r="A572" s="76"/>
      <c r="B572" s="148" t="s">
        <v>634</v>
      </c>
      <c r="C572" s="71"/>
      <c r="D572" s="183"/>
      <c r="E572" s="72"/>
      <c r="F572" s="72"/>
      <c r="G572" s="73"/>
      <c r="H572" s="68"/>
      <c r="I572" s="74"/>
      <c r="J572" s="69"/>
      <c r="K572" s="62" t="str">
        <f t="shared" si="11"/>
        <v>Vazia</v>
      </c>
      <c r="L572" s="13"/>
      <c r="M572" s="13"/>
      <c r="N572" s="13"/>
      <c r="O572" s="13"/>
      <c r="P572" s="13"/>
      <c r="Q572" s="13"/>
      <c r="R572" s="13"/>
      <c r="S572" s="13"/>
      <c r="T572" s="13"/>
      <c r="U572" s="13"/>
    </row>
    <row r="573" spans="1:21" ht="18.75" hidden="1">
      <c r="A573" s="76"/>
      <c r="B573" s="151"/>
      <c r="C573" s="71"/>
      <c r="D573" s="183"/>
      <c r="E573" s="72"/>
      <c r="F573" s="72"/>
      <c r="G573" s="73"/>
      <c r="H573" s="68"/>
      <c r="I573" s="74"/>
      <c r="J573" s="69"/>
      <c r="K573" s="62" t="str">
        <f t="shared" si="11"/>
        <v>Vazia</v>
      </c>
      <c r="L573" s="13"/>
      <c r="M573" s="13"/>
      <c r="N573" s="13"/>
      <c r="O573" s="13"/>
      <c r="P573" s="13"/>
      <c r="Q573" s="13"/>
      <c r="R573" s="13"/>
      <c r="S573" s="13"/>
      <c r="T573" s="13"/>
      <c r="U573" s="13"/>
    </row>
    <row r="574" spans="1:21" ht="47.25" hidden="1">
      <c r="A574" s="76" t="s">
        <v>635</v>
      </c>
      <c r="B574" s="149" t="s">
        <v>636</v>
      </c>
      <c r="C574" s="71" t="s">
        <v>6</v>
      </c>
      <c r="D574" s="183"/>
      <c r="E574" s="72">
        <v>89</v>
      </c>
      <c r="F574" s="72">
        <f>E574*(1+C$2031)</f>
        <v>109.57680000000001</v>
      </c>
      <c r="G574" s="73">
        <f>D574*F574</f>
        <v>0</v>
      </c>
      <c r="H574" s="68"/>
      <c r="I574" s="74"/>
      <c r="J574" s="75"/>
      <c r="K574" s="62" t="str">
        <f t="shared" si="11"/>
        <v>Vazia</v>
      </c>
      <c r="L574" s="13"/>
      <c r="M574" s="13"/>
      <c r="N574" s="13"/>
      <c r="O574" s="13"/>
      <c r="P574" s="13"/>
      <c r="Q574" s="13"/>
      <c r="R574" s="13"/>
      <c r="S574" s="13"/>
      <c r="T574" s="13"/>
      <c r="U574" s="13"/>
    </row>
    <row r="575" spans="1:21" ht="18.75" hidden="1">
      <c r="A575" s="76"/>
      <c r="B575" s="149"/>
      <c r="C575" s="71"/>
      <c r="D575" s="183"/>
      <c r="E575" s="72"/>
      <c r="F575" s="72"/>
      <c r="G575" s="73"/>
      <c r="H575" s="68"/>
      <c r="I575" s="74"/>
      <c r="J575" s="69"/>
      <c r="K575" s="62" t="str">
        <f t="shared" si="11"/>
        <v>Vazia</v>
      </c>
      <c r="L575" s="13"/>
      <c r="M575" s="13"/>
      <c r="N575" s="13"/>
      <c r="O575" s="13"/>
      <c r="P575" s="13"/>
      <c r="Q575" s="13"/>
      <c r="R575" s="13"/>
      <c r="S575" s="13"/>
      <c r="T575" s="13"/>
      <c r="U575" s="13"/>
    </row>
    <row r="576" spans="1:21" ht="47.25" hidden="1">
      <c r="A576" s="76" t="s">
        <v>637</v>
      </c>
      <c r="B576" s="149" t="s">
        <v>638</v>
      </c>
      <c r="C576" s="71" t="s">
        <v>6</v>
      </c>
      <c r="D576" s="183"/>
      <c r="E576" s="72">
        <v>99.08</v>
      </c>
      <c r="F576" s="72">
        <f>E576*(1+C$2031)</f>
        <v>121.987296</v>
      </c>
      <c r="G576" s="73">
        <f>D576*F576</f>
        <v>0</v>
      </c>
      <c r="H576" s="68"/>
      <c r="I576" s="74"/>
      <c r="J576" s="75"/>
      <c r="K576" s="62" t="str">
        <f t="shared" si="11"/>
        <v>Vazia</v>
      </c>
      <c r="L576" s="13"/>
      <c r="M576" s="13"/>
      <c r="N576" s="13"/>
      <c r="O576" s="13"/>
      <c r="P576" s="13"/>
      <c r="Q576" s="13"/>
      <c r="R576" s="13"/>
      <c r="S576" s="13"/>
      <c r="T576" s="13"/>
      <c r="U576" s="13"/>
    </row>
    <row r="577" spans="1:21" ht="18.75" hidden="1">
      <c r="A577" s="76"/>
      <c r="B577" s="148"/>
      <c r="C577" s="71"/>
      <c r="D577" s="183"/>
      <c r="E577" s="72"/>
      <c r="F577" s="72"/>
      <c r="G577" s="73"/>
      <c r="H577" s="68"/>
      <c r="I577" s="74"/>
      <c r="J577" s="69"/>
      <c r="K577" s="62" t="str">
        <f t="shared" si="11"/>
        <v>Vazia</v>
      </c>
      <c r="L577" s="13"/>
      <c r="M577" s="13"/>
      <c r="N577" s="13"/>
      <c r="O577" s="13"/>
      <c r="P577" s="13"/>
      <c r="Q577" s="13"/>
      <c r="R577" s="13"/>
      <c r="S577" s="13"/>
      <c r="T577" s="13"/>
      <c r="U577" s="13"/>
    </row>
    <row r="578" spans="1:21" ht="52.15" customHeight="1">
      <c r="A578" s="76" t="s">
        <v>639</v>
      </c>
      <c r="B578" s="151" t="s">
        <v>640</v>
      </c>
      <c r="C578" s="71"/>
      <c r="D578" s="227"/>
      <c r="E578" s="72"/>
      <c r="F578" s="72"/>
      <c r="G578" s="73"/>
      <c r="H578" s="212" t="s">
        <v>2225</v>
      </c>
      <c r="I578" s="74"/>
      <c r="J578" s="69"/>
      <c r="K578" s="62" t="str">
        <f t="shared" si="11"/>
        <v>Preenchida</v>
      </c>
      <c r="L578" s="13"/>
      <c r="M578" s="13"/>
      <c r="N578" s="13"/>
      <c r="O578" s="13"/>
      <c r="P578" s="13"/>
      <c r="Q578" s="13"/>
      <c r="R578" s="13"/>
      <c r="S578" s="13"/>
      <c r="T578" s="13"/>
      <c r="U578" s="13"/>
    </row>
    <row r="579" spans="1:21" ht="99.6" customHeight="1">
      <c r="A579" s="76"/>
      <c r="B579" s="148" t="s">
        <v>641</v>
      </c>
      <c r="C579" s="71"/>
      <c r="D579" s="227"/>
      <c r="E579" s="72"/>
      <c r="F579" s="72"/>
      <c r="G579" s="73"/>
      <c r="H579" s="212" t="s">
        <v>2225</v>
      </c>
      <c r="I579" s="74"/>
      <c r="J579" s="69"/>
      <c r="K579" s="62" t="str">
        <f t="shared" si="11"/>
        <v>Preenchida</v>
      </c>
      <c r="L579" s="13"/>
      <c r="M579" s="13"/>
      <c r="N579" s="13"/>
      <c r="O579" s="13"/>
      <c r="P579" s="13"/>
      <c r="Q579" s="13"/>
      <c r="R579" s="13"/>
      <c r="S579" s="13"/>
      <c r="T579" s="13"/>
      <c r="U579" s="13"/>
    </row>
    <row r="580" spans="1:21" ht="20.25" customHeight="1">
      <c r="A580" s="76"/>
      <c r="B580" s="151"/>
      <c r="C580" s="71"/>
      <c r="D580" s="227"/>
      <c r="E580" s="72"/>
      <c r="F580" s="72"/>
      <c r="G580" s="73"/>
      <c r="H580" s="68"/>
      <c r="I580" s="74"/>
      <c r="J580" s="69"/>
      <c r="K580" s="62" t="str">
        <f t="shared" si="11"/>
        <v>Vazia</v>
      </c>
      <c r="L580" s="13"/>
      <c r="M580" s="13"/>
      <c r="N580" s="13"/>
      <c r="O580" s="13"/>
      <c r="P580" s="13"/>
      <c r="Q580" s="13"/>
      <c r="R580" s="13"/>
      <c r="S580" s="13"/>
      <c r="T580" s="13"/>
      <c r="U580" s="13"/>
    </row>
    <row r="581" spans="1:21" ht="18.75">
      <c r="A581" s="76" t="s">
        <v>642</v>
      </c>
      <c r="B581" s="149" t="s">
        <v>643</v>
      </c>
      <c r="C581" s="71" t="s">
        <v>6</v>
      </c>
      <c r="D581" s="227">
        <v>5</v>
      </c>
      <c r="E581" s="72">
        <v>51.37</v>
      </c>
      <c r="F581" s="72">
        <f>E581*(1+C$2031)</f>
        <v>63.246744</v>
      </c>
      <c r="G581" s="73">
        <f>D581*F581</f>
        <v>316.23372000000001</v>
      </c>
      <c r="H581" s="285" t="s">
        <v>2243</v>
      </c>
      <c r="I581" s="286"/>
      <c r="J581" s="287"/>
      <c r="K581" s="62" t="str">
        <f t="shared" si="11"/>
        <v>Preenchida</v>
      </c>
      <c r="L581" s="13"/>
      <c r="M581" s="13"/>
      <c r="N581" s="13"/>
      <c r="O581" s="13"/>
      <c r="P581" s="13"/>
      <c r="Q581" s="13"/>
      <c r="R581" s="13"/>
      <c r="S581" s="13"/>
      <c r="T581" s="13"/>
      <c r="U581" s="13"/>
    </row>
    <row r="582" spans="1:21" ht="18.75" hidden="1">
      <c r="A582" s="76"/>
      <c r="B582" s="148"/>
      <c r="C582" s="71"/>
      <c r="D582" s="183"/>
      <c r="E582" s="72"/>
      <c r="F582" s="72"/>
      <c r="G582" s="73"/>
      <c r="H582" s="68"/>
      <c r="I582" s="74"/>
      <c r="J582" s="69"/>
      <c r="K582" s="62" t="str">
        <f t="shared" si="11"/>
        <v>Vazia</v>
      </c>
      <c r="L582" s="13"/>
      <c r="M582" s="13"/>
      <c r="N582" s="13"/>
      <c r="O582" s="13"/>
      <c r="P582" s="13"/>
      <c r="Q582" s="13"/>
      <c r="R582" s="13"/>
      <c r="S582" s="13"/>
      <c r="T582" s="13"/>
      <c r="U582" s="13"/>
    </row>
    <row r="583" spans="1:21" ht="18.75">
      <c r="A583" s="76" t="s">
        <v>644</v>
      </c>
      <c r="B583" s="149" t="s">
        <v>645</v>
      </c>
      <c r="C583" s="71" t="s">
        <v>6</v>
      </c>
      <c r="D583" s="227">
        <v>5</v>
      </c>
      <c r="E583" s="72">
        <v>54.64</v>
      </c>
      <c r="F583" s="72">
        <f>E583*(1+C$2031)</f>
        <v>67.272767999999999</v>
      </c>
      <c r="G583" s="73">
        <f>D583*F583</f>
        <v>336.36383999999998</v>
      </c>
      <c r="H583" s="285" t="s">
        <v>2243</v>
      </c>
      <c r="I583" s="286"/>
      <c r="J583" s="287"/>
      <c r="K583" s="62" t="str">
        <f t="shared" si="11"/>
        <v>Preenchida</v>
      </c>
      <c r="L583" s="13"/>
      <c r="M583" s="13"/>
      <c r="N583" s="13"/>
      <c r="O583" s="13"/>
      <c r="P583" s="13"/>
      <c r="Q583" s="13"/>
      <c r="R583" s="13"/>
      <c r="S583" s="13"/>
      <c r="T583" s="13"/>
      <c r="U583" s="13"/>
    </row>
    <row r="584" spans="1:21" ht="18.75" hidden="1">
      <c r="A584" s="76"/>
      <c r="B584" s="148"/>
      <c r="C584" s="71"/>
      <c r="D584" s="183"/>
      <c r="E584" s="72"/>
      <c r="F584" s="72"/>
      <c r="G584" s="73"/>
      <c r="H584" s="68"/>
      <c r="I584" s="74"/>
      <c r="J584" s="69"/>
      <c r="K584" s="62" t="str">
        <f t="shared" si="11"/>
        <v>Vazia</v>
      </c>
      <c r="L584" s="13"/>
      <c r="M584" s="13"/>
      <c r="N584" s="13"/>
      <c r="O584" s="13"/>
      <c r="P584" s="13"/>
      <c r="Q584" s="13"/>
      <c r="R584" s="13"/>
      <c r="S584" s="13"/>
      <c r="T584" s="13"/>
      <c r="U584" s="13"/>
    </row>
    <row r="585" spans="1:21" ht="18.75">
      <c r="A585" s="76" t="s">
        <v>646</v>
      </c>
      <c r="B585" s="149" t="s">
        <v>647</v>
      </c>
      <c r="C585" s="71" t="s">
        <v>6</v>
      </c>
      <c r="D585" s="227">
        <v>2</v>
      </c>
      <c r="E585" s="72">
        <v>79.59</v>
      </c>
      <c r="F585" s="72">
        <f>E585*(1+C$2031)</f>
        <v>97.991208000000015</v>
      </c>
      <c r="G585" s="73">
        <f>D585*F585</f>
        <v>195.98241600000003</v>
      </c>
      <c r="H585" s="285" t="s">
        <v>2244</v>
      </c>
      <c r="I585" s="286"/>
      <c r="J585" s="287"/>
      <c r="K585" s="62" t="str">
        <f t="shared" si="11"/>
        <v>Preenchida</v>
      </c>
      <c r="L585" s="13"/>
      <c r="M585" s="13"/>
      <c r="N585" s="13"/>
      <c r="O585" s="13"/>
      <c r="P585" s="13"/>
      <c r="Q585" s="13"/>
      <c r="R585" s="13"/>
      <c r="S585" s="13"/>
      <c r="T585" s="13"/>
      <c r="U585" s="13"/>
    </row>
    <row r="586" spans="1:21" ht="18.75" hidden="1">
      <c r="A586" s="76"/>
      <c r="B586" s="148"/>
      <c r="C586" s="71"/>
      <c r="D586" s="183"/>
      <c r="E586" s="72"/>
      <c r="F586" s="72"/>
      <c r="G586" s="73"/>
      <c r="H586" s="68"/>
      <c r="I586" s="74"/>
      <c r="J586" s="69"/>
      <c r="K586" s="62" t="str">
        <f t="shared" si="11"/>
        <v>Vazia</v>
      </c>
      <c r="L586" s="13"/>
      <c r="M586" s="13"/>
      <c r="N586" s="13"/>
      <c r="O586" s="13"/>
      <c r="P586" s="13"/>
      <c r="Q586" s="13"/>
      <c r="R586" s="13"/>
      <c r="S586" s="13"/>
      <c r="T586" s="13"/>
      <c r="U586" s="13"/>
    </row>
    <row r="587" spans="1:21" ht="18.75" hidden="1">
      <c r="A587" s="76" t="s">
        <v>648</v>
      </c>
      <c r="B587" s="149" t="s">
        <v>649</v>
      </c>
      <c r="C587" s="71" t="s">
        <v>6</v>
      </c>
      <c r="D587" s="183"/>
      <c r="E587" s="72">
        <v>112.62</v>
      </c>
      <c r="F587" s="72">
        <f>E587*(1+C$2031)</f>
        <v>138.65774400000001</v>
      </c>
      <c r="G587" s="73">
        <f>D587*F587</f>
        <v>0</v>
      </c>
      <c r="H587" s="68"/>
      <c r="I587" s="74"/>
      <c r="J587" s="75"/>
      <c r="K587" s="62" t="str">
        <f t="shared" si="11"/>
        <v>Vazia</v>
      </c>
      <c r="L587" s="13"/>
      <c r="M587" s="13"/>
      <c r="N587" s="13"/>
      <c r="O587" s="13"/>
      <c r="P587" s="13"/>
      <c r="Q587" s="13"/>
      <c r="R587" s="13"/>
      <c r="S587" s="13"/>
      <c r="T587" s="13"/>
      <c r="U587" s="13"/>
    </row>
    <row r="588" spans="1:21" ht="18.75" hidden="1">
      <c r="A588" s="76"/>
      <c r="B588" s="148"/>
      <c r="C588" s="71"/>
      <c r="D588" s="183"/>
      <c r="E588" s="72"/>
      <c r="F588" s="72"/>
      <c r="G588" s="73"/>
      <c r="H588" s="68"/>
      <c r="I588" s="74"/>
      <c r="J588" s="69"/>
      <c r="K588" s="62" t="str">
        <f t="shared" si="11"/>
        <v>Vazia</v>
      </c>
      <c r="L588" s="13"/>
      <c r="M588" s="13"/>
      <c r="N588" s="13"/>
      <c r="O588" s="13"/>
      <c r="P588" s="13"/>
      <c r="Q588" s="13"/>
      <c r="R588" s="13"/>
      <c r="S588" s="13"/>
      <c r="T588" s="13"/>
      <c r="U588" s="13"/>
    </row>
    <row r="589" spans="1:21" ht="31.5" hidden="1">
      <c r="A589" s="76" t="s">
        <v>650</v>
      </c>
      <c r="B589" s="149" t="s">
        <v>651</v>
      </c>
      <c r="C589" s="71" t="s">
        <v>6</v>
      </c>
      <c r="D589" s="183"/>
      <c r="E589" s="72">
        <v>189.12</v>
      </c>
      <c r="F589" s="72">
        <f>E589*(1+C$2031)</f>
        <v>232.84454400000001</v>
      </c>
      <c r="G589" s="73">
        <f>D589*F589</f>
        <v>0</v>
      </c>
      <c r="H589" s="68"/>
      <c r="I589" s="74"/>
      <c r="J589" s="75"/>
      <c r="K589" s="62" t="str">
        <f t="shared" si="11"/>
        <v>Vazia</v>
      </c>
      <c r="L589" s="13"/>
      <c r="M589" s="13"/>
      <c r="N589" s="13"/>
      <c r="O589" s="13"/>
      <c r="P589" s="13"/>
      <c r="Q589" s="13"/>
      <c r="R589" s="13"/>
      <c r="S589" s="13"/>
      <c r="T589" s="13"/>
      <c r="U589" s="13"/>
    </row>
    <row r="590" spans="1:21" ht="18.75" hidden="1">
      <c r="A590" s="76"/>
      <c r="B590" s="151"/>
      <c r="C590" s="71"/>
      <c r="D590" s="183"/>
      <c r="E590" s="72"/>
      <c r="F590" s="72"/>
      <c r="G590" s="73"/>
      <c r="H590" s="68"/>
      <c r="I590" s="74"/>
      <c r="J590" s="69"/>
      <c r="K590" s="62" t="str">
        <f t="shared" si="11"/>
        <v>Vazia</v>
      </c>
      <c r="L590" s="13"/>
      <c r="M590" s="13"/>
      <c r="N590" s="13"/>
      <c r="O590" s="13"/>
      <c r="P590" s="13"/>
      <c r="Q590" s="13"/>
      <c r="R590" s="13"/>
      <c r="S590" s="13"/>
      <c r="T590" s="13"/>
      <c r="U590" s="13"/>
    </row>
    <row r="591" spans="1:21" ht="31.5" hidden="1">
      <c r="A591" s="76" t="s">
        <v>652</v>
      </c>
      <c r="B591" s="149" t="s">
        <v>653</v>
      </c>
      <c r="C591" s="71" t="s">
        <v>6</v>
      </c>
      <c r="D591" s="183"/>
      <c r="E591" s="72">
        <v>85.29</v>
      </c>
      <c r="F591" s="72">
        <f>E591*(1+C$2031)</f>
        <v>105.00904800000001</v>
      </c>
      <c r="G591" s="73">
        <f>D591*F591</f>
        <v>0</v>
      </c>
      <c r="H591" s="68"/>
      <c r="I591" s="74"/>
      <c r="J591" s="75"/>
      <c r="K591" s="62" t="str">
        <f t="shared" si="11"/>
        <v>Vazia</v>
      </c>
      <c r="L591" s="13"/>
      <c r="M591" s="13"/>
      <c r="N591" s="13"/>
      <c r="O591" s="13"/>
      <c r="P591" s="13"/>
      <c r="Q591" s="13"/>
      <c r="R591" s="13"/>
      <c r="S591" s="13"/>
      <c r="T591" s="13"/>
      <c r="U591" s="13"/>
    </row>
    <row r="592" spans="1:21" ht="18.75" hidden="1">
      <c r="A592" s="76"/>
      <c r="B592" s="148"/>
      <c r="C592" s="71"/>
      <c r="D592" s="183"/>
      <c r="E592" s="72"/>
      <c r="F592" s="72"/>
      <c r="G592" s="73"/>
      <c r="H592" s="68"/>
      <c r="I592" s="74"/>
      <c r="J592" s="69"/>
      <c r="K592" s="62" t="str">
        <f t="shared" si="11"/>
        <v>Vazia</v>
      </c>
      <c r="L592" s="13"/>
      <c r="M592" s="13"/>
      <c r="N592" s="13"/>
      <c r="O592" s="13"/>
      <c r="P592" s="13"/>
      <c r="Q592" s="13"/>
      <c r="R592" s="13"/>
      <c r="S592" s="13"/>
      <c r="T592" s="13"/>
      <c r="U592" s="13"/>
    </row>
    <row r="593" spans="1:21" ht="31.5" hidden="1">
      <c r="A593" s="76" t="s">
        <v>654</v>
      </c>
      <c r="B593" s="149" t="s">
        <v>655</v>
      </c>
      <c r="C593" s="71" t="s">
        <v>6</v>
      </c>
      <c r="D593" s="183"/>
      <c r="E593" s="72">
        <v>89.57</v>
      </c>
      <c r="F593" s="72">
        <f>E593*(1+C$2031)</f>
        <v>110.278584</v>
      </c>
      <c r="G593" s="73">
        <f>D593*F593</f>
        <v>0</v>
      </c>
      <c r="H593" s="68"/>
      <c r="I593" s="74"/>
      <c r="J593" s="75"/>
      <c r="K593" s="62" t="str">
        <f t="shared" si="11"/>
        <v>Vazia</v>
      </c>
      <c r="L593" s="13"/>
      <c r="M593" s="13"/>
      <c r="N593" s="13"/>
      <c r="O593" s="13"/>
      <c r="P593" s="13"/>
      <c r="Q593" s="13"/>
      <c r="R593" s="13"/>
      <c r="S593" s="13"/>
      <c r="T593" s="13"/>
      <c r="U593" s="13"/>
    </row>
    <row r="594" spans="1:21" ht="18.75" hidden="1">
      <c r="A594" s="76"/>
      <c r="B594" s="148"/>
      <c r="C594" s="71"/>
      <c r="D594" s="183"/>
      <c r="E594" s="72"/>
      <c r="F594" s="72"/>
      <c r="G594" s="73"/>
      <c r="H594" s="68"/>
      <c r="I594" s="74"/>
      <c r="J594" s="69"/>
      <c r="K594" s="62" t="str">
        <f t="shared" ref="K594:K657" si="12">IF(H594="","Vazia","Preenchida")</f>
        <v>Vazia</v>
      </c>
      <c r="L594" s="13"/>
      <c r="M594" s="13"/>
      <c r="N594" s="13"/>
      <c r="O594" s="13"/>
      <c r="P594" s="13"/>
      <c r="Q594" s="13"/>
      <c r="R594" s="13"/>
      <c r="S594" s="13"/>
      <c r="T594" s="13"/>
      <c r="U594" s="13"/>
    </row>
    <row r="595" spans="1:21" ht="31.5" hidden="1">
      <c r="A595" s="76" t="s">
        <v>656</v>
      </c>
      <c r="B595" s="149" t="s">
        <v>657</v>
      </c>
      <c r="C595" s="71" t="s">
        <v>6</v>
      </c>
      <c r="D595" s="183"/>
      <c r="E595" s="72">
        <v>113.41</v>
      </c>
      <c r="F595" s="72">
        <f>E595*(1+C$2031)</f>
        <v>139.630392</v>
      </c>
      <c r="G595" s="73">
        <f>D595*F595</f>
        <v>0</v>
      </c>
      <c r="H595" s="68"/>
      <c r="I595" s="74"/>
      <c r="J595" s="75"/>
      <c r="K595" s="62" t="str">
        <f t="shared" si="12"/>
        <v>Vazia</v>
      </c>
      <c r="L595" s="13"/>
      <c r="M595" s="13"/>
      <c r="N595" s="13"/>
      <c r="O595" s="13"/>
      <c r="P595" s="13"/>
      <c r="Q595" s="13"/>
      <c r="R595" s="13"/>
      <c r="S595" s="13"/>
      <c r="T595" s="13"/>
      <c r="U595" s="13"/>
    </row>
    <row r="596" spans="1:21" ht="18.75" hidden="1">
      <c r="A596" s="76"/>
      <c r="B596" s="148"/>
      <c r="C596" s="71"/>
      <c r="D596" s="183"/>
      <c r="E596" s="72"/>
      <c r="F596" s="72"/>
      <c r="G596" s="73"/>
      <c r="H596" s="68"/>
      <c r="I596" s="74"/>
      <c r="J596" s="69"/>
      <c r="K596" s="62" t="str">
        <f t="shared" si="12"/>
        <v>Vazia</v>
      </c>
      <c r="L596" s="13"/>
      <c r="M596" s="13"/>
      <c r="N596" s="13"/>
      <c r="O596" s="13"/>
      <c r="P596" s="13"/>
      <c r="Q596" s="13"/>
      <c r="R596" s="13"/>
      <c r="S596" s="13"/>
      <c r="T596" s="13"/>
      <c r="U596" s="13"/>
    </row>
    <row r="597" spans="1:21" ht="31.5" hidden="1">
      <c r="A597" s="76" t="s">
        <v>658</v>
      </c>
      <c r="B597" s="149" t="s">
        <v>659</v>
      </c>
      <c r="C597" s="71" t="s">
        <v>6</v>
      </c>
      <c r="D597" s="183"/>
      <c r="E597" s="72">
        <v>135.31</v>
      </c>
      <c r="F597" s="72">
        <f>E597*(1+C$2031)</f>
        <v>166.59367200000003</v>
      </c>
      <c r="G597" s="73">
        <f>D597*F597</f>
        <v>0</v>
      </c>
      <c r="H597" s="68"/>
      <c r="I597" s="74"/>
      <c r="J597" s="75"/>
      <c r="K597" s="62" t="str">
        <f t="shared" si="12"/>
        <v>Vazia</v>
      </c>
      <c r="L597" s="13"/>
      <c r="M597" s="13"/>
      <c r="N597" s="13"/>
      <c r="O597" s="13"/>
      <c r="P597" s="13"/>
      <c r="Q597" s="13"/>
      <c r="R597" s="13"/>
      <c r="S597" s="13"/>
      <c r="T597" s="13"/>
      <c r="U597" s="13"/>
    </row>
    <row r="598" spans="1:21" ht="18.75" hidden="1">
      <c r="A598" s="76"/>
      <c r="B598" s="148"/>
      <c r="C598" s="71"/>
      <c r="D598" s="183"/>
      <c r="E598" s="72"/>
      <c r="F598" s="72"/>
      <c r="G598" s="73"/>
      <c r="H598" s="68"/>
      <c r="I598" s="74"/>
      <c r="J598" s="69"/>
      <c r="K598" s="62" t="str">
        <f t="shared" si="12"/>
        <v>Vazia</v>
      </c>
      <c r="L598" s="13"/>
      <c r="M598" s="13"/>
      <c r="N598" s="13"/>
      <c r="O598" s="13"/>
      <c r="P598" s="13"/>
      <c r="Q598" s="13"/>
      <c r="R598" s="13"/>
      <c r="S598" s="13"/>
      <c r="T598" s="13"/>
      <c r="U598" s="13"/>
    </row>
    <row r="599" spans="1:21" ht="31.5" hidden="1">
      <c r="A599" s="76" t="s">
        <v>660</v>
      </c>
      <c r="B599" s="149" t="s">
        <v>661</v>
      </c>
      <c r="C599" s="71" t="s">
        <v>6</v>
      </c>
      <c r="D599" s="183"/>
      <c r="E599" s="72">
        <v>164.1</v>
      </c>
      <c r="F599" s="72">
        <f>E599*(1+C$2031)</f>
        <v>202.03992</v>
      </c>
      <c r="G599" s="73">
        <f>D599*F599</f>
        <v>0</v>
      </c>
      <c r="H599" s="68"/>
      <c r="I599" s="74"/>
      <c r="J599" s="75"/>
      <c r="K599" s="62" t="str">
        <f t="shared" si="12"/>
        <v>Vazia</v>
      </c>
      <c r="L599" s="13"/>
      <c r="M599" s="13"/>
      <c r="N599" s="13"/>
      <c r="O599" s="13"/>
      <c r="P599" s="13"/>
      <c r="Q599" s="13"/>
      <c r="R599" s="13"/>
      <c r="S599" s="13"/>
      <c r="T599" s="13"/>
      <c r="U599" s="13"/>
    </row>
    <row r="600" spans="1:21" ht="18.75" hidden="1">
      <c r="A600" s="76"/>
      <c r="B600" s="148"/>
      <c r="C600" s="71"/>
      <c r="D600" s="183"/>
      <c r="E600" s="72"/>
      <c r="F600" s="72"/>
      <c r="G600" s="73"/>
      <c r="H600" s="68"/>
      <c r="I600" s="74"/>
      <c r="J600" s="69"/>
      <c r="K600" s="62" t="str">
        <f t="shared" si="12"/>
        <v>Vazia</v>
      </c>
      <c r="L600" s="13"/>
      <c r="M600" s="13"/>
      <c r="N600" s="13"/>
      <c r="O600" s="13"/>
      <c r="P600" s="13"/>
      <c r="Q600" s="13"/>
      <c r="R600" s="13"/>
      <c r="S600" s="13"/>
      <c r="T600" s="13"/>
      <c r="U600" s="13"/>
    </row>
    <row r="601" spans="1:21" ht="18.75" hidden="1">
      <c r="A601" s="76" t="s">
        <v>662</v>
      </c>
      <c r="B601" s="151" t="s">
        <v>663</v>
      </c>
      <c r="C601" s="71"/>
      <c r="D601" s="183"/>
      <c r="E601" s="72"/>
      <c r="F601" s="72"/>
      <c r="G601" s="73"/>
      <c r="H601" s="68"/>
      <c r="I601" s="74"/>
      <c r="J601" s="69"/>
      <c r="K601" s="62" t="str">
        <f t="shared" si="12"/>
        <v>Vazia</v>
      </c>
      <c r="L601" s="13"/>
      <c r="M601" s="13"/>
      <c r="N601" s="13"/>
      <c r="O601" s="13"/>
      <c r="P601" s="13"/>
      <c r="Q601" s="13"/>
      <c r="R601" s="13"/>
      <c r="S601" s="13"/>
      <c r="T601" s="13"/>
      <c r="U601" s="13"/>
    </row>
    <row r="602" spans="1:21" ht="18.75" hidden="1">
      <c r="A602" s="76" t="s">
        <v>664</v>
      </c>
      <c r="B602" s="149" t="s">
        <v>665</v>
      </c>
      <c r="C602" s="71" t="s">
        <v>6</v>
      </c>
      <c r="D602" s="183"/>
      <c r="E602" s="72">
        <v>112.55</v>
      </c>
      <c r="F602" s="72">
        <f>E602*(1+C$2031)</f>
        <v>138.57156000000001</v>
      </c>
      <c r="G602" s="73">
        <f>D602*F602</f>
        <v>0</v>
      </c>
      <c r="H602" s="68"/>
      <c r="I602" s="74"/>
      <c r="J602" s="75"/>
      <c r="K602" s="62" t="str">
        <f t="shared" si="12"/>
        <v>Vazia</v>
      </c>
      <c r="L602" s="13"/>
      <c r="M602" s="13"/>
      <c r="N602" s="13"/>
      <c r="O602" s="13"/>
      <c r="P602" s="13"/>
      <c r="Q602" s="13"/>
      <c r="R602" s="13"/>
      <c r="S602" s="13"/>
      <c r="T602" s="13"/>
      <c r="U602" s="13"/>
    </row>
    <row r="603" spans="1:21" ht="78.75" hidden="1">
      <c r="A603" s="76"/>
      <c r="B603" s="148" t="s">
        <v>666</v>
      </c>
      <c r="C603" s="71"/>
      <c r="D603" s="183"/>
      <c r="E603" s="72"/>
      <c r="F603" s="72"/>
      <c r="G603" s="73"/>
      <c r="H603" s="68"/>
      <c r="I603" s="74"/>
      <c r="J603" s="69"/>
      <c r="K603" s="62" t="str">
        <f t="shared" si="12"/>
        <v>Vazia</v>
      </c>
      <c r="L603" s="13"/>
      <c r="M603" s="13"/>
      <c r="N603" s="13"/>
      <c r="O603" s="13"/>
      <c r="P603" s="13"/>
      <c r="Q603" s="13"/>
      <c r="R603" s="13"/>
      <c r="S603" s="13"/>
      <c r="T603" s="13"/>
      <c r="U603" s="13"/>
    </row>
    <row r="604" spans="1:21" ht="18.75" hidden="1">
      <c r="A604" s="76"/>
      <c r="B604" s="149"/>
      <c r="C604" s="71"/>
      <c r="D604" s="183"/>
      <c r="E604" s="72"/>
      <c r="F604" s="72"/>
      <c r="G604" s="73"/>
      <c r="H604" s="68"/>
      <c r="I604" s="74"/>
      <c r="J604" s="69"/>
      <c r="K604" s="62" t="str">
        <f t="shared" si="12"/>
        <v>Vazia</v>
      </c>
      <c r="L604" s="13"/>
      <c r="M604" s="13"/>
      <c r="N604" s="13"/>
      <c r="O604" s="13"/>
      <c r="P604" s="13"/>
      <c r="Q604" s="13"/>
      <c r="R604" s="13"/>
      <c r="S604" s="13"/>
      <c r="T604" s="13"/>
      <c r="U604" s="13"/>
    </row>
    <row r="605" spans="1:21" ht="18.75" hidden="1">
      <c r="A605" s="76" t="s">
        <v>667</v>
      </c>
      <c r="B605" s="149" t="s">
        <v>668</v>
      </c>
      <c r="C605" s="71" t="s">
        <v>6</v>
      </c>
      <c r="D605" s="183"/>
      <c r="E605" s="72">
        <v>103.83</v>
      </c>
      <c r="F605" s="72">
        <f>E605*(1+C$2031)</f>
        <v>127.83549600000001</v>
      </c>
      <c r="G605" s="73">
        <f>D605*F605</f>
        <v>0</v>
      </c>
      <c r="H605" s="68"/>
      <c r="I605" s="74"/>
      <c r="J605" s="75"/>
      <c r="K605" s="62" t="str">
        <f t="shared" si="12"/>
        <v>Vazia</v>
      </c>
      <c r="L605" s="13"/>
      <c r="M605" s="13"/>
      <c r="N605" s="13"/>
      <c r="O605" s="13"/>
      <c r="P605" s="13"/>
      <c r="Q605" s="13"/>
      <c r="R605" s="13"/>
      <c r="S605" s="13"/>
      <c r="T605" s="13"/>
      <c r="U605" s="13"/>
    </row>
    <row r="606" spans="1:21" ht="94.5" hidden="1">
      <c r="A606" s="76"/>
      <c r="B606" s="148" t="s">
        <v>669</v>
      </c>
      <c r="C606" s="71"/>
      <c r="D606" s="183"/>
      <c r="E606" s="72"/>
      <c r="F606" s="72"/>
      <c r="G606" s="73"/>
      <c r="H606" s="68"/>
      <c r="I606" s="74"/>
      <c r="J606" s="69"/>
      <c r="K606" s="62" t="str">
        <f t="shared" si="12"/>
        <v>Vazia</v>
      </c>
      <c r="L606" s="13"/>
      <c r="M606" s="13"/>
      <c r="N606" s="13"/>
      <c r="O606" s="13"/>
      <c r="P606" s="13"/>
      <c r="Q606" s="13"/>
      <c r="R606" s="13"/>
      <c r="S606" s="13"/>
      <c r="T606" s="13"/>
      <c r="U606" s="13"/>
    </row>
    <row r="607" spans="1:21" ht="18.75" hidden="1">
      <c r="A607" s="76"/>
      <c r="B607" s="149"/>
      <c r="C607" s="71"/>
      <c r="D607" s="183"/>
      <c r="E607" s="72"/>
      <c r="F607" s="72"/>
      <c r="G607" s="73"/>
      <c r="H607" s="68"/>
      <c r="I607" s="74"/>
      <c r="J607" s="69"/>
      <c r="K607" s="62" t="str">
        <f t="shared" si="12"/>
        <v>Vazia</v>
      </c>
      <c r="L607" s="13"/>
      <c r="M607" s="13"/>
      <c r="N607" s="13"/>
      <c r="O607" s="13"/>
      <c r="P607" s="13"/>
      <c r="Q607" s="13"/>
      <c r="R607" s="13"/>
      <c r="S607" s="13"/>
      <c r="T607" s="13"/>
      <c r="U607" s="13"/>
    </row>
    <row r="608" spans="1:21" ht="18.75" hidden="1">
      <c r="A608" s="76" t="s">
        <v>670</v>
      </c>
      <c r="B608" s="151" t="s">
        <v>671</v>
      </c>
      <c r="C608" s="71"/>
      <c r="D608" s="183"/>
      <c r="E608" s="72"/>
      <c r="F608" s="72"/>
      <c r="G608" s="73"/>
      <c r="H608" s="68"/>
      <c r="I608" s="74"/>
      <c r="J608" s="69"/>
      <c r="K608" s="62" t="str">
        <f t="shared" si="12"/>
        <v>Vazia</v>
      </c>
      <c r="L608" s="13"/>
      <c r="M608" s="13"/>
      <c r="N608" s="13"/>
      <c r="O608" s="13"/>
      <c r="P608" s="13"/>
      <c r="Q608" s="13"/>
      <c r="R608" s="13"/>
      <c r="S608" s="13"/>
      <c r="T608" s="13"/>
      <c r="U608" s="13"/>
    </row>
    <row r="609" spans="1:21" ht="31.5" hidden="1">
      <c r="A609" s="76" t="s">
        <v>672</v>
      </c>
      <c r="B609" s="149" t="s">
        <v>673</v>
      </c>
      <c r="C609" s="71" t="s">
        <v>6</v>
      </c>
      <c r="D609" s="183"/>
      <c r="E609" s="72">
        <v>1152.6400000000001</v>
      </c>
      <c r="F609" s="72">
        <f>E609*(1+C$2031)</f>
        <v>1419.1303680000003</v>
      </c>
      <c r="G609" s="73">
        <f>D609*F609</f>
        <v>0</v>
      </c>
      <c r="H609" s="68"/>
      <c r="I609" s="74"/>
      <c r="J609" s="75"/>
      <c r="K609" s="62" t="str">
        <f t="shared" si="12"/>
        <v>Vazia</v>
      </c>
      <c r="L609" s="13"/>
      <c r="M609" s="13"/>
      <c r="N609" s="13"/>
      <c r="O609" s="13"/>
      <c r="P609" s="13"/>
      <c r="Q609" s="13"/>
      <c r="R609" s="13"/>
      <c r="S609" s="13"/>
      <c r="T609" s="13"/>
      <c r="U609" s="13"/>
    </row>
    <row r="610" spans="1:21" ht="205.5" hidden="1" customHeight="1">
      <c r="A610" s="76"/>
      <c r="B610" s="148" t="s">
        <v>674</v>
      </c>
      <c r="C610" s="71"/>
      <c r="D610" s="183"/>
      <c r="E610" s="72"/>
      <c r="F610" s="72"/>
      <c r="G610" s="73"/>
      <c r="H610" s="68"/>
      <c r="I610" s="74"/>
      <c r="J610" s="69"/>
      <c r="K610" s="62" t="str">
        <f t="shared" si="12"/>
        <v>Vazia</v>
      </c>
      <c r="L610" s="13"/>
      <c r="M610" s="13"/>
      <c r="N610" s="13"/>
      <c r="O610" s="13"/>
      <c r="P610" s="13"/>
      <c r="Q610" s="13"/>
      <c r="R610" s="13"/>
      <c r="S610" s="13"/>
      <c r="T610" s="13"/>
      <c r="U610" s="13"/>
    </row>
    <row r="611" spans="1:21" ht="18.75" hidden="1">
      <c r="A611" s="76"/>
      <c r="B611" s="148"/>
      <c r="C611" s="71"/>
      <c r="D611" s="183"/>
      <c r="E611" s="72"/>
      <c r="F611" s="72"/>
      <c r="G611" s="73"/>
      <c r="H611" s="68"/>
      <c r="I611" s="74"/>
      <c r="J611" s="69"/>
      <c r="K611" s="62" t="str">
        <f t="shared" si="12"/>
        <v>Vazia</v>
      </c>
      <c r="L611" s="13"/>
      <c r="M611" s="13"/>
      <c r="N611" s="13"/>
      <c r="O611" s="13"/>
      <c r="P611" s="13"/>
      <c r="Q611" s="13"/>
      <c r="R611" s="13"/>
      <c r="S611" s="13"/>
      <c r="T611" s="13"/>
      <c r="U611" s="13"/>
    </row>
    <row r="612" spans="1:21" ht="18.75" hidden="1">
      <c r="A612" s="76" t="s">
        <v>675</v>
      </c>
      <c r="B612" s="149" t="s">
        <v>676</v>
      </c>
      <c r="C612" s="71" t="s">
        <v>6</v>
      </c>
      <c r="D612" s="183"/>
      <c r="E612" s="72">
        <v>1427.96</v>
      </c>
      <c r="F612" s="72">
        <f>E612*(1+C$2031)</f>
        <v>1758.1043520000001</v>
      </c>
      <c r="G612" s="73">
        <f>D612*F612</f>
        <v>0</v>
      </c>
      <c r="H612" s="68"/>
      <c r="I612" s="74"/>
      <c r="J612" s="69"/>
      <c r="K612" s="62" t="str">
        <f t="shared" si="12"/>
        <v>Vazia</v>
      </c>
      <c r="L612" s="13"/>
      <c r="M612" s="13"/>
      <c r="N612" s="13"/>
      <c r="O612" s="13"/>
      <c r="P612" s="13"/>
      <c r="Q612" s="13"/>
      <c r="R612" s="13"/>
      <c r="S612" s="13"/>
      <c r="T612" s="13"/>
      <c r="U612" s="13"/>
    </row>
    <row r="613" spans="1:21" ht="157.5" hidden="1">
      <c r="A613" s="76"/>
      <c r="B613" s="148" t="s">
        <v>677</v>
      </c>
      <c r="C613" s="71"/>
      <c r="D613" s="183"/>
      <c r="E613" s="72"/>
      <c r="F613" s="72"/>
      <c r="G613" s="73"/>
      <c r="H613" s="68"/>
      <c r="I613" s="74"/>
      <c r="J613" s="69"/>
      <c r="K613" s="62" t="str">
        <f t="shared" si="12"/>
        <v>Vazia</v>
      </c>
      <c r="L613" s="13"/>
      <c r="M613" s="13"/>
      <c r="N613" s="13"/>
      <c r="O613" s="13"/>
      <c r="P613" s="13"/>
      <c r="Q613" s="13"/>
      <c r="R613" s="13"/>
      <c r="S613" s="13"/>
      <c r="T613" s="13"/>
      <c r="U613" s="13"/>
    </row>
    <row r="614" spans="1:21" ht="18.75" hidden="1">
      <c r="A614" s="76"/>
      <c r="B614" s="148"/>
      <c r="C614" s="71"/>
      <c r="D614" s="183"/>
      <c r="E614" s="72"/>
      <c r="F614" s="72"/>
      <c r="G614" s="73"/>
      <c r="H614" s="68"/>
      <c r="I614" s="74"/>
      <c r="J614" s="69"/>
      <c r="K614" s="62" t="str">
        <f t="shared" si="12"/>
        <v>Vazia</v>
      </c>
      <c r="L614" s="13"/>
      <c r="M614" s="13"/>
      <c r="N614" s="13"/>
      <c r="O614" s="13"/>
      <c r="P614" s="13"/>
      <c r="Q614" s="13"/>
      <c r="R614" s="13"/>
      <c r="S614" s="13"/>
      <c r="T614" s="13"/>
      <c r="U614" s="13"/>
    </row>
    <row r="615" spans="1:21" ht="18.75" hidden="1">
      <c r="A615" s="76" t="s">
        <v>678</v>
      </c>
      <c r="B615" s="149" t="s">
        <v>679</v>
      </c>
      <c r="C615" s="71" t="s">
        <v>6</v>
      </c>
      <c r="D615" s="183"/>
      <c r="E615" s="72">
        <v>1722.7</v>
      </c>
      <c r="F615" s="72">
        <f>E615*(1+C$2031)</f>
        <v>2120.9882400000001</v>
      </c>
      <c r="G615" s="73">
        <f>D615*F615</f>
        <v>0</v>
      </c>
      <c r="H615" s="68"/>
      <c r="I615" s="74"/>
      <c r="J615" s="69"/>
      <c r="K615" s="62" t="str">
        <f t="shared" si="12"/>
        <v>Vazia</v>
      </c>
      <c r="L615" s="13"/>
      <c r="M615" s="13"/>
      <c r="N615" s="13"/>
      <c r="O615" s="13"/>
      <c r="P615" s="13"/>
      <c r="Q615" s="13"/>
      <c r="R615" s="13"/>
      <c r="S615" s="13"/>
      <c r="T615" s="13"/>
      <c r="U615" s="13"/>
    </row>
    <row r="616" spans="1:21" ht="157.5" hidden="1">
      <c r="A616" s="76"/>
      <c r="B616" s="148" t="s">
        <v>680</v>
      </c>
      <c r="C616" s="71"/>
      <c r="D616" s="183"/>
      <c r="E616" s="72"/>
      <c r="F616" s="72"/>
      <c r="G616" s="73"/>
      <c r="H616" s="68"/>
      <c r="I616" s="74"/>
      <c r="J616" s="69"/>
      <c r="K616" s="62" t="str">
        <f t="shared" si="12"/>
        <v>Vazia</v>
      </c>
      <c r="L616" s="13"/>
      <c r="M616" s="13"/>
      <c r="N616" s="13"/>
      <c r="O616" s="13"/>
      <c r="P616" s="13"/>
      <c r="Q616" s="13"/>
      <c r="R616" s="13"/>
      <c r="S616" s="13"/>
      <c r="T616" s="13"/>
      <c r="U616" s="13"/>
    </row>
    <row r="617" spans="1:21" ht="18.75" hidden="1">
      <c r="A617" s="76"/>
      <c r="B617" s="148"/>
      <c r="C617" s="71"/>
      <c r="D617" s="183"/>
      <c r="E617" s="72"/>
      <c r="F617" s="72"/>
      <c r="G617" s="73"/>
      <c r="H617" s="68"/>
      <c r="I617" s="74"/>
      <c r="J617" s="69"/>
      <c r="K617" s="62" t="str">
        <f t="shared" si="12"/>
        <v>Vazia</v>
      </c>
      <c r="L617" s="13"/>
      <c r="M617" s="13"/>
      <c r="N617" s="13"/>
      <c r="O617" s="13"/>
      <c r="P617" s="13"/>
      <c r="Q617" s="13"/>
      <c r="R617" s="13"/>
      <c r="S617" s="13"/>
      <c r="T617" s="13"/>
      <c r="U617" s="13"/>
    </row>
    <row r="618" spans="1:21" ht="18.75" hidden="1">
      <c r="A618" s="76" t="s">
        <v>681</v>
      </c>
      <c r="B618" s="149" t="s">
        <v>682</v>
      </c>
      <c r="C618" s="71" t="s">
        <v>6</v>
      </c>
      <c r="D618" s="183"/>
      <c r="E618" s="72">
        <v>1730.62</v>
      </c>
      <c r="F618" s="72">
        <f>E618*(1+C$2031)</f>
        <v>2130.7393440000001</v>
      </c>
      <c r="G618" s="73">
        <f>D618*F618</f>
        <v>0</v>
      </c>
      <c r="H618" s="68"/>
      <c r="I618" s="74"/>
      <c r="J618" s="69"/>
      <c r="K618" s="62" t="str">
        <f t="shared" si="12"/>
        <v>Vazia</v>
      </c>
      <c r="L618" s="13"/>
      <c r="M618" s="13"/>
      <c r="N618" s="13"/>
      <c r="O618" s="13"/>
      <c r="P618" s="13"/>
      <c r="Q618" s="13"/>
      <c r="R618" s="13"/>
      <c r="S618" s="13"/>
      <c r="T618" s="13"/>
      <c r="U618" s="13"/>
    </row>
    <row r="619" spans="1:21" ht="157.5" hidden="1">
      <c r="A619" s="76"/>
      <c r="B619" s="148" t="s">
        <v>683</v>
      </c>
      <c r="C619" s="71"/>
      <c r="D619" s="183"/>
      <c r="E619" s="72"/>
      <c r="F619" s="72"/>
      <c r="G619" s="73"/>
      <c r="H619" s="68"/>
      <c r="I619" s="74"/>
      <c r="J619" s="69"/>
      <c r="K619" s="62" t="str">
        <f t="shared" si="12"/>
        <v>Vazia</v>
      </c>
      <c r="L619" s="13"/>
      <c r="M619" s="13"/>
      <c r="N619" s="13"/>
      <c r="O619" s="13"/>
      <c r="P619" s="13"/>
      <c r="Q619" s="13"/>
      <c r="R619" s="13"/>
      <c r="S619" s="13"/>
      <c r="T619" s="13"/>
      <c r="U619" s="13"/>
    </row>
    <row r="620" spans="1:21" ht="18.75" hidden="1">
      <c r="A620" s="76"/>
      <c r="B620" s="148"/>
      <c r="C620" s="71"/>
      <c r="D620" s="183"/>
      <c r="E620" s="72"/>
      <c r="F620" s="72"/>
      <c r="G620" s="73"/>
      <c r="H620" s="68"/>
      <c r="I620" s="74"/>
      <c r="J620" s="69"/>
      <c r="K620" s="62" t="str">
        <f t="shared" si="12"/>
        <v>Vazia</v>
      </c>
      <c r="L620" s="13"/>
      <c r="M620" s="13"/>
      <c r="N620" s="13"/>
      <c r="O620" s="13"/>
      <c r="P620" s="13"/>
      <c r="Q620" s="13"/>
      <c r="R620" s="13"/>
      <c r="S620" s="13"/>
      <c r="T620" s="13"/>
      <c r="U620" s="13"/>
    </row>
    <row r="621" spans="1:21" ht="18.75" hidden="1">
      <c r="A621" s="76" t="s">
        <v>684</v>
      </c>
      <c r="B621" s="149" t="s">
        <v>685</v>
      </c>
      <c r="C621" s="71" t="s">
        <v>6</v>
      </c>
      <c r="D621" s="183"/>
      <c r="E621" s="72">
        <v>1980.06</v>
      </c>
      <c r="F621" s="72">
        <f>E621*(1+C$2031)</f>
        <v>2437.8498720000002</v>
      </c>
      <c r="G621" s="73">
        <f>D621*F621</f>
        <v>0</v>
      </c>
      <c r="H621" s="68"/>
      <c r="I621" s="74"/>
      <c r="J621" s="69"/>
      <c r="K621" s="62" t="str">
        <f t="shared" si="12"/>
        <v>Vazia</v>
      </c>
      <c r="L621" s="13"/>
      <c r="M621" s="13"/>
      <c r="N621" s="13"/>
      <c r="O621" s="13"/>
      <c r="P621" s="13"/>
      <c r="Q621" s="13"/>
      <c r="R621" s="13"/>
      <c r="S621" s="13"/>
      <c r="T621" s="13"/>
      <c r="U621" s="13"/>
    </row>
    <row r="622" spans="1:21" ht="157.5" hidden="1">
      <c r="A622" s="76"/>
      <c r="B622" s="148" t="s">
        <v>686</v>
      </c>
      <c r="C622" s="71"/>
      <c r="D622" s="183"/>
      <c r="E622" s="72"/>
      <c r="F622" s="72"/>
      <c r="G622" s="73"/>
      <c r="H622" s="68"/>
      <c r="I622" s="74"/>
      <c r="J622" s="69"/>
      <c r="K622" s="62" t="str">
        <f t="shared" si="12"/>
        <v>Vazia</v>
      </c>
      <c r="L622" s="13"/>
      <c r="M622" s="13"/>
      <c r="N622" s="13"/>
      <c r="O622" s="13"/>
      <c r="P622" s="13"/>
      <c r="Q622" s="13"/>
      <c r="R622" s="13"/>
      <c r="S622" s="13"/>
      <c r="T622" s="13"/>
      <c r="U622" s="13"/>
    </row>
    <row r="623" spans="1:21" ht="18.75" hidden="1">
      <c r="A623" s="76"/>
      <c r="B623" s="148"/>
      <c r="C623" s="71"/>
      <c r="D623" s="183"/>
      <c r="E623" s="72"/>
      <c r="F623" s="72"/>
      <c r="G623" s="73"/>
      <c r="H623" s="68"/>
      <c r="I623" s="74"/>
      <c r="J623" s="69"/>
      <c r="K623" s="62" t="str">
        <f t="shared" si="12"/>
        <v>Vazia</v>
      </c>
      <c r="L623" s="13"/>
      <c r="M623" s="13"/>
      <c r="N623" s="13"/>
      <c r="O623" s="13"/>
      <c r="P623" s="13"/>
      <c r="Q623" s="13"/>
      <c r="R623" s="13"/>
      <c r="S623" s="13"/>
      <c r="T623" s="13"/>
      <c r="U623" s="13"/>
    </row>
    <row r="624" spans="1:21" ht="18.75" hidden="1">
      <c r="A624" s="76" t="s">
        <v>687</v>
      </c>
      <c r="B624" s="149" t="s">
        <v>688</v>
      </c>
      <c r="C624" s="71" t="s">
        <v>6</v>
      </c>
      <c r="D624" s="183"/>
      <c r="E624" s="72">
        <v>4080.04</v>
      </c>
      <c r="F624" s="72">
        <f>E624*(1+C$2031)</f>
        <v>5023.3452480000005</v>
      </c>
      <c r="G624" s="73">
        <f>D624*F624</f>
        <v>0</v>
      </c>
      <c r="H624" s="68"/>
      <c r="I624" s="74"/>
      <c r="J624" s="69"/>
      <c r="K624" s="62" t="str">
        <f t="shared" si="12"/>
        <v>Vazia</v>
      </c>
      <c r="L624" s="13"/>
      <c r="M624" s="13"/>
      <c r="N624" s="13"/>
      <c r="O624" s="13"/>
      <c r="P624" s="13"/>
      <c r="Q624" s="13"/>
      <c r="R624" s="13"/>
      <c r="S624" s="13"/>
      <c r="T624" s="13"/>
      <c r="U624" s="13"/>
    </row>
    <row r="625" spans="1:21" ht="157.5" hidden="1">
      <c r="A625" s="76"/>
      <c r="B625" s="148" t="s">
        <v>689</v>
      </c>
      <c r="C625" s="71"/>
      <c r="D625" s="183"/>
      <c r="E625" s="72"/>
      <c r="F625" s="72"/>
      <c r="G625" s="73"/>
      <c r="H625" s="68"/>
      <c r="I625" s="74"/>
      <c r="J625" s="69"/>
      <c r="K625" s="62" t="str">
        <f t="shared" si="12"/>
        <v>Vazia</v>
      </c>
      <c r="L625" s="13"/>
      <c r="M625" s="13"/>
      <c r="N625" s="13"/>
      <c r="O625" s="13"/>
      <c r="P625" s="13"/>
      <c r="Q625" s="13"/>
      <c r="R625" s="13"/>
      <c r="S625" s="13"/>
      <c r="T625" s="13"/>
      <c r="U625" s="13"/>
    </row>
    <row r="626" spans="1:21" ht="18.75" hidden="1">
      <c r="A626" s="76"/>
      <c r="B626" s="148"/>
      <c r="C626" s="71"/>
      <c r="D626" s="183"/>
      <c r="E626" s="72"/>
      <c r="F626" s="72"/>
      <c r="G626" s="73"/>
      <c r="H626" s="68"/>
      <c r="I626" s="74"/>
      <c r="J626" s="69"/>
      <c r="K626" s="62" t="str">
        <f t="shared" si="12"/>
        <v>Vazia</v>
      </c>
      <c r="L626" s="13"/>
      <c r="M626" s="13"/>
      <c r="N626" s="13"/>
      <c r="O626" s="13"/>
      <c r="P626" s="13"/>
      <c r="Q626" s="13"/>
      <c r="R626" s="13"/>
      <c r="S626" s="13"/>
      <c r="T626" s="13"/>
      <c r="U626" s="13"/>
    </row>
    <row r="627" spans="1:21" ht="18.75" hidden="1">
      <c r="A627" s="76" t="s">
        <v>690</v>
      </c>
      <c r="B627" s="149" t="s">
        <v>691</v>
      </c>
      <c r="C627" s="71" t="s">
        <v>6</v>
      </c>
      <c r="D627" s="183"/>
      <c r="E627" s="72">
        <v>5978.36</v>
      </c>
      <c r="F627" s="72">
        <f>E627*(1+C$2031)</f>
        <v>7360.5568320000002</v>
      </c>
      <c r="G627" s="73">
        <f>D627*F627</f>
        <v>0</v>
      </c>
      <c r="H627" s="68"/>
      <c r="I627" s="74"/>
      <c r="J627" s="69"/>
      <c r="K627" s="62" t="str">
        <f t="shared" si="12"/>
        <v>Vazia</v>
      </c>
      <c r="L627" s="13"/>
      <c r="M627" s="13"/>
      <c r="N627" s="13"/>
      <c r="O627" s="13"/>
      <c r="P627" s="13"/>
      <c r="Q627" s="13"/>
      <c r="R627" s="13"/>
      <c r="S627" s="13"/>
      <c r="T627" s="13"/>
      <c r="U627" s="13"/>
    </row>
    <row r="628" spans="1:21" ht="157.5" hidden="1">
      <c r="A628" s="76"/>
      <c r="B628" s="148" t="s">
        <v>692</v>
      </c>
      <c r="C628" s="71"/>
      <c r="D628" s="183"/>
      <c r="E628" s="72"/>
      <c r="F628" s="72"/>
      <c r="G628" s="73"/>
      <c r="H628" s="68"/>
      <c r="I628" s="74"/>
      <c r="J628" s="69"/>
      <c r="K628" s="62" t="str">
        <f t="shared" si="12"/>
        <v>Vazia</v>
      </c>
      <c r="L628" s="13"/>
      <c r="M628" s="13"/>
      <c r="N628" s="13"/>
      <c r="O628" s="13"/>
      <c r="P628" s="13"/>
      <c r="Q628" s="13"/>
      <c r="R628" s="13"/>
      <c r="S628" s="13"/>
      <c r="T628" s="13"/>
      <c r="U628" s="13"/>
    </row>
    <row r="629" spans="1:21" ht="18.75" hidden="1">
      <c r="A629" s="76"/>
      <c r="B629" s="148"/>
      <c r="C629" s="71"/>
      <c r="D629" s="183"/>
      <c r="E629" s="72"/>
      <c r="F629" s="72"/>
      <c r="G629" s="73"/>
      <c r="H629" s="68"/>
      <c r="I629" s="74"/>
      <c r="J629" s="69"/>
      <c r="K629" s="62" t="str">
        <f t="shared" si="12"/>
        <v>Vazia</v>
      </c>
      <c r="L629" s="13"/>
      <c r="M629" s="13"/>
      <c r="N629" s="13"/>
      <c r="O629" s="13"/>
      <c r="P629" s="13"/>
      <c r="Q629" s="13"/>
      <c r="R629" s="13"/>
      <c r="S629" s="13"/>
      <c r="T629" s="13"/>
      <c r="U629" s="13"/>
    </row>
    <row r="630" spans="1:21" ht="18.75" hidden="1">
      <c r="A630" s="76" t="s">
        <v>693</v>
      </c>
      <c r="B630" s="149" t="s">
        <v>694</v>
      </c>
      <c r="C630" s="71" t="s">
        <v>6</v>
      </c>
      <c r="D630" s="183"/>
      <c r="E630" s="72">
        <v>7577.76</v>
      </c>
      <c r="F630" s="72">
        <f>E630*(1+C$2031)</f>
        <v>9329.7381120000009</v>
      </c>
      <c r="G630" s="73">
        <f>D630*F630</f>
        <v>0</v>
      </c>
      <c r="H630" s="68"/>
      <c r="I630" s="74"/>
      <c r="J630" s="69"/>
      <c r="K630" s="62" t="str">
        <f t="shared" si="12"/>
        <v>Vazia</v>
      </c>
      <c r="L630" s="13"/>
      <c r="M630" s="13"/>
      <c r="N630" s="13"/>
      <c r="O630" s="13"/>
      <c r="P630" s="13"/>
      <c r="Q630" s="13"/>
      <c r="R630" s="13"/>
      <c r="S630" s="13"/>
      <c r="T630" s="13"/>
      <c r="U630" s="13"/>
    </row>
    <row r="631" spans="1:21" ht="157.5" hidden="1">
      <c r="A631" s="76"/>
      <c r="B631" s="148" t="s">
        <v>695</v>
      </c>
      <c r="C631" s="71"/>
      <c r="D631" s="183"/>
      <c r="E631" s="72"/>
      <c r="F631" s="72"/>
      <c r="G631" s="73"/>
      <c r="H631" s="68"/>
      <c r="I631" s="74"/>
      <c r="J631" s="69"/>
      <c r="K631" s="62" t="str">
        <f t="shared" si="12"/>
        <v>Vazia</v>
      </c>
      <c r="L631" s="13"/>
      <c r="M631" s="13"/>
      <c r="N631" s="13"/>
      <c r="O631" s="13"/>
      <c r="P631" s="13"/>
      <c r="Q631" s="13"/>
      <c r="R631" s="13"/>
      <c r="S631" s="13"/>
      <c r="T631" s="13"/>
      <c r="U631" s="13"/>
    </row>
    <row r="632" spans="1:21" ht="18.75" hidden="1">
      <c r="A632" s="76"/>
      <c r="B632" s="148"/>
      <c r="C632" s="71"/>
      <c r="D632" s="183"/>
      <c r="E632" s="72"/>
      <c r="F632" s="72"/>
      <c r="G632" s="73"/>
      <c r="H632" s="68"/>
      <c r="I632" s="74"/>
      <c r="J632" s="69"/>
      <c r="K632" s="62" t="str">
        <f t="shared" si="12"/>
        <v>Vazia</v>
      </c>
      <c r="L632" s="13"/>
      <c r="M632" s="13"/>
      <c r="N632" s="13"/>
      <c r="O632" s="13"/>
      <c r="P632" s="13"/>
      <c r="Q632" s="13"/>
      <c r="R632" s="13"/>
      <c r="S632" s="13"/>
      <c r="T632" s="13"/>
      <c r="U632" s="13"/>
    </row>
    <row r="633" spans="1:21" ht="31.5">
      <c r="A633" s="76" t="s">
        <v>696</v>
      </c>
      <c r="B633" s="151" t="s">
        <v>697</v>
      </c>
      <c r="C633" s="71"/>
      <c r="D633" s="227"/>
      <c r="E633" s="72"/>
      <c r="F633" s="72"/>
      <c r="G633" s="73"/>
      <c r="H633" s="212" t="s">
        <v>2225</v>
      </c>
      <c r="I633" s="74"/>
      <c r="J633" s="69"/>
      <c r="K633" s="62" t="str">
        <f t="shared" si="12"/>
        <v>Preenchida</v>
      </c>
      <c r="L633" s="13"/>
      <c r="M633" s="13"/>
      <c r="N633" s="13"/>
      <c r="O633" s="13"/>
      <c r="P633" s="13"/>
      <c r="Q633" s="13"/>
      <c r="R633" s="13"/>
      <c r="S633" s="13"/>
      <c r="T633" s="13"/>
      <c r="U633" s="13"/>
    </row>
    <row r="634" spans="1:21" ht="141.75">
      <c r="A634" s="76"/>
      <c r="B634" s="148" t="s">
        <v>698</v>
      </c>
      <c r="C634" s="71"/>
      <c r="D634" s="227"/>
      <c r="E634" s="72"/>
      <c r="F634" s="72"/>
      <c r="G634" s="73"/>
      <c r="H634" s="212" t="s">
        <v>2225</v>
      </c>
      <c r="I634" s="74"/>
      <c r="J634" s="69"/>
      <c r="K634" s="62" t="str">
        <f t="shared" si="12"/>
        <v>Preenchida</v>
      </c>
      <c r="L634" s="13"/>
      <c r="M634" s="13"/>
      <c r="N634" s="13"/>
      <c r="O634" s="13"/>
      <c r="P634" s="13"/>
      <c r="Q634" s="13"/>
      <c r="R634" s="13"/>
      <c r="S634" s="13"/>
      <c r="T634" s="13"/>
      <c r="U634" s="13"/>
    </row>
    <row r="635" spans="1:21" ht="18.75" hidden="1">
      <c r="A635" s="76"/>
      <c r="B635" s="151"/>
      <c r="C635" s="71"/>
      <c r="D635" s="183"/>
      <c r="E635" s="72"/>
      <c r="F635" s="72"/>
      <c r="G635" s="73"/>
      <c r="H635" s="68"/>
      <c r="I635" s="74"/>
      <c r="J635" s="69"/>
      <c r="K635" s="62" t="str">
        <f t="shared" si="12"/>
        <v>Vazia</v>
      </c>
      <c r="L635" s="13"/>
      <c r="M635" s="13"/>
      <c r="N635" s="13"/>
      <c r="O635" s="13"/>
      <c r="P635" s="13"/>
      <c r="Q635" s="13"/>
      <c r="R635" s="13"/>
      <c r="S635" s="13"/>
      <c r="T635" s="13"/>
      <c r="U635" s="13"/>
    </row>
    <row r="636" spans="1:21" ht="47.25" hidden="1">
      <c r="A636" s="76" t="s">
        <v>699</v>
      </c>
      <c r="B636" s="149" t="s">
        <v>700</v>
      </c>
      <c r="C636" s="71" t="s">
        <v>18</v>
      </c>
      <c r="D636" s="183"/>
      <c r="E636" s="72">
        <v>37.619999999999997</v>
      </c>
      <c r="F636" s="72">
        <f>E636*(1+C$2031)</f>
        <v>46.317743999999998</v>
      </c>
      <c r="G636" s="73">
        <f>D636*F636</f>
        <v>0</v>
      </c>
      <c r="H636" s="68"/>
      <c r="I636" s="74"/>
      <c r="J636" s="75"/>
      <c r="K636" s="62" t="str">
        <f t="shared" si="12"/>
        <v>Vazia</v>
      </c>
      <c r="L636" s="13"/>
      <c r="M636" s="13"/>
      <c r="N636" s="13"/>
      <c r="O636" s="13"/>
      <c r="P636" s="13"/>
      <c r="Q636" s="13"/>
      <c r="R636" s="13"/>
      <c r="S636" s="13"/>
      <c r="T636" s="13"/>
      <c r="U636" s="13"/>
    </row>
    <row r="637" spans="1:21" ht="18.75" hidden="1">
      <c r="A637" s="76"/>
      <c r="B637" s="148"/>
      <c r="C637" s="71"/>
      <c r="D637" s="183"/>
      <c r="E637" s="72"/>
      <c r="F637" s="72"/>
      <c r="G637" s="73"/>
      <c r="H637" s="74"/>
      <c r="I637" s="74"/>
      <c r="J637" s="69"/>
      <c r="K637" s="62" t="str">
        <f t="shared" si="12"/>
        <v>Vazia</v>
      </c>
      <c r="L637" s="13"/>
      <c r="M637" s="13"/>
      <c r="N637" s="13"/>
      <c r="O637" s="13"/>
      <c r="P637" s="13"/>
      <c r="Q637" s="13"/>
      <c r="R637" s="13"/>
      <c r="S637" s="13"/>
      <c r="T637" s="13"/>
      <c r="U637" s="13"/>
    </row>
    <row r="638" spans="1:21" ht="47.25" hidden="1">
      <c r="A638" s="76" t="s">
        <v>701</v>
      </c>
      <c r="B638" s="149" t="s">
        <v>702</v>
      </c>
      <c r="C638" s="71" t="s">
        <v>18</v>
      </c>
      <c r="D638" s="183"/>
      <c r="E638" s="72">
        <v>44.12</v>
      </c>
      <c r="F638" s="72">
        <f>E638*(1+C$2031)</f>
        <v>54.320543999999998</v>
      </c>
      <c r="G638" s="73">
        <f>D638*F638</f>
        <v>0</v>
      </c>
      <c r="H638" s="68"/>
      <c r="I638" s="74"/>
      <c r="J638" s="75"/>
      <c r="K638" s="62" t="str">
        <f t="shared" si="12"/>
        <v>Vazia</v>
      </c>
      <c r="L638" s="13"/>
      <c r="M638" s="13"/>
      <c r="N638" s="13"/>
      <c r="O638" s="13"/>
      <c r="P638" s="13"/>
      <c r="Q638" s="13"/>
      <c r="R638" s="13"/>
      <c r="S638" s="13"/>
      <c r="T638" s="13"/>
      <c r="U638" s="13"/>
    </row>
    <row r="639" spans="1:21" ht="18.75" hidden="1">
      <c r="A639" s="76"/>
      <c r="B639" s="148"/>
      <c r="C639" s="71"/>
      <c r="D639" s="183"/>
      <c r="E639" s="72"/>
      <c r="F639" s="72"/>
      <c r="G639" s="73"/>
      <c r="H639" s="74"/>
      <c r="I639" s="74"/>
      <c r="J639" s="69"/>
      <c r="K639" s="62" t="str">
        <f t="shared" si="12"/>
        <v>Vazia</v>
      </c>
      <c r="L639" s="13"/>
      <c r="M639" s="13"/>
      <c r="N639" s="13"/>
      <c r="O639" s="13"/>
      <c r="P639" s="13"/>
      <c r="Q639" s="13"/>
      <c r="R639" s="13"/>
      <c r="S639" s="13"/>
      <c r="T639" s="13"/>
      <c r="U639" s="13"/>
    </row>
    <row r="640" spans="1:21" ht="47.25" hidden="1">
      <c r="A640" s="76" t="s">
        <v>703</v>
      </c>
      <c r="B640" s="149" t="s">
        <v>704</v>
      </c>
      <c r="C640" s="71" t="s">
        <v>18</v>
      </c>
      <c r="D640" s="183"/>
      <c r="E640" s="72">
        <v>59.45</v>
      </c>
      <c r="F640" s="72">
        <f>E640*(1+C$2031)</f>
        <v>73.194840000000013</v>
      </c>
      <c r="G640" s="73">
        <f>D640*F640</f>
        <v>0</v>
      </c>
      <c r="H640" s="68"/>
      <c r="I640" s="74"/>
      <c r="J640" s="75"/>
      <c r="K640" s="62" t="str">
        <f t="shared" si="12"/>
        <v>Vazia</v>
      </c>
      <c r="L640" s="13"/>
      <c r="M640" s="13"/>
      <c r="N640" s="13"/>
      <c r="O640" s="13"/>
      <c r="P640" s="13"/>
      <c r="Q640" s="13"/>
      <c r="R640" s="13"/>
      <c r="S640" s="13"/>
      <c r="T640" s="13"/>
      <c r="U640" s="13"/>
    </row>
    <row r="641" spans="1:21" ht="18.75" hidden="1">
      <c r="A641" s="76"/>
      <c r="B641" s="148"/>
      <c r="C641" s="71"/>
      <c r="D641" s="183"/>
      <c r="E641" s="72"/>
      <c r="F641" s="72"/>
      <c r="G641" s="73"/>
      <c r="H641" s="74"/>
      <c r="I641" s="74"/>
      <c r="J641" s="69"/>
      <c r="K641" s="62" t="str">
        <f t="shared" si="12"/>
        <v>Vazia</v>
      </c>
      <c r="L641" s="13"/>
      <c r="M641" s="13"/>
      <c r="N641" s="13"/>
      <c r="O641" s="13"/>
      <c r="P641" s="13"/>
      <c r="Q641" s="13"/>
      <c r="R641" s="13"/>
      <c r="S641" s="13"/>
      <c r="T641" s="13"/>
      <c r="U641" s="13"/>
    </row>
    <row r="642" spans="1:21" ht="78" customHeight="1">
      <c r="A642" s="76" t="s">
        <v>705</v>
      </c>
      <c r="B642" s="149" t="s">
        <v>706</v>
      </c>
      <c r="C642" s="71" t="s">
        <v>18</v>
      </c>
      <c r="D642" s="227">
        <v>30</v>
      </c>
      <c r="E642" s="72">
        <v>27.11</v>
      </c>
      <c r="F642" s="72">
        <f>E642*(1+C$2031)</f>
        <v>33.377831999999998</v>
      </c>
      <c r="G642" s="73">
        <f>D642*F642</f>
        <v>1001.3349599999999</v>
      </c>
      <c r="H642" s="307" t="s">
        <v>2245</v>
      </c>
      <c r="I642" s="308"/>
      <c r="J642" s="309"/>
      <c r="K642" s="62" t="str">
        <f t="shared" si="12"/>
        <v>Preenchida</v>
      </c>
      <c r="L642" s="13"/>
      <c r="M642" s="13"/>
      <c r="N642" s="13"/>
      <c r="O642" s="13"/>
      <c r="P642" s="13"/>
      <c r="Q642" s="13"/>
      <c r="R642" s="13"/>
      <c r="S642" s="13"/>
      <c r="T642" s="13"/>
      <c r="U642" s="13"/>
    </row>
    <row r="643" spans="1:21" ht="18.75" hidden="1">
      <c r="A643" s="76"/>
      <c r="B643" s="148"/>
      <c r="C643" s="71"/>
      <c r="D643" s="183"/>
      <c r="E643" s="72"/>
      <c r="F643" s="72"/>
      <c r="G643" s="73"/>
      <c r="H643" s="74"/>
      <c r="I643" s="74"/>
      <c r="J643" s="69"/>
      <c r="K643" s="62" t="str">
        <f t="shared" si="12"/>
        <v>Vazia</v>
      </c>
      <c r="L643" s="13"/>
      <c r="M643" s="13"/>
      <c r="N643" s="13"/>
      <c r="O643" s="13"/>
      <c r="P643" s="13"/>
      <c r="Q643" s="13"/>
      <c r="R643" s="13"/>
      <c r="S643" s="13"/>
      <c r="T643" s="13"/>
      <c r="U643" s="13"/>
    </row>
    <row r="644" spans="1:21" ht="85.9" customHeight="1">
      <c r="A644" s="76" t="s">
        <v>707</v>
      </c>
      <c r="B644" s="149" t="s">
        <v>708</v>
      </c>
      <c r="C644" s="71" t="s">
        <v>18</v>
      </c>
      <c r="D644" s="227">
        <v>30</v>
      </c>
      <c r="E644" s="72">
        <v>29.21</v>
      </c>
      <c r="F644" s="72">
        <f>E644*(1+C$2031)</f>
        <v>35.963352</v>
      </c>
      <c r="G644" s="73">
        <f>D644*F644</f>
        <v>1078.90056</v>
      </c>
      <c r="H644" s="307" t="s">
        <v>2246</v>
      </c>
      <c r="I644" s="308"/>
      <c r="J644" s="309"/>
      <c r="K644" s="62" t="str">
        <f t="shared" si="12"/>
        <v>Preenchida</v>
      </c>
      <c r="L644" s="13"/>
      <c r="M644" s="13"/>
      <c r="N644" s="13"/>
      <c r="O644" s="13"/>
      <c r="P644" s="13"/>
      <c r="Q644" s="13"/>
      <c r="R644" s="13"/>
      <c r="S644" s="13"/>
      <c r="T644" s="13"/>
      <c r="U644" s="13"/>
    </row>
    <row r="645" spans="1:21" ht="18.75" hidden="1">
      <c r="A645" s="76"/>
      <c r="B645" s="148"/>
      <c r="C645" s="71"/>
      <c r="D645" s="183"/>
      <c r="E645" s="72"/>
      <c r="F645" s="72"/>
      <c r="G645" s="73"/>
      <c r="H645" s="74"/>
      <c r="I645" s="74"/>
      <c r="J645" s="69"/>
      <c r="K645" s="62" t="str">
        <f t="shared" si="12"/>
        <v>Vazia</v>
      </c>
      <c r="L645" s="13"/>
      <c r="M645" s="13"/>
      <c r="N645" s="13"/>
      <c r="O645" s="13"/>
      <c r="P645" s="13"/>
      <c r="Q645" s="13"/>
      <c r="R645" s="13"/>
      <c r="S645" s="13"/>
      <c r="T645" s="13"/>
      <c r="U645" s="13"/>
    </row>
    <row r="646" spans="1:21" ht="84" customHeight="1">
      <c r="A646" s="76" t="s">
        <v>709</v>
      </c>
      <c r="B646" s="149" t="s">
        <v>710</v>
      </c>
      <c r="C646" s="71" t="s">
        <v>18</v>
      </c>
      <c r="D646" s="227">
        <v>8</v>
      </c>
      <c r="E646" s="72">
        <v>38.75</v>
      </c>
      <c r="F646" s="72">
        <f>E646*(1+C$2031)</f>
        <v>47.709000000000003</v>
      </c>
      <c r="G646" s="73">
        <f>D646*F646</f>
        <v>381.67200000000003</v>
      </c>
      <c r="H646" s="307" t="s">
        <v>2247</v>
      </c>
      <c r="I646" s="308"/>
      <c r="J646" s="309"/>
      <c r="K646" s="62" t="str">
        <f t="shared" si="12"/>
        <v>Preenchida</v>
      </c>
      <c r="L646" s="13"/>
      <c r="M646" s="13"/>
      <c r="N646" s="13"/>
      <c r="O646" s="13"/>
      <c r="P646" s="13"/>
      <c r="Q646" s="13"/>
      <c r="R646" s="13"/>
      <c r="S646" s="13"/>
      <c r="T646" s="13"/>
      <c r="U646" s="13"/>
    </row>
    <row r="647" spans="1:21" ht="18.75" hidden="1">
      <c r="A647" s="76"/>
      <c r="B647" s="148"/>
      <c r="C647" s="71"/>
      <c r="D647" s="183"/>
      <c r="E647" s="72"/>
      <c r="F647" s="72"/>
      <c r="G647" s="73"/>
      <c r="H647" s="74"/>
      <c r="I647" s="74"/>
      <c r="J647" s="69"/>
      <c r="K647" s="62" t="str">
        <f t="shared" si="12"/>
        <v>Vazia</v>
      </c>
      <c r="L647" s="13"/>
      <c r="M647" s="13"/>
      <c r="N647" s="13"/>
      <c r="O647" s="13"/>
      <c r="P647" s="13"/>
      <c r="Q647" s="13"/>
      <c r="R647" s="13"/>
      <c r="S647" s="13"/>
      <c r="T647" s="13"/>
      <c r="U647" s="13"/>
    </row>
    <row r="648" spans="1:21" ht="47.25" hidden="1">
      <c r="A648" s="76" t="s">
        <v>711</v>
      </c>
      <c r="B648" s="149" t="s">
        <v>712</v>
      </c>
      <c r="C648" s="71" t="s">
        <v>18</v>
      </c>
      <c r="D648" s="183"/>
      <c r="E648" s="72">
        <v>46.15</v>
      </c>
      <c r="F648" s="72">
        <f>E648*(1+C$2031)</f>
        <v>56.819880000000005</v>
      </c>
      <c r="G648" s="73">
        <f>D648*F648</f>
        <v>0</v>
      </c>
      <c r="H648" s="74"/>
      <c r="I648" s="74"/>
      <c r="J648" s="75"/>
      <c r="K648" s="62" t="str">
        <f t="shared" si="12"/>
        <v>Vazia</v>
      </c>
      <c r="L648" s="13"/>
      <c r="M648" s="13"/>
      <c r="N648" s="13"/>
      <c r="O648" s="13"/>
      <c r="P648" s="13"/>
      <c r="Q648" s="13"/>
      <c r="R648" s="13"/>
      <c r="S648" s="13"/>
      <c r="T648" s="13"/>
      <c r="U648" s="13"/>
    </row>
    <row r="649" spans="1:21" ht="18.75" hidden="1">
      <c r="A649" s="76"/>
      <c r="B649" s="148"/>
      <c r="C649" s="71"/>
      <c r="D649" s="183"/>
      <c r="E649" s="72"/>
      <c r="F649" s="72"/>
      <c r="G649" s="73"/>
      <c r="H649" s="74"/>
      <c r="I649" s="74"/>
      <c r="J649" s="69"/>
      <c r="K649" s="62" t="str">
        <f t="shared" si="12"/>
        <v>Vazia</v>
      </c>
      <c r="L649" s="13"/>
      <c r="M649" s="13"/>
      <c r="N649" s="13"/>
      <c r="O649" s="13"/>
      <c r="P649" s="13"/>
      <c r="Q649" s="13"/>
      <c r="R649" s="13"/>
      <c r="S649" s="13"/>
      <c r="T649" s="13"/>
      <c r="U649" s="13"/>
    </row>
    <row r="650" spans="1:21" ht="75" customHeight="1">
      <c r="A650" s="76" t="s">
        <v>713</v>
      </c>
      <c r="B650" s="149" t="s">
        <v>714</v>
      </c>
      <c r="C650" s="71" t="s">
        <v>18</v>
      </c>
      <c r="D650" s="227">
        <v>15</v>
      </c>
      <c r="E650" s="72">
        <v>44.2</v>
      </c>
      <c r="F650" s="72">
        <f>E650*(1+C$2031)</f>
        <v>54.41904000000001</v>
      </c>
      <c r="G650" s="73">
        <f>D650*F650</f>
        <v>816.28560000000016</v>
      </c>
      <c r="H650" s="307" t="s">
        <v>2248</v>
      </c>
      <c r="I650" s="308"/>
      <c r="J650" s="309"/>
      <c r="K650" s="62" t="str">
        <f t="shared" si="12"/>
        <v>Preenchida</v>
      </c>
      <c r="L650" s="13"/>
      <c r="M650" s="13"/>
      <c r="N650" s="13"/>
      <c r="O650" s="13"/>
      <c r="P650" s="13"/>
      <c r="Q650" s="13"/>
      <c r="R650" s="13"/>
      <c r="S650" s="13"/>
      <c r="T650" s="13"/>
      <c r="U650" s="13"/>
    </row>
    <row r="651" spans="1:21" ht="18.75" hidden="1">
      <c r="A651" s="76"/>
      <c r="B651" s="148"/>
      <c r="C651" s="71"/>
      <c r="D651" s="183"/>
      <c r="E651" s="72"/>
      <c r="F651" s="72"/>
      <c r="G651" s="73"/>
      <c r="H651" s="74"/>
      <c r="I651" s="74"/>
      <c r="J651" s="69"/>
      <c r="K651" s="62" t="str">
        <f t="shared" si="12"/>
        <v>Vazia</v>
      </c>
      <c r="L651" s="13"/>
      <c r="M651" s="13"/>
      <c r="N651" s="13"/>
      <c r="O651" s="13"/>
      <c r="P651" s="13"/>
      <c r="Q651" s="13"/>
      <c r="R651" s="13"/>
      <c r="S651" s="13"/>
      <c r="T651" s="13"/>
      <c r="U651" s="13"/>
    </row>
    <row r="652" spans="1:21" ht="47.25" hidden="1">
      <c r="A652" s="76" t="s">
        <v>715</v>
      </c>
      <c r="B652" s="149" t="s">
        <v>716</v>
      </c>
      <c r="C652" s="71" t="s">
        <v>18</v>
      </c>
      <c r="D652" s="183"/>
      <c r="E652" s="72">
        <v>63.4</v>
      </c>
      <c r="F652" s="72">
        <f>E652*(1+C$2031)</f>
        <v>78.058080000000004</v>
      </c>
      <c r="G652" s="73">
        <f>D652*F652</f>
        <v>0</v>
      </c>
      <c r="H652" s="74"/>
      <c r="I652" s="74"/>
      <c r="J652" s="75"/>
      <c r="K652" s="62" t="str">
        <f t="shared" si="12"/>
        <v>Vazia</v>
      </c>
      <c r="L652" s="13"/>
      <c r="M652" s="13"/>
      <c r="N652" s="13"/>
      <c r="O652" s="13"/>
      <c r="P652" s="13"/>
      <c r="Q652" s="13"/>
      <c r="R652" s="13"/>
      <c r="S652" s="13"/>
      <c r="T652" s="13"/>
      <c r="U652" s="13"/>
    </row>
    <row r="653" spans="1:21" ht="18.75" hidden="1">
      <c r="A653" s="76"/>
      <c r="B653" s="148"/>
      <c r="C653" s="71"/>
      <c r="D653" s="183"/>
      <c r="E653" s="72"/>
      <c r="F653" s="72"/>
      <c r="G653" s="73"/>
      <c r="H653" s="74"/>
      <c r="I653" s="74"/>
      <c r="J653" s="69"/>
      <c r="K653" s="62" t="str">
        <f t="shared" si="12"/>
        <v>Vazia</v>
      </c>
      <c r="L653" s="13"/>
      <c r="M653" s="13"/>
      <c r="N653" s="13"/>
      <c r="O653" s="13"/>
      <c r="P653" s="13"/>
      <c r="Q653" s="13"/>
      <c r="R653" s="13"/>
      <c r="S653" s="13"/>
      <c r="T653" s="13"/>
      <c r="U653" s="13"/>
    </row>
    <row r="654" spans="1:21" ht="47.25">
      <c r="A654" s="76" t="s">
        <v>717</v>
      </c>
      <c r="B654" s="151" t="s">
        <v>718</v>
      </c>
      <c r="C654" s="71"/>
      <c r="D654" s="227"/>
      <c r="E654" s="72"/>
      <c r="F654" s="72"/>
      <c r="G654" s="73"/>
      <c r="H654" s="212" t="s">
        <v>2225</v>
      </c>
      <c r="I654" s="74"/>
      <c r="J654" s="69"/>
      <c r="K654" s="62" t="str">
        <f t="shared" si="12"/>
        <v>Preenchida</v>
      </c>
      <c r="L654" s="13"/>
      <c r="M654" s="13"/>
      <c r="N654" s="13"/>
      <c r="O654" s="13"/>
      <c r="P654" s="13"/>
      <c r="Q654" s="13"/>
      <c r="R654" s="13"/>
      <c r="S654" s="13"/>
      <c r="T654" s="13"/>
      <c r="U654" s="13"/>
    </row>
    <row r="655" spans="1:21" ht="177" customHeight="1">
      <c r="A655" s="76"/>
      <c r="B655" s="148" t="s">
        <v>719</v>
      </c>
      <c r="C655" s="71"/>
      <c r="D655" s="227"/>
      <c r="E655" s="72"/>
      <c r="F655" s="72"/>
      <c r="G655" s="73"/>
      <c r="H655" s="212" t="s">
        <v>2225</v>
      </c>
      <c r="I655" s="74"/>
      <c r="J655" s="69"/>
      <c r="K655" s="62" t="str">
        <f t="shared" si="12"/>
        <v>Preenchida</v>
      </c>
      <c r="L655" s="13"/>
      <c r="M655" s="13"/>
      <c r="N655" s="13"/>
      <c r="O655" s="13"/>
      <c r="P655" s="13"/>
      <c r="Q655" s="13"/>
      <c r="R655" s="13"/>
      <c r="S655" s="13"/>
      <c r="T655" s="13"/>
      <c r="U655" s="13"/>
    </row>
    <row r="656" spans="1:21" ht="18.75" hidden="1">
      <c r="A656" s="76"/>
      <c r="B656" s="151"/>
      <c r="C656" s="71"/>
      <c r="D656" s="183"/>
      <c r="E656" s="72"/>
      <c r="F656" s="72"/>
      <c r="G656" s="73"/>
      <c r="H656" s="68"/>
      <c r="I656" s="74"/>
      <c r="J656" s="69"/>
      <c r="K656" s="62" t="str">
        <f t="shared" si="12"/>
        <v>Vazia</v>
      </c>
      <c r="L656" s="13"/>
      <c r="M656" s="13"/>
      <c r="N656" s="13"/>
      <c r="O656" s="13"/>
      <c r="P656" s="13"/>
      <c r="Q656" s="13"/>
      <c r="R656" s="13"/>
      <c r="S656" s="13"/>
      <c r="T656" s="13"/>
      <c r="U656" s="13"/>
    </row>
    <row r="657" spans="1:21" ht="31.5" hidden="1">
      <c r="A657" s="76" t="s">
        <v>720</v>
      </c>
      <c r="B657" s="149" t="s">
        <v>721</v>
      </c>
      <c r="C657" s="71" t="s">
        <v>6</v>
      </c>
      <c r="D657" s="183"/>
      <c r="E657" s="72">
        <v>887.41</v>
      </c>
      <c r="F657" s="72">
        <f>E657*(1+C$2031)</f>
        <v>1092.5791919999999</v>
      </c>
      <c r="G657" s="73">
        <f>D657*F657</f>
        <v>0</v>
      </c>
      <c r="H657" s="68"/>
      <c r="I657" s="74"/>
      <c r="J657" s="75"/>
      <c r="K657" s="62" t="str">
        <f t="shared" si="12"/>
        <v>Vazia</v>
      </c>
      <c r="L657" s="13"/>
      <c r="M657" s="13"/>
      <c r="N657" s="13"/>
      <c r="O657" s="13"/>
      <c r="P657" s="13"/>
      <c r="Q657" s="13"/>
      <c r="R657" s="13"/>
      <c r="S657" s="13"/>
      <c r="T657" s="13"/>
      <c r="U657" s="13"/>
    </row>
    <row r="658" spans="1:21" ht="18.75" hidden="1">
      <c r="A658" s="76"/>
      <c r="B658" s="148"/>
      <c r="C658" s="71"/>
      <c r="D658" s="183"/>
      <c r="E658" s="72"/>
      <c r="F658" s="72"/>
      <c r="G658" s="73"/>
      <c r="H658" s="68"/>
      <c r="I658" s="74"/>
      <c r="J658" s="69"/>
      <c r="K658" s="62" t="str">
        <f t="shared" ref="K658:K721" si="13">IF(H658="","Vazia","Preenchida")</f>
        <v>Vazia</v>
      </c>
      <c r="L658" s="13"/>
      <c r="M658" s="13"/>
      <c r="N658" s="13"/>
      <c r="O658" s="13"/>
      <c r="P658" s="13"/>
      <c r="Q658" s="13"/>
      <c r="R658" s="13"/>
      <c r="S658" s="13"/>
      <c r="T658" s="13"/>
      <c r="U658" s="13"/>
    </row>
    <row r="659" spans="1:21" ht="31.5" hidden="1">
      <c r="A659" s="76" t="s">
        <v>722</v>
      </c>
      <c r="B659" s="149" t="s">
        <v>723</v>
      </c>
      <c r="C659" s="71" t="s">
        <v>6</v>
      </c>
      <c r="D659" s="183"/>
      <c r="E659" s="72">
        <v>1669.39</v>
      </c>
      <c r="F659" s="72">
        <f>E659*(1+C$2031)</f>
        <v>2055.3529680000001</v>
      </c>
      <c r="G659" s="73">
        <f>D659*F659</f>
        <v>0</v>
      </c>
      <c r="H659" s="68"/>
      <c r="I659" s="74"/>
      <c r="J659" s="75"/>
      <c r="K659" s="62" t="str">
        <f t="shared" si="13"/>
        <v>Vazia</v>
      </c>
      <c r="L659" s="13"/>
      <c r="M659" s="13"/>
      <c r="N659" s="13"/>
      <c r="O659" s="13"/>
      <c r="P659" s="13"/>
      <c r="Q659" s="13"/>
      <c r="R659" s="13"/>
      <c r="S659" s="13"/>
      <c r="T659" s="13"/>
      <c r="U659" s="13"/>
    </row>
    <row r="660" spans="1:21" ht="18.75" hidden="1">
      <c r="A660" s="76"/>
      <c r="B660" s="149"/>
      <c r="C660" s="71"/>
      <c r="D660" s="183"/>
      <c r="E660" s="72"/>
      <c r="F660" s="72"/>
      <c r="G660" s="73"/>
      <c r="H660" s="68"/>
      <c r="I660" s="74"/>
      <c r="J660" s="75"/>
      <c r="K660" s="62" t="str">
        <f t="shared" si="13"/>
        <v>Vazia</v>
      </c>
      <c r="L660" s="13"/>
      <c r="M660" s="13"/>
      <c r="N660" s="13"/>
      <c r="O660" s="13"/>
      <c r="P660" s="13"/>
      <c r="Q660" s="13"/>
      <c r="R660" s="13"/>
      <c r="S660" s="13"/>
      <c r="T660" s="13"/>
      <c r="U660" s="13"/>
    </row>
    <row r="661" spans="1:21" ht="31.5" hidden="1">
      <c r="A661" s="76" t="s">
        <v>724</v>
      </c>
      <c r="B661" s="149" t="s">
        <v>725</v>
      </c>
      <c r="C661" s="71" t="s">
        <v>6</v>
      </c>
      <c r="D661" s="183"/>
      <c r="E661" s="72">
        <v>2853.87</v>
      </c>
      <c r="F661" s="72">
        <f>E661*(1+C$2031)</f>
        <v>3513.6847440000001</v>
      </c>
      <c r="G661" s="73">
        <f>D661*F661</f>
        <v>0</v>
      </c>
      <c r="H661" s="68"/>
      <c r="I661" s="74"/>
      <c r="J661" s="75"/>
      <c r="K661" s="62" t="str">
        <f t="shared" si="13"/>
        <v>Vazia</v>
      </c>
      <c r="L661" s="13"/>
      <c r="M661" s="13"/>
      <c r="N661" s="13"/>
      <c r="O661" s="13"/>
      <c r="P661" s="13"/>
      <c r="Q661" s="13"/>
      <c r="R661" s="13"/>
      <c r="S661" s="13"/>
      <c r="T661" s="13"/>
      <c r="U661" s="13"/>
    </row>
    <row r="662" spans="1:21" ht="18.75" hidden="1">
      <c r="A662" s="76"/>
      <c r="B662" s="149"/>
      <c r="C662" s="71"/>
      <c r="D662" s="183"/>
      <c r="E662" s="72"/>
      <c r="F662" s="72"/>
      <c r="G662" s="73"/>
      <c r="H662" s="68"/>
      <c r="I662" s="74"/>
      <c r="J662" s="75"/>
      <c r="K662" s="62" t="str">
        <f t="shared" si="13"/>
        <v>Vazia</v>
      </c>
      <c r="L662" s="13"/>
      <c r="M662" s="13"/>
      <c r="N662" s="13"/>
      <c r="O662" s="13"/>
      <c r="P662" s="13"/>
      <c r="Q662" s="13"/>
      <c r="R662" s="13"/>
      <c r="S662" s="13"/>
      <c r="T662" s="13"/>
      <c r="U662" s="13"/>
    </row>
    <row r="663" spans="1:21" ht="52.9" customHeight="1">
      <c r="A663" s="76" t="s">
        <v>726</v>
      </c>
      <c r="B663" s="149" t="s">
        <v>727</v>
      </c>
      <c r="C663" s="71" t="s">
        <v>6</v>
      </c>
      <c r="D663" s="227">
        <v>1</v>
      </c>
      <c r="E663" s="72">
        <v>3747.41</v>
      </c>
      <c r="F663" s="72">
        <f>E663*(1+C$2031)</f>
        <v>4613.8111920000001</v>
      </c>
      <c r="G663" s="73">
        <f>D663*F663</f>
        <v>4613.8111920000001</v>
      </c>
      <c r="H663" s="285" t="s">
        <v>2249</v>
      </c>
      <c r="I663" s="286"/>
      <c r="J663" s="287"/>
      <c r="K663" s="62" t="str">
        <f t="shared" si="13"/>
        <v>Preenchida</v>
      </c>
      <c r="L663" s="13"/>
      <c r="M663" s="13"/>
      <c r="N663" s="13"/>
      <c r="O663" s="13"/>
      <c r="P663" s="13"/>
      <c r="Q663" s="13"/>
      <c r="R663" s="13"/>
      <c r="S663" s="13"/>
      <c r="T663" s="13"/>
      <c r="U663" s="13"/>
    </row>
    <row r="664" spans="1:21" ht="18.75" hidden="1">
      <c r="A664" s="76"/>
      <c r="B664" s="149"/>
      <c r="C664" s="71"/>
      <c r="D664" s="183"/>
      <c r="E664" s="72"/>
      <c r="F664" s="72"/>
      <c r="G664" s="73"/>
      <c r="H664" s="68"/>
      <c r="I664" s="74"/>
      <c r="J664" s="75"/>
      <c r="K664" s="62" t="str">
        <f t="shared" si="13"/>
        <v>Vazia</v>
      </c>
      <c r="L664" s="13"/>
      <c r="M664" s="13"/>
      <c r="N664" s="13"/>
      <c r="O664" s="13"/>
      <c r="P664" s="13"/>
      <c r="Q664" s="13"/>
      <c r="R664" s="13"/>
      <c r="S664" s="13"/>
      <c r="T664" s="13"/>
      <c r="U664" s="13"/>
    </row>
    <row r="665" spans="1:21" ht="31.5" hidden="1">
      <c r="A665" s="76" t="s">
        <v>728</v>
      </c>
      <c r="B665" s="149" t="s">
        <v>729</v>
      </c>
      <c r="C665" s="71" t="s">
        <v>6</v>
      </c>
      <c r="D665" s="183"/>
      <c r="E665" s="72">
        <v>5326.97</v>
      </c>
      <c r="F665" s="72">
        <f>E665*(1+C$2031)</f>
        <v>6558.5654640000002</v>
      </c>
      <c r="G665" s="73">
        <f>D665*F665</f>
        <v>0</v>
      </c>
      <c r="H665" s="68"/>
      <c r="I665" s="74"/>
      <c r="J665" s="75"/>
      <c r="K665" s="62" t="str">
        <f t="shared" si="13"/>
        <v>Vazia</v>
      </c>
      <c r="L665" s="13"/>
      <c r="M665" s="13"/>
      <c r="N665" s="13"/>
      <c r="O665" s="13"/>
      <c r="P665" s="13"/>
      <c r="Q665" s="13"/>
      <c r="R665" s="13"/>
      <c r="S665" s="13"/>
      <c r="T665" s="13"/>
      <c r="U665" s="13"/>
    </row>
    <row r="666" spans="1:21" ht="18.75" hidden="1">
      <c r="A666" s="76"/>
      <c r="B666" s="149"/>
      <c r="C666" s="71"/>
      <c r="D666" s="183"/>
      <c r="E666" s="72"/>
      <c r="F666" s="72"/>
      <c r="G666" s="73"/>
      <c r="H666" s="68"/>
      <c r="I666" s="74"/>
      <c r="J666" s="75"/>
      <c r="K666" s="62" t="str">
        <f t="shared" si="13"/>
        <v>Vazia</v>
      </c>
      <c r="L666" s="13"/>
      <c r="M666" s="13"/>
      <c r="N666" s="13"/>
      <c r="O666" s="13"/>
      <c r="P666" s="13"/>
      <c r="Q666" s="13"/>
      <c r="R666" s="13"/>
      <c r="S666" s="13"/>
      <c r="T666" s="13"/>
      <c r="U666" s="13"/>
    </row>
    <row r="667" spans="1:21" ht="31.5" hidden="1">
      <c r="A667" s="76" t="s">
        <v>730</v>
      </c>
      <c r="B667" s="149" t="s">
        <v>731</v>
      </c>
      <c r="C667" s="71" t="s">
        <v>6</v>
      </c>
      <c r="D667" s="183"/>
      <c r="E667" s="72">
        <v>6721.57</v>
      </c>
      <c r="F667" s="72">
        <f>E667*(1+C$2031)</f>
        <v>8275.5969839999998</v>
      </c>
      <c r="G667" s="73">
        <f>D667*F667</f>
        <v>0</v>
      </c>
      <c r="H667" s="68"/>
      <c r="I667" s="74"/>
      <c r="J667" s="75"/>
      <c r="K667" s="62" t="str">
        <f t="shared" si="13"/>
        <v>Vazia</v>
      </c>
      <c r="L667" s="13"/>
      <c r="M667" s="13"/>
      <c r="N667" s="13"/>
      <c r="O667" s="13"/>
      <c r="P667" s="13"/>
      <c r="Q667" s="13"/>
      <c r="R667" s="13"/>
      <c r="S667" s="13"/>
      <c r="T667" s="13"/>
      <c r="U667" s="13"/>
    </row>
    <row r="668" spans="1:21" ht="18.75" hidden="1">
      <c r="A668" s="97"/>
      <c r="B668" s="149"/>
      <c r="C668" s="71"/>
      <c r="D668" s="183"/>
      <c r="E668" s="72"/>
      <c r="F668" s="72"/>
      <c r="G668" s="73"/>
      <c r="H668" s="68"/>
      <c r="I668" s="74"/>
      <c r="J668" s="75"/>
      <c r="K668" s="62" t="str">
        <f t="shared" si="13"/>
        <v>Vazia</v>
      </c>
      <c r="L668" s="13"/>
      <c r="M668" s="13"/>
      <c r="N668" s="13"/>
      <c r="O668" s="13"/>
      <c r="P668" s="13"/>
      <c r="Q668" s="13"/>
      <c r="R668" s="13"/>
      <c r="S668" s="13"/>
      <c r="T668" s="13"/>
      <c r="U668" s="13"/>
    </row>
    <row r="669" spans="1:21" ht="31.5" hidden="1">
      <c r="A669" s="76" t="s">
        <v>732</v>
      </c>
      <c r="B669" s="149" t="s">
        <v>733</v>
      </c>
      <c r="C669" s="71" t="s">
        <v>6</v>
      </c>
      <c r="D669" s="183"/>
      <c r="E669" s="72">
        <v>8405.67</v>
      </c>
      <c r="F669" s="72">
        <f>E669*(1+C$2031)</f>
        <v>10349.060904</v>
      </c>
      <c r="G669" s="73">
        <f>D669*F669</f>
        <v>0</v>
      </c>
      <c r="H669" s="68"/>
      <c r="I669" s="74"/>
      <c r="J669" s="75"/>
      <c r="K669" s="62" t="str">
        <f t="shared" si="13"/>
        <v>Vazia</v>
      </c>
      <c r="L669" s="13"/>
      <c r="M669" s="13"/>
      <c r="N669" s="13"/>
      <c r="O669" s="13"/>
      <c r="P669" s="13"/>
      <c r="Q669" s="13"/>
      <c r="R669" s="13"/>
      <c r="S669" s="13"/>
      <c r="T669" s="13"/>
      <c r="U669" s="13"/>
    </row>
    <row r="670" spans="1:21" ht="18.75" hidden="1">
      <c r="A670" s="76"/>
      <c r="B670" s="149"/>
      <c r="C670" s="71"/>
      <c r="D670" s="183"/>
      <c r="E670" s="72"/>
      <c r="F670" s="72"/>
      <c r="G670" s="73"/>
      <c r="H670" s="68"/>
      <c r="I670" s="74"/>
      <c r="J670" s="75"/>
      <c r="K670" s="62" t="str">
        <f t="shared" si="13"/>
        <v>Vazia</v>
      </c>
      <c r="L670" s="13"/>
      <c r="M670" s="13"/>
      <c r="N670" s="13"/>
      <c r="O670" s="13"/>
      <c r="P670" s="13"/>
      <c r="Q670" s="13"/>
      <c r="R670" s="13"/>
      <c r="S670" s="13"/>
      <c r="T670" s="13"/>
      <c r="U670" s="13"/>
    </row>
    <row r="671" spans="1:21" ht="18.75">
      <c r="A671" s="76" t="s">
        <v>734</v>
      </c>
      <c r="B671" s="151" t="s">
        <v>735</v>
      </c>
      <c r="C671" s="71"/>
      <c r="D671" s="227"/>
      <c r="E671" s="72"/>
      <c r="F671" s="72"/>
      <c r="G671" s="73"/>
      <c r="H671" s="212" t="s">
        <v>2225</v>
      </c>
      <c r="I671" s="74"/>
      <c r="J671" s="75"/>
      <c r="K671" s="62" t="str">
        <f t="shared" si="13"/>
        <v>Preenchida</v>
      </c>
      <c r="L671" s="13"/>
      <c r="M671" s="13"/>
      <c r="N671" s="13"/>
      <c r="O671" s="13"/>
      <c r="P671" s="13"/>
      <c r="Q671" s="13"/>
      <c r="R671" s="13"/>
      <c r="S671" s="13"/>
      <c r="T671" s="13"/>
      <c r="U671" s="13"/>
    </row>
    <row r="672" spans="1:21" ht="54" customHeight="1">
      <c r="A672" s="76" t="s">
        <v>736</v>
      </c>
      <c r="B672" s="149" t="s">
        <v>737</v>
      </c>
      <c r="C672" s="71" t="s">
        <v>6</v>
      </c>
      <c r="D672" s="227">
        <v>3</v>
      </c>
      <c r="E672" s="72">
        <v>65.19</v>
      </c>
      <c r="F672" s="72">
        <f>E672*(1+C$2031)</f>
        <v>80.261927999999997</v>
      </c>
      <c r="G672" s="73">
        <f>D672*F672</f>
        <v>240.78578399999998</v>
      </c>
      <c r="H672" s="285" t="s">
        <v>2187</v>
      </c>
      <c r="I672" s="286"/>
      <c r="J672" s="287"/>
      <c r="K672" s="62" t="str">
        <f t="shared" si="13"/>
        <v>Preenchida</v>
      </c>
      <c r="L672" s="13"/>
      <c r="M672" s="13"/>
      <c r="N672" s="13"/>
      <c r="O672" s="13"/>
      <c r="P672" s="13"/>
      <c r="Q672" s="13"/>
      <c r="R672" s="13"/>
      <c r="S672" s="13"/>
      <c r="T672" s="13"/>
      <c r="U672" s="13"/>
    </row>
    <row r="673" spans="1:21" ht="94.5">
      <c r="A673" s="76"/>
      <c r="B673" s="148" t="s">
        <v>738</v>
      </c>
      <c r="C673" s="71"/>
      <c r="D673" s="227"/>
      <c r="E673" s="72"/>
      <c r="F673" s="72"/>
      <c r="G673" s="73"/>
      <c r="H673" s="212" t="s">
        <v>2225</v>
      </c>
      <c r="I673" s="74"/>
      <c r="J673" s="69"/>
      <c r="K673" s="62" t="str">
        <f t="shared" si="13"/>
        <v>Preenchida</v>
      </c>
      <c r="L673" s="13"/>
      <c r="M673" s="13"/>
      <c r="N673" s="13"/>
      <c r="O673" s="13"/>
      <c r="P673" s="13"/>
      <c r="Q673" s="13"/>
      <c r="R673" s="13"/>
      <c r="S673" s="13"/>
      <c r="T673" s="13"/>
      <c r="U673" s="13"/>
    </row>
    <row r="674" spans="1:21" ht="18.75" hidden="1">
      <c r="A674" s="76"/>
      <c r="B674" s="148"/>
      <c r="C674" s="71"/>
      <c r="D674" s="183"/>
      <c r="E674" s="72"/>
      <c r="F674" s="72"/>
      <c r="G674" s="73"/>
      <c r="H674" s="68"/>
      <c r="I674" s="74"/>
      <c r="J674" s="69"/>
      <c r="K674" s="62" t="str">
        <f t="shared" si="13"/>
        <v>Vazia</v>
      </c>
      <c r="L674" s="13"/>
      <c r="M674" s="13"/>
      <c r="N674" s="13"/>
      <c r="O674" s="13"/>
      <c r="P674" s="13"/>
      <c r="Q674" s="13"/>
      <c r="R674" s="13"/>
      <c r="S674" s="13"/>
      <c r="T674" s="13"/>
      <c r="U674" s="13"/>
    </row>
    <row r="675" spans="1:21" ht="18.75" hidden="1">
      <c r="A675" s="76" t="s">
        <v>739</v>
      </c>
      <c r="B675" s="149" t="s">
        <v>740</v>
      </c>
      <c r="C675" s="71" t="s">
        <v>6</v>
      </c>
      <c r="D675" s="183"/>
      <c r="E675" s="72">
        <v>65.19</v>
      </c>
      <c r="F675" s="72">
        <f>E675*(1+C$2031)</f>
        <v>80.261927999999997</v>
      </c>
      <c r="G675" s="73">
        <f>D675*F675</f>
        <v>0</v>
      </c>
      <c r="H675" s="68"/>
      <c r="I675" s="74"/>
      <c r="J675" s="75"/>
      <c r="K675" s="62" t="str">
        <f t="shared" si="13"/>
        <v>Vazia</v>
      </c>
      <c r="L675" s="13"/>
      <c r="M675" s="13"/>
      <c r="N675" s="13"/>
      <c r="O675" s="13"/>
      <c r="P675" s="13"/>
      <c r="Q675" s="13"/>
      <c r="R675" s="13"/>
      <c r="S675" s="13"/>
      <c r="T675" s="13"/>
      <c r="U675" s="13"/>
    </row>
    <row r="676" spans="1:21" ht="94.5" hidden="1">
      <c r="A676" s="76"/>
      <c r="B676" s="148" t="s">
        <v>741</v>
      </c>
      <c r="C676" s="71"/>
      <c r="D676" s="183"/>
      <c r="E676" s="72"/>
      <c r="F676" s="72"/>
      <c r="G676" s="73"/>
      <c r="H676" s="68"/>
      <c r="I676" s="74"/>
      <c r="J676" s="69"/>
      <c r="K676" s="62" t="str">
        <f t="shared" si="13"/>
        <v>Vazia</v>
      </c>
      <c r="L676" s="13"/>
      <c r="M676" s="13"/>
      <c r="N676" s="13"/>
      <c r="O676" s="13"/>
      <c r="P676" s="13"/>
      <c r="Q676" s="13"/>
      <c r="R676" s="13"/>
      <c r="S676" s="13"/>
      <c r="T676" s="13"/>
      <c r="U676" s="13"/>
    </row>
    <row r="677" spans="1:21" ht="18.75" hidden="1">
      <c r="A677" s="76"/>
      <c r="B677" s="148"/>
      <c r="C677" s="71"/>
      <c r="D677" s="183"/>
      <c r="E677" s="72"/>
      <c r="F677" s="72"/>
      <c r="G677" s="73"/>
      <c r="H677" s="68"/>
      <c r="I677" s="74"/>
      <c r="J677" s="69"/>
      <c r="K677" s="62" t="str">
        <f t="shared" si="13"/>
        <v>Vazia</v>
      </c>
      <c r="L677" s="13"/>
      <c r="M677" s="13"/>
      <c r="N677" s="13"/>
      <c r="O677" s="13"/>
      <c r="P677" s="13"/>
      <c r="Q677" s="13"/>
      <c r="R677" s="13"/>
      <c r="S677" s="13"/>
      <c r="T677" s="13"/>
      <c r="U677" s="13"/>
    </row>
    <row r="678" spans="1:21" ht="77.25" customHeight="1">
      <c r="A678" s="76" t="s">
        <v>742</v>
      </c>
      <c r="B678" s="149" t="s">
        <v>743</v>
      </c>
      <c r="C678" s="71" t="s">
        <v>6</v>
      </c>
      <c r="D678" s="227">
        <v>3</v>
      </c>
      <c r="E678" s="72">
        <v>73.61</v>
      </c>
      <c r="F678" s="72">
        <f>E678*(1+C$2031)</f>
        <v>90.62863200000001</v>
      </c>
      <c r="G678" s="73">
        <f>D678*F678</f>
        <v>271.885896</v>
      </c>
      <c r="H678" s="285" t="s">
        <v>2188</v>
      </c>
      <c r="I678" s="286"/>
      <c r="J678" s="287"/>
      <c r="K678" s="62" t="str">
        <f t="shared" si="13"/>
        <v>Preenchida</v>
      </c>
      <c r="L678" s="13"/>
      <c r="M678" s="13"/>
      <c r="N678" s="13"/>
      <c r="O678" s="13"/>
      <c r="P678" s="13"/>
      <c r="Q678" s="13"/>
      <c r="R678" s="13"/>
      <c r="S678" s="13"/>
      <c r="T678" s="13"/>
      <c r="U678" s="13"/>
    </row>
    <row r="679" spans="1:21" ht="108" customHeight="1">
      <c r="A679" s="76"/>
      <c r="B679" s="148" t="s">
        <v>744</v>
      </c>
      <c r="C679" s="71"/>
      <c r="D679" s="227"/>
      <c r="E679" s="72"/>
      <c r="F679" s="72"/>
      <c r="G679" s="73"/>
      <c r="H679" s="212" t="s">
        <v>2225</v>
      </c>
      <c r="I679" s="74"/>
      <c r="J679" s="69"/>
      <c r="K679" s="62" t="str">
        <f t="shared" si="13"/>
        <v>Preenchida</v>
      </c>
      <c r="L679" s="13"/>
      <c r="M679" s="13"/>
      <c r="N679" s="13"/>
      <c r="O679" s="13"/>
      <c r="P679" s="13"/>
      <c r="Q679" s="13"/>
      <c r="R679" s="13"/>
      <c r="S679" s="13"/>
      <c r="T679" s="13"/>
      <c r="U679" s="13"/>
    </row>
    <row r="680" spans="1:21" ht="18.75" hidden="1">
      <c r="A680" s="76"/>
      <c r="B680" s="148"/>
      <c r="C680" s="71"/>
      <c r="D680" s="183"/>
      <c r="E680" s="72"/>
      <c r="F680" s="72"/>
      <c r="G680" s="73"/>
      <c r="H680" s="68"/>
      <c r="I680" s="74"/>
      <c r="J680" s="69"/>
      <c r="K680" s="62" t="str">
        <f t="shared" si="13"/>
        <v>Vazia</v>
      </c>
      <c r="L680" s="13"/>
      <c r="M680" s="13"/>
      <c r="N680" s="13"/>
      <c r="O680" s="13"/>
      <c r="P680" s="13"/>
      <c r="Q680" s="13"/>
      <c r="R680" s="13"/>
      <c r="S680" s="13"/>
      <c r="T680" s="13"/>
      <c r="U680" s="13"/>
    </row>
    <row r="681" spans="1:21" ht="18.75" hidden="1">
      <c r="A681" s="76" t="s">
        <v>745</v>
      </c>
      <c r="B681" s="151" t="s">
        <v>746</v>
      </c>
      <c r="C681" s="71"/>
      <c r="D681" s="183"/>
      <c r="E681" s="72"/>
      <c r="F681" s="72"/>
      <c r="G681" s="73"/>
      <c r="H681" s="68"/>
      <c r="I681" s="74"/>
      <c r="J681" s="69"/>
      <c r="K681" s="62" t="str">
        <f t="shared" si="13"/>
        <v>Vazia</v>
      </c>
      <c r="L681" s="13"/>
      <c r="M681" s="13"/>
      <c r="N681" s="13"/>
      <c r="O681" s="13"/>
      <c r="P681" s="13"/>
      <c r="Q681" s="13"/>
      <c r="R681" s="13"/>
      <c r="S681" s="13"/>
      <c r="T681" s="13"/>
      <c r="U681" s="13"/>
    </row>
    <row r="682" spans="1:21" ht="63" hidden="1">
      <c r="A682" s="76" t="s">
        <v>747</v>
      </c>
      <c r="B682" s="149" t="s">
        <v>748</v>
      </c>
      <c r="C682" s="71" t="s">
        <v>6</v>
      </c>
      <c r="D682" s="183"/>
      <c r="E682" s="72">
        <v>1877.44</v>
      </c>
      <c r="F682" s="72">
        <f>E682*(1+C$2031)</f>
        <v>2311.504128</v>
      </c>
      <c r="G682" s="73">
        <f>D682*F682</f>
        <v>0</v>
      </c>
      <c r="H682" s="68"/>
      <c r="I682" s="74"/>
      <c r="J682" s="75"/>
      <c r="K682" s="62" t="str">
        <f t="shared" si="13"/>
        <v>Vazia</v>
      </c>
      <c r="L682" s="13"/>
      <c r="M682" s="13"/>
      <c r="N682" s="13"/>
      <c r="O682" s="13"/>
      <c r="P682" s="13"/>
      <c r="Q682" s="13"/>
      <c r="R682" s="13"/>
      <c r="S682" s="13"/>
      <c r="T682" s="13"/>
      <c r="U682" s="13"/>
    </row>
    <row r="683" spans="1:21" ht="141.75" hidden="1">
      <c r="A683" s="76"/>
      <c r="B683" s="148" t="s">
        <v>749</v>
      </c>
      <c r="C683" s="71"/>
      <c r="D683" s="183"/>
      <c r="E683" s="72"/>
      <c r="F683" s="72"/>
      <c r="G683" s="73"/>
      <c r="H683" s="89"/>
      <c r="I683" s="74"/>
      <c r="J683" s="69"/>
      <c r="K683" s="62" t="str">
        <f t="shared" si="13"/>
        <v>Vazia</v>
      </c>
      <c r="L683" s="13"/>
      <c r="M683" s="13"/>
      <c r="N683" s="13"/>
      <c r="O683" s="13"/>
      <c r="P683" s="13"/>
      <c r="Q683" s="13"/>
      <c r="R683" s="13"/>
      <c r="S683" s="13"/>
      <c r="T683" s="13"/>
      <c r="U683" s="13"/>
    </row>
    <row r="684" spans="1:21" ht="18.75" hidden="1">
      <c r="A684" s="76"/>
      <c r="B684" s="148"/>
      <c r="C684" s="71"/>
      <c r="D684" s="183"/>
      <c r="E684" s="72"/>
      <c r="F684" s="72"/>
      <c r="G684" s="73"/>
      <c r="H684" s="68"/>
      <c r="I684" s="74"/>
      <c r="J684" s="69"/>
      <c r="K684" s="62" t="str">
        <f t="shared" si="13"/>
        <v>Vazia</v>
      </c>
      <c r="L684" s="13"/>
      <c r="M684" s="13"/>
      <c r="N684" s="13"/>
      <c r="O684" s="13"/>
      <c r="P684" s="13"/>
      <c r="Q684" s="13"/>
      <c r="R684" s="13"/>
      <c r="S684" s="13"/>
      <c r="T684" s="13"/>
      <c r="U684" s="13"/>
    </row>
    <row r="685" spans="1:21" ht="18.75">
      <c r="A685" s="76" t="s">
        <v>750</v>
      </c>
      <c r="B685" s="151" t="s">
        <v>751</v>
      </c>
      <c r="C685" s="71"/>
      <c r="D685" s="227"/>
      <c r="E685" s="72"/>
      <c r="F685" s="72"/>
      <c r="G685" s="73"/>
      <c r="H685" s="212" t="s">
        <v>2225</v>
      </c>
      <c r="I685" s="74"/>
      <c r="J685" s="69"/>
      <c r="K685" s="62" t="str">
        <f t="shared" si="13"/>
        <v>Preenchida</v>
      </c>
      <c r="L685" s="13"/>
      <c r="M685" s="13"/>
      <c r="N685" s="13"/>
      <c r="O685" s="13"/>
      <c r="P685" s="13"/>
      <c r="Q685" s="13"/>
      <c r="R685" s="13"/>
      <c r="S685" s="13"/>
      <c r="T685" s="13"/>
      <c r="U685" s="13"/>
    </row>
    <row r="686" spans="1:21" ht="18.75" hidden="1">
      <c r="A686" s="76" t="s">
        <v>752</v>
      </c>
      <c r="B686" s="149" t="s">
        <v>753</v>
      </c>
      <c r="C686" s="71" t="s">
        <v>18</v>
      </c>
      <c r="D686" s="183"/>
      <c r="E686" s="72">
        <v>1067.78</v>
      </c>
      <c r="F686" s="72">
        <f>E686*(1+C$2031)</f>
        <v>1314.6507360000001</v>
      </c>
      <c r="G686" s="73">
        <f>D686*F686</f>
        <v>0</v>
      </c>
      <c r="H686" s="68"/>
      <c r="I686" s="74"/>
      <c r="J686" s="75"/>
      <c r="K686" s="62" t="str">
        <f t="shared" si="13"/>
        <v>Vazia</v>
      </c>
      <c r="L686" s="13"/>
      <c r="M686" s="13"/>
      <c r="N686" s="13"/>
      <c r="O686" s="13"/>
      <c r="P686" s="13"/>
      <c r="Q686" s="13"/>
      <c r="R686" s="13"/>
      <c r="S686" s="13"/>
      <c r="T686" s="13"/>
      <c r="U686" s="13"/>
    </row>
    <row r="687" spans="1:21" ht="141.75" hidden="1">
      <c r="A687" s="76"/>
      <c r="B687" s="148" t="s">
        <v>754</v>
      </c>
      <c r="C687" s="71"/>
      <c r="D687" s="183"/>
      <c r="E687" s="72"/>
      <c r="F687" s="72"/>
      <c r="G687" s="73"/>
      <c r="H687" s="68"/>
      <c r="I687" s="74"/>
      <c r="J687" s="69"/>
      <c r="K687" s="62" t="str">
        <f t="shared" si="13"/>
        <v>Vazia</v>
      </c>
      <c r="L687" s="13"/>
      <c r="M687" s="13"/>
      <c r="N687" s="13"/>
      <c r="O687" s="13"/>
      <c r="P687" s="13"/>
      <c r="Q687" s="13"/>
      <c r="R687" s="13"/>
      <c r="S687" s="13"/>
      <c r="T687" s="13"/>
      <c r="U687" s="13"/>
    </row>
    <row r="688" spans="1:21" ht="18.75" hidden="1">
      <c r="A688" s="76"/>
      <c r="B688" s="148"/>
      <c r="C688" s="71"/>
      <c r="D688" s="183"/>
      <c r="E688" s="72"/>
      <c r="F688" s="72"/>
      <c r="G688" s="73"/>
      <c r="H688" s="68"/>
      <c r="I688" s="74"/>
      <c r="J688" s="69"/>
      <c r="K688" s="62" t="str">
        <f t="shared" si="13"/>
        <v>Vazia</v>
      </c>
      <c r="L688" s="13"/>
      <c r="M688" s="13"/>
      <c r="N688" s="13"/>
      <c r="O688" s="13"/>
      <c r="P688" s="13"/>
      <c r="Q688" s="13"/>
      <c r="R688" s="13"/>
      <c r="S688" s="13"/>
      <c r="T688" s="13"/>
      <c r="U688" s="13"/>
    </row>
    <row r="689" spans="1:21" ht="18.75" hidden="1">
      <c r="A689" s="76" t="s">
        <v>755</v>
      </c>
      <c r="B689" s="149" t="s">
        <v>756</v>
      </c>
      <c r="C689" s="71" t="s">
        <v>6</v>
      </c>
      <c r="D689" s="183"/>
      <c r="E689" s="72">
        <v>633.78</v>
      </c>
      <c r="F689" s="72">
        <f>E689*(1+C$2031)</f>
        <v>780.30993599999999</v>
      </c>
      <c r="G689" s="73">
        <f>D689*F689</f>
        <v>0</v>
      </c>
      <c r="H689" s="68"/>
      <c r="I689" s="74"/>
      <c r="J689" s="75"/>
      <c r="K689" s="62" t="str">
        <f t="shared" si="13"/>
        <v>Vazia</v>
      </c>
      <c r="L689" s="13"/>
      <c r="M689" s="13"/>
      <c r="N689" s="13"/>
      <c r="O689" s="13"/>
      <c r="P689" s="13"/>
      <c r="Q689" s="13"/>
      <c r="R689" s="13"/>
      <c r="S689" s="13"/>
      <c r="T689" s="13"/>
      <c r="U689" s="13"/>
    </row>
    <row r="690" spans="1:21" ht="110.25" hidden="1">
      <c r="A690" s="76"/>
      <c r="B690" s="148" t="s">
        <v>757</v>
      </c>
      <c r="C690" s="71"/>
      <c r="D690" s="183"/>
      <c r="E690" s="72"/>
      <c r="F690" s="72"/>
      <c r="G690" s="73"/>
      <c r="H690" s="68"/>
      <c r="I690" s="74"/>
      <c r="J690" s="69"/>
      <c r="K690" s="62" t="str">
        <f t="shared" si="13"/>
        <v>Vazia</v>
      </c>
      <c r="L690" s="13"/>
      <c r="M690" s="13"/>
      <c r="N690" s="13"/>
      <c r="O690" s="13"/>
      <c r="P690" s="13"/>
      <c r="Q690" s="13"/>
      <c r="R690" s="13"/>
      <c r="S690" s="13"/>
      <c r="T690" s="13"/>
      <c r="U690" s="13"/>
    </row>
    <row r="691" spans="1:21" ht="18.75" hidden="1">
      <c r="A691" s="76"/>
      <c r="B691" s="148"/>
      <c r="C691" s="71"/>
      <c r="D691" s="183"/>
      <c r="E691" s="72"/>
      <c r="F691" s="72"/>
      <c r="G691" s="73"/>
      <c r="H691" s="68"/>
      <c r="I691" s="74"/>
      <c r="J691" s="69"/>
      <c r="K691" s="62" t="str">
        <f t="shared" si="13"/>
        <v>Vazia</v>
      </c>
      <c r="L691" s="13"/>
      <c r="M691" s="13"/>
      <c r="N691" s="13"/>
      <c r="O691" s="13"/>
      <c r="P691" s="13"/>
      <c r="Q691" s="13"/>
      <c r="R691" s="13"/>
      <c r="S691" s="13"/>
      <c r="T691" s="13"/>
      <c r="U691" s="13"/>
    </row>
    <row r="692" spans="1:21" ht="18.75">
      <c r="A692" s="76" t="s">
        <v>758</v>
      </c>
      <c r="B692" s="149" t="s">
        <v>759</v>
      </c>
      <c r="C692" s="71" t="s">
        <v>6</v>
      </c>
      <c r="D692" s="227">
        <v>3</v>
      </c>
      <c r="E692" s="72">
        <v>76.78</v>
      </c>
      <c r="F692" s="72">
        <f>E692*(1+C$2031)</f>
        <v>94.531536000000003</v>
      </c>
      <c r="G692" s="73">
        <f>D692*F692</f>
        <v>283.59460799999999</v>
      </c>
      <c r="H692" s="285" t="s">
        <v>2250</v>
      </c>
      <c r="I692" s="286"/>
      <c r="J692" s="287"/>
      <c r="K692" s="62" t="str">
        <f t="shared" si="13"/>
        <v>Preenchida</v>
      </c>
      <c r="L692" s="13"/>
      <c r="M692" s="13"/>
      <c r="N692" s="13"/>
      <c r="O692" s="13"/>
      <c r="P692" s="13"/>
      <c r="Q692" s="13"/>
      <c r="R692" s="13"/>
      <c r="S692" s="13"/>
      <c r="T692" s="13"/>
      <c r="U692" s="13"/>
    </row>
    <row r="693" spans="1:21" ht="94.15" customHeight="1">
      <c r="A693" s="76"/>
      <c r="B693" s="148" t="s">
        <v>760</v>
      </c>
      <c r="C693" s="71"/>
      <c r="D693" s="227"/>
      <c r="E693" s="72"/>
      <c r="F693" s="72"/>
      <c r="G693" s="73"/>
      <c r="H693" s="212" t="s">
        <v>2225</v>
      </c>
      <c r="I693" s="74"/>
      <c r="J693" s="69"/>
      <c r="K693" s="62" t="str">
        <f t="shared" si="13"/>
        <v>Preenchida</v>
      </c>
      <c r="L693" s="13"/>
      <c r="M693" s="13"/>
      <c r="N693" s="13"/>
      <c r="O693" s="13"/>
      <c r="P693" s="13"/>
      <c r="Q693" s="13"/>
      <c r="R693" s="13"/>
      <c r="S693" s="13"/>
      <c r="T693" s="13"/>
      <c r="U693" s="13"/>
    </row>
    <row r="694" spans="1:21" ht="18.75" hidden="1">
      <c r="A694" s="76"/>
      <c r="B694" s="148"/>
      <c r="C694" s="71"/>
      <c r="D694" s="183"/>
      <c r="E694" s="72"/>
      <c r="F694" s="72"/>
      <c r="G694" s="73"/>
      <c r="H694" s="68"/>
      <c r="I694" s="74"/>
      <c r="J694" s="69"/>
      <c r="K694" s="62" t="str">
        <f t="shared" si="13"/>
        <v>Vazia</v>
      </c>
      <c r="L694" s="13"/>
      <c r="M694" s="13"/>
      <c r="N694" s="13"/>
      <c r="O694" s="13"/>
      <c r="P694" s="13"/>
      <c r="Q694" s="13"/>
      <c r="R694" s="13"/>
      <c r="S694" s="13"/>
      <c r="T694" s="13"/>
      <c r="U694" s="13"/>
    </row>
    <row r="695" spans="1:21" ht="18.75">
      <c r="A695" s="76" t="s">
        <v>761</v>
      </c>
      <c r="B695" s="149" t="s">
        <v>762</v>
      </c>
      <c r="C695" s="71" t="s">
        <v>6</v>
      </c>
      <c r="D695" s="227">
        <v>3</v>
      </c>
      <c r="E695" s="72">
        <v>48.95</v>
      </c>
      <c r="F695" s="72">
        <f>E695*(1+C$2031)</f>
        <v>60.267240000000008</v>
      </c>
      <c r="G695" s="73">
        <f>D695*F695</f>
        <v>180.80172000000002</v>
      </c>
      <c r="H695" s="285" t="s">
        <v>2250</v>
      </c>
      <c r="I695" s="286"/>
      <c r="J695" s="287"/>
      <c r="K695" s="62" t="str">
        <f t="shared" si="13"/>
        <v>Preenchida</v>
      </c>
      <c r="L695" s="13"/>
      <c r="M695" s="13"/>
      <c r="N695" s="13"/>
      <c r="O695" s="13"/>
      <c r="P695" s="13"/>
      <c r="Q695" s="13"/>
      <c r="R695" s="13"/>
      <c r="S695" s="13"/>
      <c r="T695" s="13"/>
      <c r="U695" s="13"/>
    </row>
    <row r="696" spans="1:21" ht="105" customHeight="1">
      <c r="A696" s="76"/>
      <c r="B696" s="148" t="s">
        <v>763</v>
      </c>
      <c r="C696" s="71"/>
      <c r="D696" s="227"/>
      <c r="E696" s="72"/>
      <c r="F696" s="72"/>
      <c r="G696" s="73"/>
      <c r="H696" s="212" t="s">
        <v>2225</v>
      </c>
      <c r="I696" s="74"/>
      <c r="J696" s="69"/>
      <c r="K696" s="62" t="str">
        <f t="shared" si="13"/>
        <v>Preenchida</v>
      </c>
      <c r="L696" s="13"/>
      <c r="M696" s="13"/>
      <c r="N696" s="13"/>
      <c r="O696" s="13"/>
      <c r="P696" s="13"/>
      <c r="Q696" s="13"/>
      <c r="R696" s="13"/>
      <c r="S696" s="13"/>
      <c r="T696" s="13"/>
      <c r="U696" s="13"/>
    </row>
    <row r="697" spans="1:21" ht="18.75" hidden="1">
      <c r="A697" s="76"/>
      <c r="B697" s="148"/>
      <c r="C697" s="71"/>
      <c r="D697" s="183"/>
      <c r="E697" s="72"/>
      <c r="F697" s="72"/>
      <c r="G697" s="73"/>
      <c r="H697" s="68"/>
      <c r="I697" s="74"/>
      <c r="J697" s="69"/>
      <c r="K697" s="62" t="str">
        <f t="shared" si="13"/>
        <v>Vazia</v>
      </c>
      <c r="L697" s="13"/>
      <c r="M697" s="13"/>
      <c r="N697" s="13"/>
      <c r="O697" s="13"/>
      <c r="P697" s="13"/>
      <c r="Q697" s="13"/>
      <c r="R697" s="13"/>
      <c r="S697" s="13"/>
      <c r="T697" s="13"/>
      <c r="U697" s="13"/>
    </row>
    <row r="698" spans="1:21" ht="18.75">
      <c r="A698" s="76" t="s">
        <v>764</v>
      </c>
      <c r="B698" s="149" t="s">
        <v>765</v>
      </c>
      <c r="C698" s="71" t="s">
        <v>6</v>
      </c>
      <c r="D698" s="227">
        <v>3</v>
      </c>
      <c r="E698" s="72">
        <v>36.31</v>
      </c>
      <c r="F698" s="72">
        <f>E698*(1+C$2031)</f>
        <v>44.704872000000009</v>
      </c>
      <c r="G698" s="73">
        <f>D698*F698</f>
        <v>134.11461600000001</v>
      </c>
      <c r="H698" s="285" t="s">
        <v>2250</v>
      </c>
      <c r="I698" s="286"/>
      <c r="J698" s="287"/>
      <c r="K698" s="62" t="str">
        <f t="shared" si="13"/>
        <v>Preenchida</v>
      </c>
      <c r="L698" s="13"/>
      <c r="M698" s="13"/>
      <c r="N698" s="13"/>
      <c r="O698" s="13"/>
      <c r="P698" s="13"/>
      <c r="Q698" s="13"/>
      <c r="R698" s="13"/>
      <c r="S698" s="13"/>
      <c r="T698" s="13"/>
      <c r="U698" s="13"/>
    </row>
    <row r="699" spans="1:21" ht="106.15" customHeight="1">
      <c r="A699" s="76"/>
      <c r="B699" s="148" t="s">
        <v>766</v>
      </c>
      <c r="C699" s="71"/>
      <c r="D699" s="227"/>
      <c r="E699" s="72"/>
      <c r="F699" s="72"/>
      <c r="G699" s="73"/>
      <c r="H699" s="212" t="s">
        <v>2225</v>
      </c>
      <c r="I699" s="74"/>
      <c r="J699" s="69"/>
      <c r="K699" s="62" t="str">
        <f t="shared" si="13"/>
        <v>Preenchida</v>
      </c>
      <c r="L699" s="13"/>
      <c r="M699" s="13"/>
      <c r="N699" s="13"/>
      <c r="O699" s="13"/>
      <c r="P699" s="13"/>
      <c r="Q699" s="13"/>
      <c r="R699" s="13"/>
      <c r="S699" s="13"/>
      <c r="T699" s="13"/>
      <c r="U699" s="13"/>
    </row>
    <row r="700" spans="1:21" ht="18.75" hidden="1">
      <c r="A700" s="76"/>
      <c r="B700" s="148"/>
      <c r="C700" s="71"/>
      <c r="D700" s="183"/>
      <c r="E700" s="72"/>
      <c r="F700" s="72"/>
      <c r="G700" s="73"/>
      <c r="H700" s="68"/>
      <c r="I700" s="74"/>
      <c r="J700" s="69"/>
      <c r="K700" s="62" t="str">
        <f t="shared" si="13"/>
        <v>Vazia</v>
      </c>
      <c r="L700" s="13"/>
      <c r="M700" s="13"/>
      <c r="N700" s="13"/>
      <c r="O700" s="13"/>
      <c r="P700" s="13"/>
      <c r="Q700" s="13"/>
      <c r="R700" s="13"/>
      <c r="S700" s="13"/>
      <c r="T700" s="13"/>
      <c r="U700" s="13"/>
    </row>
    <row r="701" spans="1:21" ht="18.75" hidden="1">
      <c r="A701" s="76" t="s">
        <v>767</v>
      </c>
      <c r="B701" s="149" t="s">
        <v>768</v>
      </c>
      <c r="C701" s="71" t="s">
        <v>6</v>
      </c>
      <c r="D701" s="183"/>
      <c r="E701" s="72">
        <v>32.700000000000003</v>
      </c>
      <c r="F701" s="72">
        <f>E701*(1+C$2031)</f>
        <v>40.260240000000003</v>
      </c>
      <c r="G701" s="73">
        <f>D701*F701</f>
        <v>0</v>
      </c>
      <c r="H701" s="68"/>
      <c r="I701" s="74"/>
      <c r="J701" s="75"/>
      <c r="K701" s="62" t="str">
        <f t="shared" si="13"/>
        <v>Vazia</v>
      </c>
      <c r="L701" s="13"/>
      <c r="M701" s="13"/>
      <c r="N701" s="13"/>
      <c r="O701" s="13"/>
      <c r="P701" s="13"/>
      <c r="Q701" s="13"/>
      <c r="R701" s="13"/>
      <c r="S701" s="13"/>
      <c r="T701" s="13"/>
      <c r="U701" s="13"/>
    </row>
    <row r="702" spans="1:21" ht="63" hidden="1">
      <c r="A702" s="76"/>
      <c r="B702" s="148" t="s">
        <v>769</v>
      </c>
      <c r="C702" s="71"/>
      <c r="D702" s="183"/>
      <c r="E702" s="72"/>
      <c r="F702" s="72"/>
      <c r="G702" s="73"/>
      <c r="H702" s="68"/>
      <c r="I702" s="74"/>
      <c r="J702" s="69"/>
      <c r="K702" s="62" t="str">
        <f t="shared" si="13"/>
        <v>Vazia</v>
      </c>
      <c r="L702" s="13"/>
      <c r="M702" s="13"/>
      <c r="N702" s="13"/>
      <c r="O702" s="13"/>
      <c r="P702" s="13"/>
      <c r="Q702" s="13"/>
      <c r="R702" s="13"/>
      <c r="S702" s="13"/>
      <c r="T702" s="13"/>
      <c r="U702" s="13"/>
    </row>
    <row r="703" spans="1:21" ht="18.75" hidden="1">
      <c r="A703" s="76"/>
      <c r="B703" s="148"/>
      <c r="C703" s="71"/>
      <c r="D703" s="183"/>
      <c r="E703" s="72"/>
      <c r="F703" s="72"/>
      <c r="G703" s="73"/>
      <c r="H703" s="68"/>
      <c r="I703" s="74"/>
      <c r="J703" s="69"/>
      <c r="K703" s="62" t="str">
        <f t="shared" si="13"/>
        <v>Vazia</v>
      </c>
      <c r="L703" s="13"/>
      <c r="M703" s="13"/>
      <c r="N703" s="13"/>
      <c r="O703" s="13"/>
      <c r="P703" s="13"/>
      <c r="Q703" s="13"/>
      <c r="R703" s="13"/>
      <c r="S703" s="13"/>
      <c r="T703" s="13"/>
      <c r="U703" s="13"/>
    </row>
    <row r="704" spans="1:21" ht="31.5">
      <c r="A704" s="76" t="s">
        <v>770</v>
      </c>
      <c r="B704" s="149" t="s">
        <v>771</v>
      </c>
      <c r="C704" s="71" t="s">
        <v>6</v>
      </c>
      <c r="D704" s="227">
        <v>3</v>
      </c>
      <c r="E704" s="72">
        <v>174.84</v>
      </c>
      <c r="F704" s="72">
        <f>E704*(1+C$2031)</f>
        <v>215.26300800000001</v>
      </c>
      <c r="G704" s="73">
        <f>D704*F704</f>
        <v>645.78902400000004</v>
      </c>
      <c r="H704" s="285" t="s">
        <v>2251</v>
      </c>
      <c r="I704" s="286"/>
      <c r="J704" s="287"/>
      <c r="K704" s="62" t="str">
        <f t="shared" si="13"/>
        <v>Preenchida</v>
      </c>
      <c r="L704" s="13"/>
      <c r="M704" s="13"/>
      <c r="N704" s="13"/>
      <c r="O704" s="13"/>
      <c r="P704" s="13"/>
      <c r="Q704" s="13"/>
      <c r="R704" s="13"/>
      <c r="S704" s="13"/>
      <c r="T704" s="13"/>
      <c r="U704" s="13"/>
    </row>
    <row r="705" spans="1:21" ht="99.6" customHeight="1">
      <c r="A705" s="76"/>
      <c r="B705" s="148" t="s">
        <v>772</v>
      </c>
      <c r="C705" s="71"/>
      <c r="D705" s="227"/>
      <c r="E705" s="72"/>
      <c r="F705" s="72"/>
      <c r="G705" s="73"/>
      <c r="H705" s="212" t="s">
        <v>2225</v>
      </c>
      <c r="I705" s="74"/>
      <c r="J705" s="69"/>
      <c r="K705" s="62" t="str">
        <f t="shared" si="13"/>
        <v>Preenchida</v>
      </c>
      <c r="L705" s="13"/>
      <c r="M705" s="13"/>
      <c r="N705" s="13"/>
      <c r="O705" s="13"/>
      <c r="P705" s="13"/>
      <c r="Q705" s="13"/>
      <c r="R705" s="13"/>
      <c r="S705" s="13"/>
      <c r="T705" s="13"/>
      <c r="U705" s="13"/>
    </row>
    <row r="706" spans="1:21" ht="18.75" hidden="1">
      <c r="A706" s="76"/>
      <c r="B706" s="149"/>
      <c r="C706" s="71"/>
      <c r="D706" s="183"/>
      <c r="E706" s="72"/>
      <c r="F706" s="72"/>
      <c r="G706" s="73"/>
      <c r="H706" s="68"/>
      <c r="I706" s="74"/>
      <c r="J706" s="69"/>
      <c r="K706" s="62" t="str">
        <f t="shared" si="13"/>
        <v>Vazia</v>
      </c>
      <c r="L706" s="13"/>
      <c r="M706" s="13"/>
      <c r="N706" s="13"/>
      <c r="O706" s="13"/>
      <c r="P706" s="13"/>
      <c r="Q706" s="13"/>
      <c r="R706" s="13"/>
      <c r="S706" s="13"/>
      <c r="T706" s="13"/>
      <c r="U706" s="13"/>
    </row>
    <row r="707" spans="1:21" ht="31.5" hidden="1">
      <c r="A707" s="76" t="s">
        <v>773</v>
      </c>
      <c r="B707" s="149" t="s">
        <v>774</v>
      </c>
      <c r="C707" s="71" t="s">
        <v>6</v>
      </c>
      <c r="D707" s="183"/>
      <c r="E707" s="72">
        <v>496.38</v>
      </c>
      <c r="F707" s="72">
        <f>E707*(1+C$2031)</f>
        <v>611.143056</v>
      </c>
      <c r="G707" s="73">
        <f>D707*F707</f>
        <v>0</v>
      </c>
      <c r="H707" s="68"/>
      <c r="I707" s="74"/>
      <c r="J707" s="75"/>
      <c r="K707" s="62" t="str">
        <f t="shared" si="13"/>
        <v>Vazia</v>
      </c>
      <c r="L707" s="13"/>
      <c r="M707" s="13"/>
      <c r="N707" s="13"/>
      <c r="O707" s="13"/>
      <c r="P707" s="13"/>
      <c r="Q707" s="13"/>
      <c r="R707" s="13"/>
      <c r="S707" s="13"/>
      <c r="T707" s="13"/>
      <c r="U707" s="13"/>
    </row>
    <row r="708" spans="1:21" ht="126" hidden="1">
      <c r="A708" s="76"/>
      <c r="B708" s="148" t="s">
        <v>775</v>
      </c>
      <c r="C708" s="71"/>
      <c r="D708" s="183"/>
      <c r="E708" s="72"/>
      <c r="F708" s="72"/>
      <c r="G708" s="73"/>
      <c r="H708" s="68"/>
      <c r="I708" s="74"/>
      <c r="J708" s="69"/>
      <c r="K708" s="62" t="str">
        <f t="shared" si="13"/>
        <v>Vazia</v>
      </c>
      <c r="L708" s="13"/>
      <c r="M708" s="13"/>
      <c r="N708" s="13"/>
      <c r="O708" s="13"/>
      <c r="P708" s="13"/>
      <c r="Q708" s="13"/>
      <c r="R708" s="13"/>
      <c r="S708" s="13"/>
      <c r="T708" s="13"/>
      <c r="U708" s="13"/>
    </row>
    <row r="709" spans="1:21" ht="18.75">
      <c r="A709" s="93"/>
      <c r="B709" s="159"/>
      <c r="C709" s="276" t="s">
        <v>81</v>
      </c>
      <c r="D709" s="272"/>
      <c r="E709" s="270"/>
      <c r="F709" s="20"/>
      <c r="G709" s="21">
        <f>SUM(G516:G708)</f>
        <v>17746.886160000002</v>
      </c>
      <c r="H709" s="212" t="s">
        <v>2225</v>
      </c>
      <c r="I709" s="74"/>
      <c r="J709" s="69"/>
      <c r="K709" s="62" t="str">
        <f t="shared" si="13"/>
        <v>Preenchida</v>
      </c>
      <c r="L709" s="13"/>
      <c r="M709" s="13"/>
      <c r="N709" s="13"/>
      <c r="O709" s="13"/>
      <c r="P709" s="13"/>
      <c r="Q709" s="13"/>
      <c r="R709" s="13"/>
      <c r="S709" s="13"/>
      <c r="T709" s="13"/>
      <c r="U709" s="13"/>
    </row>
    <row r="710" spans="1:21" ht="18.75">
      <c r="A710" s="67" t="s">
        <v>776</v>
      </c>
      <c r="B710" s="147" t="s">
        <v>777</v>
      </c>
      <c r="C710" s="10"/>
      <c r="D710" s="226"/>
      <c r="E710" s="72"/>
      <c r="F710" s="72"/>
      <c r="G710" s="73"/>
      <c r="H710" s="212" t="s">
        <v>2225</v>
      </c>
      <c r="I710" s="74"/>
      <c r="J710" s="69"/>
      <c r="K710" s="62" t="str">
        <f t="shared" si="13"/>
        <v>Preenchida</v>
      </c>
      <c r="L710" s="13"/>
      <c r="M710" s="13"/>
      <c r="N710" s="13"/>
      <c r="O710" s="13"/>
      <c r="P710" s="13"/>
      <c r="Q710" s="13"/>
      <c r="R710" s="13"/>
      <c r="S710" s="13"/>
      <c r="T710" s="13"/>
      <c r="U710" s="13"/>
    </row>
    <row r="711" spans="1:21" ht="18.75">
      <c r="A711" s="76" t="s">
        <v>778</v>
      </c>
      <c r="B711" s="151" t="s">
        <v>373</v>
      </c>
      <c r="C711" s="71"/>
      <c r="D711" s="227"/>
      <c r="E711" s="72"/>
      <c r="F711" s="72"/>
      <c r="G711" s="73"/>
      <c r="H711" s="212" t="s">
        <v>2225</v>
      </c>
      <c r="I711" s="74"/>
      <c r="J711" s="75"/>
      <c r="K711" s="62" t="str">
        <f t="shared" si="13"/>
        <v>Preenchida</v>
      </c>
      <c r="L711" s="13"/>
      <c r="M711" s="13"/>
      <c r="N711" s="13"/>
      <c r="O711" s="13"/>
      <c r="P711" s="13"/>
      <c r="Q711" s="13"/>
      <c r="R711" s="13"/>
      <c r="S711" s="13"/>
      <c r="T711" s="13"/>
      <c r="U711" s="13"/>
    </row>
    <row r="712" spans="1:21" ht="47.25">
      <c r="A712" s="76" t="s">
        <v>779</v>
      </c>
      <c r="B712" s="149" t="s">
        <v>780</v>
      </c>
      <c r="C712" s="71" t="s">
        <v>6</v>
      </c>
      <c r="D712" s="227">
        <v>1</v>
      </c>
      <c r="E712" s="72">
        <v>540.12</v>
      </c>
      <c r="F712" s="72">
        <f>E712*(1+C$2031)</f>
        <v>664.99574400000006</v>
      </c>
      <c r="G712" s="73">
        <f>D712*F712</f>
        <v>664.99574400000006</v>
      </c>
      <c r="H712" s="285" t="s">
        <v>2252</v>
      </c>
      <c r="I712" s="286"/>
      <c r="J712" s="287"/>
      <c r="K712" s="62" t="str">
        <f t="shared" si="13"/>
        <v>Preenchida</v>
      </c>
      <c r="L712" s="13"/>
      <c r="M712" s="13"/>
      <c r="N712" s="13"/>
      <c r="O712" s="13"/>
      <c r="P712" s="13"/>
      <c r="Q712" s="13"/>
      <c r="R712" s="13"/>
      <c r="S712" s="13"/>
      <c r="T712" s="13"/>
      <c r="U712" s="13"/>
    </row>
    <row r="713" spans="1:21" ht="193.5" customHeight="1">
      <c r="A713" s="76"/>
      <c r="B713" s="148" t="s">
        <v>781</v>
      </c>
      <c r="C713" s="71"/>
      <c r="D713" s="227"/>
      <c r="E713" s="72"/>
      <c r="F713" s="72"/>
      <c r="G713" s="73"/>
      <c r="H713" s="212" t="s">
        <v>2225</v>
      </c>
      <c r="I713" s="74"/>
      <c r="J713" s="69"/>
      <c r="K713" s="62" t="str">
        <f t="shared" si="13"/>
        <v>Preenchida</v>
      </c>
      <c r="L713" s="13"/>
      <c r="M713" s="13"/>
      <c r="N713" s="13"/>
      <c r="O713" s="13"/>
      <c r="P713" s="13"/>
      <c r="Q713" s="13"/>
      <c r="R713" s="13"/>
      <c r="S713" s="13"/>
      <c r="T713" s="13"/>
      <c r="U713" s="13"/>
    </row>
    <row r="714" spans="1:21" ht="18.75" hidden="1">
      <c r="A714" s="76"/>
      <c r="B714" s="148"/>
      <c r="C714" s="71"/>
      <c r="D714" s="183"/>
      <c r="E714" s="72"/>
      <c r="F714" s="72"/>
      <c r="G714" s="73"/>
      <c r="H714" s="68"/>
      <c r="I714" s="74"/>
      <c r="J714" s="69"/>
      <c r="K714" s="62" t="str">
        <f t="shared" si="13"/>
        <v>Vazia</v>
      </c>
      <c r="L714" s="13"/>
      <c r="M714" s="13"/>
      <c r="N714" s="13"/>
      <c r="O714" s="13"/>
      <c r="P714" s="13"/>
      <c r="Q714" s="13"/>
      <c r="R714" s="13"/>
      <c r="S714" s="13"/>
      <c r="T714" s="13"/>
      <c r="U714" s="13"/>
    </row>
    <row r="715" spans="1:21" ht="47.25" hidden="1">
      <c r="A715" s="76" t="s">
        <v>782</v>
      </c>
      <c r="B715" s="149" t="s">
        <v>783</v>
      </c>
      <c r="C715" s="71" t="s">
        <v>6</v>
      </c>
      <c r="D715" s="183"/>
      <c r="E715" s="72">
        <v>795.67</v>
      </c>
      <c r="F715" s="72">
        <f>E715*(1+C$2031)</f>
        <v>979.62890400000003</v>
      </c>
      <c r="G715" s="73">
        <f>D715*F715</f>
        <v>0</v>
      </c>
      <c r="H715" s="68"/>
      <c r="I715" s="74"/>
      <c r="J715" s="75"/>
      <c r="K715" s="62" t="str">
        <f t="shared" si="13"/>
        <v>Vazia</v>
      </c>
      <c r="L715" s="13"/>
      <c r="M715" s="13"/>
      <c r="N715" s="13"/>
      <c r="O715" s="13"/>
      <c r="P715" s="13"/>
      <c r="Q715" s="13"/>
      <c r="R715" s="13"/>
      <c r="S715" s="13"/>
      <c r="T715" s="13"/>
      <c r="U715" s="13"/>
    </row>
    <row r="716" spans="1:21" ht="157.5" hidden="1">
      <c r="A716" s="76"/>
      <c r="B716" s="148" t="s">
        <v>784</v>
      </c>
      <c r="C716" s="71"/>
      <c r="D716" s="183"/>
      <c r="E716" s="72"/>
      <c r="F716" s="72"/>
      <c r="G716" s="73"/>
      <c r="H716" s="68"/>
      <c r="I716" s="74"/>
      <c r="J716" s="69"/>
      <c r="K716" s="62" t="str">
        <f t="shared" si="13"/>
        <v>Vazia</v>
      </c>
      <c r="L716" s="13"/>
      <c r="M716" s="13"/>
      <c r="N716" s="13"/>
      <c r="O716" s="13"/>
      <c r="P716" s="13"/>
      <c r="Q716" s="13"/>
      <c r="R716" s="13"/>
      <c r="S716" s="13"/>
      <c r="T716" s="13"/>
      <c r="U716" s="13"/>
    </row>
    <row r="717" spans="1:21" ht="18.75" hidden="1">
      <c r="A717" s="76"/>
      <c r="B717" s="148"/>
      <c r="C717" s="71"/>
      <c r="D717" s="183"/>
      <c r="E717" s="72"/>
      <c r="F717" s="72"/>
      <c r="G717" s="73"/>
      <c r="H717" s="68"/>
      <c r="I717" s="74"/>
      <c r="J717" s="69"/>
      <c r="K717" s="62" t="str">
        <f t="shared" si="13"/>
        <v>Vazia</v>
      </c>
      <c r="L717" s="13"/>
      <c r="M717" s="13"/>
      <c r="N717" s="13"/>
      <c r="O717" s="13"/>
      <c r="P717" s="13"/>
      <c r="Q717" s="13"/>
      <c r="R717" s="13"/>
      <c r="S717" s="13"/>
      <c r="T717" s="13"/>
      <c r="U717" s="13"/>
    </row>
    <row r="718" spans="1:21" ht="47.25" hidden="1">
      <c r="A718" s="76" t="s">
        <v>785</v>
      </c>
      <c r="B718" s="149" t="s">
        <v>786</v>
      </c>
      <c r="C718" s="71" t="s">
        <v>6</v>
      </c>
      <c r="D718" s="183"/>
      <c r="E718" s="72">
        <v>440.69</v>
      </c>
      <c r="F718" s="72">
        <f>E718*(1+C$2031)</f>
        <v>542.57752800000003</v>
      </c>
      <c r="G718" s="73">
        <f>D718*F718</f>
        <v>0</v>
      </c>
      <c r="H718" s="68"/>
      <c r="I718" s="74"/>
      <c r="J718" s="75"/>
      <c r="K718" s="62" t="str">
        <f t="shared" si="13"/>
        <v>Vazia</v>
      </c>
      <c r="L718" s="13"/>
      <c r="M718" s="13"/>
      <c r="N718" s="13"/>
      <c r="O718" s="13"/>
      <c r="P718" s="13"/>
      <c r="Q718" s="13"/>
      <c r="R718" s="13"/>
      <c r="S718" s="13"/>
      <c r="T718" s="13"/>
      <c r="U718" s="13"/>
    </row>
    <row r="719" spans="1:21" ht="157.5" hidden="1">
      <c r="A719" s="76"/>
      <c r="B719" s="148" t="s">
        <v>787</v>
      </c>
      <c r="C719" s="71"/>
      <c r="D719" s="183"/>
      <c r="E719" s="72"/>
      <c r="F719" s="72"/>
      <c r="G719" s="73"/>
      <c r="H719" s="68"/>
      <c r="I719" s="74"/>
      <c r="J719" s="69"/>
      <c r="K719" s="62" t="str">
        <f t="shared" si="13"/>
        <v>Vazia</v>
      </c>
      <c r="L719" s="13"/>
      <c r="M719" s="13"/>
      <c r="N719" s="13"/>
      <c r="O719" s="13"/>
      <c r="P719" s="13"/>
      <c r="Q719" s="13"/>
      <c r="R719" s="13"/>
      <c r="S719" s="13"/>
      <c r="T719" s="13"/>
      <c r="U719" s="13"/>
    </row>
    <row r="720" spans="1:21" ht="18.75" hidden="1">
      <c r="A720" s="76"/>
      <c r="B720" s="148"/>
      <c r="C720" s="71"/>
      <c r="D720" s="183"/>
      <c r="E720" s="72"/>
      <c r="F720" s="72"/>
      <c r="G720" s="73"/>
      <c r="H720" s="68"/>
      <c r="I720" s="74"/>
      <c r="J720" s="69"/>
      <c r="K720" s="62" t="str">
        <f t="shared" si="13"/>
        <v>Vazia</v>
      </c>
      <c r="L720" s="13"/>
      <c r="M720" s="13"/>
      <c r="N720" s="13"/>
      <c r="O720" s="13"/>
      <c r="P720" s="13"/>
      <c r="Q720" s="13"/>
      <c r="R720" s="13"/>
      <c r="S720" s="13"/>
      <c r="T720" s="13"/>
      <c r="U720" s="13"/>
    </row>
    <row r="721" spans="1:21" ht="62.45" customHeight="1">
      <c r="A721" s="76" t="s">
        <v>788</v>
      </c>
      <c r="B721" s="149" t="s">
        <v>789</v>
      </c>
      <c r="C721" s="71" t="s">
        <v>6</v>
      </c>
      <c r="D721" s="227">
        <v>1</v>
      </c>
      <c r="E721" s="72">
        <v>308.74</v>
      </c>
      <c r="F721" s="72">
        <f>E721*(1+C$2031)</f>
        <v>380.12068800000003</v>
      </c>
      <c r="G721" s="73">
        <f>D721*F721</f>
        <v>380.12068800000003</v>
      </c>
      <c r="H721" s="285" t="s">
        <v>2253</v>
      </c>
      <c r="I721" s="286"/>
      <c r="J721" s="287"/>
      <c r="K721" s="62" t="str">
        <f t="shared" si="13"/>
        <v>Preenchida</v>
      </c>
      <c r="L721" s="13"/>
      <c r="M721" s="13"/>
      <c r="N721" s="13"/>
      <c r="O721" s="13"/>
      <c r="P721" s="13"/>
      <c r="Q721" s="13"/>
      <c r="R721" s="13"/>
      <c r="S721" s="13"/>
      <c r="T721" s="13"/>
      <c r="U721" s="13"/>
    </row>
    <row r="722" spans="1:21" ht="78.75">
      <c r="A722" s="76"/>
      <c r="B722" s="148" t="s">
        <v>790</v>
      </c>
      <c r="C722" s="71"/>
      <c r="D722" s="227"/>
      <c r="E722" s="72"/>
      <c r="F722" s="72"/>
      <c r="G722" s="73"/>
      <c r="H722" s="212" t="s">
        <v>2225</v>
      </c>
      <c r="I722" s="74"/>
      <c r="J722" s="69"/>
      <c r="K722" s="62" t="str">
        <f t="shared" ref="K722:K785" si="14">IF(H722="","Vazia","Preenchida")</f>
        <v>Preenchida</v>
      </c>
      <c r="L722" s="13"/>
      <c r="M722" s="13"/>
      <c r="N722" s="13"/>
      <c r="O722" s="13"/>
      <c r="P722" s="13"/>
      <c r="Q722" s="13"/>
      <c r="R722" s="13"/>
      <c r="S722" s="13"/>
      <c r="T722" s="13"/>
      <c r="U722" s="13"/>
    </row>
    <row r="723" spans="1:21" ht="18.75" hidden="1">
      <c r="A723" s="76"/>
      <c r="B723" s="148"/>
      <c r="C723" s="71"/>
      <c r="D723" s="183"/>
      <c r="E723" s="72"/>
      <c r="F723" s="72"/>
      <c r="G723" s="73"/>
      <c r="H723" s="68"/>
      <c r="I723" s="74"/>
      <c r="J723" s="69"/>
      <c r="K723" s="62" t="str">
        <f t="shared" si="14"/>
        <v>Vazia</v>
      </c>
      <c r="L723" s="13"/>
      <c r="M723" s="13"/>
      <c r="N723" s="13"/>
      <c r="O723" s="13"/>
      <c r="P723" s="13"/>
      <c r="Q723" s="13"/>
      <c r="R723" s="13"/>
      <c r="S723" s="13"/>
      <c r="T723" s="13"/>
      <c r="U723" s="13"/>
    </row>
    <row r="724" spans="1:21" ht="47.25" hidden="1">
      <c r="A724" s="76" t="s">
        <v>791</v>
      </c>
      <c r="B724" s="149" t="s">
        <v>792</v>
      </c>
      <c r="C724" s="71" t="s">
        <v>18</v>
      </c>
      <c r="D724" s="183"/>
      <c r="E724" s="72">
        <v>302.52999999999997</v>
      </c>
      <c r="F724" s="72">
        <f>E724*(1+C$2031)</f>
        <v>372.47493600000001</v>
      </c>
      <c r="G724" s="73">
        <f>D724*F724</f>
        <v>0</v>
      </c>
      <c r="H724" s="68"/>
      <c r="I724" s="74"/>
      <c r="J724" s="75"/>
      <c r="K724" s="62" t="str">
        <f t="shared" si="14"/>
        <v>Vazia</v>
      </c>
      <c r="L724" s="13"/>
      <c r="M724" s="13"/>
      <c r="N724" s="13"/>
      <c r="O724" s="13"/>
      <c r="P724" s="13"/>
      <c r="Q724" s="13"/>
      <c r="R724" s="13"/>
      <c r="S724" s="13"/>
      <c r="T724" s="13"/>
      <c r="U724" s="13"/>
    </row>
    <row r="725" spans="1:21" ht="189" hidden="1">
      <c r="A725" s="76"/>
      <c r="B725" s="148" t="s">
        <v>793</v>
      </c>
      <c r="C725" s="71"/>
      <c r="D725" s="183"/>
      <c r="E725" s="72"/>
      <c r="F725" s="72"/>
      <c r="G725" s="73"/>
      <c r="H725" s="68"/>
      <c r="I725" s="74"/>
      <c r="J725" s="69"/>
      <c r="K725" s="62" t="str">
        <f t="shared" si="14"/>
        <v>Vazia</v>
      </c>
      <c r="L725" s="13"/>
      <c r="M725" s="13"/>
      <c r="N725" s="13"/>
      <c r="O725" s="13"/>
      <c r="P725" s="13"/>
      <c r="Q725" s="13"/>
      <c r="R725" s="13"/>
      <c r="S725" s="13"/>
      <c r="T725" s="13"/>
      <c r="U725" s="13"/>
    </row>
    <row r="726" spans="1:21" ht="18.75" hidden="1">
      <c r="A726" s="76"/>
      <c r="B726" s="148"/>
      <c r="C726" s="71"/>
      <c r="D726" s="183"/>
      <c r="E726" s="72"/>
      <c r="F726" s="72"/>
      <c r="G726" s="73"/>
      <c r="H726" s="68"/>
      <c r="I726" s="74"/>
      <c r="J726" s="69"/>
      <c r="K726" s="62" t="str">
        <f t="shared" si="14"/>
        <v>Vazia</v>
      </c>
      <c r="L726" s="13"/>
      <c r="M726" s="13"/>
      <c r="N726" s="13"/>
      <c r="O726" s="13"/>
      <c r="P726" s="13"/>
      <c r="Q726" s="13"/>
      <c r="R726" s="13"/>
      <c r="S726" s="13"/>
      <c r="T726" s="13"/>
      <c r="U726" s="13"/>
    </row>
    <row r="727" spans="1:21" ht="47.25" hidden="1">
      <c r="A727" s="76" t="s">
        <v>794</v>
      </c>
      <c r="B727" s="149" t="s">
        <v>795</v>
      </c>
      <c r="C727" s="71" t="s">
        <v>18</v>
      </c>
      <c r="D727" s="183"/>
      <c r="E727" s="72">
        <v>262.25</v>
      </c>
      <c r="F727" s="72">
        <f>E727*(1+C$2031)</f>
        <v>322.88220000000001</v>
      </c>
      <c r="G727" s="73">
        <f>D727*F727</f>
        <v>0</v>
      </c>
      <c r="H727" s="89"/>
      <c r="I727" s="74"/>
      <c r="J727" s="75"/>
      <c r="K727" s="62" t="str">
        <f t="shared" si="14"/>
        <v>Vazia</v>
      </c>
      <c r="L727" s="13"/>
      <c r="M727" s="13"/>
      <c r="N727" s="13"/>
      <c r="O727" s="13"/>
      <c r="P727" s="13"/>
      <c r="Q727" s="13"/>
      <c r="R727" s="13"/>
      <c r="S727" s="13"/>
      <c r="T727" s="13"/>
      <c r="U727" s="13"/>
    </row>
    <row r="728" spans="1:21" ht="252" hidden="1">
      <c r="A728" s="76"/>
      <c r="B728" s="148" t="s">
        <v>796</v>
      </c>
      <c r="C728" s="71"/>
      <c r="D728" s="183"/>
      <c r="E728" s="72"/>
      <c r="F728" s="72"/>
      <c r="G728" s="73"/>
      <c r="H728" s="68"/>
      <c r="I728" s="74"/>
      <c r="J728" s="69"/>
      <c r="K728" s="62" t="str">
        <f t="shared" si="14"/>
        <v>Vazia</v>
      </c>
      <c r="L728" s="13"/>
      <c r="M728" s="13"/>
      <c r="N728" s="13"/>
      <c r="O728" s="13"/>
      <c r="P728" s="13"/>
      <c r="Q728" s="13"/>
      <c r="R728" s="13"/>
      <c r="S728" s="13"/>
      <c r="T728" s="13"/>
      <c r="U728" s="13"/>
    </row>
    <row r="729" spans="1:21" ht="18.75" hidden="1">
      <c r="A729" s="76"/>
      <c r="B729" s="148"/>
      <c r="C729" s="71"/>
      <c r="D729" s="183"/>
      <c r="E729" s="72"/>
      <c r="F729" s="72"/>
      <c r="G729" s="73"/>
      <c r="H729" s="68"/>
      <c r="I729" s="74"/>
      <c r="J729" s="69"/>
      <c r="K729" s="62" t="str">
        <f t="shared" si="14"/>
        <v>Vazia</v>
      </c>
      <c r="L729" s="13"/>
      <c r="M729" s="13"/>
      <c r="N729" s="13"/>
      <c r="O729" s="13"/>
      <c r="P729" s="13"/>
      <c r="Q729" s="13"/>
      <c r="R729" s="13"/>
      <c r="S729" s="13"/>
      <c r="T729" s="13"/>
      <c r="U729" s="13"/>
    </row>
    <row r="730" spans="1:21" ht="31.5" hidden="1">
      <c r="A730" s="76" t="s">
        <v>797</v>
      </c>
      <c r="B730" s="149" t="s">
        <v>798</v>
      </c>
      <c r="C730" s="71" t="s">
        <v>18</v>
      </c>
      <c r="D730" s="183"/>
      <c r="E730" s="72">
        <v>44.45</v>
      </c>
      <c r="F730" s="72">
        <f>E730*(1+C$2031)</f>
        <v>54.72684000000001</v>
      </c>
      <c r="G730" s="73">
        <f>D730*F730</f>
        <v>0</v>
      </c>
      <c r="H730" s="68"/>
      <c r="I730" s="74"/>
      <c r="J730" s="75"/>
      <c r="K730" s="62" t="str">
        <f t="shared" si="14"/>
        <v>Vazia</v>
      </c>
      <c r="L730" s="13"/>
      <c r="M730" s="13"/>
      <c r="N730" s="13"/>
      <c r="O730" s="13"/>
      <c r="P730" s="13"/>
      <c r="Q730" s="13"/>
      <c r="R730" s="13"/>
      <c r="S730" s="13"/>
      <c r="T730" s="13"/>
      <c r="U730" s="13"/>
    </row>
    <row r="731" spans="1:21" ht="126" hidden="1">
      <c r="A731" s="76"/>
      <c r="B731" s="148" t="s">
        <v>799</v>
      </c>
      <c r="C731" s="71"/>
      <c r="D731" s="183"/>
      <c r="E731" s="72"/>
      <c r="F731" s="72"/>
      <c r="G731" s="73"/>
      <c r="H731" s="68"/>
      <c r="I731" s="74"/>
      <c r="J731" s="69"/>
      <c r="K731" s="62" t="str">
        <f t="shared" si="14"/>
        <v>Vazia</v>
      </c>
      <c r="L731" s="13"/>
      <c r="M731" s="13"/>
      <c r="N731" s="13"/>
      <c r="O731" s="13"/>
      <c r="P731" s="13"/>
      <c r="Q731" s="13"/>
      <c r="R731" s="13"/>
      <c r="S731" s="13"/>
      <c r="T731" s="13"/>
      <c r="U731" s="13"/>
    </row>
    <row r="732" spans="1:21" ht="18.75" hidden="1">
      <c r="A732" s="76"/>
      <c r="B732" s="148"/>
      <c r="C732" s="71"/>
      <c r="D732" s="183"/>
      <c r="E732" s="72"/>
      <c r="F732" s="72"/>
      <c r="G732" s="73"/>
      <c r="H732" s="68"/>
      <c r="I732" s="74"/>
      <c r="J732" s="69"/>
      <c r="K732" s="62" t="str">
        <f t="shared" si="14"/>
        <v>Vazia</v>
      </c>
      <c r="L732" s="13"/>
      <c r="M732" s="13"/>
      <c r="N732" s="13"/>
      <c r="O732" s="13"/>
      <c r="P732" s="13"/>
      <c r="Q732" s="13"/>
      <c r="R732" s="13"/>
      <c r="S732" s="13"/>
      <c r="T732" s="13"/>
      <c r="U732" s="13"/>
    </row>
    <row r="733" spans="1:21" ht="31.5" hidden="1">
      <c r="A733" s="76" t="s">
        <v>800</v>
      </c>
      <c r="B733" s="149" t="s">
        <v>801</v>
      </c>
      <c r="C733" s="71" t="s">
        <v>18</v>
      </c>
      <c r="D733" s="192"/>
      <c r="E733" s="95">
        <v>210.27</v>
      </c>
      <c r="F733" s="72">
        <f>E733*(1+C$2031)</f>
        <v>258.88442400000002</v>
      </c>
      <c r="G733" s="73">
        <f>D733*F733</f>
        <v>0</v>
      </c>
      <c r="H733" s="68"/>
      <c r="I733" s="74"/>
      <c r="J733" s="69"/>
      <c r="K733" s="62" t="str">
        <f t="shared" si="14"/>
        <v>Vazia</v>
      </c>
      <c r="L733" s="13"/>
      <c r="M733" s="13"/>
      <c r="N733" s="13"/>
      <c r="O733" s="13"/>
      <c r="P733" s="13"/>
      <c r="Q733" s="13"/>
      <c r="R733" s="13"/>
      <c r="S733" s="13"/>
      <c r="T733" s="13"/>
      <c r="U733" s="13"/>
    </row>
    <row r="734" spans="1:21" ht="126" hidden="1">
      <c r="A734" s="76"/>
      <c r="B734" s="148" t="s">
        <v>802</v>
      </c>
      <c r="C734" s="71"/>
      <c r="D734" s="192"/>
      <c r="E734" s="95"/>
      <c r="F734" s="95"/>
      <c r="G734" s="95"/>
      <c r="H734" s="68"/>
      <c r="I734" s="74"/>
      <c r="J734" s="69"/>
      <c r="K734" s="62" t="str">
        <f t="shared" si="14"/>
        <v>Vazia</v>
      </c>
      <c r="L734" s="13"/>
      <c r="M734" s="13"/>
      <c r="N734" s="13"/>
      <c r="O734" s="13"/>
      <c r="P734" s="13"/>
      <c r="Q734" s="13"/>
      <c r="R734" s="13"/>
      <c r="S734" s="13"/>
      <c r="T734" s="13"/>
      <c r="U734" s="13"/>
    </row>
    <row r="735" spans="1:21" ht="18.75" hidden="1">
      <c r="A735" s="76"/>
      <c r="B735" s="148"/>
      <c r="C735" s="71"/>
      <c r="D735" s="183"/>
      <c r="E735" s="72"/>
      <c r="F735" s="72"/>
      <c r="G735" s="73"/>
      <c r="H735" s="68"/>
      <c r="I735" s="74"/>
      <c r="J735" s="69"/>
      <c r="K735" s="62" t="str">
        <f t="shared" si="14"/>
        <v>Vazia</v>
      </c>
      <c r="L735" s="13"/>
      <c r="M735" s="13"/>
      <c r="N735" s="13"/>
      <c r="O735" s="13"/>
      <c r="P735" s="13"/>
      <c r="Q735" s="13"/>
      <c r="R735" s="13"/>
      <c r="S735" s="13"/>
      <c r="T735" s="13"/>
      <c r="U735" s="13"/>
    </row>
    <row r="736" spans="1:21" ht="31.5" hidden="1">
      <c r="A736" s="76" t="s">
        <v>803</v>
      </c>
      <c r="B736" s="151" t="s">
        <v>804</v>
      </c>
      <c r="C736" s="71"/>
      <c r="D736" s="183"/>
      <c r="E736" s="72"/>
      <c r="F736" s="72"/>
      <c r="G736" s="73"/>
      <c r="H736" s="68"/>
      <c r="I736" s="74"/>
      <c r="J736" s="69"/>
      <c r="K736" s="62" t="str">
        <f t="shared" si="14"/>
        <v>Vazia</v>
      </c>
      <c r="L736" s="13"/>
      <c r="M736" s="13"/>
      <c r="N736" s="13"/>
      <c r="O736" s="13"/>
      <c r="P736" s="13"/>
      <c r="Q736" s="13"/>
      <c r="R736" s="13"/>
      <c r="S736" s="13"/>
      <c r="T736" s="13"/>
      <c r="U736" s="13"/>
    </row>
    <row r="737" spans="1:21" ht="189" hidden="1">
      <c r="A737" s="76"/>
      <c r="B737" s="148" t="s">
        <v>805</v>
      </c>
      <c r="C737" s="71"/>
      <c r="D737" s="183"/>
      <c r="E737" s="72"/>
      <c r="F737" s="72"/>
      <c r="G737" s="73"/>
      <c r="H737" s="68"/>
      <c r="I737" s="74"/>
      <c r="J737" s="69"/>
      <c r="K737" s="62" t="str">
        <f t="shared" si="14"/>
        <v>Vazia</v>
      </c>
      <c r="L737" s="13"/>
      <c r="M737" s="13"/>
      <c r="N737" s="13"/>
      <c r="O737" s="13"/>
      <c r="P737" s="13"/>
      <c r="Q737" s="13"/>
      <c r="R737" s="13"/>
      <c r="S737" s="13"/>
      <c r="T737" s="13"/>
      <c r="U737" s="13"/>
    </row>
    <row r="738" spans="1:21" ht="18.75" hidden="1">
      <c r="A738" s="76"/>
      <c r="B738" s="151"/>
      <c r="C738" s="71"/>
      <c r="D738" s="183"/>
      <c r="E738" s="72"/>
      <c r="F738" s="72"/>
      <c r="G738" s="73"/>
      <c r="H738" s="68"/>
      <c r="I738" s="74"/>
      <c r="J738" s="69"/>
      <c r="K738" s="62" t="str">
        <f t="shared" si="14"/>
        <v>Vazia</v>
      </c>
      <c r="L738" s="13"/>
      <c r="M738" s="13"/>
      <c r="N738" s="13"/>
      <c r="O738" s="13"/>
      <c r="P738" s="13"/>
      <c r="Q738" s="13"/>
      <c r="R738" s="13"/>
      <c r="S738" s="13"/>
      <c r="T738" s="13"/>
      <c r="U738" s="13"/>
    </row>
    <row r="739" spans="1:21" ht="31.5" hidden="1">
      <c r="A739" s="76" t="s">
        <v>806</v>
      </c>
      <c r="B739" s="149" t="s">
        <v>807</v>
      </c>
      <c r="C739" s="71" t="s">
        <v>18</v>
      </c>
      <c r="D739" s="183"/>
      <c r="E739" s="72">
        <v>99.57</v>
      </c>
      <c r="F739" s="72">
        <f>E739*(1+C$2031)</f>
        <v>122.59058399999999</v>
      </c>
      <c r="G739" s="73">
        <f>D739*F739</f>
        <v>0</v>
      </c>
      <c r="H739" s="68"/>
      <c r="I739" s="74"/>
      <c r="J739" s="75"/>
      <c r="K739" s="62" t="str">
        <f t="shared" si="14"/>
        <v>Vazia</v>
      </c>
      <c r="L739" s="13"/>
      <c r="M739" s="13"/>
      <c r="N739" s="13"/>
      <c r="O739" s="13"/>
      <c r="P739" s="13"/>
      <c r="Q739" s="13"/>
      <c r="R739" s="13"/>
      <c r="S739" s="13"/>
      <c r="T739" s="13"/>
      <c r="U739" s="13"/>
    </row>
    <row r="740" spans="1:21" ht="18.75" hidden="1">
      <c r="A740" s="76"/>
      <c r="B740" s="148"/>
      <c r="C740" s="71"/>
      <c r="D740" s="183"/>
      <c r="E740" s="72"/>
      <c r="F740" s="72"/>
      <c r="G740" s="73"/>
      <c r="H740" s="68"/>
      <c r="I740" s="74"/>
      <c r="J740" s="69"/>
      <c r="K740" s="62" t="str">
        <f t="shared" si="14"/>
        <v>Vazia</v>
      </c>
      <c r="L740" s="13"/>
      <c r="M740" s="13"/>
      <c r="N740" s="13"/>
      <c r="O740" s="13"/>
      <c r="P740" s="13"/>
      <c r="Q740" s="13"/>
      <c r="R740" s="13"/>
      <c r="S740" s="13"/>
      <c r="T740" s="13"/>
      <c r="U740" s="13"/>
    </row>
    <row r="741" spans="1:21" ht="31.5" hidden="1">
      <c r="A741" s="76" t="s">
        <v>808</v>
      </c>
      <c r="B741" s="149" t="s">
        <v>809</v>
      </c>
      <c r="C741" s="71" t="s">
        <v>18</v>
      </c>
      <c r="D741" s="183"/>
      <c r="E741" s="72">
        <v>137.03</v>
      </c>
      <c r="F741" s="72">
        <f>E741*(1+C$2031)</f>
        <v>168.71133600000002</v>
      </c>
      <c r="G741" s="73">
        <f>D741*F741</f>
        <v>0</v>
      </c>
      <c r="H741" s="68"/>
      <c r="I741" s="74"/>
      <c r="J741" s="75"/>
      <c r="K741" s="62" t="str">
        <f t="shared" si="14"/>
        <v>Vazia</v>
      </c>
      <c r="L741" s="13"/>
      <c r="M741" s="13"/>
      <c r="N741" s="13"/>
      <c r="O741" s="13"/>
      <c r="P741" s="13"/>
      <c r="Q741" s="13"/>
      <c r="R741" s="13"/>
      <c r="S741" s="13"/>
      <c r="T741" s="13"/>
      <c r="U741" s="13"/>
    </row>
    <row r="742" spans="1:21" ht="18.75" hidden="1">
      <c r="A742" s="76"/>
      <c r="B742" s="148"/>
      <c r="C742" s="71"/>
      <c r="D742" s="183"/>
      <c r="E742" s="72"/>
      <c r="F742" s="72"/>
      <c r="G742" s="73"/>
      <c r="H742" s="68"/>
      <c r="I742" s="74"/>
      <c r="J742" s="69"/>
      <c r="K742" s="62" t="str">
        <f t="shared" si="14"/>
        <v>Vazia</v>
      </c>
      <c r="L742" s="13"/>
      <c r="M742" s="13"/>
      <c r="N742" s="13"/>
      <c r="O742" s="13"/>
      <c r="P742" s="13"/>
      <c r="Q742" s="13"/>
      <c r="R742" s="13"/>
      <c r="S742" s="13"/>
      <c r="T742" s="13"/>
      <c r="U742" s="13"/>
    </row>
    <row r="743" spans="1:21" ht="31.5" hidden="1">
      <c r="A743" s="76" t="s">
        <v>810</v>
      </c>
      <c r="B743" s="149" t="s">
        <v>811</v>
      </c>
      <c r="C743" s="71" t="s">
        <v>18</v>
      </c>
      <c r="D743" s="183"/>
      <c r="E743" s="72">
        <v>172.59</v>
      </c>
      <c r="F743" s="72">
        <f>E743*(1+C$2031)</f>
        <v>212.49280800000003</v>
      </c>
      <c r="G743" s="73">
        <f>D743*F743</f>
        <v>0</v>
      </c>
      <c r="H743" s="68"/>
      <c r="I743" s="74"/>
      <c r="J743" s="75"/>
      <c r="K743" s="62" t="str">
        <f t="shared" si="14"/>
        <v>Vazia</v>
      </c>
      <c r="L743" s="13"/>
      <c r="M743" s="13"/>
      <c r="N743" s="13"/>
      <c r="O743" s="13"/>
      <c r="P743" s="13"/>
      <c r="Q743" s="13"/>
      <c r="R743" s="13"/>
      <c r="S743" s="13"/>
      <c r="T743" s="13"/>
      <c r="U743" s="13"/>
    </row>
    <row r="744" spans="1:21" ht="18.75" hidden="1">
      <c r="A744" s="76"/>
      <c r="B744" s="149"/>
      <c r="C744" s="71"/>
      <c r="D744" s="183"/>
      <c r="E744" s="72"/>
      <c r="F744" s="72"/>
      <c r="G744" s="73"/>
      <c r="H744" s="68"/>
      <c r="I744" s="74"/>
      <c r="J744" s="75"/>
      <c r="K744" s="62" t="str">
        <f t="shared" si="14"/>
        <v>Vazia</v>
      </c>
      <c r="L744" s="13"/>
      <c r="M744" s="13"/>
      <c r="N744" s="13"/>
      <c r="O744" s="13"/>
      <c r="P744" s="13"/>
      <c r="Q744" s="13"/>
      <c r="R744" s="13"/>
      <c r="S744" s="13"/>
      <c r="T744" s="13"/>
      <c r="U744" s="13"/>
    </row>
    <row r="745" spans="1:21" ht="31.5">
      <c r="A745" s="76" t="s">
        <v>812</v>
      </c>
      <c r="B745" s="151" t="s">
        <v>813</v>
      </c>
      <c r="C745" s="71"/>
      <c r="D745" s="227"/>
      <c r="E745" s="72"/>
      <c r="F745" s="72"/>
      <c r="G745" s="73"/>
      <c r="H745" s="212" t="s">
        <v>2225</v>
      </c>
      <c r="I745" s="74"/>
      <c r="J745" s="69"/>
      <c r="K745" s="62" t="str">
        <f t="shared" si="14"/>
        <v>Preenchida</v>
      </c>
      <c r="L745" s="13"/>
      <c r="M745" s="13"/>
      <c r="N745" s="13"/>
      <c r="O745" s="13"/>
      <c r="P745" s="13"/>
      <c r="Q745" s="13"/>
      <c r="R745" s="13"/>
      <c r="S745" s="13"/>
      <c r="T745" s="13"/>
      <c r="U745" s="13"/>
    </row>
    <row r="746" spans="1:21" ht="237" customHeight="1">
      <c r="A746" s="76"/>
      <c r="B746" s="148" t="s">
        <v>814</v>
      </c>
      <c r="C746" s="71"/>
      <c r="D746" s="227"/>
      <c r="E746" s="72"/>
      <c r="F746" s="72"/>
      <c r="G746" s="73"/>
      <c r="H746" s="212" t="s">
        <v>2225</v>
      </c>
      <c r="I746" s="74"/>
      <c r="J746" s="69"/>
      <c r="K746" s="62" t="str">
        <f t="shared" si="14"/>
        <v>Preenchida</v>
      </c>
      <c r="L746" s="13"/>
      <c r="M746" s="13"/>
      <c r="N746" s="13"/>
      <c r="O746" s="13"/>
      <c r="P746" s="13"/>
      <c r="Q746" s="13"/>
      <c r="R746" s="13"/>
      <c r="S746" s="13"/>
      <c r="T746" s="13"/>
      <c r="U746" s="13"/>
    </row>
    <row r="747" spans="1:21" ht="18.75" hidden="1">
      <c r="A747" s="76"/>
      <c r="B747" s="151"/>
      <c r="C747" s="71"/>
      <c r="D747" s="183"/>
      <c r="E747" s="72"/>
      <c r="F747" s="72"/>
      <c r="G747" s="73"/>
      <c r="H747" s="68"/>
      <c r="I747" s="74"/>
      <c r="J747" s="69"/>
      <c r="K747" s="62" t="str">
        <f t="shared" si="14"/>
        <v>Vazia</v>
      </c>
      <c r="L747" s="13"/>
      <c r="M747" s="13"/>
      <c r="N747" s="13"/>
      <c r="O747" s="13"/>
      <c r="P747" s="13"/>
      <c r="Q747" s="13"/>
      <c r="R747" s="13"/>
      <c r="S747" s="13"/>
      <c r="T747" s="13"/>
      <c r="U747" s="13"/>
    </row>
    <row r="748" spans="1:21" ht="18.75">
      <c r="A748" s="76" t="s">
        <v>815</v>
      </c>
      <c r="B748" s="149" t="s">
        <v>816</v>
      </c>
      <c r="C748" s="71" t="s">
        <v>18</v>
      </c>
      <c r="D748" s="227">
        <v>20</v>
      </c>
      <c r="E748" s="72">
        <v>23.04</v>
      </c>
      <c r="F748" s="72">
        <f>E748*(1+C$2031)</f>
        <v>28.366848000000001</v>
      </c>
      <c r="G748" s="73">
        <f>D748*F748</f>
        <v>567.33695999999998</v>
      </c>
      <c r="H748" s="285" t="s">
        <v>2254</v>
      </c>
      <c r="I748" s="286"/>
      <c r="J748" s="287"/>
      <c r="K748" s="62" t="str">
        <f t="shared" si="14"/>
        <v>Preenchida</v>
      </c>
      <c r="L748" s="13"/>
      <c r="M748" s="13"/>
      <c r="N748" s="13"/>
      <c r="O748" s="13"/>
      <c r="P748" s="13"/>
      <c r="Q748" s="13"/>
      <c r="R748" s="13"/>
      <c r="S748" s="13"/>
      <c r="T748" s="13"/>
      <c r="U748" s="13"/>
    </row>
    <row r="749" spans="1:21" ht="18.75" hidden="1">
      <c r="A749" s="76"/>
      <c r="B749" s="148"/>
      <c r="C749" s="71"/>
      <c r="D749" s="183"/>
      <c r="E749" s="72"/>
      <c r="F749" s="72"/>
      <c r="G749" s="73"/>
      <c r="H749" s="92"/>
      <c r="I749" s="74"/>
      <c r="J749" s="69"/>
      <c r="K749" s="62" t="str">
        <f t="shared" si="14"/>
        <v>Vazia</v>
      </c>
      <c r="L749" s="13"/>
      <c r="M749" s="13"/>
      <c r="N749" s="13"/>
      <c r="O749" s="13"/>
      <c r="P749" s="13"/>
      <c r="Q749" s="13"/>
      <c r="R749" s="13"/>
      <c r="S749" s="13"/>
      <c r="T749" s="13"/>
      <c r="U749" s="13"/>
    </row>
    <row r="750" spans="1:21" ht="18.75">
      <c r="A750" s="76" t="s">
        <v>817</v>
      </c>
      <c r="B750" s="149" t="s">
        <v>818</v>
      </c>
      <c r="C750" s="71" t="s">
        <v>18</v>
      </c>
      <c r="D750" s="227">
        <v>20</v>
      </c>
      <c r="E750" s="72">
        <v>28.63</v>
      </c>
      <c r="F750" s="72">
        <f>E750*(1+C$2031)</f>
        <v>35.249256000000003</v>
      </c>
      <c r="G750" s="73">
        <f>D750*F750</f>
        <v>704.98512000000005</v>
      </c>
      <c r="H750" s="285" t="s">
        <v>2254</v>
      </c>
      <c r="I750" s="286"/>
      <c r="J750" s="287"/>
      <c r="K750" s="62" t="str">
        <f t="shared" si="14"/>
        <v>Preenchida</v>
      </c>
      <c r="L750" s="13"/>
      <c r="M750" s="13"/>
      <c r="N750" s="13"/>
      <c r="O750" s="13"/>
      <c r="P750" s="13"/>
      <c r="Q750" s="13"/>
      <c r="R750" s="13"/>
      <c r="S750" s="13"/>
      <c r="T750" s="13"/>
      <c r="U750" s="13"/>
    </row>
    <row r="751" spans="1:21" ht="18.75" hidden="1">
      <c r="A751" s="76"/>
      <c r="B751" s="148"/>
      <c r="C751" s="71"/>
      <c r="D751" s="183"/>
      <c r="E751" s="72"/>
      <c r="F751" s="72"/>
      <c r="G751" s="73"/>
      <c r="H751" s="68"/>
      <c r="I751" s="74"/>
      <c r="J751" s="69"/>
      <c r="K751" s="62" t="str">
        <f t="shared" si="14"/>
        <v>Vazia</v>
      </c>
      <c r="L751" s="13"/>
      <c r="M751" s="13"/>
      <c r="N751" s="13"/>
      <c r="O751" s="13"/>
      <c r="P751" s="13"/>
      <c r="Q751" s="13"/>
      <c r="R751" s="13"/>
      <c r="S751" s="13"/>
      <c r="T751" s="13"/>
      <c r="U751" s="13"/>
    </row>
    <row r="752" spans="1:21" ht="18.75">
      <c r="A752" s="76" t="s">
        <v>819</v>
      </c>
      <c r="B752" s="149" t="s">
        <v>820</v>
      </c>
      <c r="C752" s="71" t="s">
        <v>18</v>
      </c>
      <c r="D752" s="227">
        <v>10</v>
      </c>
      <c r="E752" s="72">
        <v>38.840000000000003</v>
      </c>
      <c r="F752" s="72">
        <f>E752*(1+C$2031)</f>
        <v>47.819808000000009</v>
      </c>
      <c r="G752" s="73">
        <f>D752*F752</f>
        <v>478.19808000000012</v>
      </c>
      <c r="H752" s="285" t="s">
        <v>2255</v>
      </c>
      <c r="I752" s="286"/>
      <c r="J752" s="287"/>
      <c r="K752" s="62" t="str">
        <f t="shared" si="14"/>
        <v>Preenchida</v>
      </c>
      <c r="L752" s="13"/>
      <c r="M752" s="13"/>
      <c r="N752" s="13"/>
      <c r="O752" s="13"/>
      <c r="P752" s="13"/>
      <c r="Q752" s="13"/>
      <c r="R752" s="13"/>
      <c r="S752" s="13"/>
      <c r="T752" s="13"/>
      <c r="U752" s="13"/>
    </row>
    <row r="753" spans="1:21" ht="18.75" hidden="1">
      <c r="A753" s="76"/>
      <c r="B753" s="148"/>
      <c r="C753" s="71"/>
      <c r="D753" s="183"/>
      <c r="E753" s="72"/>
      <c r="F753" s="72"/>
      <c r="G753" s="73"/>
      <c r="H753" s="68"/>
      <c r="I753" s="74"/>
      <c r="J753" s="69"/>
      <c r="K753" s="62" t="str">
        <f t="shared" si="14"/>
        <v>Vazia</v>
      </c>
      <c r="L753" s="13"/>
      <c r="M753" s="13"/>
      <c r="N753" s="13"/>
      <c r="O753" s="13"/>
      <c r="P753" s="13"/>
      <c r="Q753" s="13"/>
      <c r="R753" s="13"/>
      <c r="S753" s="13"/>
      <c r="T753" s="13"/>
      <c r="U753" s="13"/>
    </row>
    <row r="754" spans="1:21" ht="62.45" customHeight="1">
      <c r="A754" s="76" t="s">
        <v>821</v>
      </c>
      <c r="B754" s="149" t="s">
        <v>822</v>
      </c>
      <c r="C754" s="71" t="s">
        <v>18</v>
      </c>
      <c r="D754" s="227">
        <v>50</v>
      </c>
      <c r="E754" s="72">
        <v>40.229999999999997</v>
      </c>
      <c r="F754" s="72">
        <f>E754*(1+C$2031)</f>
        <v>49.531176000000002</v>
      </c>
      <c r="G754" s="73">
        <f>D754*F754</f>
        <v>2476.5588000000002</v>
      </c>
      <c r="H754" s="285" t="s">
        <v>2256</v>
      </c>
      <c r="I754" s="286"/>
      <c r="J754" s="287"/>
      <c r="K754" s="62" t="str">
        <f t="shared" si="14"/>
        <v>Preenchida</v>
      </c>
      <c r="L754" s="13"/>
      <c r="M754" s="13"/>
      <c r="N754" s="13"/>
      <c r="O754" s="13"/>
      <c r="P754" s="13"/>
      <c r="Q754" s="13"/>
      <c r="R754" s="13"/>
      <c r="S754" s="13"/>
      <c r="T754" s="13"/>
      <c r="U754" s="13"/>
    </row>
    <row r="755" spans="1:21" ht="18.75" hidden="1">
      <c r="A755" s="76"/>
      <c r="B755" s="149"/>
      <c r="C755" s="71"/>
      <c r="D755" s="183"/>
      <c r="E755" s="72"/>
      <c r="F755" s="72"/>
      <c r="G755" s="73"/>
      <c r="H755" s="68"/>
      <c r="I755" s="74"/>
      <c r="J755" s="69"/>
      <c r="K755" s="62" t="str">
        <f t="shared" si="14"/>
        <v>Vazia</v>
      </c>
      <c r="L755" s="13"/>
      <c r="M755" s="13"/>
      <c r="N755" s="13"/>
      <c r="O755" s="13"/>
      <c r="P755" s="13"/>
      <c r="Q755" s="13"/>
      <c r="R755" s="13"/>
      <c r="S755" s="13"/>
      <c r="T755" s="13"/>
      <c r="U755" s="13"/>
    </row>
    <row r="756" spans="1:21" ht="18.75" hidden="1">
      <c r="A756" s="76" t="s">
        <v>823</v>
      </c>
      <c r="B756" s="149" t="s">
        <v>824</v>
      </c>
      <c r="C756" s="71" t="s">
        <v>18</v>
      </c>
      <c r="D756" s="183"/>
      <c r="E756" s="72">
        <v>62.63</v>
      </c>
      <c r="F756" s="72">
        <f>E756*(1+C$2031)</f>
        <v>77.110056000000014</v>
      </c>
      <c r="G756" s="73">
        <f>D756*F756</f>
        <v>0</v>
      </c>
      <c r="H756" s="68"/>
      <c r="I756" s="74"/>
      <c r="J756" s="75"/>
      <c r="K756" s="62" t="str">
        <f t="shared" si="14"/>
        <v>Vazia</v>
      </c>
      <c r="L756" s="13"/>
      <c r="M756" s="13"/>
      <c r="N756" s="13"/>
      <c r="O756" s="13"/>
      <c r="P756" s="13"/>
      <c r="Q756" s="13"/>
      <c r="R756" s="13"/>
      <c r="S756" s="13"/>
      <c r="T756" s="13"/>
      <c r="U756" s="13"/>
    </row>
    <row r="757" spans="1:21" ht="18.75" hidden="1">
      <c r="A757" s="76"/>
      <c r="B757" s="148"/>
      <c r="C757" s="71"/>
      <c r="D757" s="183"/>
      <c r="E757" s="72"/>
      <c r="F757" s="72"/>
      <c r="G757" s="73"/>
      <c r="H757" s="68"/>
      <c r="I757" s="74"/>
      <c r="J757" s="69"/>
      <c r="K757" s="62" t="str">
        <f t="shared" si="14"/>
        <v>Vazia</v>
      </c>
      <c r="L757" s="13"/>
      <c r="M757" s="13"/>
      <c r="N757" s="13"/>
      <c r="O757" s="13"/>
      <c r="P757" s="13"/>
      <c r="Q757" s="13"/>
      <c r="R757" s="13"/>
      <c r="S757" s="13"/>
      <c r="T757" s="13"/>
      <c r="U757" s="13"/>
    </row>
    <row r="758" spans="1:21" ht="18.75" hidden="1">
      <c r="A758" s="76" t="s">
        <v>825</v>
      </c>
      <c r="B758" s="151" t="s">
        <v>826</v>
      </c>
      <c r="C758" s="71"/>
      <c r="D758" s="183"/>
      <c r="E758" s="72"/>
      <c r="F758" s="72"/>
      <c r="G758" s="73"/>
      <c r="H758" s="68"/>
      <c r="I758" s="74"/>
      <c r="J758" s="69"/>
      <c r="K758" s="62" t="str">
        <f t="shared" si="14"/>
        <v>Vazia</v>
      </c>
      <c r="L758" s="13"/>
      <c r="M758" s="13"/>
      <c r="N758" s="13"/>
      <c r="O758" s="13"/>
      <c r="P758" s="13"/>
      <c r="Q758" s="13"/>
      <c r="R758" s="13"/>
      <c r="S758" s="13"/>
      <c r="T758" s="13"/>
      <c r="U758" s="13"/>
    </row>
    <row r="759" spans="1:21" ht="31.5" hidden="1">
      <c r="A759" s="76" t="s">
        <v>827</v>
      </c>
      <c r="B759" s="149" t="s">
        <v>828</v>
      </c>
      <c r="C759" s="71" t="s">
        <v>6</v>
      </c>
      <c r="D759" s="183"/>
      <c r="E759" s="72">
        <v>483.29</v>
      </c>
      <c r="F759" s="72">
        <f>E759*(1+C$2031)</f>
        <v>595.02664800000002</v>
      </c>
      <c r="G759" s="73">
        <f>D759*F759</f>
        <v>0</v>
      </c>
      <c r="H759" s="68"/>
      <c r="I759" s="74"/>
      <c r="J759" s="75"/>
      <c r="K759" s="62" t="str">
        <f t="shared" si="14"/>
        <v>Vazia</v>
      </c>
      <c r="L759" s="13"/>
      <c r="M759" s="13"/>
      <c r="N759" s="13"/>
      <c r="O759" s="13"/>
      <c r="P759" s="13"/>
      <c r="Q759" s="13"/>
      <c r="R759" s="13"/>
      <c r="S759" s="13"/>
      <c r="T759" s="13"/>
      <c r="U759" s="13"/>
    </row>
    <row r="760" spans="1:21" ht="94.5" hidden="1">
      <c r="A760" s="76"/>
      <c r="B760" s="148" t="s">
        <v>829</v>
      </c>
      <c r="C760" s="71"/>
      <c r="D760" s="183"/>
      <c r="E760" s="72"/>
      <c r="F760" s="72"/>
      <c r="G760" s="73"/>
      <c r="H760" s="68"/>
      <c r="I760" s="74"/>
      <c r="J760" s="69"/>
      <c r="K760" s="62" t="str">
        <f t="shared" si="14"/>
        <v>Vazia</v>
      </c>
      <c r="L760" s="13"/>
      <c r="M760" s="13"/>
      <c r="N760" s="13"/>
      <c r="O760" s="13"/>
      <c r="P760" s="13"/>
      <c r="Q760" s="13"/>
      <c r="R760" s="13"/>
      <c r="S760" s="13"/>
      <c r="T760" s="13"/>
      <c r="U760" s="13"/>
    </row>
    <row r="761" spans="1:21" ht="18.75" hidden="1">
      <c r="A761" s="76"/>
      <c r="B761" s="148"/>
      <c r="C761" s="71"/>
      <c r="D761" s="183"/>
      <c r="E761" s="72"/>
      <c r="F761" s="72"/>
      <c r="G761" s="73"/>
      <c r="H761" s="68"/>
      <c r="I761" s="74"/>
      <c r="J761" s="69"/>
      <c r="K761" s="62" t="str">
        <f t="shared" si="14"/>
        <v>Vazia</v>
      </c>
      <c r="L761" s="13"/>
      <c r="M761" s="13"/>
      <c r="N761" s="13"/>
      <c r="O761" s="13"/>
      <c r="P761" s="13"/>
      <c r="Q761" s="13"/>
      <c r="R761" s="13"/>
      <c r="S761" s="13"/>
      <c r="T761" s="13"/>
      <c r="U761" s="13"/>
    </row>
    <row r="762" spans="1:21" ht="67.900000000000006" customHeight="1">
      <c r="A762" s="76" t="s">
        <v>830</v>
      </c>
      <c r="B762" s="149" t="s">
        <v>831</v>
      </c>
      <c r="C762" s="71" t="s">
        <v>6</v>
      </c>
      <c r="D762" s="227">
        <v>1</v>
      </c>
      <c r="E762" s="72">
        <v>3252.03</v>
      </c>
      <c r="F762" s="72">
        <f>E762*(1+C$2031)</f>
        <v>4003.8993360000004</v>
      </c>
      <c r="G762" s="73">
        <f>D762*F762</f>
        <v>4003.8993360000004</v>
      </c>
      <c r="H762" s="285" t="s">
        <v>2193</v>
      </c>
      <c r="I762" s="286"/>
      <c r="J762" s="287"/>
      <c r="K762" s="62" t="str">
        <f t="shared" si="14"/>
        <v>Preenchida</v>
      </c>
      <c r="L762" s="13"/>
      <c r="M762" s="13"/>
      <c r="N762" s="13"/>
      <c r="O762" s="13"/>
      <c r="P762" s="13"/>
      <c r="Q762" s="13"/>
      <c r="R762" s="13"/>
      <c r="S762" s="13"/>
      <c r="T762" s="13"/>
      <c r="U762" s="13"/>
    </row>
    <row r="763" spans="1:21" ht="110.25">
      <c r="A763" s="76"/>
      <c r="B763" s="148" t="s">
        <v>832</v>
      </c>
      <c r="C763" s="71"/>
      <c r="D763" s="227"/>
      <c r="E763" s="72"/>
      <c r="F763" s="72"/>
      <c r="G763" s="73"/>
      <c r="H763" s="212" t="s">
        <v>2225</v>
      </c>
      <c r="I763" s="74"/>
      <c r="J763" s="69"/>
      <c r="K763" s="62" t="str">
        <f t="shared" si="14"/>
        <v>Preenchida</v>
      </c>
      <c r="L763" s="13"/>
      <c r="M763" s="13"/>
      <c r="N763" s="13"/>
      <c r="O763" s="13"/>
      <c r="P763" s="13"/>
      <c r="Q763" s="13"/>
      <c r="R763" s="13"/>
      <c r="S763" s="13"/>
      <c r="T763" s="13"/>
      <c r="U763" s="13"/>
    </row>
    <row r="764" spans="1:21" ht="18.75" hidden="1">
      <c r="A764" s="76"/>
      <c r="B764" s="148"/>
      <c r="C764" s="71"/>
      <c r="D764" s="183"/>
      <c r="E764" s="72"/>
      <c r="F764" s="72"/>
      <c r="G764" s="73"/>
      <c r="H764" s="68"/>
      <c r="I764" s="74"/>
      <c r="J764" s="69"/>
      <c r="K764" s="62" t="str">
        <f t="shared" si="14"/>
        <v>Vazia</v>
      </c>
      <c r="L764" s="13"/>
      <c r="M764" s="13"/>
      <c r="N764" s="13"/>
      <c r="O764" s="13"/>
      <c r="P764" s="13"/>
      <c r="Q764" s="13"/>
      <c r="R764" s="13"/>
      <c r="S764" s="13"/>
      <c r="T764" s="13"/>
      <c r="U764" s="13"/>
    </row>
    <row r="765" spans="1:21" ht="41.25" customHeight="1">
      <c r="A765" s="76" t="s">
        <v>833</v>
      </c>
      <c r="B765" s="149" t="s">
        <v>834</v>
      </c>
      <c r="C765" s="71" t="s">
        <v>6</v>
      </c>
      <c r="D765" s="227">
        <v>2</v>
      </c>
      <c r="E765" s="72">
        <v>516.91999999999996</v>
      </c>
      <c r="F765" s="72">
        <f>E765*(1+C$2031)</f>
        <v>636.43190400000003</v>
      </c>
      <c r="G765" s="73">
        <f>D765*F765</f>
        <v>1272.8638080000001</v>
      </c>
      <c r="H765" s="285" t="s">
        <v>2196</v>
      </c>
      <c r="I765" s="286"/>
      <c r="J765" s="287"/>
      <c r="K765" s="62" t="str">
        <f t="shared" si="14"/>
        <v>Preenchida</v>
      </c>
      <c r="L765" s="13"/>
      <c r="M765" s="13"/>
      <c r="N765" s="13"/>
      <c r="O765" s="13"/>
      <c r="P765" s="13"/>
      <c r="Q765" s="13"/>
      <c r="R765" s="13"/>
      <c r="S765" s="13"/>
      <c r="T765" s="13"/>
      <c r="U765" s="13"/>
    </row>
    <row r="766" spans="1:21" ht="126">
      <c r="A766" s="76"/>
      <c r="B766" s="148" t="s">
        <v>835</v>
      </c>
      <c r="C766" s="71"/>
      <c r="D766" s="227"/>
      <c r="E766" s="72"/>
      <c r="F766" s="72"/>
      <c r="G766" s="73"/>
      <c r="H766" s="212" t="s">
        <v>2225</v>
      </c>
      <c r="I766" s="74"/>
      <c r="J766" s="69"/>
      <c r="K766" s="62" t="str">
        <f t="shared" si="14"/>
        <v>Preenchida</v>
      </c>
      <c r="L766" s="13"/>
      <c r="M766" s="13"/>
      <c r="N766" s="13"/>
      <c r="O766" s="13"/>
      <c r="P766" s="13"/>
      <c r="Q766" s="13"/>
      <c r="R766" s="13"/>
      <c r="S766" s="13"/>
      <c r="T766" s="13"/>
      <c r="U766" s="13"/>
    </row>
    <row r="767" spans="1:21" ht="18.75" hidden="1">
      <c r="A767" s="76"/>
      <c r="B767" s="148"/>
      <c r="C767" s="71"/>
      <c r="D767" s="183"/>
      <c r="E767" s="72"/>
      <c r="F767" s="24"/>
      <c r="G767" s="25"/>
      <c r="H767" s="68"/>
      <c r="I767" s="74"/>
      <c r="J767" s="69"/>
      <c r="K767" s="62" t="str">
        <f t="shared" si="14"/>
        <v>Vazia</v>
      </c>
      <c r="L767" s="13"/>
      <c r="M767" s="13"/>
      <c r="N767" s="13"/>
      <c r="O767" s="13"/>
      <c r="P767" s="13"/>
      <c r="Q767" s="13"/>
      <c r="R767" s="13"/>
      <c r="S767" s="13"/>
      <c r="T767" s="13"/>
      <c r="U767" s="13"/>
    </row>
    <row r="768" spans="1:21" ht="47.25" customHeight="1">
      <c r="A768" s="76" t="s">
        <v>836</v>
      </c>
      <c r="B768" s="151" t="s">
        <v>837</v>
      </c>
      <c r="C768" s="71"/>
      <c r="D768" s="227"/>
      <c r="E768" s="72"/>
      <c r="F768" s="72"/>
      <c r="G768" s="73"/>
      <c r="H768" s="212" t="s">
        <v>2225</v>
      </c>
      <c r="I768" s="74"/>
      <c r="J768" s="69"/>
      <c r="K768" s="62" t="str">
        <f t="shared" si="14"/>
        <v>Preenchida</v>
      </c>
      <c r="L768" s="13"/>
      <c r="M768" s="13"/>
      <c r="N768" s="13"/>
      <c r="O768" s="13"/>
      <c r="P768" s="13"/>
      <c r="Q768" s="13"/>
      <c r="R768" s="13"/>
      <c r="S768" s="13"/>
      <c r="T768" s="13"/>
      <c r="U768" s="13"/>
    </row>
    <row r="769" spans="1:21" ht="69.75" customHeight="1">
      <c r="A769" s="76" t="s">
        <v>838</v>
      </c>
      <c r="B769" s="149" t="s">
        <v>839</v>
      </c>
      <c r="C769" s="71" t="s">
        <v>6</v>
      </c>
      <c r="D769" s="227">
        <v>4</v>
      </c>
      <c r="E769" s="72">
        <v>84.2</v>
      </c>
      <c r="F769" s="72">
        <f>E769*(1+C$2031)</f>
        <v>103.66704000000001</v>
      </c>
      <c r="G769" s="73">
        <f>D769*F769</f>
        <v>414.66816000000006</v>
      </c>
      <c r="H769" s="285" t="s">
        <v>2257</v>
      </c>
      <c r="I769" s="286"/>
      <c r="J769" s="287"/>
      <c r="K769" s="62" t="str">
        <f t="shared" si="14"/>
        <v>Preenchida</v>
      </c>
      <c r="L769" s="13"/>
      <c r="M769" s="13"/>
      <c r="N769" s="13"/>
      <c r="O769" s="13"/>
      <c r="P769" s="13"/>
      <c r="Q769" s="13"/>
      <c r="R769" s="13"/>
      <c r="S769" s="13"/>
      <c r="T769" s="13"/>
      <c r="U769" s="13"/>
    </row>
    <row r="770" spans="1:21" ht="78.75">
      <c r="A770" s="76"/>
      <c r="B770" s="148" t="s">
        <v>840</v>
      </c>
      <c r="C770" s="71"/>
      <c r="D770" s="227"/>
      <c r="E770" s="72"/>
      <c r="F770" s="72"/>
      <c r="G770" s="73"/>
      <c r="H770" s="212" t="s">
        <v>2225</v>
      </c>
      <c r="I770" s="74"/>
      <c r="J770" s="69"/>
      <c r="K770" s="62" t="str">
        <f t="shared" si="14"/>
        <v>Preenchida</v>
      </c>
      <c r="L770" s="13"/>
      <c r="M770" s="13"/>
      <c r="N770" s="13"/>
      <c r="O770" s="13"/>
      <c r="P770" s="13"/>
      <c r="Q770" s="13"/>
      <c r="R770" s="13"/>
      <c r="S770" s="13"/>
      <c r="T770" s="13"/>
      <c r="U770" s="13"/>
    </row>
    <row r="771" spans="1:21" ht="18.75">
      <c r="A771" s="93"/>
      <c r="B771" s="159"/>
      <c r="C771" s="276" t="s">
        <v>81</v>
      </c>
      <c r="D771" s="272"/>
      <c r="E771" s="270"/>
      <c r="F771" s="20"/>
      <c r="G771" s="21">
        <f>SUM(G711:G770)</f>
        <v>10963.626695999999</v>
      </c>
      <c r="H771" s="212" t="s">
        <v>2225</v>
      </c>
      <c r="I771" s="74"/>
      <c r="J771" s="69"/>
      <c r="K771" s="62" t="str">
        <f t="shared" si="14"/>
        <v>Preenchida</v>
      </c>
      <c r="L771" s="13"/>
      <c r="M771" s="13"/>
      <c r="N771" s="13"/>
      <c r="O771" s="13"/>
      <c r="P771" s="13"/>
      <c r="Q771" s="13"/>
      <c r="R771" s="13"/>
      <c r="S771" s="13"/>
      <c r="T771" s="13"/>
      <c r="U771" s="13"/>
    </row>
    <row r="772" spans="1:21" ht="18.75">
      <c r="A772" s="67">
        <v>100000</v>
      </c>
      <c r="B772" s="147" t="s">
        <v>841</v>
      </c>
      <c r="C772" s="10"/>
      <c r="D772" s="226"/>
      <c r="E772" s="72"/>
      <c r="F772" s="72"/>
      <c r="G772" s="73"/>
      <c r="H772" s="212" t="s">
        <v>2225</v>
      </c>
      <c r="I772" s="74"/>
      <c r="J772" s="69"/>
      <c r="K772" s="62" t="str">
        <f t="shared" si="14"/>
        <v>Preenchida</v>
      </c>
      <c r="L772" s="13"/>
      <c r="M772" s="13"/>
      <c r="N772" s="13"/>
      <c r="O772" s="13"/>
      <c r="P772" s="13"/>
      <c r="Q772" s="13"/>
      <c r="R772" s="13"/>
      <c r="S772" s="13"/>
      <c r="T772" s="13"/>
      <c r="U772" s="13"/>
    </row>
    <row r="773" spans="1:21" ht="18.75" hidden="1">
      <c r="A773" s="76" t="s">
        <v>842</v>
      </c>
      <c r="B773" s="151" t="s">
        <v>843</v>
      </c>
      <c r="C773" s="71"/>
      <c r="D773" s="183"/>
      <c r="E773" s="72"/>
      <c r="F773" s="72"/>
      <c r="G773" s="73"/>
      <c r="H773" s="206"/>
      <c r="I773" s="74"/>
      <c r="J773" s="69"/>
      <c r="K773" s="62" t="str">
        <f t="shared" si="14"/>
        <v>Vazia</v>
      </c>
      <c r="L773" s="13"/>
      <c r="M773" s="13"/>
      <c r="N773" s="13"/>
      <c r="O773" s="13"/>
      <c r="P773" s="13"/>
      <c r="Q773" s="13"/>
      <c r="R773" s="13"/>
      <c r="S773" s="13"/>
      <c r="T773" s="13"/>
      <c r="U773" s="13"/>
    </row>
    <row r="774" spans="1:21" ht="18.75" hidden="1">
      <c r="A774" s="76" t="s">
        <v>844</v>
      </c>
      <c r="B774" s="149" t="s">
        <v>845</v>
      </c>
      <c r="C774" s="71" t="s">
        <v>6</v>
      </c>
      <c r="D774" s="183"/>
      <c r="E774" s="72">
        <v>86.06</v>
      </c>
      <c r="F774" s="72">
        <f>E774*(1+C$2031)</f>
        <v>105.95707200000001</v>
      </c>
      <c r="G774" s="73">
        <f>D774*F774</f>
        <v>0</v>
      </c>
      <c r="H774" s="68"/>
      <c r="I774" s="74"/>
      <c r="J774" s="75"/>
      <c r="K774" s="62" t="str">
        <f t="shared" si="14"/>
        <v>Vazia</v>
      </c>
      <c r="L774" s="13"/>
      <c r="M774" s="13"/>
      <c r="N774" s="13"/>
      <c r="O774" s="13"/>
      <c r="P774" s="13"/>
      <c r="Q774" s="13"/>
      <c r="R774" s="13"/>
      <c r="S774" s="13"/>
      <c r="T774" s="13"/>
      <c r="U774" s="13"/>
    </row>
    <row r="775" spans="1:21" ht="63" hidden="1">
      <c r="A775" s="76"/>
      <c r="B775" s="148" t="s">
        <v>846</v>
      </c>
      <c r="C775" s="71"/>
      <c r="D775" s="183"/>
      <c r="E775" s="72"/>
      <c r="F775" s="72"/>
      <c r="G775" s="73"/>
      <c r="H775" s="68"/>
      <c r="I775" s="74"/>
      <c r="J775" s="69"/>
      <c r="K775" s="62" t="str">
        <f t="shared" si="14"/>
        <v>Vazia</v>
      </c>
      <c r="L775" s="13"/>
      <c r="M775" s="13"/>
      <c r="N775" s="13"/>
      <c r="O775" s="13"/>
      <c r="P775" s="13"/>
      <c r="Q775" s="13"/>
      <c r="R775" s="13"/>
      <c r="S775" s="13"/>
      <c r="T775" s="13"/>
      <c r="U775" s="13"/>
    </row>
    <row r="776" spans="1:21" ht="18.75" hidden="1">
      <c r="A776" s="76"/>
      <c r="B776" s="148"/>
      <c r="C776" s="71"/>
      <c r="D776" s="183"/>
      <c r="E776" s="72"/>
      <c r="F776" s="72"/>
      <c r="G776" s="73"/>
      <c r="H776" s="68"/>
      <c r="I776" s="74"/>
      <c r="J776" s="69"/>
      <c r="K776" s="62" t="str">
        <f t="shared" si="14"/>
        <v>Vazia</v>
      </c>
      <c r="L776" s="13"/>
      <c r="M776" s="13"/>
      <c r="N776" s="13"/>
      <c r="O776" s="13"/>
      <c r="P776" s="13"/>
      <c r="Q776" s="13"/>
      <c r="R776" s="13"/>
      <c r="S776" s="13"/>
      <c r="T776" s="13"/>
      <c r="U776" s="13"/>
    </row>
    <row r="777" spans="1:21" ht="31.5" hidden="1">
      <c r="A777" s="76" t="s">
        <v>847</v>
      </c>
      <c r="B777" s="149" t="s">
        <v>848</v>
      </c>
      <c r="C777" s="71" t="s">
        <v>6</v>
      </c>
      <c r="D777" s="183"/>
      <c r="E777" s="72">
        <v>101.63</v>
      </c>
      <c r="F777" s="72">
        <f>E777*(1+C$2031)</f>
        <v>125.126856</v>
      </c>
      <c r="G777" s="73">
        <f>D777*F777</f>
        <v>0</v>
      </c>
      <c r="H777" s="68"/>
      <c r="I777" s="74"/>
      <c r="J777" s="75"/>
      <c r="K777" s="62" t="str">
        <f t="shared" si="14"/>
        <v>Vazia</v>
      </c>
      <c r="L777" s="13"/>
      <c r="M777" s="13"/>
      <c r="N777" s="13"/>
      <c r="O777" s="13"/>
      <c r="P777" s="13"/>
      <c r="Q777" s="13"/>
      <c r="R777" s="13"/>
      <c r="S777" s="13"/>
      <c r="T777" s="13"/>
      <c r="U777" s="13"/>
    </row>
    <row r="778" spans="1:21" ht="126" hidden="1">
      <c r="A778" s="76"/>
      <c r="B778" s="148" t="s">
        <v>849</v>
      </c>
      <c r="C778" s="71"/>
      <c r="D778" s="183"/>
      <c r="E778" s="72"/>
      <c r="F778" s="72"/>
      <c r="G778" s="73"/>
      <c r="H778" s="68"/>
      <c r="I778" s="74"/>
      <c r="J778" s="69"/>
      <c r="K778" s="62" t="str">
        <f t="shared" si="14"/>
        <v>Vazia</v>
      </c>
      <c r="L778" s="13"/>
      <c r="M778" s="13"/>
      <c r="N778" s="13"/>
      <c r="O778" s="13"/>
      <c r="P778" s="13"/>
      <c r="Q778" s="13"/>
      <c r="R778" s="13"/>
      <c r="S778" s="13"/>
      <c r="T778" s="13"/>
      <c r="U778" s="13"/>
    </row>
    <row r="779" spans="1:21" ht="18.75" hidden="1">
      <c r="A779" s="76"/>
      <c r="B779" s="148"/>
      <c r="C779" s="71"/>
      <c r="D779" s="183"/>
      <c r="E779" s="72"/>
      <c r="F779" s="72"/>
      <c r="G779" s="73"/>
      <c r="H779" s="68"/>
      <c r="I779" s="74"/>
      <c r="J779" s="69"/>
      <c r="K779" s="62" t="str">
        <f t="shared" si="14"/>
        <v>Vazia</v>
      </c>
      <c r="L779" s="13"/>
      <c r="M779" s="13"/>
      <c r="N779" s="13"/>
      <c r="O779" s="13"/>
      <c r="P779" s="13"/>
      <c r="Q779" s="13"/>
      <c r="R779" s="13"/>
      <c r="S779" s="13"/>
      <c r="T779" s="13"/>
      <c r="U779" s="13"/>
    </row>
    <row r="780" spans="1:21" ht="18.75" hidden="1">
      <c r="A780" s="76" t="s">
        <v>850</v>
      </c>
      <c r="B780" s="151" t="s">
        <v>577</v>
      </c>
      <c r="C780" s="71"/>
      <c r="D780" s="183"/>
      <c r="E780" s="72"/>
      <c r="F780" s="72"/>
      <c r="G780" s="73"/>
      <c r="H780" s="68"/>
      <c r="I780" s="74"/>
      <c r="J780" s="69"/>
      <c r="K780" s="62" t="str">
        <f t="shared" si="14"/>
        <v>Vazia</v>
      </c>
      <c r="L780" s="13"/>
      <c r="M780" s="13"/>
      <c r="N780" s="13"/>
      <c r="O780" s="13"/>
      <c r="P780" s="13"/>
      <c r="Q780" s="13"/>
      <c r="R780" s="13"/>
      <c r="S780" s="13"/>
      <c r="T780" s="13"/>
      <c r="U780" s="13"/>
    </row>
    <row r="781" spans="1:21" ht="18.75" hidden="1">
      <c r="A781" s="76" t="s">
        <v>851</v>
      </c>
      <c r="B781" s="149" t="s">
        <v>852</v>
      </c>
      <c r="C781" s="71" t="s">
        <v>6</v>
      </c>
      <c r="D781" s="183"/>
      <c r="E781" s="72">
        <v>225.32</v>
      </c>
      <c r="F781" s="72">
        <f>E781*(1+C$2031)</f>
        <v>277.41398400000003</v>
      </c>
      <c r="G781" s="73">
        <f>D781*F781</f>
        <v>0</v>
      </c>
      <c r="H781" s="68"/>
      <c r="I781" s="74"/>
      <c r="J781" s="75"/>
      <c r="K781" s="62" t="str">
        <f t="shared" si="14"/>
        <v>Vazia</v>
      </c>
      <c r="L781" s="13"/>
      <c r="M781" s="13"/>
      <c r="N781" s="13"/>
      <c r="O781" s="13"/>
      <c r="P781" s="13"/>
      <c r="Q781" s="13"/>
      <c r="R781" s="13"/>
      <c r="S781" s="13"/>
      <c r="T781" s="13"/>
      <c r="U781" s="13"/>
    </row>
    <row r="782" spans="1:21" ht="141.75" hidden="1">
      <c r="A782" s="76"/>
      <c r="B782" s="148" t="s">
        <v>853</v>
      </c>
      <c r="C782" s="71"/>
      <c r="D782" s="183"/>
      <c r="E782" s="72"/>
      <c r="F782" s="72"/>
      <c r="G782" s="73"/>
      <c r="H782" s="68"/>
      <c r="I782" s="74"/>
      <c r="J782" s="69"/>
      <c r="K782" s="62" t="str">
        <f t="shared" si="14"/>
        <v>Vazia</v>
      </c>
      <c r="L782" s="13"/>
      <c r="M782" s="13"/>
      <c r="N782" s="13"/>
      <c r="O782" s="13"/>
      <c r="P782" s="13"/>
      <c r="Q782" s="13"/>
      <c r="R782" s="13"/>
      <c r="S782" s="13"/>
      <c r="T782" s="13"/>
      <c r="U782" s="13"/>
    </row>
    <row r="783" spans="1:21" ht="18.75" hidden="1">
      <c r="A783" s="76"/>
      <c r="B783" s="149"/>
      <c r="C783" s="71"/>
      <c r="D783" s="183"/>
      <c r="E783" s="72"/>
      <c r="F783" s="72"/>
      <c r="G783" s="73"/>
      <c r="H783" s="68"/>
      <c r="I783" s="74"/>
      <c r="J783" s="69"/>
      <c r="K783" s="62" t="str">
        <f t="shared" si="14"/>
        <v>Vazia</v>
      </c>
      <c r="L783" s="13"/>
      <c r="M783" s="13"/>
      <c r="N783" s="13"/>
      <c r="O783" s="13"/>
      <c r="P783" s="13"/>
      <c r="Q783" s="13"/>
      <c r="R783" s="13"/>
      <c r="S783" s="13"/>
      <c r="T783" s="13"/>
      <c r="U783" s="13"/>
    </row>
    <row r="784" spans="1:21" ht="31.5">
      <c r="A784" s="76" t="s">
        <v>854</v>
      </c>
      <c r="B784" s="151" t="s">
        <v>855</v>
      </c>
      <c r="C784" s="71"/>
      <c r="D784" s="227"/>
      <c r="E784" s="72"/>
      <c r="F784" s="72"/>
      <c r="G784" s="73"/>
      <c r="H784" s="212" t="s">
        <v>2225</v>
      </c>
      <c r="I784" s="74"/>
      <c r="J784" s="69"/>
      <c r="K784" s="62" t="str">
        <f t="shared" si="14"/>
        <v>Preenchida</v>
      </c>
      <c r="L784" s="13"/>
      <c r="M784" s="13"/>
      <c r="N784" s="13"/>
      <c r="O784" s="13"/>
      <c r="P784" s="13"/>
      <c r="Q784" s="13"/>
      <c r="R784" s="13"/>
      <c r="S784" s="13"/>
      <c r="T784" s="13"/>
      <c r="U784" s="13"/>
    </row>
    <row r="785" spans="1:21" ht="141.75">
      <c r="A785" s="76"/>
      <c r="B785" s="148" t="s">
        <v>856</v>
      </c>
      <c r="C785" s="71"/>
      <c r="D785" s="227"/>
      <c r="E785" s="72"/>
      <c r="F785" s="72"/>
      <c r="G785" s="73"/>
      <c r="H785" s="212" t="s">
        <v>2225</v>
      </c>
      <c r="I785" s="74"/>
      <c r="J785" s="69"/>
      <c r="K785" s="62" t="str">
        <f t="shared" si="14"/>
        <v>Preenchida</v>
      </c>
      <c r="L785" s="13"/>
      <c r="M785" s="13"/>
      <c r="N785" s="13"/>
      <c r="O785" s="13"/>
      <c r="P785" s="13"/>
      <c r="Q785" s="13"/>
      <c r="R785" s="13"/>
      <c r="S785" s="13"/>
      <c r="T785" s="13"/>
      <c r="U785" s="13"/>
    </row>
    <row r="786" spans="1:21" ht="18.75" hidden="1">
      <c r="A786" s="76"/>
      <c r="B786" s="151"/>
      <c r="C786" s="71"/>
      <c r="D786" s="183"/>
      <c r="E786" s="72"/>
      <c r="F786" s="72"/>
      <c r="G786" s="73"/>
      <c r="H786" s="68"/>
      <c r="I786" s="74"/>
      <c r="J786" s="69"/>
      <c r="K786" s="62" t="str">
        <f t="shared" ref="K786:K849" si="15">IF(H786="","Vazia","Preenchida")</f>
        <v>Vazia</v>
      </c>
      <c r="L786" s="13"/>
      <c r="M786" s="13"/>
      <c r="N786" s="13"/>
      <c r="O786" s="13"/>
      <c r="P786" s="13"/>
      <c r="Q786" s="13"/>
      <c r="R786" s="13"/>
      <c r="S786" s="13"/>
      <c r="T786" s="13"/>
      <c r="U786" s="13"/>
    </row>
    <row r="787" spans="1:21" ht="31.5" hidden="1">
      <c r="A787" s="76" t="s">
        <v>857</v>
      </c>
      <c r="B787" s="149" t="s">
        <v>858</v>
      </c>
      <c r="C787" s="71" t="s">
        <v>6</v>
      </c>
      <c r="D787" s="183"/>
      <c r="E787" s="72">
        <v>170.82</v>
      </c>
      <c r="F787" s="72">
        <f>E787*(1+C$2031)</f>
        <v>210.31358399999999</v>
      </c>
      <c r="G787" s="73">
        <f>D787*F787</f>
        <v>0</v>
      </c>
      <c r="H787" s="68"/>
      <c r="I787" s="74"/>
      <c r="J787" s="75"/>
      <c r="K787" s="62" t="str">
        <f t="shared" si="15"/>
        <v>Vazia</v>
      </c>
      <c r="L787" s="13"/>
      <c r="M787" s="13"/>
      <c r="N787" s="13"/>
      <c r="O787" s="13"/>
      <c r="P787" s="13"/>
      <c r="Q787" s="13"/>
      <c r="R787" s="13"/>
      <c r="S787" s="13"/>
      <c r="T787" s="13"/>
      <c r="U787" s="13"/>
    </row>
    <row r="788" spans="1:21" ht="18.75" hidden="1">
      <c r="A788" s="76"/>
      <c r="B788" s="148"/>
      <c r="C788" s="71"/>
      <c r="D788" s="183"/>
      <c r="E788" s="72"/>
      <c r="F788" s="72"/>
      <c r="G788" s="73"/>
      <c r="H788" s="68"/>
      <c r="I788" s="74"/>
      <c r="J788" s="69"/>
      <c r="K788" s="62" t="str">
        <f t="shared" si="15"/>
        <v>Vazia</v>
      </c>
      <c r="L788" s="13"/>
      <c r="M788" s="13"/>
      <c r="N788" s="13"/>
      <c r="O788" s="13"/>
      <c r="P788" s="13"/>
      <c r="Q788" s="13"/>
      <c r="R788" s="13"/>
      <c r="S788" s="13"/>
      <c r="T788" s="13"/>
      <c r="U788" s="13"/>
    </row>
    <row r="789" spans="1:21" ht="31.5" hidden="1">
      <c r="A789" s="76" t="s">
        <v>859</v>
      </c>
      <c r="B789" s="149" t="s">
        <v>860</v>
      </c>
      <c r="C789" s="71" t="s">
        <v>6</v>
      </c>
      <c r="D789" s="183"/>
      <c r="E789" s="72">
        <v>242.49</v>
      </c>
      <c r="F789" s="72">
        <f>E789*(1+C$2031)</f>
        <v>298.55368800000002</v>
      </c>
      <c r="G789" s="73">
        <f>D789*F789</f>
        <v>0</v>
      </c>
      <c r="H789" s="68"/>
      <c r="I789" s="74"/>
      <c r="J789" s="75"/>
      <c r="K789" s="62" t="str">
        <f t="shared" si="15"/>
        <v>Vazia</v>
      </c>
      <c r="L789" s="13"/>
      <c r="M789" s="13"/>
      <c r="N789" s="13"/>
      <c r="O789" s="13"/>
      <c r="P789" s="13"/>
      <c r="Q789" s="13"/>
      <c r="R789" s="13"/>
      <c r="S789" s="13"/>
      <c r="T789" s="13"/>
      <c r="U789" s="13"/>
    </row>
    <row r="790" spans="1:21" ht="18.75" hidden="1">
      <c r="A790" s="76"/>
      <c r="B790" s="148"/>
      <c r="C790" s="71"/>
      <c r="D790" s="183"/>
      <c r="E790" s="72"/>
      <c r="F790" s="72"/>
      <c r="G790" s="73"/>
      <c r="H790" s="89"/>
      <c r="I790" s="74"/>
      <c r="J790" s="69"/>
      <c r="K790" s="62" t="str">
        <f t="shared" si="15"/>
        <v>Vazia</v>
      </c>
      <c r="L790" s="13"/>
      <c r="M790" s="13"/>
      <c r="N790" s="13"/>
      <c r="O790" s="13"/>
      <c r="P790" s="13"/>
      <c r="Q790" s="13"/>
      <c r="R790" s="13"/>
      <c r="S790" s="13"/>
      <c r="T790" s="13"/>
      <c r="U790" s="13"/>
    </row>
    <row r="791" spans="1:21" ht="31.5" hidden="1">
      <c r="A791" s="76" t="s">
        <v>861</v>
      </c>
      <c r="B791" s="149" t="s">
        <v>862</v>
      </c>
      <c r="C791" s="71" t="s">
        <v>6</v>
      </c>
      <c r="D791" s="183"/>
      <c r="E791" s="72">
        <v>178.79</v>
      </c>
      <c r="F791" s="72">
        <f>E791*(1+C$2031)</f>
        <v>220.126248</v>
      </c>
      <c r="G791" s="73">
        <f>D791*F791</f>
        <v>0</v>
      </c>
      <c r="H791" s="68"/>
      <c r="I791" s="74"/>
      <c r="J791" s="75"/>
      <c r="K791" s="62" t="str">
        <f t="shared" si="15"/>
        <v>Vazia</v>
      </c>
      <c r="L791" s="13"/>
      <c r="M791" s="13"/>
      <c r="N791" s="13"/>
      <c r="O791" s="13"/>
      <c r="P791" s="13"/>
      <c r="Q791" s="13"/>
      <c r="R791" s="13"/>
      <c r="S791" s="13"/>
      <c r="T791" s="13"/>
      <c r="U791" s="13"/>
    </row>
    <row r="792" spans="1:21" ht="18.75" hidden="1">
      <c r="A792" s="76"/>
      <c r="B792" s="148"/>
      <c r="C792" s="71"/>
      <c r="D792" s="183"/>
      <c r="E792" s="72"/>
      <c r="F792" s="72"/>
      <c r="G792" s="73"/>
      <c r="H792" s="68"/>
      <c r="I792" s="74"/>
      <c r="J792" s="69"/>
      <c r="K792" s="62" t="str">
        <f t="shared" si="15"/>
        <v>Vazia</v>
      </c>
      <c r="L792" s="13"/>
      <c r="M792" s="13"/>
      <c r="N792" s="13"/>
      <c r="O792" s="13"/>
      <c r="P792" s="13"/>
      <c r="Q792" s="13"/>
      <c r="R792" s="13"/>
      <c r="S792" s="13"/>
      <c r="T792" s="13"/>
      <c r="U792" s="13"/>
    </row>
    <row r="793" spans="1:21" ht="31.5" hidden="1">
      <c r="A793" s="76" t="s">
        <v>863</v>
      </c>
      <c r="B793" s="149" t="s">
        <v>864</v>
      </c>
      <c r="C793" s="71" t="s">
        <v>6</v>
      </c>
      <c r="D793" s="183"/>
      <c r="E793" s="72">
        <v>244.31</v>
      </c>
      <c r="F793" s="72">
        <f>E793*(1+C$2031)</f>
        <v>300.79447200000004</v>
      </c>
      <c r="G793" s="73">
        <f>D793*F793</f>
        <v>0</v>
      </c>
      <c r="H793" s="68"/>
      <c r="I793" s="74"/>
      <c r="J793" s="75"/>
      <c r="K793" s="62" t="str">
        <f t="shared" si="15"/>
        <v>Vazia</v>
      </c>
      <c r="L793" s="13"/>
      <c r="M793" s="13"/>
      <c r="N793" s="13"/>
      <c r="O793" s="13"/>
      <c r="P793" s="13"/>
      <c r="Q793" s="13"/>
      <c r="R793" s="13"/>
      <c r="S793" s="13"/>
      <c r="T793" s="13"/>
      <c r="U793" s="13"/>
    </row>
    <row r="794" spans="1:21" ht="18.75" hidden="1">
      <c r="A794" s="76"/>
      <c r="B794" s="148"/>
      <c r="C794" s="71"/>
      <c r="D794" s="183"/>
      <c r="E794" s="72"/>
      <c r="F794" s="72"/>
      <c r="G794" s="73"/>
      <c r="H794" s="68"/>
      <c r="I794" s="74"/>
      <c r="J794" s="69"/>
      <c r="K794" s="62" t="str">
        <f t="shared" si="15"/>
        <v>Vazia</v>
      </c>
      <c r="L794" s="13"/>
      <c r="M794" s="13"/>
      <c r="N794" s="13"/>
      <c r="O794" s="13"/>
      <c r="P794" s="13"/>
      <c r="Q794" s="13"/>
      <c r="R794" s="13"/>
      <c r="S794" s="13"/>
      <c r="T794" s="13"/>
      <c r="U794" s="13"/>
    </row>
    <row r="795" spans="1:21" ht="31.5" hidden="1">
      <c r="A795" s="76" t="s">
        <v>865</v>
      </c>
      <c r="B795" s="149" t="s">
        <v>866</v>
      </c>
      <c r="C795" s="71" t="s">
        <v>6</v>
      </c>
      <c r="D795" s="183"/>
      <c r="E795" s="72">
        <v>435.42</v>
      </c>
      <c r="F795" s="72">
        <f>E795*(1+C$2031)</f>
        <v>536.08910400000002</v>
      </c>
      <c r="G795" s="73">
        <f>D795*F795</f>
        <v>0</v>
      </c>
      <c r="H795" s="68"/>
      <c r="I795" s="74"/>
      <c r="J795" s="75"/>
      <c r="K795" s="62" t="str">
        <f t="shared" si="15"/>
        <v>Vazia</v>
      </c>
      <c r="L795" s="13"/>
      <c r="M795" s="13"/>
      <c r="N795" s="13"/>
      <c r="O795" s="13"/>
      <c r="P795" s="13"/>
      <c r="Q795" s="13"/>
      <c r="R795" s="13"/>
      <c r="S795" s="13"/>
      <c r="T795" s="13"/>
      <c r="U795" s="13"/>
    </row>
    <row r="796" spans="1:21" ht="18.75" hidden="1">
      <c r="A796" s="76"/>
      <c r="B796" s="149"/>
      <c r="C796" s="71"/>
      <c r="D796" s="183"/>
      <c r="E796" s="72"/>
      <c r="F796" s="72"/>
      <c r="G796" s="73"/>
      <c r="H796" s="68"/>
      <c r="I796" s="74"/>
      <c r="J796" s="69"/>
      <c r="K796" s="62" t="str">
        <f t="shared" si="15"/>
        <v>Vazia</v>
      </c>
      <c r="L796" s="13"/>
      <c r="M796" s="13"/>
      <c r="N796" s="13"/>
      <c r="O796" s="13"/>
      <c r="P796" s="13"/>
      <c r="Q796" s="13"/>
      <c r="R796" s="13"/>
      <c r="S796" s="13"/>
      <c r="T796" s="13"/>
      <c r="U796" s="13"/>
    </row>
    <row r="797" spans="1:21" ht="31.5" hidden="1">
      <c r="A797" s="76" t="s">
        <v>867</v>
      </c>
      <c r="B797" s="149" t="s">
        <v>868</v>
      </c>
      <c r="C797" s="71" t="s">
        <v>6</v>
      </c>
      <c r="D797" s="183"/>
      <c r="E797" s="72">
        <v>299.52999999999997</v>
      </c>
      <c r="F797" s="72">
        <f>E797*(1+C$2031)</f>
        <v>368.78133600000001</v>
      </c>
      <c r="G797" s="73">
        <f>D797*F797</f>
        <v>0</v>
      </c>
      <c r="H797" s="68"/>
      <c r="I797" s="74"/>
      <c r="J797" s="75"/>
      <c r="K797" s="62" t="str">
        <f t="shared" si="15"/>
        <v>Vazia</v>
      </c>
      <c r="L797" s="13"/>
      <c r="M797" s="13"/>
      <c r="N797" s="13"/>
      <c r="O797" s="13"/>
      <c r="P797" s="13"/>
      <c r="Q797" s="13"/>
      <c r="R797" s="13"/>
      <c r="S797" s="13"/>
      <c r="T797" s="13"/>
      <c r="U797" s="13"/>
    </row>
    <row r="798" spans="1:21" ht="18.75" hidden="1">
      <c r="A798" s="76"/>
      <c r="B798" s="149"/>
      <c r="C798" s="71"/>
      <c r="D798" s="183"/>
      <c r="E798" s="72"/>
      <c r="F798" s="72"/>
      <c r="G798" s="73"/>
      <c r="H798" s="89"/>
      <c r="I798" s="74"/>
      <c r="J798" s="75"/>
      <c r="K798" s="62" t="str">
        <f t="shared" si="15"/>
        <v>Vazia</v>
      </c>
      <c r="L798" s="13"/>
      <c r="M798" s="13"/>
      <c r="N798" s="13"/>
      <c r="O798" s="13"/>
      <c r="P798" s="13"/>
      <c r="Q798" s="13"/>
      <c r="R798" s="13"/>
      <c r="S798" s="13"/>
      <c r="T798" s="13"/>
      <c r="U798" s="13"/>
    </row>
    <row r="799" spans="1:21" ht="47.25" hidden="1">
      <c r="A799" s="76" t="s">
        <v>869</v>
      </c>
      <c r="B799" s="149" t="s">
        <v>870</v>
      </c>
      <c r="C799" s="71" t="s">
        <v>6</v>
      </c>
      <c r="D799" s="183"/>
      <c r="E799" s="72">
        <v>116.55</v>
      </c>
      <c r="F799" s="72">
        <f>E799*(1+C$2031)</f>
        <v>143.49636000000001</v>
      </c>
      <c r="G799" s="73">
        <f>D799*F799</f>
        <v>0</v>
      </c>
      <c r="H799" s="68"/>
      <c r="I799" s="74"/>
      <c r="J799" s="69"/>
      <c r="K799" s="62" t="str">
        <f t="shared" si="15"/>
        <v>Vazia</v>
      </c>
      <c r="L799" s="13"/>
      <c r="M799" s="13"/>
      <c r="N799" s="13"/>
      <c r="O799" s="13"/>
      <c r="P799" s="13"/>
      <c r="Q799" s="13"/>
      <c r="R799" s="13"/>
      <c r="S799" s="13"/>
      <c r="T799" s="13"/>
      <c r="U799" s="13"/>
    </row>
    <row r="800" spans="1:21" ht="18.75" hidden="1">
      <c r="A800" s="76"/>
      <c r="B800" s="149"/>
      <c r="C800" s="71"/>
      <c r="D800" s="183"/>
      <c r="E800" s="72"/>
      <c r="F800" s="72"/>
      <c r="G800" s="73"/>
      <c r="H800" s="68"/>
      <c r="I800" s="74"/>
      <c r="J800" s="69"/>
      <c r="K800" s="62" t="str">
        <f t="shared" si="15"/>
        <v>Vazia</v>
      </c>
      <c r="L800" s="13"/>
      <c r="M800" s="13"/>
      <c r="N800" s="13"/>
      <c r="O800" s="13"/>
      <c r="P800" s="13"/>
      <c r="Q800" s="13"/>
      <c r="R800" s="13"/>
      <c r="S800" s="13"/>
      <c r="T800" s="13"/>
      <c r="U800" s="13"/>
    </row>
    <row r="801" spans="1:21" ht="47.25" hidden="1">
      <c r="A801" s="76" t="s">
        <v>871</v>
      </c>
      <c r="B801" s="149" t="s">
        <v>872</v>
      </c>
      <c r="C801" s="71" t="s">
        <v>6</v>
      </c>
      <c r="D801" s="183"/>
      <c r="E801" s="72">
        <v>129.99</v>
      </c>
      <c r="F801" s="72">
        <f>E801*(1+C$2031)</f>
        <v>160.04368800000003</v>
      </c>
      <c r="G801" s="73">
        <f>D801*F801</f>
        <v>0</v>
      </c>
      <c r="H801" s="68"/>
      <c r="I801" s="74"/>
      <c r="J801" s="69"/>
      <c r="K801" s="62" t="str">
        <f t="shared" si="15"/>
        <v>Vazia</v>
      </c>
      <c r="L801" s="13"/>
      <c r="M801" s="13"/>
      <c r="N801" s="13"/>
      <c r="O801" s="13"/>
      <c r="P801" s="13"/>
      <c r="Q801" s="13"/>
      <c r="R801" s="13"/>
      <c r="S801" s="13"/>
      <c r="T801" s="13"/>
      <c r="U801" s="13"/>
    </row>
    <row r="802" spans="1:21" ht="18.75" hidden="1">
      <c r="A802" s="76"/>
      <c r="B802" s="149"/>
      <c r="C802" s="71"/>
      <c r="D802" s="183"/>
      <c r="E802" s="72"/>
      <c r="F802" s="72"/>
      <c r="G802" s="73"/>
      <c r="H802" s="68"/>
      <c r="I802" s="74"/>
      <c r="J802" s="69"/>
      <c r="K802" s="62" t="str">
        <f t="shared" si="15"/>
        <v>Vazia</v>
      </c>
      <c r="L802" s="13"/>
      <c r="M802" s="13"/>
      <c r="N802" s="13"/>
      <c r="O802" s="13"/>
      <c r="P802" s="13"/>
      <c r="Q802" s="13"/>
      <c r="R802" s="13"/>
      <c r="S802" s="13"/>
      <c r="T802" s="13"/>
      <c r="U802" s="13"/>
    </row>
    <row r="803" spans="1:21" ht="47.25" hidden="1">
      <c r="A803" s="76" t="s">
        <v>873</v>
      </c>
      <c r="B803" s="149" t="s">
        <v>874</v>
      </c>
      <c r="C803" s="71" t="s">
        <v>6</v>
      </c>
      <c r="D803" s="183"/>
      <c r="E803" s="72">
        <v>172.02</v>
      </c>
      <c r="F803" s="72">
        <f>E803*(1+C$2031)</f>
        <v>211.79102400000002</v>
      </c>
      <c r="G803" s="73">
        <f>D803*F803</f>
        <v>0</v>
      </c>
      <c r="H803" s="68"/>
      <c r="I803" s="74"/>
      <c r="J803" s="69"/>
      <c r="K803" s="62" t="str">
        <f t="shared" si="15"/>
        <v>Vazia</v>
      </c>
      <c r="L803" s="13"/>
      <c r="M803" s="13"/>
      <c r="N803" s="13"/>
      <c r="O803" s="13"/>
      <c r="P803" s="13"/>
      <c r="Q803" s="13"/>
      <c r="R803" s="13"/>
      <c r="S803" s="13"/>
      <c r="T803" s="13"/>
      <c r="U803" s="13"/>
    </row>
    <row r="804" spans="1:21" ht="18.75" hidden="1">
      <c r="A804" s="76"/>
      <c r="B804" s="149"/>
      <c r="C804" s="71"/>
      <c r="D804" s="183"/>
      <c r="E804" s="72"/>
      <c r="F804" s="72"/>
      <c r="G804" s="73"/>
      <c r="H804" s="68"/>
      <c r="I804" s="74"/>
      <c r="J804" s="69"/>
      <c r="K804" s="62" t="str">
        <f t="shared" si="15"/>
        <v>Vazia</v>
      </c>
      <c r="L804" s="13"/>
      <c r="M804" s="13"/>
      <c r="N804" s="13"/>
      <c r="O804" s="13"/>
      <c r="P804" s="13"/>
      <c r="Q804" s="13"/>
      <c r="R804" s="13"/>
      <c r="S804" s="13"/>
      <c r="T804" s="13"/>
      <c r="U804" s="13"/>
    </row>
    <row r="805" spans="1:21" ht="47.25" hidden="1">
      <c r="A805" s="76" t="s">
        <v>875</v>
      </c>
      <c r="B805" s="149" t="s">
        <v>876</v>
      </c>
      <c r="C805" s="71" t="s">
        <v>6</v>
      </c>
      <c r="D805" s="183"/>
      <c r="E805" s="72">
        <v>184.21</v>
      </c>
      <c r="F805" s="72">
        <f>E805*(1+C$2031)</f>
        <v>226.79935200000003</v>
      </c>
      <c r="G805" s="73">
        <f>D805*F805</f>
        <v>0</v>
      </c>
      <c r="H805" s="68"/>
      <c r="I805" s="74"/>
      <c r="J805" s="69"/>
      <c r="K805" s="62" t="str">
        <f t="shared" si="15"/>
        <v>Vazia</v>
      </c>
      <c r="L805" s="13"/>
      <c r="M805" s="13"/>
      <c r="N805" s="13"/>
      <c r="O805" s="13"/>
      <c r="P805" s="13"/>
      <c r="Q805" s="13"/>
      <c r="R805" s="13"/>
      <c r="S805" s="13"/>
      <c r="T805" s="13"/>
      <c r="U805" s="13"/>
    </row>
    <row r="806" spans="1:21" ht="18.75" hidden="1">
      <c r="A806" s="76"/>
      <c r="B806" s="149"/>
      <c r="C806" s="71"/>
      <c r="D806" s="183"/>
      <c r="E806" s="72"/>
      <c r="F806" s="72"/>
      <c r="G806" s="73"/>
      <c r="H806" s="68"/>
      <c r="I806" s="74"/>
      <c r="J806" s="69"/>
      <c r="K806" s="62" t="str">
        <f t="shared" si="15"/>
        <v>Vazia</v>
      </c>
      <c r="L806" s="13"/>
      <c r="M806" s="13"/>
      <c r="N806" s="13"/>
      <c r="O806" s="13"/>
      <c r="P806" s="13"/>
      <c r="Q806" s="13"/>
      <c r="R806" s="13"/>
      <c r="S806" s="13"/>
      <c r="T806" s="13"/>
      <c r="U806" s="13"/>
    </row>
    <row r="807" spans="1:21" ht="47.25" hidden="1">
      <c r="A807" s="76" t="s">
        <v>877</v>
      </c>
      <c r="B807" s="149" t="s">
        <v>878</v>
      </c>
      <c r="C807" s="71" t="s">
        <v>6</v>
      </c>
      <c r="D807" s="183"/>
      <c r="E807" s="72">
        <v>279.48</v>
      </c>
      <c r="F807" s="72">
        <f>E807*(1+C$2031)</f>
        <v>344.09577600000006</v>
      </c>
      <c r="G807" s="73">
        <f>D807*F807</f>
        <v>0</v>
      </c>
      <c r="H807" s="68"/>
      <c r="I807" s="74"/>
      <c r="J807" s="69"/>
      <c r="K807" s="62" t="str">
        <f t="shared" si="15"/>
        <v>Vazia</v>
      </c>
      <c r="L807" s="13"/>
      <c r="M807" s="13"/>
      <c r="N807" s="13"/>
      <c r="O807" s="13"/>
      <c r="P807" s="13"/>
      <c r="Q807" s="13"/>
      <c r="R807" s="13"/>
      <c r="S807" s="13"/>
      <c r="T807" s="13"/>
      <c r="U807" s="13"/>
    </row>
    <row r="808" spans="1:21" ht="18.75" hidden="1">
      <c r="A808" s="76"/>
      <c r="B808" s="149"/>
      <c r="C808" s="71"/>
      <c r="D808" s="183"/>
      <c r="E808" s="72"/>
      <c r="F808" s="72"/>
      <c r="G808" s="73"/>
      <c r="H808" s="68"/>
      <c r="I808" s="74"/>
      <c r="J808" s="69"/>
      <c r="K808" s="62" t="str">
        <f t="shared" si="15"/>
        <v>Vazia</v>
      </c>
      <c r="L808" s="13"/>
      <c r="M808" s="13"/>
      <c r="N808" s="13"/>
      <c r="O808" s="13"/>
      <c r="P808" s="13"/>
      <c r="Q808" s="13"/>
      <c r="R808" s="13"/>
      <c r="S808" s="13"/>
      <c r="T808" s="13"/>
      <c r="U808" s="13"/>
    </row>
    <row r="809" spans="1:21" ht="47.25" hidden="1">
      <c r="A809" s="76" t="s">
        <v>879</v>
      </c>
      <c r="B809" s="149" t="s">
        <v>880</v>
      </c>
      <c r="C809" s="71" t="s">
        <v>6</v>
      </c>
      <c r="D809" s="183"/>
      <c r="E809" s="72">
        <v>315.22000000000003</v>
      </c>
      <c r="F809" s="72">
        <f>E809*(1+C$2031)</f>
        <v>388.09886400000005</v>
      </c>
      <c r="G809" s="73">
        <f>D809*F809</f>
        <v>0</v>
      </c>
      <c r="H809" s="68"/>
      <c r="I809" s="74"/>
      <c r="J809" s="69"/>
      <c r="K809" s="62" t="str">
        <f t="shared" si="15"/>
        <v>Vazia</v>
      </c>
      <c r="L809" s="13"/>
      <c r="M809" s="13"/>
      <c r="N809" s="13"/>
      <c r="O809" s="13"/>
      <c r="P809" s="13"/>
      <c r="Q809" s="13"/>
      <c r="R809" s="13"/>
      <c r="S809" s="13"/>
      <c r="T809" s="13"/>
      <c r="U809" s="13"/>
    </row>
    <row r="810" spans="1:21" ht="18.75" hidden="1">
      <c r="A810" s="76"/>
      <c r="B810" s="148"/>
      <c r="C810" s="71"/>
      <c r="D810" s="183"/>
      <c r="E810" s="72"/>
      <c r="F810" s="72"/>
      <c r="G810" s="73"/>
      <c r="H810" s="68"/>
      <c r="I810" s="74"/>
      <c r="J810" s="69"/>
      <c r="K810" s="62" t="str">
        <f t="shared" si="15"/>
        <v>Vazia</v>
      </c>
      <c r="L810" s="13"/>
      <c r="M810" s="13"/>
      <c r="N810" s="13"/>
      <c r="O810" s="13"/>
      <c r="P810" s="13"/>
      <c r="Q810" s="13"/>
      <c r="R810" s="13"/>
      <c r="S810" s="13"/>
      <c r="T810" s="13"/>
      <c r="U810" s="13"/>
    </row>
    <row r="811" spans="1:21" ht="62.45" customHeight="1">
      <c r="A811" s="76" t="s">
        <v>881</v>
      </c>
      <c r="B811" s="149" t="s">
        <v>882</v>
      </c>
      <c r="C811" s="71" t="s">
        <v>6</v>
      </c>
      <c r="D811" s="227">
        <v>40</v>
      </c>
      <c r="E811" s="72">
        <v>79.599999999999994</v>
      </c>
      <c r="F811" s="72">
        <f>E811*(1+C$2031)</f>
        <v>98.003519999999995</v>
      </c>
      <c r="G811" s="73">
        <f>D811*F811</f>
        <v>3920.1407999999997</v>
      </c>
      <c r="H811" s="285" t="s">
        <v>2258</v>
      </c>
      <c r="I811" s="286"/>
      <c r="J811" s="287"/>
      <c r="K811" s="62" t="str">
        <f t="shared" si="15"/>
        <v>Preenchida</v>
      </c>
      <c r="L811" s="13"/>
      <c r="M811" s="13"/>
      <c r="N811" s="13"/>
      <c r="O811" s="13"/>
      <c r="P811" s="13"/>
      <c r="Q811" s="13"/>
      <c r="R811" s="13"/>
      <c r="S811" s="13"/>
      <c r="T811" s="13"/>
      <c r="U811" s="13"/>
    </row>
    <row r="812" spans="1:21" ht="63">
      <c r="A812" s="76"/>
      <c r="B812" s="148" t="s">
        <v>883</v>
      </c>
      <c r="C812" s="71"/>
      <c r="D812" s="227"/>
      <c r="E812" s="72"/>
      <c r="F812" s="72"/>
      <c r="G812" s="73"/>
      <c r="H812" s="212" t="s">
        <v>2225</v>
      </c>
      <c r="I812" s="74"/>
      <c r="J812" s="69"/>
      <c r="K812" s="62" t="str">
        <f t="shared" si="15"/>
        <v>Preenchida</v>
      </c>
      <c r="L812" s="13"/>
      <c r="M812" s="13"/>
      <c r="N812" s="13"/>
      <c r="O812" s="13"/>
      <c r="P812" s="13"/>
      <c r="Q812" s="13"/>
      <c r="R812" s="13"/>
      <c r="S812" s="13"/>
      <c r="T812" s="13"/>
      <c r="U812" s="13"/>
    </row>
    <row r="813" spans="1:21" ht="18.75" hidden="1">
      <c r="A813" s="76"/>
      <c r="B813" s="148"/>
      <c r="C813" s="71"/>
      <c r="D813" s="183"/>
      <c r="E813" s="72"/>
      <c r="F813" s="72"/>
      <c r="G813" s="73"/>
      <c r="H813" s="68"/>
      <c r="I813" s="74"/>
      <c r="J813" s="69"/>
      <c r="K813" s="62" t="str">
        <f t="shared" si="15"/>
        <v>Vazia</v>
      </c>
      <c r="L813" s="13"/>
      <c r="M813" s="13"/>
      <c r="N813" s="13"/>
      <c r="O813" s="13"/>
      <c r="P813" s="13"/>
      <c r="Q813" s="13"/>
      <c r="R813" s="13"/>
      <c r="S813" s="13"/>
      <c r="T813" s="13"/>
      <c r="U813" s="13"/>
    </row>
    <row r="814" spans="1:21" ht="31.5">
      <c r="A814" s="76" t="s">
        <v>884</v>
      </c>
      <c r="B814" s="151" t="s">
        <v>885</v>
      </c>
      <c r="C814" s="71"/>
      <c r="D814" s="227"/>
      <c r="E814" s="72"/>
      <c r="F814" s="72"/>
      <c r="G814" s="73"/>
      <c r="H814" s="212" t="s">
        <v>2225</v>
      </c>
      <c r="I814" s="74"/>
      <c r="J814" s="69"/>
      <c r="K814" s="62" t="str">
        <f t="shared" si="15"/>
        <v>Preenchida</v>
      </c>
      <c r="L814" s="13"/>
      <c r="M814" s="13"/>
      <c r="N814" s="13"/>
      <c r="O814" s="13"/>
      <c r="P814" s="13"/>
      <c r="Q814" s="13"/>
      <c r="R814" s="13"/>
      <c r="S814" s="13"/>
      <c r="T814" s="13"/>
      <c r="U814" s="13"/>
    </row>
    <row r="815" spans="1:21" ht="18.75">
      <c r="A815" s="76" t="s">
        <v>886</v>
      </c>
      <c r="B815" s="149" t="s">
        <v>887</v>
      </c>
      <c r="C815" s="71" t="s">
        <v>6</v>
      </c>
      <c r="D815" s="227">
        <v>10</v>
      </c>
      <c r="E815" s="72">
        <v>27.32</v>
      </c>
      <c r="F815" s="72">
        <f>E815*(1+C$2031)</f>
        <v>33.636384</v>
      </c>
      <c r="G815" s="73">
        <f>D815*F815</f>
        <v>336.36383999999998</v>
      </c>
      <c r="H815" s="285" t="s">
        <v>2259</v>
      </c>
      <c r="I815" s="286"/>
      <c r="J815" s="287"/>
      <c r="K815" s="62" t="str">
        <f t="shared" si="15"/>
        <v>Preenchida</v>
      </c>
      <c r="L815" s="13"/>
      <c r="M815" s="13"/>
      <c r="N815" s="13"/>
      <c r="O815" s="13"/>
      <c r="P815" s="13"/>
      <c r="Q815" s="13"/>
      <c r="R815" s="13"/>
      <c r="S815" s="13"/>
      <c r="T815" s="13"/>
      <c r="U815" s="13"/>
    </row>
    <row r="816" spans="1:21" ht="112.15" customHeight="1">
      <c r="A816" s="76"/>
      <c r="B816" s="148" t="s">
        <v>888</v>
      </c>
      <c r="C816" s="71"/>
      <c r="D816" s="227"/>
      <c r="E816" s="72"/>
      <c r="F816" s="72"/>
      <c r="G816" s="73"/>
      <c r="H816" s="212" t="s">
        <v>2225</v>
      </c>
      <c r="I816" s="74"/>
      <c r="J816" s="69"/>
      <c r="K816" s="62" t="str">
        <f t="shared" si="15"/>
        <v>Preenchida</v>
      </c>
      <c r="L816" s="13"/>
      <c r="M816" s="13"/>
      <c r="N816" s="13"/>
      <c r="O816" s="13"/>
      <c r="P816" s="13"/>
      <c r="Q816" s="13"/>
      <c r="R816" s="13"/>
      <c r="S816" s="13"/>
      <c r="T816" s="13"/>
      <c r="U816" s="13"/>
    </row>
    <row r="817" spans="1:21" ht="18.75" hidden="1">
      <c r="A817" s="76"/>
      <c r="B817" s="148"/>
      <c r="C817" s="71"/>
      <c r="D817" s="183"/>
      <c r="E817" s="72"/>
      <c r="F817" s="72"/>
      <c r="G817" s="73"/>
      <c r="H817" s="68"/>
      <c r="I817" s="74"/>
      <c r="J817" s="69"/>
      <c r="K817" s="62" t="str">
        <f t="shared" si="15"/>
        <v>Vazia</v>
      </c>
      <c r="L817" s="13"/>
      <c r="M817" s="13"/>
      <c r="N817" s="13"/>
      <c r="O817" s="13"/>
      <c r="P817" s="13"/>
      <c r="Q817" s="13"/>
      <c r="R817" s="13"/>
      <c r="S817" s="13"/>
      <c r="T817" s="13"/>
      <c r="U817" s="13"/>
    </row>
    <row r="818" spans="1:21" ht="31.5" customHeight="1">
      <c r="A818" s="76" t="s">
        <v>889</v>
      </c>
      <c r="B818" s="149" t="s">
        <v>890</v>
      </c>
      <c r="C818" s="71" t="s">
        <v>6</v>
      </c>
      <c r="D818" s="227">
        <v>3</v>
      </c>
      <c r="E818" s="72">
        <v>28.56</v>
      </c>
      <c r="F818" s="72">
        <f>E818*(1+C$2031)</f>
        <v>35.163072</v>
      </c>
      <c r="G818" s="73">
        <f>D818*F818</f>
        <v>105.489216</v>
      </c>
      <c r="H818" s="285" t="s">
        <v>2260</v>
      </c>
      <c r="I818" s="286"/>
      <c r="J818" s="287"/>
      <c r="K818" s="62" t="str">
        <f t="shared" si="15"/>
        <v>Preenchida</v>
      </c>
      <c r="L818" s="13"/>
      <c r="M818" s="13"/>
      <c r="N818" s="13"/>
      <c r="O818" s="13"/>
      <c r="P818" s="13"/>
      <c r="Q818" s="13"/>
      <c r="R818" s="13"/>
      <c r="S818" s="13"/>
      <c r="T818" s="13"/>
      <c r="U818" s="13"/>
    </row>
    <row r="819" spans="1:21" ht="133.9" customHeight="1">
      <c r="A819" s="76"/>
      <c r="B819" s="148" t="s">
        <v>891</v>
      </c>
      <c r="C819" s="71"/>
      <c r="D819" s="231"/>
      <c r="E819" s="72"/>
      <c r="F819" s="72"/>
      <c r="G819" s="73"/>
      <c r="H819" s="212" t="s">
        <v>2225</v>
      </c>
      <c r="I819" s="74"/>
      <c r="J819" s="69"/>
      <c r="K819" s="62" t="str">
        <f t="shared" si="15"/>
        <v>Preenchida</v>
      </c>
      <c r="L819" s="13"/>
      <c r="M819" s="13"/>
      <c r="N819" s="13"/>
      <c r="O819" s="13"/>
      <c r="P819" s="13"/>
      <c r="Q819" s="13"/>
      <c r="R819" s="13"/>
      <c r="S819" s="13"/>
      <c r="T819" s="13"/>
      <c r="U819" s="13"/>
    </row>
    <row r="820" spans="1:21" ht="18.75" hidden="1">
      <c r="A820" s="76"/>
      <c r="B820" s="148"/>
      <c r="C820" s="71"/>
      <c r="D820" s="183"/>
      <c r="E820" s="72"/>
      <c r="F820" s="72"/>
      <c r="G820" s="73"/>
      <c r="H820" s="68"/>
      <c r="I820" s="74"/>
      <c r="J820" s="69"/>
      <c r="K820" s="62" t="str">
        <f t="shared" si="15"/>
        <v>Vazia</v>
      </c>
      <c r="L820" s="13"/>
      <c r="M820" s="13"/>
      <c r="N820" s="13"/>
      <c r="O820" s="13"/>
      <c r="P820" s="13"/>
      <c r="Q820" s="13"/>
      <c r="R820" s="13"/>
      <c r="S820" s="13"/>
      <c r="T820" s="13"/>
      <c r="U820" s="13"/>
    </row>
    <row r="821" spans="1:21" ht="18.75" hidden="1">
      <c r="A821" s="76" t="s">
        <v>892</v>
      </c>
      <c r="B821" s="149" t="s">
        <v>893</v>
      </c>
      <c r="C821" s="71" t="s">
        <v>6</v>
      </c>
      <c r="D821" s="183"/>
      <c r="E821" s="72">
        <v>28.65</v>
      </c>
      <c r="F821" s="72">
        <f>E821*(1+C$2031)</f>
        <v>35.273879999999998</v>
      </c>
      <c r="G821" s="73">
        <f>D821*F821</f>
        <v>0</v>
      </c>
      <c r="H821" s="68"/>
      <c r="I821" s="74"/>
      <c r="J821" s="75"/>
      <c r="K821" s="62" t="str">
        <f t="shared" si="15"/>
        <v>Vazia</v>
      </c>
      <c r="L821" s="13"/>
      <c r="M821" s="13"/>
      <c r="N821" s="13"/>
      <c r="O821" s="13"/>
      <c r="P821" s="13"/>
      <c r="Q821" s="13"/>
      <c r="R821" s="13"/>
      <c r="S821" s="13"/>
      <c r="T821" s="13"/>
      <c r="U821" s="13"/>
    </row>
    <row r="822" spans="1:21" ht="78.75" hidden="1">
      <c r="A822" s="76"/>
      <c r="B822" s="148" t="s">
        <v>894</v>
      </c>
      <c r="C822" s="71"/>
      <c r="D822" s="183"/>
      <c r="E822" s="72"/>
      <c r="F822" s="72"/>
      <c r="G822" s="73"/>
      <c r="H822" s="68"/>
      <c r="I822" s="74"/>
      <c r="J822" s="69"/>
      <c r="K822" s="62" t="str">
        <f t="shared" si="15"/>
        <v>Vazia</v>
      </c>
      <c r="L822" s="13"/>
      <c r="M822" s="13"/>
      <c r="N822" s="13"/>
      <c r="O822" s="13"/>
      <c r="P822" s="13"/>
      <c r="Q822" s="13"/>
      <c r="R822" s="13"/>
      <c r="S822" s="13"/>
      <c r="T822" s="13"/>
      <c r="U822" s="13"/>
    </row>
    <row r="823" spans="1:21" ht="18.75" hidden="1">
      <c r="A823" s="76"/>
      <c r="B823" s="148"/>
      <c r="C823" s="71"/>
      <c r="D823" s="183"/>
      <c r="E823" s="72"/>
      <c r="F823" s="72"/>
      <c r="G823" s="73"/>
      <c r="H823" s="68"/>
      <c r="I823" s="74"/>
      <c r="J823" s="69"/>
      <c r="K823" s="62" t="str">
        <f t="shared" si="15"/>
        <v>Vazia</v>
      </c>
      <c r="L823" s="13"/>
      <c r="M823" s="13"/>
      <c r="N823" s="13"/>
      <c r="O823" s="13"/>
      <c r="P823" s="13"/>
      <c r="Q823" s="13"/>
      <c r="R823" s="13"/>
      <c r="S823" s="13"/>
      <c r="T823" s="13"/>
      <c r="U823" s="13"/>
    </row>
    <row r="824" spans="1:21" ht="18.75" hidden="1">
      <c r="A824" s="76" t="s">
        <v>895</v>
      </c>
      <c r="B824" s="149" t="s">
        <v>896</v>
      </c>
      <c r="C824" s="71" t="s">
        <v>6</v>
      </c>
      <c r="D824" s="183"/>
      <c r="E824" s="72">
        <v>42.14</v>
      </c>
      <c r="F824" s="72">
        <f>E824*(1+C$2031)</f>
        <v>51.882768000000006</v>
      </c>
      <c r="G824" s="73">
        <f>D824*F824</f>
        <v>0</v>
      </c>
      <c r="H824" s="68"/>
      <c r="I824" s="74"/>
      <c r="J824" s="75"/>
      <c r="K824" s="62" t="str">
        <f t="shared" si="15"/>
        <v>Vazia</v>
      </c>
      <c r="L824" s="13"/>
      <c r="M824" s="13"/>
      <c r="N824" s="13"/>
      <c r="O824" s="13"/>
      <c r="P824" s="13"/>
      <c r="Q824" s="13"/>
      <c r="R824" s="13"/>
      <c r="S824" s="13"/>
      <c r="T824" s="13"/>
      <c r="U824" s="13"/>
    </row>
    <row r="825" spans="1:21" ht="78.75" hidden="1">
      <c r="A825" s="76"/>
      <c r="B825" s="148" t="s">
        <v>897</v>
      </c>
      <c r="C825" s="71"/>
      <c r="D825" s="183"/>
      <c r="E825" s="72"/>
      <c r="F825" s="72"/>
      <c r="G825" s="73"/>
      <c r="H825" s="68"/>
      <c r="I825" s="74"/>
      <c r="J825" s="69"/>
      <c r="K825" s="62" t="str">
        <f t="shared" si="15"/>
        <v>Vazia</v>
      </c>
      <c r="L825" s="13"/>
      <c r="M825" s="13"/>
      <c r="N825" s="13"/>
      <c r="O825" s="13"/>
      <c r="P825" s="13"/>
      <c r="Q825" s="13"/>
      <c r="R825" s="13"/>
      <c r="S825" s="13"/>
      <c r="T825" s="13"/>
      <c r="U825" s="13"/>
    </row>
    <row r="826" spans="1:21" ht="18.75" hidden="1">
      <c r="A826" s="76"/>
      <c r="B826" s="148"/>
      <c r="C826" s="71"/>
      <c r="D826" s="183"/>
      <c r="E826" s="72"/>
      <c r="F826" s="72"/>
      <c r="G826" s="73"/>
      <c r="H826" s="68"/>
      <c r="I826" s="74"/>
      <c r="J826" s="69"/>
      <c r="K826" s="62" t="str">
        <f t="shared" si="15"/>
        <v>Vazia</v>
      </c>
      <c r="L826" s="13"/>
      <c r="M826" s="13"/>
      <c r="N826" s="13"/>
      <c r="O826" s="13"/>
      <c r="P826" s="13"/>
      <c r="Q826" s="13"/>
      <c r="R826" s="13"/>
      <c r="S826" s="13"/>
      <c r="T826" s="13"/>
      <c r="U826" s="13"/>
    </row>
    <row r="827" spans="1:21" ht="18.75" hidden="1">
      <c r="A827" s="76" t="s">
        <v>898</v>
      </c>
      <c r="B827" s="149" t="s">
        <v>899</v>
      </c>
      <c r="C827" s="71" t="s">
        <v>6</v>
      </c>
      <c r="D827" s="183"/>
      <c r="E827" s="72">
        <v>58.56</v>
      </c>
      <c r="F827" s="72">
        <f>E827*(1+C$2031)</f>
        <v>72.099072000000007</v>
      </c>
      <c r="G827" s="73">
        <f>D827*F827</f>
        <v>0</v>
      </c>
      <c r="H827" s="68"/>
      <c r="I827" s="74"/>
      <c r="J827" s="75"/>
      <c r="K827" s="62" t="str">
        <f t="shared" si="15"/>
        <v>Vazia</v>
      </c>
      <c r="L827" s="13"/>
      <c r="M827" s="13"/>
      <c r="N827" s="13"/>
      <c r="O827" s="13"/>
      <c r="P827" s="13"/>
      <c r="Q827" s="13"/>
      <c r="R827" s="13"/>
      <c r="S827" s="13"/>
      <c r="T827" s="13"/>
      <c r="U827" s="13"/>
    </row>
    <row r="828" spans="1:21" ht="78.75" hidden="1">
      <c r="A828" s="76"/>
      <c r="B828" s="148" t="s">
        <v>900</v>
      </c>
      <c r="C828" s="71"/>
      <c r="D828" s="183"/>
      <c r="E828" s="72"/>
      <c r="F828" s="72"/>
      <c r="G828" s="73"/>
      <c r="H828" s="68"/>
      <c r="I828" s="74"/>
      <c r="J828" s="69"/>
      <c r="K828" s="62" t="str">
        <f t="shared" si="15"/>
        <v>Vazia</v>
      </c>
      <c r="L828" s="13"/>
      <c r="M828" s="13"/>
      <c r="N828" s="13"/>
      <c r="O828" s="13"/>
      <c r="P828" s="13"/>
      <c r="Q828" s="13"/>
      <c r="R828" s="13"/>
      <c r="S828" s="13"/>
      <c r="T828" s="13"/>
      <c r="U828" s="13"/>
    </row>
    <row r="829" spans="1:21" ht="18.75" hidden="1">
      <c r="A829" s="76"/>
      <c r="B829" s="148"/>
      <c r="C829" s="71"/>
      <c r="D829" s="183"/>
      <c r="E829" s="72"/>
      <c r="F829" s="72"/>
      <c r="G829" s="73"/>
      <c r="H829" s="68"/>
      <c r="I829" s="74"/>
      <c r="J829" s="69"/>
      <c r="K829" s="62" t="str">
        <f t="shared" si="15"/>
        <v>Vazia</v>
      </c>
      <c r="L829" s="13"/>
      <c r="M829" s="13"/>
      <c r="N829" s="13"/>
      <c r="O829" s="13"/>
      <c r="P829" s="13"/>
      <c r="Q829" s="13"/>
      <c r="R829" s="13"/>
      <c r="S829" s="13"/>
      <c r="T829" s="13"/>
      <c r="U829" s="13"/>
    </row>
    <row r="830" spans="1:21" ht="18.75" hidden="1">
      <c r="A830" s="76" t="s">
        <v>901</v>
      </c>
      <c r="B830" s="155" t="s">
        <v>902</v>
      </c>
      <c r="C830" s="71" t="s">
        <v>6</v>
      </c>
      <c r="D830" s="183"/>
      <c r="E830" s="72">
        <v>36.340000000000003</v>
      </c>
      <c r="F830" s="72">
        <f>E830*(1+C$2031)</f>
        <v>44.741808000000006</v>
      </c>
      <c r="G830" s="73">
        <f>D830*F830</f>
        <v>0</v>
      </c>
      <c r="H830" s="68"/>
      <c r="I830" s="74"/>
      <c r="J830" s="75"/>
      <c r="K830" s="62" t="str">
        <f t="shared" si="15"/>
        <v>Vazia</v>
      </c>
      <c r="L830" s="13"/>
      <c r="M830" s="13"/>
      <c r="N830" s="13"/>
      <c r="O830" s="13"/>
      <c r="P830" s="13"/>
      <c r="Q830" s="13"/>
      <c r="R830" s="13"/>
      <c r="S830" s="13"/>
      <c r="T830" s="13"/>
      <c r="U830" s="13"/>
    </row>
    <row r="831" spans="1:21" ht="94.5" hidden="1">
      <c r="A831" s="76"/>
      <c r="B831" s="154" t="s">
        <v>903</v>
      </c>
      <c r="C831" s="71"/>
      <c r="D831" s="183"/>
      <c r="E831" s="72"/>
      <c r="F831" s="72"/>
      <c r="G831" s="73"/>
      <c r="H831" s="68"/>
      <c r="I831" s="74"/>
      <c r="J831" s="69"/>
      <c r="K831" s="62" t="str">
        <f t="shared" si="15"/>
        <v>Vazia</v>
      </c>
      <c r="L831" s="13"/>
      <c r="M831" s="13"/>
      <c r="N831" s="13"/>
      <c r="O831" s="13"/>
      <c r="P831" s="13"/>
      <c r="Q831" s="13"/>
      <c r="R831" s="13"/>
      <c r="S831" s="13"/>
      <c r="T831" s="13"/>
      <c r="U831" s="13"/>
    </row>
    <row r="832" spans="1:21" ht="18.75" hidden="1">
      <c r="A832" s="76"/>
      <c r="B832" s="154"/>
      <c r="C832" s="71"/>
      <c r="D832" s="183"/>
      <c r="E832" s="72"/>
      <c r="F832" s="72"/>
      <c r="G832" s="73"/>
      <c r="H832" s="68"/>
      <c r="I832" s="74"/>
      <c r="J832" s="69"/>
      <c r="K832" s="62" t="str">
        <f t="shared" si="15"/>
        <v>Vazia</v>
      </c>
      <c r="L832" s="13"/>
      <c r="M832" s="13"/>
      <c r="N832" s="13"/>
      <c r="O832" s="13"/>
      <c r="P832" s="13"/>
      <c r="Q832" s="13"/>
      <c r="R832" s="13"/>
      <c r="S832" s="13"/>
      <c r="T832" s="13"/>
      <c r="U832" s="13"/>
    </row>
    <row r="833" spans="1:21" ht="18.75" hidden="1">
      <c r="A833" s="76" t="s">
        <v>904</v>
      </c>
      <c r="B833" s="149" t="s">
        <v>905</v>
      </c>
      <c r="C833" s="71" t="s">
        <v>6</v>
      </c>
      <c r="D833" s="183"/>
      <c r="E833" s="72">
        <v>5.08</v>
      </c>
      <c r="F833" s="72">
        <f>E833*(1+C$2031)</f>
        <v>6.2544960000000005</v>
      </c>
      <c r="G833" s="73">
        <f>D833*F833</f>
        <v>0</v>
      </c>
      <c r="H833" s="68"/>
      <c r="I833" s="74"/>
      <c r="J833" s="75"/>
      <c r="K833" s="62" t="str">
        <f t="shared" si="15"/>
        <v>Vazia</v>
      </c>
      <c r="L833" s="13"/>
      <c r="M833" s="13"/>
      <c r="N833" s="13"/>
      <c r="O833" s="13"/>
      <c r="P833" s="13"/>
      <c r="Q833" s="13"/>
      <c r="R833" s="13"/>
      <c r="S833" s="13"/>
      <c r="T833" s="13"/>
      <c r="U833" s="13"/>
    </row>
    <row r="834" spans="1:21" ht="47.25" hidden="1">
      <c r="A834" s="76"/>
      <c r="B834" s="148" t="s">
        <v>906</v>
      </c>
      <c r="C834" s="71"/>
      <c r="D834" s="183"/>
      <c r="E834" s="72"/>
      <c r="F834" s="72"/>
      <c r="G834" s="73"/>
      <c r="H834" s="68"/>
      <c r="I834" s="74"/>
      <c r="J834" s="69"/>
      <c r="K834" s="62" t="str">
        <f t="shared" si="15"/>
        <v>Vazia</v>
      </c>
      <c r="L834" s="13"/>
      <c r="M834" s="13"/>
      <c r="N834" s="13"/>
      <c r="O834" s="13"/>
      <c r="P834" s="13"/>
      <c r="Q834" s="13"/>
      <c r="R834" s="13"/>
      <c r="S834" s="13"/>
      <c r="T834" s="13"/>
      <c r="U834" s="13"/>
    </row>
    <row r="835" spans="1:21" ht="18.75" hidden="1">
      <c r="A835" s="76"/>
      <c r="B835" s="148"/>
      <c r="C835" s="71"/>
      <c r="D835" s="183"/>
      <c r="E835" s="72"/>
      <c r="F835" s="72"/>
      <c r="G835" s="73"/>
      <c r="H835" s="68"/>
      <c r="I835" s="74"/>
      <c r="J835" s="69"/>
      <c r="K835" s="62" t="str">
        <f t="shared" si="15"/>
        <v>Vazia</v>
      </c>
      <c r="L835" s="13"/>
      <c r="M835" s="13"/>
      <c r="N835" s="13"/>
      <c r="O835" s="13"/>
      <c r="P835" s="13"/>
      <c r="Q835" s="13"/>
      <c r="R835" s="13"/>
      <c r="S835" s="13"/>
      <c r="T835" s="13"/>
      <c r="U835" s="13"/>
    </row>
    <row r="836" spans="1:21" ht="18.75" hidden="1">
      <c r="A836" s="76" t="s">
        <v>907</v>
      </c>
      <c r="B836" s="149" t="s">
        <v>908</v>
      </c>
      <c r="C836" s="71" t="s">
        <v>6</v>
      </c>
      <c r="D836" s="183"/>
      <c r="E836" s="72">
        <v>10.98</v>
      </c>
      <c r="F836" s="72">
        <f>E836*(1+C$2031)</f>
        <v>13.518576000000001</v>
      </c>
      <c r="G836" s="73">
        <f>D836*F836</f>
        <v>0</v>
      </c>
      <c r="H836" s="68"/>
      <c r="I836" s="74"/>
      <c r="J836" s="75"/>
      <c r="K836" s="62" t="str">
        <f t="shared" si="15"/>
        <v>Vazia</v>
      </c>
      <c r="L836" s="13"/>
      <c r="M836" s="13"/>
      <c r="N836" s="13"/>
      <c r="O836" s="13"/>
      <c r="P836" s="13"/>
      <c r="Q836" s="13"/>
      <c r="R836" s="13"/>
      <c r="S836" s="13"/>
      <c r="T836" s="13"/>
      <c r="U836" s="13"/>
    </row>
    <row r="837" spans="1:21" ht="47.25" hidden="1">
      <c r="A837" s="76"/>
      <c r="B837" s="148" t="s">
        <v>906</v>
      </c>
      <c r="C837" s="71"/>
      <c r="D837" s="183"/>
      <c r="E837" s="72"/>
      <c r="F837" s="72"/>
      <c r="G837" s="73"/>
      <c r="H837" s="68"/>
      <c r="I837" s="74"/>
      <c r="J837" s="69"/>
      <c r="K837" s="62" t="str">
        <f t="shared" si="15"/>
        <v>Vazia</v>
      </c>
      <c r="L837" s="13"/>
      <c r="M837" s="13"/>
      <c r="N837" s="13"/>
      <c r="O837" s="13"/>
      <c r="P837" s="13"/>
      <c r="Q837" s="13"/>
      <c r="R837" s="13"/>
      <c r="S837" s="13"/>
      <c r="T837" s="13"/>
      <c r="U837" s="13"/>
    </row>
    <row r="838" spans="1:21" ht="18.75" hidden="1">
      <c r="A838" s="76"/>
      <c r="B838" s="148"/>
      <c r="C838" s="71"/>
      <c r="D838" s="183"/>
      <c r="E838" s="72"/>
      <c r="F838" s="72"/>
      <c r="G838" s="73"/>
      <c r="H838" s="68"/>
      <c r="I838" s="74"/>
      <c r="J838" s="69"/>
      <c r="K838" s="62" t="str">
        <f t="shared" si="15"/>
        <v>Vazia</v>
      </c>
      <c r="L838" s="13"/>
      <c r="M838" s="13"/>
      <c r="N838" s="13"/>
      <c r="O838" s="13"/>
      <c r="P838" s="13"/>
      <c r="Q838" s="13"/>
      <c r="R838" s="13"/>
      <c r="S838" s="13"/>
      <c r="T838" s="13"/>
      <c r="U838" s="13"/>
    </row>
    <row r="839" spans="1:21" ht="57.75" customHeight="1">
      <c r="A839" s="76" t="s">
        <v>909</v>
      </c>
      <c r="B839" s="151" t="s">
        <v>910</v>
      </c>
      <c r="C839" s="71"/>
      <c r="D839" s="227"/>
      <c r="E839" s="72"/>
      <c r="F839" s="72"/>
      <c r="G839" s="73"/>
      <c r="H839" s="212" t="s">
        <v>2225</v>
      </c>
      <c r="I839" s="74"/>
      <c r="J839" s="69"/>
      <c r="K839" s="62" t="str">
        <f t="shared" si="15"/>
        <v>Preenchida</v>
      </c>
      <c r="L839" s="13"/>
      <c r="M839" s="13"/>
      <c r="N839" s="13"/>
      <c r="O839" s="13"/>
      <c r="P839" s="13"/>
      <c r="Q839" s="13"/>
      <c r="R839" s="13"/>
      <c r="S839" s="13"/>
      <c r="T839" s="13"/>
      <c r="U839" s="13"/>
    </row>
    <row r="840" spans="1:21" ht="221.25" customHeight="1">
      <c r="A840" s="76"/>
      <c r="B840" s="148" t="s">
        <v>911</v>
      </c>
      <c r="C840" s="71"/>
      <c r="D840" s="227"/>
      <c r="E840" s="72"/>
      <c r="F840" s="72"/>
      <c r="G840" s="73"/>
      <c r="H840" s="212" t="s">
        <v>2225</v>
      </c>
      <c r="I840" s="74"/>
      <c r="J840" s="69"/>
      <c r="K840" s="62" t="str">
        <f t="shared" si="15"/>
        <v>Preenchida</v>
      </c>
      <c r="L840" s="13"/>
      <c r="M840" s="13"/>
      <c r="N840" s="13"/>
      <c r="O840" s="13"/>
      <c r="P840" s="13"/>
      <c r="Q840" s="13"/>
      <c r="R840" s="13"/>
      <c r="S840" s="13"/>
      <c r="T840" s="13"/>
      <c r="U840" s="13"/>
    </row>
    <row r="841" spans="1:21" ht="18.75" hidden="1">
      <c r="A841" s="76"/>
      <c r="B841" s="151"/>
      <c r="C841" s="71"/>
      <c r="D841" s="183"/>
      <c r="E841" s="72"/>
      <c r="F841" s="72"/>
      <c r="G841" s="73"/>
      <c r="H841" s="68"/>
      <c r="I841" s="74"/>
      <c r="J841" s="69"/>
      <c r="K841" s="62" t="str">
        <f t="shared" si="15"/>
        <v>Vazia</v>
      </c>
      <c r="L841" s="13"/>
      <c r="M841" s="13"/>
      <c r="N841" s="13"/>
      <c r="O841" s="13"/>
      <c r="P841" s="13"/>
      <c r="Q841" s="13"/>
      <c r="R841" s="13"/>
      <c r="S841" s="13"/>
      <c r="T841" s="13"/>
      <c r="U841" s="13"/>
    </row>
    <row r="842" spans="1:21" ht="18.75" hidden="1">
      <c r="A842" s="76" t="s">
        <v>912</v>
      </c>
      <c r="B842" s="149" t="s">
        <v>913</v>
      </c>
      <c r="C842" s="71" t="s">
        <v>6</v>
      </c>
      <c r="D842" s="183"/>
      <c r="E842" s="72">
        <v>16.25</v>
      </c>
      <c r="F842" s="72">
        <f>E842*(1+C$2031)</f>
        <v>20.007000000000001</v>
      </c>
      <c r="G842" s="73">
        <f>D842*F842</f>
        <v>0</v>
      </c>
      <c r="H842" s="68"/>
      <c r="I842" s="74"/>
      <c r="J842" s="75"/>
      <c r="K842" s="62" t="str">
        <f t="shared" si="15"/>
        <v>Vazia</v>
      </c>
      <c r="L842" s="13"/>
      <c r="M842" s="13"/>
      <c r="N842" s="13"/>
      <c r="O842" s="13"/>
      <c r="P842" s="13"/>
      <c r="Q842" s="13"/>
      <c r="R842" s="13"/>
      <c r="S842" s="13"/>
      <c r="T842" s="13"/>
      <c r="U842" s="13"/>
    </row>
    <row r="843" spans="1:21" ht="18.75" hidden="1">
      <c r="A843" s="76"/>
      <c r="B843" s="148"/>
      <c r="C843" s="71"/>
      <c r="D843" s="183"/>
      <c r="E843" s="72"/>
      <c r="F843" s="72"/>
      <c r="G843" s="73"/>
      <c r="H843" s="68"/>
      <c r="I843" s="74"/>
      <c r="J843" s="69"/>
      <c r="K843" s="62" t="str">
        <f t="shared" si="15"/>
        <v>Vazia</v>
      </c>
      <c r="L843" s="13"/>
      <c r="M843" s="13"/>
      <c r="N843" s="13"/>
      <c r="O843" s="13"/>
      <c r="P843" s="13"/>
      <c r="Q843" s="13"/>
      <c r="R843" s="13"/>
      <c r="S843" s="13"/>
      <c r="T843" s="13"/>
      <c r="U843" s="13"/>
    </row>
    <row r="844" spans="1:21" ht="18.75" hidden="1">
      <c r="A844" s="76" t="s">
        <v>914</v>
      </c>
      <c r="B844" s="149" t="s">
        <v>915</v>
      </c>
      <c r="C844" s="71" t="s">
        <v>6</v>
      </c>
      <c r="D844" s="183"/>
      <c r="E844" s="72">
        <v>21.62</v>
      </c>
      <c r="F844" s="72">
        <f>E844*(1+C$2031)</f>
        <v>26.618544000000004</v>
      </c>
      <c r="G844" s="73">
        <f>D844*F844</f>
        <v>0</v>
      </c>
      <c r="H844" s="68"/>
      <c r="I844" s="74"/>
      <c r="J844" s="75"/>
      <c r="K844" s="62" t="str">
        <f t="shared" si="15"/>
        <v>Vazia</v>
      </c>
      <c r="L844" s="13"/>
      <c r="M844" s="13"/>
      <c r="N844" s="13"/>
      <c r="O844" s="13"/>
      <c r="P844" s="13"/>
      <c r="Q844" s="13"/>
      <c r="R844" s="13"/>
      <c r="S844" s="13"/>
      <c r="T844" s="13"/>
      <c r="U844" s="13"/>
    </row>
    <row r="845" spans="1:21" ht="16.5" customHeight="1">
      <c r="A845" s="76"/>
      <c r="B845" s="148"/>
      <c r="C845" s="71"/>
      <c r="D845" s="227"/>
      <c r="E845" s="72"/>
      <c r="F845" s="72"/>
      <c r="G845" s="73"/>
      <c r="H845" s="68"/>
      <c r="I845" s="74"/>
      <c r="J845" s="69"/>
      <c r="K845" s="62" t="str">
        <f t="shared" si="15"/>
        <v>Vazia</v>
      </c>
      <c r="L845" s="13"/>
      <c r="M845" s="13"/>
      <c r="N845" s="13"/>
      <c r="O845" s="13"/>
      <c r="P845" s="13"/>
      <c r="Q845" s="13"/>
      <c r="R845" s="13"/>
      <c r="S845" s="13"/>
      <c r="T845" s="13"/>
      <c r="U845" s="13"/>
    </row>
    <row r="846" spans="1:21" ht="18.75">
      <c r="A846" s="76" t="s">
        <v>916</v>
      </c>
      <c r="B846" s="149" t="s">
        <v>917</v>
      </c>
      <c r="C846" s="71" t="s">
        <v>6</v>
      </c>
      <c r="D846" s="227">
        <v>3</v>
      </c>
      <c r="E846" s="72">
        <v>44.98</v>
      </c>
      <c r="F846" s="72">
        <f>E846*(1+C$2031)</f>
        <v>55.379376000000001</v>
      </c>
      <c r="G846" s="73">
        <f>D846*F846</f>
        <v>166.13812799999999</v>
      </c>
      <c r="H846" s="285" t="s">
        <v>2261</v>
      </c>
      <c r="I846" s="286"/>
      <c r="J846" s="287"/>
      <c r="K846" s="62" t="str">
        <f t="shared" si="15"/>
        <v>Preenchida</v>
      </c>
      <c r="L846" s="13"/>
      <c r="M846" s="13"/>
      <c r="N846" s="13"/>
      <c r="O846" s="13"/>
      <c r="P846" s="13"/>
      <c r="Q846" s="13"/>
      <c r="R846" s="13"/>
      <c r="S846" s="13"/>
      <c r="T846" s="13"/>
      <c r="U846" s="13"/>
    </row>
    <row r="847" spans="1:21" ht="18.75" hidden="1">
      <c r="A847" s="76"/>
      <c r="B847" s="148"/>
      <c r="C847" s="71"/>
      <c r="D847" s="183"/>
      <c r="E847" s="72"/>
      <c r="F847" s="72"/>
      <c r="G847" s="73"/>
      <c r="H847" s="68"/>
      <c r="I847" s="74"/>
      <c r="J847" s="69"/>
      <c r="K847" s="62" t="str">
        <f t="shared" si="15"/>
        <v>Vazia</v>
      </c>
      <c r="L847" s="13"/>
      <c r="M847" s="13"/>
      <c r="N847" s="13"/>
      <c r="O847" s="13"/>
      <c r="P847" s="13"/>
      <c r="Q847" s="13"/>
      <c r="R847" s="13"/>
      <c r="S847" s="13"/>
      <c r="T847" s="13"/>
      <c r="U847" s="13"/>
    </row>
    <row r="848" spans="1:21" ht="18.75">
      <c r="A848" s="76" t="s">
        <v>918</v>
      </c>
      <c r="B848" s="149" t="s">
        <v>919</v>
      </c>
      <c r="C848" s="71" t="s">
        <v>6</v>
      </c>
      <c r="D848" s="227">
        <v>3</v>
      </c>
      <c r="E848" s="72">
        <v>44.8</v>
      </c>
      <c r="F848" s="72">
        <f>E848*(1+C$2031)</f>
        <v>55.157760000000003</v>
      </c>
      <c r="G848" s="73">
        <f>D848*F848</f>
        <v>165.47328000000002</v>
      </c>
      <c r="H848" s="285" t="s">
        <v>2261</v>
      </c>
      <c r="I848" s="286"/>
      <c r="J848" s="287"/>
      <c r="K848" s="62" t="str">
        <f t="shared" si="15"/>
        <v>Preenchida</v>
      </c>
      <c r="L848" s="13"/>
      <c r="M848" s="13"/>
      <c r="N848" s="13"/>
      <c r="O848" s="13"/>
      <c r="P848" s="13"/>
      <c r="Q848" s="13"/>
      <c r="R848" s="13"/>
      <c r="S848" s="13"/>
      <c r="T848" s="13"/>
      <c r="U848" s="13"/>
    </row>
    <row r="849" spans="1:21" ht="18.75" hidden="1">
      <c r="A849" s="76"/>
      <c r="B849" s="148"/>
      <c r="C849" s="71"/>
      <c r="D849" s="183"/>
      <c r="E849" s="72"/>
      <c r="F849" s="72"/>
      <c r="G849" s="73"/>
      <c r="H849" s="68"/>
      <c r="I849" s="74"/>
      <c r="J849" s="69"/>
      <c r="K849" s="62" t="str">
        <f t="shared" si="15"/>
        <v>Vazia</v>
      </c>
      <c r="L849" s="13"/>
      <c r="M849" s="13"/>
      <c r="N849" s="13"/>
      <c r="O849" s="13"/>
      <c r="P849" s="13"/>
      <c r="Q849" s="13"/>
      <c r="R849" s="13"/>
      <c r="S849" s="13"/>
      <c r="T849" s="13"/>
      <c r="U849" s="13"/>
    </row>
    <row r="850" spans="1:21" ht="18.75" hidden="1">
      <c r="A850" s="76" t="s">
        <v>920</v>
      </c>
      <c r="B850" s="149" t="s">
        <v>921</v>
      </c>
      <c r="C850" s="71" t="s">
        <v>6</v>
      </c>
      <c r="D850" s="183"/>
      <c r="E850" s="72">
        <v>82.85</v>
      </c>
      <c r="F850" s="72">
        <f>E850*(1+C$2031)</f>
        <v>102.00492</v>
      </c>
      <c r="G850" s="73">
        <f>D850*F850</f>
        <v>0</v>
      </c>
      <c r="H850" s="68"/>
      <c r="I850" s="74"/>
      <c r="J850" s="75"/>
      <c r="K850" s="62" t="str">
        <f t="shared" ref="K850:K913" si="16">IF(H850="","Vazia","Preenchida")</f>
        <v>Vazia</v>
      </c>
      <c r="L850" s="13"/>
      <c r="M850" s="13"/>
      <c r="N850" s="13"/>
      <c r="O850" s="13"/>
      <c r="P850" s="13"/>
      <c r="Q850" s="13"/>
      <c r="R850" s="13"/>
      <c r="S850" s="13"/>
      <c r="T850" s="13"/>
      <c r="U850" s="13"/>
    </row>
    <row r="851" spans="1:21" ht="18.75" hidden="1">
      <c r="A851" s="76"/>
      <c r="B851" s="148"/>
      <c r="C851" s="71"/>
      <c r="D851" s="183"/>
      <c r="E851" s="72"/>
      <c r="F851" s="72"/>
      <c r="G851" s="73"/>
      <c r="H851" s="68"/>
      <c r="I851" s="74"/>
      <c r="J851" s="69"/>
      <c r="K851" s="62" t="str">
        <f t="shared" si="16"/>
        <v>Vazia</v>
      </c>
      <c r="L851" s="13"/>
      <c r="M851" s="13"/>
      <c r="N851" s="13"/>
      <c r="O851" s="13"/>
      <c r="P851" s="13"/>
      <c r="Q851" s="13"/>
      <c r="R851" s="13"/>
      <c r="S851" s="13"/>
      <c r="T851" s="13"/>
      <c r="U851" s="13"/>
    </row>
    <row r="852" spans="1:21" ht="18.75" hidden="1">
      <c r="A852" s="76" t="s">
        <v>922</v>
      </c>
      <c r="B852" s="149" t="s">
        <v>923</v>
      </c>
      <c r="C852" s="71" t="s">
        <v>6</v>
      </c>
      <c r="D852" s="183"/>
      <c r="E852" s="72">
        <v>102.69</v>
      </c>
      <c r="F852" s="72">
        <f>E852*(1+C$2031)</f>
        <v>126.431928</v>
      </c>
      <c r="G852" s="73">
        <f>D852*F852</f>
        <v>0</v>
      </c>
      <c r="H852" s="68"/>
      <c r="I852" s="74"/>
      <c r="J852" s="69"/>
      <c r="K852" s="62" t="str">
        <f t="shared" si="16"/>
        <v>Vazia</v>
      </c>
      <c r="L852" s="13"/>
      <c r="M852" s="13"/>
      <c r="N852" s="13"/>
      <c r="O852" s="13"/>
      <c r="P852" s="13"/>
      <c r="Q852" s="13"/>
      <c r="R852" s="13"/>
      <c r="S852" s="13"/>
      <c r="T852" s="13"/>
      <c r="U852" s="13"/>
    </row>
    <row r="853" spans="1:21" ht="18.75" hidden="1">
      <c r="A853" s="76"/>
      <c r="B853" s="148"/>
      <c r="C853" s="71"/>
      <c r="D853" s="183"/>
      <c r="E853" s="72"/>
      <c r="F853" s="72"/>
      <c r="G853" s="73"/>
      <c r="H853" s="68"/>
      <c r="I853" s="74"/>
      <c r="J853" s="69"/>
      <c r="K853" s="62" t="str">
        <f t="shared" si="16"/>
        <v>Vazia</v>
      </c>
      <c r="L853" s="13"/>
      <c r="M853" s="13"/>
      <c r="N853" s="13"/>
      <c r="O853" s="13"/>
      <c r="P853" s="13"/>
      <c r="Q853" s="13"/>
      <c r="R853" s="13"/>
      <c r="S853" s="13"/>
      <c r="T853" s="13"/>
      <c r="U853" s="13"/>
    </row>
    <row r="854" spans="1:21" ht="18.75" hidden="1">
      <c r="A854" s="76" t="s">
        <v>924</v>
      </c>
      <c r="B854" s="149" t="s">
        <v>925</v>
      </c>
      <c r="C854" s="71" t="s">
        <v>6</v>
      </c>
      <c r="D854" s="183"/>
      <c r="E854" s="72">
        <v>186.65</v>
      </c>
      <c r="F854" s="72">
        <f>E854*(1+C$2031)</f>
        <v>229.80348000000001</v>
      </c>
      <c r="G854" s="73">
        <f>D854*F854</f>
        <v>0</v>
      </c>
      <c r="H854" s="68"/>
      <c r="I854" s="74"/>
      <c r="J854" s="69"/>
      <c r="K854" s="62" t="str">
        <f t="shared" si="16"/>
        <v>Vazia</v>
      </c>
      <c r="L854" s="13"/>
      <c r="M854" s="13"/>
      <c r="N854" s="13"/>
      <c r="O854" s="13"/>
      <c r="P854" s="13"/>
      <c r="Q854" s="13"/>
      <c r="R854" s="13"/>
      <c r="S854" s="13"/>
      <c r="T854" s="13"/>
      <c r="U854" s="13"/>
    </row>
    <row r="855" spans="1:21" ht="18.75" hidden="1">
      <c r="A855" s="76"/>
      <c r="B855" s="149"/>
      <c r="C855" s="71"/>
      <c r="D855" s="183"/>
      <c r="E855" s="72"/>
      <c r="F855" s="72"/>
      <c r="G855" s="73"/>
      <c r="H855" s="68"/>
      <c r="I855" s="74"/>
      <c r="J855" s="69"/>
      <c r="K855" s="62" t="str">
        <f t="shared" si="16"/>
        <v>Vazia</v>
      </c>
      <c r="L855" s="13"/>
      <c r="M855" s="13"/>
      <c r="N855" s="13"/>
      <c r="O855" s="13"/>
      <c r="P855" s="13"/>
      <c r="Q855" s="13"/>
      <c r="R855" s="13"/>
      <c r="S855" s="13"/>
      <c r="T855" s="13"/>
      <c r="U855" s="13"/>
    </row>
    <row r="856" spans="1:21" ht="18.75" hidden="1">
      <c r="A856" s="76" t="s">
        <v>926</v>
      </c>
      <c r="B856" s="149" t="s">
        <v>927</v>
      </c>
      <c r="C856" s="71" t="s">
        <v>6</v>
      </c>
      <c r="D856" s="183"/>
      <c r="E856" s="72">
        <v>186.79</v>
      </c>
      <c r="F856" s="72">
        <f>E856*(1+C$2031)</f>
        <v>229.97584800000001</v>
      </c>
      <c r="G856" s="73">
        <f>D856*F856</f>
        <v>0</v>
      </c>
      <c r="H856" s="68"/>
      <c r="I856" s="74"/>
      <c r="J856" s="69"/>
      <c r="K856" s="62" t="str">
        <f t="shared" si="16"/>
        <v>Vazia</v>
      </c>
      <c r="L856" s="13"/>
      <c r="M856" s="13"/>
      <c r="N856" s="13"/>
      <c r="O856" s="13"/>
      <c r="P856" s="13"/>
      <c r="Q856" s="13"/>
      <c r="R856" s="13"/>
      <c r="S856" s="13"/>
      <c r="T856" s="13"/>
      <c r="U856" s="13"/>
    </row>
    <row r="857" spans="1:21" ht="18.75" hidden="1">
      <c r="A857" s="76"/>
      <c r="B857" s="149"/>
      <c r="C857" s="71"/>
      <c r="D857" s="183"/>
      <c r="E857" s="72"/>
      <c r="F857" s="72"/>
      <c r="G857" s="73"/>
      <c r="H857" s="68"/>
      <c r="I857" s="74"/>
      <c r="J857" s="69"/>
      <c r="K857" s="62" t="str">
        <f t="shared" si="16"/>
        <v>Vazia</v>
      </c>
      <c r="L857" s="13"/>
      <c r="M857" s="13"/>
      <c r="N857" s="13"/>
      <c r="O857" s="13"/>
      <c r="P857" s="13"/>
      <c r="Q857" s="13"/>
      <c r="R857" s="13"/>
      <c r="S857" s="13"/>
      <c r="T857" s="13"/>
      <c r="U857" s="13"/>
    </row>
    <row r="858" spans="1:21" ht="18.75" hidden="1">
      <c r="A858" s="76" t="s">
        <v>928</v>
      </c>
      <c r="B858" s="149" t="s">
        <v>929</v>
      </c>
      <c r="C858" s="71" t="s">
        <v>6</v>
      </c>
      <c r="D858" s="183"/>
      <c r="E858" s="72">
        <v>305.94</v>
      </c>
      <c r="F858" s="72">
        <f>E858*(1+C$2031)</f>
        <v>376.67332800000003</v>
      </c>
      <c r="G858" s="73">
        <f>D858*F858</f>
        <v>0</v>
      </c>
      <c r="H858" s="68"/>
      <c r="I858" s="74"/>
      <c r="J858" s="69"/>
      <c r="K858" s="62" t="str">
        <f t="shared" si="16"/>
        <v>Vazia</v>
      </c>
      <c r="L858" s="13"/>
      <c r="M858" s="13"/>
      <c r="N858" s="13"/>
      <c r="O858" s="13"/>
      <c r="P858" s="13"/>
      <c r="Q858" s="13"/>
      <c r="R858" s="13"/>
      <c r="S858" s="13"/>
      <c r="T858" s="13"/>
      <c r="U858" s="13"/>
    </row>
    <row r="859" spans="1:21" ht="18.75" hidden="1">
      <c r="A859" s="76"/>
      <c r="B859" s="149"/>
      <c r="C859" s="71"/>
      <c r="D859" s="183"/>
      <c r="E859" s="72"/>
      <c r="F859" s="72"/>
      <c r="G859" s="73"/>
      <c r="H859" s="68"/>
      <c r="I859" s="74"/>
      <c r="J859" s="69"/>
      <c r="K859" s="62" t="str">
        <f t="shared" si="16"/>
        <v>Vazia</v>
      </c>
      <c r="L859" s="13"/>
      <c r="M859" s="13"/>
      <c r="N859" s="13"/>
      <c r="O859" s="13"/>
      <c r="P859" s="13"/>
      <c r="Q859" s="13"/>
      <c r="R859" s="13"/>
      <c r="S859" s="13"/>
      <c r="T859" s="13"/>
      <c r="U859" s="13"/>
    </row>
    <row r="860" spans="1:21" ht="18.75" hidden="1">
      <c r="A860" s="76" t="s">
        <v>930</v>
      </c>
      <c r="B860" s="149" t="s">
        <v>931</v>
      </c>
      <c r="C860" s="71" t="s">
        <v>6</v>
      </c>
      <c r="D860" s="183"/>
      <c r="E860" s="72">
        <v>560.49</v>
      </c>
      <c r="F860" s="72">
        <f>E860*(1+C$2031)</f>
        <v>690.075288</v>
      </c>
      <c r="G860" s="73">
        <f>D860*F860</f>
        <v>0</v>
      </c>
      <c r="H860" s="68"/>
      <c r="I860" s="74"/>
      <c r="J860" s="69"/>
      <c r="K860" s="62" t="str">
        <f t="shared" si="16"/>
        <v>Vazia</v>
      </c>
      <c r="L860" s="13"/>
      <c r="M860" s="13"/>
      <c r="N860" s="13"/>
      <c r="O860" s="13"/>
      <c r="P860" s="13"/>
      <c r="Q860" s="13"/>
      <c r="R860" s="13"/>
      <c r="S860" s="13"/>
      <c r="T860" s="13"/>
      <c r="U860" s="13"/>
    </row>
    <row r="861" spans="1:21" ht="18.75" hidden="1">
      <c r="A861" s="76"/>
      <c r="B861" s="149"/>
      <c r="C861" s="71"/>
      <c r="D861" s="183"/>
      <c r="E861" s="72"/>
      <c r="F861" s="72"/>
      <c r="G861" s="73"/>
      <c r="H861" s="68"/>
      <c r="I861" s="74"/>
      <c r="J861" s="69"/>
      <c r="K861" s="62" t="str">
        <f t="shared" si="16"/>
        <v>Vazia</v>
      </c>
      <c r="L861" s="13"/>
      <c r="M861" s="13"/>
      <c r="N861" s="13"/>
      <c r="O861" s="13"/>
      <c r="P861" s="13"/>
      <c r="Q861" s="13"/>
      <c r="R861" s="13"/>
      <c r="S861" s="13"/>
      <c r="T861" s="13"/>
      <c r="U861" s="13"/>
    </row>
    <row r="862" spans="1:21" ht="18.75" hidden="1">
      <c r="A862" s="76" t="s">
        <v>932</v>
      </c>
      <c r="B862" s="149" t="s">
        <v>933</v>
      </c>
      <c r="C862" s="71" t="s">
        <v>6</v>
      </c>
      <c r="D862" s="183"/>
      <c r="E862" s="72">
        <v>554.73</v>
      </c>
      <c r="F862" s="72">
        <f>E862*(1+C$2031)</f>
        <v>682.98357600000008</v>
      </c>
      <c r="G862" s="73">
        <f>D862*F862</f>
        <v>0</v>
      </c>
      <c r="H862" s="68"/>
      <c r="I862" s="74"/>
      <c r="J862" s="69"/>
      <c r="K862" s="62" t="str">
        <f t="shared" si="16"/>
        <v>Vazia</v>
      </c>
      <c r="L862" s="13"/>
      <c r="M862" s="13"/>
      <c r="N862" s="13"/>
      <c r="O862" s="13"/>
      <c r="P862" s="13"/>
      <c r="Q862" s="13"/>
      <c r="R862" s="13"/>
      <c r="S862" s="13"/>
      <c r="T862" s="13"/>
      <c r="U862" s="13"/>
    </row>
    <row r="863" spans="1:21" ht="18.75" hidden="1">
      <c r="A863" s="76"/>
      <c r="B863" s="149"/>
      <c r="C863" s="71"/>
      <c r="D863" s="183"/>
      <c r="E863" s="72"/>
      <c r="F863" s="72"/>
      <c r="G863" s="73"/>
      <c r="H863" s="68"/>
      <c r="I863" s="74"/>
      <c r="J863" s="69"/>
      <c r="K863" s="62" t="str">
        <f t="shared" si="16"/>
        <v>Vazia</v>
      </c>
      <c r="L863" s="13"/>
      <c r="M863" s="13"/>
      <c r="N863" s="13"/>
      <c r="O863" s="13"/>
      <c r="P863" s="13"/>
      <c r="Q863" s="13"/>
      <c r="R863" s="13"/>
      <c r="S863" s="13"/>
      <c r="T863" s="13"/>
      <c r="U863" s="13"/>
    </row>
    <row r="864" spans="1:21" ht="18.75" hidden="1">
      <c r="A864" s="76" t="s">
        <v>934</v>
      </c>
      <c r="B864" s="149" t="s">
        <v>935</v>
      </c>
      <c r="C864" s="71" t="s">
        <v>6</v>
      </c>
      <c r="D864" s="183"/>
      <c r="E864" s="72">
        <v>565</v>
      </c>
      <c r="F864" s="72">
        <f>E864*(1+C$2031)</f>
        <v>695.62800000000004</v>
      </c>
      <c r="G864" s="73">
        <f>D864*F864</f>
        <v>0</v>
      </c>
      <c r="H864" s="68"/>
      <c r="I864" s="74"/>
      <c r="J864" s="69"/>
      <c r="K864" s="62" t="str">
        <f t="shared" si="16"/>
        <v>Vazia</v>
      </c>
      <c r="L864" s="13"/>
      <c r="M864" s="13"/>
      <c r="N864" s="13"/>
      <c r="O864" s="13"/>
      <c r="P864" s="13"/>
      <c r="Q864" s="13"/>
      <c r="R864" s="13"/>
      <c r="S864" s="13"/>
      <c r="T864" s="13"/>
      <c r="U864" s="13"/>
    </row>
    <row r="865" spans="1:21" ht="18.75" hidden="1">
      <c r="A865" s="76"/>
      <c r="B865" s="149"/>
      <c r="C865" s="71"/>
      <c r="D865" s="183"/>
      <c r="E865" s="72"/>
      <c r="F865" s="72"/>
      <c r="G865" s="73"/>
      <c r="H865" s="68"/>
      <c r="I865" s="74"/>
      <c r="J865" s="69"/>
      <c r="K865" s="62" t="str">
        <f t="shared" si="16"/>
        <v>Vazia</v>
      </c>
      <c r="L865" s="13"/>
      <c r="M865" s="13"/>
      <c r="N865" s="13"/>
      <c r="O865" s="13"/>
      <c r="P865" s="13"/>
      <c r="Q865" s="13"/>
      <c r="R865" s="13"/>
      <c r="S865" s="13"/>
      <c r="T865" s="13"/>
      <c r="U865" s="13"/>
    </row>
    <row r="866" spans="1:21" ht="18.75" hidden="1">
      <c r="A866" s="76" t="s">
        <v>936</v>
      </c>
      <c r="B866" s="149" t="s">
        <v>937</v>
      </c>
      <c r="C866" s="71" t="s">
        <v>6</v>
      </c>
      <c r="D866" s="183"/>
      <c r="E866" s="72">
        <v>577.14</v>
      </c>
      <c r="F866" s="72">
        <f>E866*(1+C$2031)</f>
        <v>710.57476800000006</v>
      </c>
      <c r="G866" s="73">
        <f>D866*F866</f>
        <v>0</v>
      </c>
      <c r="H866" s="68"/>
      <c r="I866" s="74"/>
      <c r="J866" s="69"/>
      <c r="K866" s="62" t="str">
        <f t="shared" si="16"/>
        <v>Vazia</v>
      </c>
      <c r="L866" s="13"/>
      <c r="M866" s="13"/>
      <c r="N866" s="13"/>
      <c r="O866" s="13"/>
      <c r="P866" s="13"/>
      <c r="Q866" s="13"/>
      <c r="R866" s="13"/>
      <c r="S866" s="13"/>
      <c r="T866" s="13"/>
      <c r="U866" s="13"/>
    </row>
    <row r="867" spans="1:21" ht="18.75" hidden="1">
      <c r="A867" s="76"/>
      <c r="B867" s="148"/>
      <c r="C867" s="71"/>
      <c r="D867" s="183"/>
      <c r="E867" s="72"/>
      <c r="F867" s="72"/>
      <c r="G867" s="73"/>
      <c r="H867" s="68"/>
      <c r="I867" s="74"/>
      <c r="J867" s="69"/>
      <c r="K867" s="62" t="str">
        <f t="shared" si="16"/>
        <v>Vazia</v>
      </c>
      <c r="L867" s="13"/>
      <c r="M867" s="13"/>
      <c r="N867" s="13"/>
      <c r="O867" s="13"/>
      <c r="P867" s="13"/>
      <c r="Q867" s="13"/>
      <c r="R867" s="13"/>
      <c r="S867" s="13"/>
      <c r="T867" s="13"/>
      <c r="U867" s="13"/>
    </row>
    <row r="868" spans="1:21" ht="18.75" hidden="1">
      <c r="A868" s="76" t="s">
        <v>938</v>
      </c>
      <c r="B868" s="149" t="s">
        <v>939</v>
      </c>
      <c r="C868" s="71" t="s">
        <v>6</v>
      </c>
      <c r="D868" s="183"/>
      <c r="E868" s="72">
        <v>589.28</v>
      </c>
      <c r="F868" s="72">
        <f>E868*(1+C$2031)</f>
        <v>725.52153599999997</v>
      </c>
      <c r="G868" s="73">
        <f>D868*F868</f>
        <v>0</v>
      </c>
      <c r="H868" s="68"/>
      <c r="I868" s="74"/>
      <c r="J868" s="69"/>
      <c r="K868" s="62" t="str">
        <f t="shared" si="16"/>
        <v>Vazia</v>
      </c>
      <c r="L868" s="13"/>
      <c r="M868" s="13"/>
      <c r="N868" s="13"/>
      <c r="O868" s="13"/>
      <c r="P868" s="13"/>
      <c r="Q868" s="13"/>
      <c r="R868" s="13"/>
      <c r="S868" s="13"/>
      <c r="T868" s="13"/>
      <c r="U868" s="13"/>
    </row>
    <row r="869" spans="1:21" ht="18.75" hidden="1">
      <c r="A869" s="76"/>
      <c r="B869" s="149"/>
      <c r="C869" s="71"/>
      <c r="D869" s="183"/>
      <c r="E869" s="72"/>
      <c r="F869" s="72"/>
      <c r="G869" s="73"/>
      <c r="H869" s="68"/>
      <c r="I869" s="74"/>
      <c r="J869" s="69"/>
      <c r="K869" s="62" t="str">
        <f t="shared" si="16"/>
        <v>Vazia</v>
      </c>
      <c r="L869" s="13"/>
      <c r="M869" s="13"/>
      <c r="N869" s="13"/>
      <c r="O869" s="13"/>
      <c r="P869" s="13"/>
      <c r="Q869" s="13"/>
      <c r="R869" s="13"/>
      <c r="S869" s="13"/>
      <c r="T869" s="13"/>
      <c r="U869" s="13"/>
    </row>
    <row r="870" spans="1:21" ht="18.75" hidden="1">
      <c r="A870" s="76" t="s">
        <v>940</v>
      </c>
      <c r="B870" s="149" t="s">
        <v>941</v>
      </c>
      <c r="C870" s="71" t="s">
        <v>6</v>
      </c>
      <c r="D870" s="183"/>
      <c r="E870" s="72">
        <v>599.92999999999995</v>
      </c>
      <c r="F870" s="72">
        <f>E870*(1+C$2031)</f>
        <v>738.63381600000002</v>
      </c>
      <c r="G870" s="73">
        <f>D870*F870</f>
        <v>0</v>
      </c>
      <c r="H870" s="68"/>
      <c r="I870" s="74"/>
      <c r="J870" s="69"/>
      <c r="K870" s="62" t="str">
        <f t="shared" si="16"/>
        <v>Vazia</v>
      </c>
      <c r="L870" s="13"/>
      <c r="M870" s="13"/>
      <c r="N870" s="13"/>
      <c r="O870" s="13"/>
      <c r="P870" s="13"/>
      <c r="Q870" s="13"/>
      <c r="R870" s="13"/>
      <c r="S870" s="13"/>
      <c r="T870" s="13"/>
      <c r="U870" s="13"/>
    </row>
    <row r="871" spans="1:21" ht="18.75" hidden="1">
      <c r="A871" s="76"/>
      <c r="B871" s="149"/>
      <c r="C871" s="71"/>
      <c r="D871" s="183"/>
      <c r="E871" s="72"/>
      <c r="F871" s="72"/>
      <c r="G871" s="73"/>
      <c r="H871" s="68"/>
      <c r="I871" s="74"/>
      <c r="J871" s="69"/>
      <c r="K871" s="62" t="str">
        <f t="shared" si="16"/>
        <v>Vazia</v>
      </c>
      <c r="L871" s="13"/>
      <c r="M871" s="13"/>
      <c r="N871" s="13"/>
      <c r="O871" s="13"/>
      <c r="P871" s="13"/>
      <c r="Q871" s="13"/>
      <c r="R871" s="13"/>
      <c r="S871" s="13"/>
      <c r="T871" s="13"/>
      <c r="U871" s="13"/>
    </row>
    <row r="872" spans="1:21" ht="18.75" hidden="1">
      <c r="A872" s="76" t="s">
        <v>942</v>
      </c>
      <c r="B872" s="149" t="s">
        <v>943</v>
      </c>
      <c r="C872" s="71" t="s">
        <v>6</v>
      </c>
      <c r="D872" s="183"/>
      <c r="E872" s="72">
        <v>1449.92</v>
      </c>
      <c r="F872" s="72">
        <f>E872*(1+C$2031)</f>
        <v>1785.1415040000002</v>
      </c>
      <c r="G872" s="73">
        <f>D872*F872</f>
        <v>0</v>
      </c>
      <c r="H872" s="68"/>
      <c r="I872" s="74"/>
      <c r="J872" s="69"/>
      <c r="K872" s="62" t="str">
        <f t="shared" si="16"/>
        <v>Vazia</v>
      </c>
      <c r="L872" s="13"/>
      <c r="M872" s="13"/>
      <c r="N872" s="13"/>
      <c r="O872" s="13"/>
      <c r="P872" s="13"/>
      <c r="Q872" s="13"/>
      <c r="R872" s="13"/>
      <c r="S872" s="13"/>
      <c r="T872" s="13"/>
      <c r="U872" s="13"/>
    </row>
    <row r="873" spans="1:21" ht="18.75" hidden="1">
      <c r="A873" s="76"/>
      <c r="B873" s="149"/>
      <c r="C873" s="71"/>
      <c r="D873" s="183"/>
      <c r="E873" s="72"/>
      <c r="F873" s="72"/>
      <c r="G873" s="73"/>
      <c r="H873" s="68"/>
      <c r="I873" s="74"/>
      <c r="J873" s="69"/>
      <c r="K873" s="62" t="str">
        <f t="shared" si="16"/>
        <v>Vazia</v>
      </c>
      <c r="L873" s="13"/>
      <c r="M873" s="13"/>
      <c r="N873" s="13"/>
      <c r="O873" s="13"/>
      <c r="P873" s="13"/>
      <c r="Q873" s="13"/>
      <c r="R873" s="13"/>
      <c r="S873" s="13"/>
      <c r="T873" s="13"/>
      <c r="U873" s="13"/>
    </row>
    <row r="874" spans="1:21" ht="18.75" hidden="1">
      <c r="A874" s="76" t="s">
        <v>944</v>
      </c>
      <c r="B874" s="149" t="s">
        <v>945</v>
      </c>
      <c r="C874" s="71" t="s">
        <v>6</v>
      </c>
      <c r="D874" s="183"/>
      <c r="E874" s="72">
        <v>1404.13</v>
      </c>
      <c r="F874" s="72">
        <f>E874*(1+C$2031)</f>
        <v>1728.7648560000002</v>
      </c>
      <c r="G874" s="73">
        <f>D874*F874</f>
        <v>0</v>
      </c>
      <c r="H874" s="68"/>
      <c r="I874" s="74"/>
      <c r="J874" s="69"/>
      <c r="K874" s="62" t="str">
        <f t="shared" si="16"/>
        <v>Vazia</v>
      </c>
      <c r="L874" s="13"/>
      <c r="M874" s="13"/>
      <c r="N874" s="13"/>
      <c r="O874" s="13"/>
      <c r="P874" s="13"/>
      <c r="Q874" s="13"/>
      <c r="R874" s="13"/>
      <c r="S874" s="13"/>
      <c r="T874" s="13"/>
      <c r="U874" s="13"/>
    </row>
    <row r="875" spans="1:21" ht="18.75" hidden="1">
      <c r="A875" s="76"/>
      <c r="B875" s="149"/>
      <c r="C875" s="71"/>
      <c r="D875" s="183"/>
      <c r="E875" s="72"/>
      <c r="F875" s="72"/>
      <c r="G875" s="73"/>
      <c r="H875" s="68"/>
      <c r="I875" s="74"/>
      <c r="J875" s="69"/>
      <c r="K875" s="62" t="str">
        <f t="shared" si="16"/>
        <v>Vazia</v>
      </c>
      <c r="L875" s="13"/>
      <c r="M875" s="13"/>
      <c r="N875" s="13"/>
      <c r="O875" s="13"/>
      <c r="P875" s="13"/>
      <c r="Q875" s="13"/>
      <c r="R875" s="13"/>
      <c r="S875" s="13"/>
      <c r="T875" s="13"/>
      <c r="U875" s="13"/>
    </row>
    <row r="876" spans="1:21" ht="63" hidden="1">
      <c r="A876" s="76" t="s">
        <v>946</v>
      </c>
      <c r="B876" s="149" t="s">
        <v>947</v>
      </c>
      <c r="C876" s="71" t="s">
        <v>6</v>
      </c>
      <c r="D876" s="183"/>
      <c r="E876" s="72">
        <v>137.53</v>
      </c>
      <c r="F876" s="72">
        <f>E876*(1+C$2031)</f>
        <v>169.32693600000002</v>
      </c>
      <c r="G876" s="73">
        <f>D876*F876</f>
        <v>0</v>
      </c>
      <c r="H876" s="68"/>
      <c r="I876" s="74"/>
      <c r="J876" s="69"/>
      <c r="K876" s="62" t="str">
        <f t="shared" si="16"/>
        <v>Vazia</v>
      </c>
      <c r="L876" s="13"/>
      <c r="M876" s="13"/>
      <c r="N876" s="13"/>
      <c r="O876" s="13"/>
      <c r="P876" s="13"/>
      <c r="Q876" s="13"/>
      <c r="R876" s="13"/>
      <c r="S876" s="13"/>
      <c r="T876" s="13"/>
      <c r="U876" s="13"/>
    </row>
    <row r="877" spans="1:21" ht="18.75" hidden="1">
      <c r="A877" s="76"/>
      <c r="B877" s="160"/>
      <c r="C877" s="71"/>
      <c r="D877" s="183"/>
      <c r="E877" s="72"/>
      <c r="F877" s="72"/>
      <c r="G877" s="73"/>
      <c r="H877" s="68"/>
      <c r="I877" s="74"/>
      <c r="J877" s="69"/>
      <c r="K877" s="62" t="str">
        <f t="shared" si="16"/>
        <v>Vazia</v>
      </c>
      <c r="L877" s="13"/>
      <c r="M877" s="13"/>
      <c r="N877" s="13"/>
      <c r="O877" s="13"/>
      <c r="P877" s="13"/>
      <c r="Q877" s="13"/>
      <c r="R877" s="13"/>
      <c r="S877" s="13"/>
      <c r="T877" s="13"/>
      <c r="U877" s="13"/>
    </row>
    <row r="878" spans="1:21" ht="63" hidden="1">
      <c r="A878" s="76" t="s">
        <v>948</v>
      </c>
      <c r="B878" s="149" t="s">
        <v>949</v>
      </c>
      <c r="C878" s="71" t="s">
        <v>6</v>
      </c>
      <c r="D878" s="183"/>
      <c r="E878" s="72">
        <v>159.63</v>
      </c>
      <c r="F878" s="72">
        <f>E878*(1+C$2031)</f>
        <v>196.53645600000002</v>
      </c>
      <c r="G878" s="73">
        <f>D878*F878</f>
        <v>0</v>
      </c>
      <c r="H878" s="68"/>
      <c r="I878" s="74"/>
      <c r="J878" s="69"/>
      <c r="K878" s="62" t="str">
        <f t="shared" si="16"/>
        <v>Vazia</v>
      </c>
      <c r="L878" s="13"/>
      <c r="M878" s="13"/>
      <c r="N878" s="13"/>
      <c r="O878" s="13"/>
      <c r="P878" s="13"/>
      <c r="Q878" s="13"/>
      <c r="R878" s="13"/>
      <c r="S878" s="13"/>
      <c r="T878" s="13"/>
      <c r="U878" s="13"/>
    </row>
    <row r="879" spans="1:21" ht="18.75" hidden="1">
      <c r="A879" s="76"/>
      <c r="B879" s="148"/>
      <c r="C879" s="71"/>
      <c r="D879" s="183"/>
      <c r="E879" s="72"/>
      <c r="F879" s="72"/>
      <c r="G879" s="73"/>
      <c r="H879" s="68"/>
      <c r="I879" s="74"/>
      <c r="J879" s="69"/>
      <c r="K879" s="62" t="str">
        <f t="shared" si="16"/>
        <v>Vazia</v>
      </c>
      <c r="L879" s="13"/>
      <c r="M879" s="13"/>
      <c r="N879" s="13"/>
      <c r="O879" s="13"/>
      <c r="P879" s="13"/>
      <c r="Q879" s="13"/>
      <c r="R879" s="13"/>
      <c r="S879" s="13"/>
      <c r="T879" s="13"/>
      <c r="U879" s="13"/>
    </row>
    <row r="880" spans="1:21" ht="63" hidden="1">
      <c r="A880" s="76" t="s">
        <v>950</v>
      </c>
      <c r="B880" s="149" t="s">
        <v>951</v>
      </c>
      <c r="C880" s="71" t="s">
        <v>6</v>
      </c>
      <c r="D880" s="183"/>
      <c r="E880" s="72">
        <v>169.93</v>
      </c>
      <c r="F880" s="72">
        <f>E880*(1+C$2031)</f>
        <v>209.21781600000003</v>
      </c>
      <c r="G880" s="73">
        <f>D880*F880</f>
        <v>0</v>
      </c>
      <c r="H880" s="68"/>
      <c r="I880" s="74"/>
      <c r="J880" s="69"/>
      <c r="K880" s="62" t="str">
        <f t="shared" si="16"/>
        <v>Vazia</v>
      </c>
      <c r="L880" s="13"/>
      <c r="M880" s="13"/>
      <c r="N880" s="13"/>
      <c r="O880" s="13"/>
      <c r="P880" s="13"/>
      <c r="Q880" s="13"/>
      <c r="R880" s="13"/>
      <c r="S880" s="13"/>
      <c r="T880" s="13"/>
      <c r="U880" s="13"/>
    </row>
    <row r="881" spans="1:21" ht="18.75" hidden="1">
      <c r="A881" s="76"/>
      <c r="B881" s="148"/>
      <c r="C881" s="71"/>
      <c r="D881" s="183"/>
      <c r="E881" s="72"/>
      <c r="F881" s="72"/>
      <c r="G881" s="73"/>
      <c r="H881" s="68"/>
      <c r="I881" s="74"/>
      <c r="J881" s="69"/>
      <c r="K881" s="62" t="str">
        <f t="shared" si="16"/>
        <v>Vazia</v>
      </c>
      <c r="L881" s="13"/>
      <c r="M881" s="13"/>
      <c r="N881" s="13"/>
      <c r="O881" s="13"/>
      <c r="P881" s="13"/>
      <c r="Q881" s="13"/>
      <c r="R881" s="13"/>
      <c r="S881" s="13"/>
      <c r="T881" s="13"/>
      <c r="U881" s="13"/>
    </row>
    <row r="882" spans="1:21" ht="31.5" hidden="1">
      <c r="A882" s="76" t="s">
        <v>952</v>
      </c>
      <c r="B882" s="149" t="s">
        <v>953</v>
      </c>
      <c r="C882" s="71" t="s">
        <v>6</v>
      </c>
      <c r="D882" s="183"/>
      <c r="E882" s="72">
        <v>69.87</v>
      </c>
      <c r="F882" s="72">
        <f>E882*(1+C$2031)</f>
        <v>86.023944000000014</v>
      </c>
      <c r="G882" s="73">
        <f>D882*F882</f>
        <v>0</v>
      </c>
      <c r="H882" s="68"/>
      <c r="I882" s="74"/>
      <c r="J882" s="69"/>
      <c r="K882" s="62" t="str">
        <f t="shared" si="16"/>
        <v>Vazia</v>
      </c>
      <c r="L882" s="13"/>
      <c r="M882" s="13"/>
      <c r="N882" s="13"/>
      <c r="O882" s="13"/>
      <c r="P882" s="13"/>
      <c r="Q882" s="13"/>
      <c r="R882" s="13"/>
      <c r="S882" s="13"/>
      <c r="T882" s="13"/>
      <c r="U882" s="13"/>
    </row>
    <row r="883" spans="1:21" ht="18.75" hidden="1">
      <c r="A883" s="76"/>
      <c r="B883" s="149"/>
      <c r="C883" s="71"/>
      <c r="D883" s="183"/>
      <c r="E883" s="72"/>
      <c r="F883" s="72"/>
      <c r="G883" s="73"/>
      <c r="H883" s="68"/>
      <c r="I883" s="74"/>
      <c r="J883" s="69"/>
      <c r="K883" s="62" t="str">
        <f t="shared" si="16"/>
        <v>Vazia</v>
      </c>
      <c r="L883" s="13"/>
      <c r="M883" s="13"/>
      <c r="N883" s="13"/>
      <c r="O883" s="13"/>
      <c r="P883" s="13"/>
      <c r="Q883" s="13"/>
      <c r="R883" s="13"/>
      <c r="S883" s="13"/>
      <c r="T883" s="13"/>
      <c r="U883" s="13"/>
    </row>
    <row r="884" spans="1:21" ht="31.5" hidden="1">
      <c r="A884" s="76" t="s">
        <v>954</v>
      </c>
      <c r="B884" s="149" t="s">
        <v>955</v>
      </c>
      <c r="C884" s="71" t="s">
        <v>6</v>
      </c>
      <c r="D884" s="183"/>
      <c r="E884" s="72">
        <v>65</v>
      </c>
      <c r="F884" s="72">
        <f>E884*(1+C$2031)</f>
        <v>80.028000000000006</v>
      </c>
      <c r="G884" s="73">
        <f>D884*F884</f>
        <v>0</v>
      </c>
      <c r="H884" s="68"/>
      <c r="I884" s="74"/>
      <c r="J884" s="69"/>
      <c r="K884" s="62" t="str">
        <f t="shared" si="16"/>
        <v>Vazia</v>
      </c>
      <c r="L884" s="13"/>
      <c r="M884" s="13"/>
      <c r="N884" s="13"/>
      <c r="O884" s="13"/>
      <c r="P884" s="13"/>
      <c r="Q884" s="13"/>
      <c r="R884" s="13"/>
      <c r="S884" s="13"/>
      <c r="T884" s="13"/>
      <c r="U884" s="13"/>
    </row>
    <row r="885" spans="1:21" ht="18.75" hidden="1">
      <c r="A885" s="76"/>
      <c r="B885" s="149"/>
      <c r="C885" s="71"/>
      <c r="D885" s="183"/>
      <c r="E885" s="72"/>
      <c r="F885" s="72"/>
      <c r="G885" s="73"/>
      <c r="H885" s="68"/>
      <c r="I885" s="74"/>
      <c r="J885" s="69"/>
      <c r="K885" s="62" t="str">
        <f t="shared" si="16"/>
        <v>Vazia</v>
      </c>
      <c r="L885" s="13"/>
      <c r="M885" s="13"/>
      <c r="N885" s="13"/>
      <c r="O885" s="13"/>
      <c r="P885" s="13"/>
      <c r="Q885" s="13"/>
      <c r="R885" s="13"/>
      <c r="S885" s="13"/>
      <c r="T885" s="13"/>
      <c r="U885" s="13"/>
    </row>
    <row r="886" spans="1:21" ht="31.5" hidden="1">
      <c r="A886" s="76" t="s">
        <v>956</v>
      </c>
      <c r="B886" s="149" t="s">
        <v>957</v>
      </c>
      <c r="C886" s="71" t="s">
        <v>6</v>
      </c>
      <c r="D886" s="183"/>
      <c r="E886" s="72">
        <v>79.599999999999994</v>
      </c>
      <c r="F886" s="72">
        <f>E886*(1+C$2031)</f>
        <v>98.003519999999995</v>
      </c>
      <c r="G886" s="73">
        <f>D886*F886</f>
        <v>0</v>
      </c>
      <c r="H886" s="68"/>
      <c r="I886" s="74"/>
      <c r="J886" s="69"/>
      <c r="K886" s="62" t="str">
        <f t="shared" si="16"/>
        <v>Vazia</v>
      </c>
      <c r="L886" s="13"/>
      <c r="M886" s="13"/>
      <c r="N886" s="13"/>
      <c r="O886" s="13"/>
      <c r="P886" s="13"/>
      <c r="Q886" s="13"/>
      <c r="R886" s="13"/>
      <c r="S886" s="13"/>
      <c r="T886" s="13"/>
      <c r="U886" s="13"/>
    </row>
    <row r="887" spans="1:21" ht="18.75" hidden="1">
      <c r="A887" s="76"/>
      <c r="B887" s="149"/>
      <c r="C887" s="71"/>
      <c r="D887" s="183"/>
      <c r="E887" s="72"/>
      <c r="F887" s="72"/>
      <c r="G887" s="73"/>
      <c r="H887" s="68"/>
      <c r="I887" s="74"/>
      <c r="J887" s="69"/>
      <c r="K887" s="62" t="str">
        <f t="shared" si="16"/>
        <v>Vazia</v>
      </c>
      <c r="L887" s="13"/>
      <c r="M887" s="13"/>
      <c r="N887" s="13"/>
      <c r="O887" s="13"/>
      <c r="P887" s="13"/>
      <c r="Q887" s="13"/>
      <c r="R887" s="13"/>
      <c r="S887" s="13"/>
      <c r="T887" s="13"/>
      <c r="U887" s="13"/>
    </row>
    <row r="888" spans="1:21" ht="31.5" hidden="1">
      <c r="A888" s="76" t="s">
        <v>958</v>
      </c>
      <c r="B888" s="149" t="s">
        <v>959</v>
      </c>
      <c r="C888" s="71" t="s">
        <v>6</v>
      </c>
      <c r="D888" s="183"/>
      <c r="E888" s="72">
        <v>87.3</v>
      </c>
      <c r="F888" s="72">
        <f>E888*(1+C$2031)</f>
        <v>107.48376</v>
      </c>
      <c r="G888" s="73">
        <f>D888*F888</f>
        <v>0</v>
      </c>
      <c r="H888" s="68"/>
      <c r="I888" s="74"/>
      <c r="J888" s="69"/>
      <c r="K888" s="62" t="str">
        <f t="shared" si="16"/>
        <v>Vazia</v>
      </c>
      <c r="L888" s="13"/>
      <c r="M888" s="13"/>
      <c r="N888" s="13"/>
      <c r="O888" s="13"/>
      <c r="P888" s="13"/>
      <c r="Q888" s="13"/>
      <c r="R888" s="13"/>
      <c r="S888" s="13"/>
      <c r="T888" s="13"/>
      <c r="U888" s="13"/>
    </row>
    <row r="889" spans="1:21" ht="18.75" hidden="1">
      <c r="A889" s="76"/>
      <c r="B889" s="148"/>
      <c r="C889" s="71"/>
      <c r="D889" s="183"/>
      <c r="E889" s="72"/>
      <c r="F889" s="72"/>
      <c r="G889" s="73"/>
      <c r="H889" s="68"/>
      <c r="I889" s="74"/>
      <c r="J889" s="69"/>
      <c r="K889" s="62" t="str">
        <f t="shared" si="16"/>
        <v>Vazia</v>
      </c>
      <c r="L889" s="13"/>
      <c r="M889" s="13"/>
      <c r="N889" s="13"/>
      <c r="O889" s="13"/>
      <c r="P889" s="13"/>
      <c r="Q889" s="13"/>
      <c r="R889" s="13"/>
      <c r="S889" s="13"/>
      <c r="T889" s="13"/>
      <c r="U889" s="13"/>
    </row>
    <row r="890" spans="1:21" ht="41.25" customHeight="1">
      <c r="A890" s="76" t="s">
        <v>960</v>
      </c>
      <c r="B890" s="151" t="s">
        <v>961</v>
      </c>
      <c r="C890" s="71"/>
      <c r="D890" s="227"/>
      <c r="E890" s="72"/>
      <c r="F890" s="72"/>
      <c r="G890" s="73"/>
      <c r="H890" s="212" t="s">
        <v>2225</v>
      </c>
      <c r="I890" s="74"/>
      <c r="J890" s="69"/>
      <c r="K890" s="62" t="str">
        <f t="shared" si="16"/>
        <v>Preenchida</v>
      </c>
      <c r="L890" s="13"/>
      <c r="M890" s="13"/>
      <c r="N890" s="13"/>
      <c r="O890" s="13"/>
      <c r="P890" s="13"/>
      <c r="Q890" s="13"/>
      <c r="R890" s="13"/>
      <c r="S890" s="13"/>
      <c r="T890" s="13"/>
      <c r="U890" s="13"/>
    </row>
    <row r="891" spans="1:21" ht="139.9" customHeight="1">
      <c r="A891" s="76"/>
      <c r="B891" s="148" t="s">
        <v>962</v>
      </c>
      <c r="C891" s="71"/>
      <c r="D891" s="227"/>
      <c r="E891" s="72"/>
      <c r="F891" s="72"/>
      <c r="G891" s="73"/>
      <c r="H891" s="212" t="s">
        <v>2225</v>
      </c>
      <c r="I891" s="74"/>
      <c r="J891" s="69"/>
      <c r="K891" s="62" t="str">
        <f t="shared" si="16"/>
        <v>Preenchida</v>
      </c>
      <c r="L891" s="13"/>
      <c r="M891" s="13"/>
      <c r="N891" s="13"/>
      <c r="O891" s="13"/>
      <c r="P891" s="13"/>
      <c r="Q891" s="13"/>
      <c r="R891" s="13"/>
      <c r="S891" s="13"/>
      <c r="T891" s="13"/>
      <c r="U891" s="13"/>
    </row>
    <row r="892" spans="1:21" ht="18.75" hidden="1">
      <c r="A892" s="76"/>
      <c r="B892" s="151"/>
      <c r="C892" s="71"/>
      <c r="D892" s="183"/>
      <c r="E892" s="72"/>
      <c r="F892" s="72"/>
      <c r="G892" s="73"/>
      <c r="H892" s="68"/>
      <c r="I892" s="74"/>
      <c r="J892" s="69"/>
      <c r="K892" s="62" t="str">
        <f t="shared" si="16"/>
        <v>Vazia</v>
      </c>
      <c r="L892" s="13"/>
      <c r="M892" s="13"/>
      <c r="N892" s="13"/>
      <c r="O892" s="13"/>
      <c r="P892" s="13"/>
      <c r="Q892" s="13"/>
      <c r="R892" s="13"/>
      <c r="S892" s="13"/>
      <c r="T892" s="13"/>
      <c r="U892" s="13"/>
    </row>
    <row r="893" spans="1:21" ht="38.450000000000003" customHeight="1">
      <c r="A893" s="76" t="s">
        <v>963</v>
      </c>
      <c r="B893" s="149" t="s">
        <v>2150</v>
      </c>
      <c r="C893" s="71" t="s">
        <v>18</v>
      </c>
      <c r="D893" s="227">
        <v>200</v>
      </c>
      <c r="E893" s="72">
        <v>2.71</v>
      </c>
      <c r="F893" s="72">
        <f>E893*(1+C$2031)</f>
        <v>3.3365520000000002</v>
      </c>
      <c r="G893" s="73">
        <f>D893*F893</f>
        <v>667.31040000000007</v>
      </c>
      <c r="H893" s="285" t="s">
        <v>2206</v>
      </c>
      <c r="I893" s="286"/>
      <c r="J893" s="287"/>
      <c r="K893" s="62" t="str">
        <f t="shared" si="16"/>
        <v>Preenchida</v>
      </c>
      <c r="L893" s="13"/>
      <c r="M893" s="13"/>
      <c r="N893" s="13"/>
      <c r="O893" s="13"/>
      <c r="P893" s="13"/>
      <c r="Q893" s="13"/>
      <c r="R893" s="13"/>
      <c r="S893" s="13"/>
      <c r="T893" s="13"/>
      <c r="U893" s="13"/>
    </row>
    <row r="894" spans="1:21" ht="18.75" hidden="1">
      <c r="A894" s="76"/>
      <c r="B894" s="148"/>
      <c r="C894" s="71"/>
      <c r="D894" s="183"/>
      <c r="E894" s="72"/>
      <c r="F894" s="72"/>
      <c r="G894" s="73"/>
      <c r="H894" s="200"/>
      <c r="I894" s="201"/>
      <c r="J894" s="203"/>
      <c r="K894" s="62" t="str">
        <f t="shared" si="16"/>
        <v>Vazia</v>
      </c>
      <c r="L894" s="13"/>
      <c r="M894" s="13"/>
      <c r="N894" s="13"/>
      <c r="O894" s="13"/>
      <c r="P894" s="13"/>
      <c r="Q894" s="13"/>
      <c r="R894" s="13"/>
      <c r="S894" s="13"/>
      <c r="T894" s="13"/>
      <c r="U894" s="13"/>
    </row>
    <row r="895" spans="1:21" ht="40.15" customHeight="1">
      <c r="A895" s="76" t="s">
        <v>964</v>
      </c>
      <c r="B895" s="149" t="s">
        <v>2151</v>
      </c>
      <c r="C895" s="71" t="s">
        <v>18</v>
      </c>
      <c r="D895" s="227">
        <v>250</v>
      </c>
      <c r="E895" s="72">
        <v>3.8</v>
      </c>
      <c r="F895" s="72">
        <f>E895*(1+C$2031)</f>
        <v>4.6785600000000001</v>
      </c>
      <c r="G895" s="73">
        <f>D895*F895</f>
        <v>1169.6400000000001</v>
      </c>
      <c r="H895" s="285" t="s">
        <v>2207</v>
      </c>
      <c r="I895" s="286"/>
      <c r="J895" s="287"/>
      <c r="K895" s="62" t="str">
        <f t="shared" si="16"/>
        <v>Preenchida</v>
      </c>
      <c r="L895" s="13"/>
      <c r="M895" s="13"/>
      <c r="N895" s="13"/>
      <c r="O895" s="13"/>
      <c r="P895" s="13"/>
      <c r="Q895" s="13"/>
      <c r="R895" s="13"/>
      <c r="S895" s="13"/>
      <c r="T895" s="13"/>
      <c r="U895" s="13"/>
    </row>
    <row r="896" spans="1:21" ht="18.75" hidden="1">
      <c r="A896" s="76"/>
      <c r="B896" s="148"/>
      <c r="C896" s="71"/>
      <c r="D896" s="183"/>
      <c r="E896" s="72"/>
      <c r="F896" s="72"/>
      <c r="G896" s="73"/>
      <c r="H896" s="200"/>
      <c r="I896" s="201"/>
      <c r="J896" s="203"/>
      <c r="K896" s="62" t="str">
        <f t="shared" si="16"/>
        <v>Vazia</v>
      </c>
      <c r="L896" s="13"/>
      <c r="M896" s="13"/>
      <c r="N896" s="13"/>
      <c r="O896" s="13"/>
      <c r="P896" s="13"/>
      <c r="Q896" s="13"/>
      <c r="R896" s="13"/>
      <c r="S896" s="13"/>
      <c r="T896" s="13"/>
      <c r="U896" s="13"/>
    </row>
    <row r="897" spans="1:21" ht="78" customHeight="1">
      <c r="A897" s="76" t="s">
        <v>965</v>
      </c>
      <c r="B897" s="149" t="s">
        <v>2152</v>
      </c>
      <c r="C897" s="71" t="s">
        <v>18</v>
      </c>
      <c r="D897" s="227">
        <v>50</v>
      </c>
      <c r="E897" s="72">
        <v>5.42</v>
      </c>
      <c r="F897" s="72">
        <f>E897*(1+C$2031)</f>
        <v>6.6731040000000004</v>
      </c>
      <c r="G897" s="73">
        <f>D897*F897</f>
        <v>333.65520000000004</v>
      </c>
      <c r="H897" s="285" t="s">
        <v>2208</v>
      </c>
      <c r="I897" s="286"/>
      <c r="J897" s="287"/>
      <c r="K897" s="62" t="str">
        <f t="shared" si="16"/>
        <v>Preenchida</v>
      </c>
      <c r="L897" s="13"/>
      <c r="M897" s="13"/>
      <c r="N897" s="13"/>
      <c r="O897" s="13"/>
      <c r="P897" s="13"/>
      <c r="Q897" s="13"/>
      <c r="R897" s="13"/>
      <c r="S897" s="13"/>
      <c r="T897" s="13"/>
      <c r="U897" s="13"/>
    </row>
    <row r="898" spans="1:21" ht="18.75" hidden="1">
      <c r="A898" s="76"/>
      <c r="B898" s="148"/>
      <c r="C898" s="71"/>
      <c r="D898" s="183"/>
      <c r="E898" s="72"/>
      <c r="F898" s="72"/>
      <c r="G898" s="73"/>
      <c r="H898" s="68"/>
      <c r="I898" s="74"/>
      <c r="J898" s="69"/>
      <c r="K898" s="62" t="str">
        <f t="shared" si="16"/>
        <v>Vazia</v>
      </c>
      <c r="L898" s="13"/>
      <c r="M898" s="13"/>
      <c r="N898" s="13"/>
      <c r="O898" s="13"/>
      <c r="P898" s="13"/>
      <c r="Q898" s="13"/>
      <c r="R898" s="13"/>
      <c r="S898" s="13"/>
      <c r="T898" s="13"/>
      <c r="U898" s="13"/>
    </row>
    <row r="899" spans="1:21" ht="18.75" hidden="1">
      <c r="A899" s="76" t="s">
        <v>966</v>
      </c>
      <c r="B899" s="149" t="s">
        <v>2153</v>
      </c>
      <c r="C899" s="71" t="s">
        <v>18</v>
      </c>
      <c r="D899" s="183"/>
      <c r="E899" s="72">
        <v>7.54</v>
      </c>
      <c r="F899" s="72">
        <f>E899*(1+C$2031)</f>
        <v>9.2832480000000004</v>
      </c>
      <c r="G899" s="73">
        <f>D899*F899</f>
        <v>0</v>
      </c>
      <c r="H899" s="68"/>
      <c r="I899" s="74"/>
      <c r="J899" s="75"/>
      <c r="K899" s="62" t="str">
        <f t="shared" si="16"/>
        <v>Vazia</v>
      </c>
      <c r="L899" s="13"/>
      <c r="M899" s="13"/>
      <c r="N899" s="13"/>
      <c r="O899" s="13"/>
      <c r="P899" s="13"/>
      <c r="Q899" s="13"/>
      <c r="R899" s="13"/>
      <c r="S899" s="13"/>
      <c r="T899" s="13"/>
      <c r="U899" s="13"/>
    </row>
    <row r="900" spans="1:21" ht="18.75" hidden="1">
      <c r="A900" s="76"/>
      <c r="B900" s="148"/>
      <c r="C900" s="71"/>
      <c r="D900" s="183"/>
      <c r="E900" s="72"/>
      <c r="F900" s="72"/>
      <c r="G900" s="73"/>
      <c r="H900" s="68"/>
      <c r="I900" s="74"/>
      <c r="J900" s="69"/>
      <c r="K900" s="62" t="str">
        <f t="shared" si="16"/>
        <v>Vazia</v>
      </c>
      <c r="L900" s="13"/>
      <c r="M900" s="13"/>
      <c r="N900" s="13"/>
      <c r="O900" s="13"/>
      <c r="P900" s="13"/>
      <c r="Q900" s="13"/>
      <c r="R900" s="13"/>
      <c r="S900" s="13"/>
      <c r="T900" s="13"/>
      <c r="U900" s="13"/>
    </row>
    <row r="901" spans="1:21" ht="18.75" hidden="1">
      <c r="A901" s="76" t="s">
        <v>967</v>
      </c>
      <c r="B901" s="151" t="s">
        <v>968</v>
      </c>
      <c r="C901" s="71"/>
      <c r="D901" s="183"/>
      <c r="E901" s="72"/>
      <c r="F901" s="72"/>
      <c r="G901" s="73"/>
      <c r="H901" s="68"/>
      <c r="I901" s="74"/>
      <c r="J901" s="69"/>
      <c r="K901" s="62" t="str">
        <f t="shared" si="16"/>
        <v>Vazia</v>
      </c>
      <c r="L901" s="13"/>
      <c r="M901" s="13"/>
      <c r="N901" s="13"/>
      <c r="O901" s="13"/>
      <c r="P901" s="13"/>
      <c r="Q901" s="13"/>
      <c r="R901" s="13"/>
      <c r="S901" s="13"/>
      <c r="T901" s="13"/>
      <c r="U901" s="13"/>
    </row>
    <row r="902" spans="1:21" ht="110.25" hidden="1">
      <c r="A902" s="76"/>
      <c r="B902" s="148" t="s">
        <v>969</v>
      </c>
      <c r="C902" s="71"/>
      <c r="D902" s="183"/>
      <c r="E902" s="72"/>
      <c r="F902" s="72"/>
      <c r="G902" s="73"/>
      <c r="H902" s="68"/>
      <c r="I902" s="74"/>
      <c r="J902" s="69"/>
      <c r="K902" s="62" t="str">
        <f t="shared" si="16"/>
        <v>Vazia</v>
      </c>
      <c r="L902" s="13"/>
      <c r="M902" s="13"/>
      <c r="N902" s="13"/>
      <c r="O902" s="13"/>
      <c r="P902" s="13"/>
      <c r="Q902" s="13"/>
      <c r="R902" s="13"/>
      <c r="S902" s="13"/>
      <c r="T902" s="13"/>
      <c r="U902" s="13"/>
    </row>
    <row r="903" spans="1:21" ht="18.75" hidden="1">
      <c r="A903" s="76"/>
      <c r="B903" s="148"/>
      <c r="C903" s="71"/>
      <c r="D903" s="183"/>
      <c r="E903" s="72"/>
      <c r="F903" s="72"/>
      <c r="G903" s="73"/>
      <c r="H903" s="68"/>
      <c r="I903" s="74"/>
      <c r="J903" s="69"/>
      <c r="K903" s="62" t="str">
        <f t="shared" si="16"/>
        <v>Vazia</v>
      </c>
      <c r="L903" s="13"/>
      <c r="M903" s="13"/>
      <c r="N903" s="13"/>
      <c r="O903" s="13"/>
      <c r="P903" s="13"/>
      <c r="Q903" s="13"/>
      <c r="R903" s="13"/>
      <c r="S903" s="13"/>
      <c r="T903" s="13"/>
      <c r="U903" s="13"/>
    </row>
    <row r="904" spans="1:21" ht="18.75" hidden="1">
      <c r="A904" s="76" t="s">
        <v>970</v>
      </c>
      <c r="B904" s="149" t="s">
        <v>2154</v>
      </c>
      <c r="C904" s="71" t="s">
        <v>18</v>
      </c>
      <c r="D904" s="183"/>
      <c r="E904" s="72">
        <v>13.11</v>
      </c>
      <c r="F904" s="72">
        <f>E904*(1+C$2031)</f>
        <v>16.141031999999999</v>
      </c>
      <c r="G904" s="73">
        <f>D904*F904</f>
        <v>0</v>
      </c>
      <c r="H904" s="68"/>
      <c r="I904" s="74"/>
      <c r="J904" s="75"/>
      <c r="K904" s="62" t="str">
        <f t="shared" si="16"/>
        <v>Vazia</v>
      </c>
      <c r="L904" s="13"/>
      <c r="M904" s="13"/>
      <c r="N904" s="13"/>
      <c r="O904" s="13"/>
      <c r="P904" s="13"/>
      <c r="Q904" s="13"/>
      <c r="R904" s="13"/>
      <c r="S904" s="13"/>
      <c r="T904" s="13"/>
      <c r="U904" s="13"/>
    </row>
    <row r="905" spans="1:21" ht="18.75" hidden="1">
      <c r="A905" s="76"/>
      <c r="B905" s="148"/>
      <c r="C905" s="71"/>
      <c r="D905" s="183"/>
      <c r="E905" s="72"/>
      <c r="F905" s="72"/>
      <c r="G905" s="73"/>
      <c r="H905" s="68"/>
      <c r="I905" s="74"/>
      <c r="J905" s="69"/>
      <c r="K905" s="62" t="str">
        <f t="shared" si="16"/>
        <v>Vazia</v>
      </c>
      <c r="L905" s="13"/>
      <c r="M905" s="13"/>
      <c r="N905" s="13"/>
      <c r="O905" s="13"/>
      <c r="P905" s="13"/>
      <c r="Q905" s="13"/>
      <c r="R905" s="13"/>
      <c r="S905" s="13"/>
      <c r="T905" s="13"/>
      <c r="U905" s="13"/>
    </row>
    <row r="906" spans="1:21" ht="18.75" hidden="1">
      <c r="A906" s="76" t="s">
        <v>971</v>
      </c>
      <c r="B906" s="149" t="s">
        <v>2155</v>
      </c>
      <c r="C906" s="71" t="s">
        <v>18</v>
      </c>
      <c r="D906" s="183"/>
      <c r="E906" s="72">
        <v>17.829999999999998</v>
      </c>
      <c r="F906" s="72">
        <f>E906*(1+C$2031)</f>
        <v>21.952296</v>
      </c>
      <c r="G906" s="73">
        <f>D906*F906</f>
        <v>0</v>
      </c>
      <c r="H906" s="68"/>
      <c r="I906" s="74"/>
      <c r="J906" s="75"/>
      <c r="K906" s="62" t="str">
        <f t="shared" si="16"/>
        <v>Vazia</v>
      </c>
      <c r="L906" s="13"/>
      <c r="M906" s="13"/>
      <c r="N906" s="13"/>
      <c r="O906" s="13"/>
      <c r="P906" s="13"/>
      <c r="Q906" s="13"/>
      <c r="R906" s="13"/>
      <c r="S906" s="13"/>
      <c r="T906" s="13"/>
      <c r="U906" s="13"/>
    </row>
    <row r="907" spans="1:21" ht="18.75" hidden="1">
      <c r="A907" s="76"/>
      <c r="B907" s="148"/>
      <c r="C907" s="71"/>
      <c r="D907" s="183"/>
      <c r="E907" s="72"/>
      <c r="F907" s="72"/>
      <c r="G907" s="73"/>
      <c r="H907" s="68"/>
      <c r="I907" s="74"/>
      <c r="J907" s="69"/>
      <c r="K907" s="62" t="str">
        <f t="shared" si="16"/>
        <v>Vazia</v>
      </c>
      <c r="L907" s="13"/>
      <c r="M907" s="13"/>
      <c r="N907" s="13"/>
      <c r="O907" s="13"/>
      <c r="P907" s="13"/>
      <c r="Q907" s="13"/>
      <c r="R907" s="13"/>
      <c r="S907" s="13"/>
      <c r="T907" s="13"/>
      <c r="U907" s="13"/>
    </row>
    <row r="908" spans="1:21" ht="18.75" hidden="1">
      <c r="A908" s="76" t="s">
        <v>972</v>
      </c>
      <c r="B908" s="149" t="s">
        <v>2156</v>
      </c>
      <c r="C908" s="71" t="s">
        <v>18</v>
      </c>
      <c r="D908" s="183"/>
      <c r="E908" s="72">
        <v>28.45</v>
      </c>
      <c r="F908" s="72">
        <f>E908*(1+C$2031)</f>
        <v>35.027639999999998</v>
      </c>
      <c r="G908" s="73">
        <f>D908*F908</f>
        <v>0</v>
      </c>
      <c r="H908" s="68"/>
      <c r="I908" s="74"/>
      <c r="J908" s="75"/>
      <c r="K908" s="62" t="str">
        <f t="shared" si="16"/>
        <v>Vazia</v>
      </c>
      <c r="L908" s="13"/>
      <c r="M908" s="13"/>
      <c r="N908" s="13"/>
      <c r="O908" s="13"/>
      <c r="P908" s="13"/>
      <c r="Q908" s="13"/>
      <c r="R908" s="13"/>
      <c r="S908" s="13"/>
      <c r="T908" s="13"/>
      <c r="U908" s="13"/>
    </row>
    <row r="909" spans="1:21" ht="18.75" hidden="1">
      <c r="A909" s="76"/>
      <c r="B909" s="148"/>
      <c r="C909" s="71"/>
      <c r="D909" s="183"/>
      <c r="E909" s="72"/>
      <c r="F909" s="72"/>
      <c r="G909" s="73"/>
      <c r="H909" s="68"/>
      <c r="I909" s="74"/>
      <c r="J909" s="69"/>
      <c r="K909" s="62" t="str">
        <f t="shared" si="16"/>
        <v>Vazia</v>
      </c>
      <c r="L909" s="13"/>
      <c r="M909" s="13"/>
      <c r="N909" s="13"/>
      <c r="O909" s="13"/>
      <c r="P909" s="13"/>
      <c r="Q909" s="13"/>
      <c r="R909" s="13"/>
      <c r="S909" s="13"/>
      <c r="T909" s="13"/>
      <c r="U909" s="13"/>
    </row>
    <row r="910" spans="1:21" ht="18.75" hidden="1">
      <c r="A910" s="76" t="s">
        <v>973</v>
      </c>
      <c r="B910" s="149" t="s">
        <v>2157</v>
      </c>
      <c r="C910" s="71" t="s">
        <v>18</v>
      </c>
      <c r="D910" s="183"/>
      <c r="E910" s="72">
        <v>33.020000000000003</v>
      </c>
      <c r="F910" s="72">
        <f>E910*(1+C$2031)</f>
        <v>40.654224000000006</v>
      </c>
      <c r="G910" s="73">
        <f>D910*F910</f>
        <v>0</v>
      </c>
      <c r="H910" s="68"/>
      <c r="I910" s="74"/>
      <c r="J910" s="75"/>
      <c r="K910" s="62" t="str">
        <f t="shared" si="16"/>
        <v>Vazia</v>
      </c>
      <c r="L910" s="13"/>
      <c r="M910" s="13"/>
      <c r="N910" s="13"/>
      <c r="O910" s="13"/>
      <c r="P910" s="13"/>
      <c r="Q910" s="13"/>
      <c r="R910" s="13"/>
      <c r="S910" s="13"/>
      <c r="T910" s="13"/>
      <c r="U910" s="13"/>
    </row>
    <row r="911" spans="1:21" ht="18.75" hidden="1">
      <c r="A911" s="76"/>
      <c r="B911" s="148"/>
      <c r="C911" s="71"/>
      <c r="D911" s="183"/>
      <c r="E911" s="72"/>
      <c r="F911" s="72"/>
      <c r="G911" s="73"/>
      <c r="H911" s="68"/>
      <c r="I911" s="74"/>
      <c r="J911" s="69"/>
      <c r="K911" s="62" t="str">
        <f t="shared" si="16"/>
        <v>Vazia</v>
      </c>
      <c r="L911" s="13"/>
      <c r="M911" s="13"/>
      <c r="N911" s="13"/>
      <c r="O911" s="13"/>
      <c r="P911" s="13"/>
      <c r="Q911" s="13"/>
      <c r="R911" s="13"/>
      <c r="S911" s="13"/>
      <c r="T911" s="13"/>
      <c r="U911" s="13"/>
    </row>
    <row r="912" spans="1:21" ht="18.75" hidden="1">
      <c r="A912" s="76" t="s">
        <v>974</v>
      </c>
      <c r="B912" s="149" t="s">
        <v>2158</v>
      </c>
      <c r="C912" s="71" t="s">
        <v>18</v>
      </c>
      <c r="D912" s="183"/>
      <c r="E912" s="72">
        <v>46.03</v>
      </c>
      <c r="F912" s="72">
        <f>E912*(1+C$2031)</f>
        <v>56.672136000000002</v>
      </c>
      <c r="G912" s="73">
        <f>D912*F912</f>
        <v>0</v>
      </c>
      <c r="H912" s="68"/>
      <c r="I912" s="74"/>
      <c r="J912" s="75"/>
      <c r="K912" s="62" t="str">
        <f t="shared" si="16"/>
        <v>Vazia</v>
      </c>
      <c r="L912" s="13"/>
      <c r="M912" s="13"/>
      <c r="N912" s="13"/>
      <c r="O912" s="13"/>
      <c r="P912" s="13"/>
      <c r="Q912" s="13"/>
      <c r="R912" s="13"/>
      <c r="S912" s="13"/>
      <c r="T912" s="13"/>
      <c r="U912" s="13"/>
    </row>
    <row r="913" spans="1:21" ht="18.75" hidden="1">
      <c r="A913" s="76"/>
      <c r="B913" s="149"/>
      <c r="C913" s="71"/>
      <c r="D913" s="183"/>
      <c r="E913" s="72"/>
      <c r="F913" s="72"/>
      <c r="G913" s="73"/>
      <c r="H913" s="68"/>
      <c r="I913" s="74"/>
      <c r="J913" s="69"/>
      <c r="K913" s="62" t="str">
        <f t="shared" si="16"/>
        <v>Vazia</v>
      </c>
      <c r="L913" s="13"/>
      <c r="M913" s="13"/>
      <c r="N913" s="13"/>
      <c r="O913" s="13"/>
      <c r="P913" s="13"/>
      <c r="Q913" s="13"/>
      <c r="R913" s="13"/>
      <c r="S913" s="13"/>
      <c r="T913" s="13"/>
      <c r="U913" s="13"/>
    </row>
    <row r="914" spans="1:21" ht="18.75" hidden="1">
      <c r="A914" s="76" t="s">
        <v>975</v>
      </c>
      <c r="B914" s="149" t="s">
        <v>976</v>
      </c>
      <c r="C914" s="71" t="s">
        <v>18</v>
      </c>
      <c r="D914" s="183"/>
      <c r="E914" s="72">
        <v>76.290000000000006</v>
      </c>
      <c r="F914" s="72">
        <f>E914*(1+C$2031)</f>
        <v>93.928248000000011</v>
      </c>
      <c r="G914" s="73">
        <f>D914*F914</f>
        <v>0</v>
      </c>
      <c r="H914" s="68"/>
      <c r="I914" s="74"/>
      <c r="J914" s="75"/>
      <c r="K914" s="62" t="str">
        <f t="shared" ref="K914:K977" si="17">IF(H914="","Vazia","Preenchida")</f>
        <v>Vazia</v>
      </c>
      <c r="L914" s="13"/>
      <c r="M914" s="13"/>
      <c r="N914" s="13"/>
      <c r="O914" s="13"/>
      <c r="P914" s="13"/>
      <c r="Q914" s="13"/>
      <c r="R914" s="13"/>
      <c r="S914" s="13"/>
      <c r="T914" s="13"/>
      <c r="U914" s="13"/>
    </row>
    <row r="915" spans="1:21" ht="18.75" hidden="1">
      <c r="A915" s="76"/>
      <c r="B915" s="148"/>
      <c r="C915" s="71"/>
      <c r="D915" s="183"/>
      <c r="E915" s="72"/>
      <c r="F915" s="72"/>
      <c r="G915" s="73"/>
      <c r="H915" s="68"/>
      <c r="I915" s="74"/>
      <c r="J915" s="69"/>
      <c r="K915" s="62" t="str">
        <f t="shared" si="17"/>
        <v>Vazia</v>
      </c>
      <c r="L915" s="13"/>
      <c r="M915" s="13"/>
      <c r="N915" s="13"/>
      <c r="O915" s="13"/>
      <c r="P915" s="13"/>
      <c r="Q915" s="13"/>
      <c r="R915" s="13"/>
      <c r="S915" s="13"/>
      <c r="T915" s="13"/>
      <c r="U915" s="13"/>
    </row>
    <row r="916" spans="1:21" ht="18.75" hidden="1">
      <c r="A916" s="76" t="s">
        <v>977</v>
      </c>
      <c r="B916" s="149" t="s">
        <v>978</v>
      </c>
      <c r="C916" s="71" t="s">
        <v>18</v>
      </c>
      <c r="D916" s="183"/>
      <c r="E916" s="72">
        <v>97.88</v>
      </c>
      <c r="F916" s="72">
        <f>E916*(1+C$2031)</f>
        <v>120.509856</v>
      </c>
      <c r="G916" s="73">
        <f>D916*F916</f>
        <v>0</v>
      </c>
      <c r="H916" s="68"/>
      <c r="I916" s="74"/>
      <c r="J916" s="69"/>
      <c r="K916" s="62" t="str">
        <f t="shared" si="17"/>
        <v>Vazia</v>
      </c>
      <c r="L916" s="13"/>
      <c r="M916" s="13"/>
      <c r="N916" s="13"/>
      <c r="O916" s="13"/>
      <c r="P916" s="13"/>
      <c r="Q916" s="13"/>
      <c r="R916" s="13"/>
      <c r="S916" s="13"/>
      <c r="T916" s="13"/>
      <c r="U916" s="13"/>
    </row>
    <row r="917" spans="1:21" ht="18.75" hidden="1">
      <c r="A917" s="76"/>
      <c r="B917" s="148"/>
      <c r="C917" s="71"/>
      <c r="D917" s="183"/>
      <c r="E917" s="72"/>
      <c r="F917" s="72"/>
      <c r="G917" s="73"/>
      <c r="H917" s="68"/>
      <c r="I917" s="74"/>
      <c r="J917" s="69"/>
      <c r="K917" s="62" t="str">
        <f t="shared" si="17"/>
        <v>Vazia</v>
      </c>
      <c r="L917" s="13"/>
      <c r="M917" s="13"/>
      <c r="N917" s="13"/>
      <c r="O917" s="13"/>
      <c r="P917" s="13"/>
      <c r="Q917" s="13"/>
      <c r="R917" s="13"/>
      <c r="S917" s="13"/>
      <c r="T917" s="13"/>
      <c r="U917" s="13"/>
    </row>
    <row r="918" spans="1:21" ht="18.75" hidden="1">
      <c r="A918" s="76" t="s">
        <v>979</v>
      </c>
      <c r="B918" s="149" t="s">
        <v>980</v>
      </c>
      <c r="C918" s="71" t="s">
        <v>18</v>
      </c>
      <c r="D918" s="183"/>
      <c r="E918" s="72">
        <v>120.6</v>
      </c>
      <c r="F918" s="72">
        <f>E918*(1+C$2031)</f>
        <v>148.48272</v>
      </c>
      <c r="G918" s="73">
        <f>D918*F918</f>
        <v>0</v>
      </c>
      <c r="H918" s="68"/>
      <c r="I918" s="74"/>
      <c r="J918" s="69"/>
      <c r="K918" s="62" t="str">
        <f t="shared" si="17"/>
        <v>Vazia</v>
      </c>
      <c r="L918" s="13"/>
      <c r="M918" s="13"/>
      <c r="N918" s="13"/>
      <c r="O918" s="13"/>
      <c r="P918" s="13"/>
      <c r="Q918" s="13"/>
      <c r="R918" s="13"/>
      <c r="S918" s="13"/>
      <c r="T918" s="13"/>
      <c r="U918" s="13"/>
    </row>
    <row r="919" spans="1:21" ht="18.75" hidden="1">
      <c r="A919" s="76"/>
      <c r="B919" s="148"/>
      <c r="C919" s="71"/>
      <c r="D919" s="183"/>
      <c r="E919" s="72"/>
      <c r="F919" s="72"/>
      <c r="G919" s="73"/>
      <c r="H919" s="68"/>
      <c r="I919" s="74"/>
      <c r="J919" s="69"/>
      <c r="K919" s="62" t="str">
        <f t="shared" si="17"/>
        <v>Vazia</v>
      </c>
      <c r="L919" s="13"/>
      <c r="M919" s="13"/>
      <c r="N919" s="13"/>
      <c r="O919" s="13"/>
      <c r="P919" s="13"/>
      <c r="Q919" s="13"/>
      <c r="R919" s="13"/>
      <c r="S919" s="13"/>
      <c r="T919" s="13"/>
      <c r="U919" s="13"/>
    </row>
    <row r="920" spans="1:21" ht="18.75" hidden="1">
      <c r="A920" s="76" t="s">
        <v>981</v>
      </c>
      <c r="B920" s="149" t="s">
        <v>982</v>
      </c>
      <c r="C920" s="71" t="s">
        <v>18</v>
      </c>
      <c r="D920" s="183"/>
      <c r="E920" s="72">
        <v>146.91</v>
      </c>
      <c r="F920" s="72">
        <f>E920*(1+C$2031)</f>
        <v>180.87559200000001</v>
      </c>
      <c r="G920" s="73">
        <f>D920*F920</f>
        <v>0</v>
      </c>
      <c r="H920" s="68"/>
      <c r="I920" s="74"/>
      <c r="J920" s="69"/>
      <c r="K920" s="62" t="str">
        <f t="shared" si="17"/>
        <v>Vazia</v>
      </c>
      <c r="L920" s="13"/>
      <c r="M920" s="13"/>
      <c r="N920" s="13"/>
      <c r="O920" s="13"/>
      <c r="P920" s="13"/>
      <c r="Q920" s="13"/>
      <c r="R920" s="13"/>
      <c r="S920" s="13"/>
      <c r="T920" s="13"/>
      <c r="U920" s="13"/>
    </row>
    <row r="921" spans="1:21" ht="18.75" hidden="1">
      <c r="A921" s="76"/>
      <c r="B921" s="148"/>
      <c r="C921" s="71"/>
      <c r="D921" s="183"/>
      <c r="E921" s="72"/>
      <c r="F921" s="72"/>
      <c r="G921" s="73"/>
      <c r="H921" s="68"/>
      <c r="I921" s="74"/>
      <c r="J921" s="69"/>
      <c r="K921" s="62" t="str">
        <f t="shared" si="17"/>
        <v>Vazia</v>
      </c>
      <c r="L921" s="13"/>
      <c r="M921" s="13"/>
      <c r="N921" s="13"/>
      <c r="O921" s="13"/>
      <c r="P921" s="13"/>
      <c r="Q921" s="13"/>
      <c r="R921" s="13"/>
      <c r="S921" s="13"/>
      <c r="T921" s="13"/>
      <c r="U921" s="13"/>
    </row>
    <row r="922" spans="1:21" ht="18.75" hidden="1">
      <c r="A922" s="76" t="s">
        <v>983</v>
      </c>
      <c r="B922" s="149" t="s">
        <v>984</v>
      </c>
      <c r="C922" s="71" t="s">
        <v>18</v>
      </c>
      <c r="D922" s="183"/>
      <c r="E922" s="72">
        <v>178.87</v>
      </c>
      <c r="F922" s="72">
        <f>E922*(1+C$2031)</f>
        <v>220.22474400000002</v>
      </c>
      <c r="G922" s="73">
        <f>D922*F922</f>
        <v>0</v>
      </c>
      <c r="H922" s="68"/>
      <c r="I922" s="74"/>
      <c r="J922" s="69"/>
      <c r="K922" s="62" t="str">
        <f t="shared" si="17"/>
        <v>Vazia</v>
      </c>
      <c r="L922" s="13"/>
      <c r="M922" s="13"/>
      <c r="N922" s="13"/>
      <c r="O922" s="13"/>
      <c r="P922" s="13"/>
      <c r="Q922" s="13"/>
      <c r="R922" s="13"/>
      <c r="S922" s="13"/>
      <c r="T922" s="13"/>
      <c r="U922" s="13"/>
    </row>
    <row r="923" spans="1:21" ht="18.75" hidden="1">
      <c r="A923" s="76"/>
      <c r="B923" s="148"/>
      <c r="C923" s="71"/>
      <c r="D923" s="183"/>
      <c r="E923" s="72"/>
      <c r="F923" s="72"/>
      <c r="G923" s="73"/>
      <c r="H923" s="68"/>
      <c r="I923" s="74"/>
      <c r="J923" s="69"/>
      <c r="K923" s="62" t="str">
        <f t="shared" si="17"/>
        <v>Vazia</v>
      </c>
      <c r="L923" s="13"/>
      <c r="M923" s="13"/>
      <c r="N923" s="13"/>
      <c r="O923" s="13"/>
      <c r="P923" s="13"/>
      <c r="Q923" s="13"/>
      <c r="R923" s="13"/>
      <c r="S923" s="13"/>
      <c r="T923" s="13"/>
      <c r="U923" s="13"/>
    </row>
    <row r="924" spans="1:21" ht="18.75" hidden="1">
      <c r="A924" s="76" t="s">
        <v>985</v>
      </c>
      <c r="B924" s="149" t="s">
        <v>986</v>
      </c>
      <c r="C924" s="71" t="s">
        <v>18</v>
      </c>
      <c r="D924" s="183"/>
      <c r="E924" s="72">
        <v>230.58</v>
      </c>
      <c r="F924" s="72">
        <f>E924*(1+C$2031)</f>
        <v>283.89009600000003</v>
      </c>
      <c r="G924" s="73">
        <f>D924*F924</f>
        <v>0</v>
      </c>
      <c r="H924" s="68"/>
      <c r="I924" s="74"/>
      <c r="J924" s="69"/>
      <c r="K924" s="62" t="str">
        <f t="shared" si="17"/>
        <v>Vazia</v>
      </c>
      <c r="L924" s="13"/>
      <c r="M924" s="13"/>
      <c r="N924" s="13"/>
      <c r="O924" s="13"/>
      <c r="P924" s="13"/>
      <c r="Q924" s="13"/>
      <c r="R924" s="13"/>
      <c r="S924" s="13"/>
      <c r="T924" s="13"/>
      <c r="U924" s="13"/>
    </row>
    <row r="925" spans="1:21" ht="18.75" hidden="1">
      <c r="A925" s="76"/>
      <c r="B925" s="149"/>
      <c r="C925" s="71"/>
      <c r="D925" s="183"/>
      <c r="E925" s="72"/>
      <c r="F925" s="72"/>
      <c r="G925" s="73"/>
      <c r="H925" s="68"/>
      <c r="I925" s="74"/>
      <c r="J925" s="69"/>
      <c r="K925" s="62" t="str">
        <f t="shared" si="17"/>
        <v>Vazia</v>
      </c>
      <c r="L925" s="13"/>
      <c r="M925" s="13"/>
      <c r="N925" s="13"/>
      <c r="O925" s="13"/>
      <c r="P925" s="13"/>
      <c r="Q925" s="13"/>
      <c r="R925" s="13"/>
      <c r="S925" s="13"/>
      <c r="T925" s="13"/>
      <c r="U925" s="13"/>
    </row>
    <row r="926" spans="1:21" ht="18.75" hidden="1">
      <c r="A926" s="76" t="s">
        <v>987</v>
      </c>
      <c r="B926" s="149" t="s">
        <v>988</v>
      </c>
      <c r="C926" s="71" t="s">
        <v>18</v>
      </c>
      <c r="D926" s="183"/>
      <c r="E926" s="72">
        <v>289.48</v>
      </c>
      <c r="F926" s="72">
        <f>E926*(1+C$2031)</f>
        <v>356.40777600000007</v>
      </c>
      <c r="G926" s="73">
        <f>D926*F926</f>
        <v>0</v>
      </c>
      <c r="H926" s="68"/>
      <c r="I926" s="74"/>
      <c r="J926" s="69"/>
      <c r="K926" s="62" t="str">
        <f t="shared" si="17"/>
        <v>Vazia</v>
      </c>
      <c r="L926" s="13"/>
      <c r="M926" s="13"/>
      <c r="N926" s="13"/>
      <c r="O926" s="13"/>
      <c r="P926" s="13"/>
      <c r="Q926" s="13"/>
      <c r="R926" s="13"/>
      <c r="S926" s="13"/>
      <c r="T926" s="13"/>
      <c r="U926" s="13"/>
    </row>
    <row r="927" spans="1:21" ht="18.75" hidden="1">
      <c r="A927" s="76"/>
      <c r="B927" s="148"/>
      <c r="C927" s="71"/>
      <c r="D927" s="183"/>
      <c r="E927" s="72"/>
      <c r="F927" s="72"/>
      <c r="G927" s="73"/>
      <c r="H927" s="68"/>
      <c r="I927" s="74"/>
      <c r="J927" s="69"/>
      <c r="K927" s="62" t="str">
        <f t="shared" si="17"/>
        <v>Vazia</v>
      </c>
      <c r="L927" s="13"/>
      <c r="M927" s="13"/>
      <c r="N927" s="13"/>
      <c r="O927" s="13"/>
      <c r="P927" s="13"/>
      <c r="Q927" s="13"/>
      <c r="R927" s="13"/>
      <c r="S927" s="13"/>
      <c r="T927" s="13"/>
      <c r="U927" s="13"/>
    </row>
    <row r="928" spans="1:21" ht="18.75" hidden="1">
      <c r="A928" s="76" t="s">
        <v>977</v>
      </c>
      <c r="B928" s="149" t="s">
        <v>989</v>
      </c>
      <c r="C928" s="71" t="s">
        <v>18</v>
      </c>
      <c r="D928" s="183"/>
      <c r="E928" s="72">
        <v>12.78</v>
      </c>
      <c r="F928" s="72">
        <f>E928*(1+C$2031)</f>
        <v>15.734736</v>
      </c>
      <c r="G928" s="73">
        <f>D928*F928</f>
        <v>0</v>
      </c>
      <c r="H928" s="68"/>
      <c r="I928" s="74"/>
      <c r="J928" s="75"/>
      <c r="K928" s="62" t="str">
        <f t="shared" si="17"/>
        <v>Vazia</v>
      </c>
      <c r="L928" s="13"/>
      <c r="M928" s="13"/>
      <c r="N928" s="13"/>
      <c r="O928" s="13"/>
      <c r="P928" s="13"/>
      <c r="Q928" s="13"/>
      <c r="R928" s="13"/>
      <c r="S928" s="13"/>
      <c r="T928" s="13"/>
      <c r="U928" s="13"/>
    </row>
    <row r="929" spans="1:21" ht="110.25" hidden="1">
      <c r="A929" s="76"/>
      <c r="B929" s="148" t="s">
        <v>990</v>
      </c>
      <c r="C929" s="71"/>
      <c r="D929" s="183"/>
      <c r="E929" s="72"/>
      <c r="F929" s="72"/>
      <c r="G929" s="73"/>
      <c r="H929" s="68"/>
      <c r="I929" s="74"/>
      <c r="J929" s="69"/>
      <c r="K929" s="62" t="str">
        <f t="shared" si="17"/>
        <v>Vazia</v>
      </c>
      <c r="L929" s="13"/>
      <c r="M929" s="13"/>
      <c r="N929" s="13"/>
      <c r="O929" s="13"/>
      <c r="P929" s="13"/>
      <c r="Q929" s="13"/>
      <c r="R929" s="13"/>
      <c r="S929" s="13"/>
      <c r="T929" s="13"/>
      <c r="U929" s="13"/>
    </row>
    <row r="930" spans="1:21" ht="18.75" hidden="1">
      <c r="A930" s="76"/>
      <c r="B930" s="148"/>
      <c r="C930" s="71"/>
      <c r="D930" s="183"/>
      <c r="E930" s="72"/>
      <c r="F930" s="72"/>
      <c r="G930" s="73"/>
      <c r="H930" s="68"/>
      <c r="I930" s="74"/>
      <c r="J930" s="69"/>
      <c r="K930" s="62" t="str">
        <f t="shared" si="17"/>
        <v>Vazia</v>
      </c>
      <c r="L930" s="13"/>
      <c r="M930" s="13"/>
      <c r="N930" s="13"/>
      <c r="O930" s="13"/>
      <c r="P930" s="13"/>
      <c r="Q930" s="13"/>
      <c r="R930" s="13"/>
      <c r="S930" s="13"/>
      <c r="T930" s="13"/>
      <c r="U930" s="13"/>
    </row>
    <row r="931" spans="1:21" ht="18.75">
      <c r="A931" s="76" t="s">
        <v>991</v>
      </c>
      <c r="B931" s="151" t="s">
        <v>992</v>
      </c>
      <c r="C931" s="71"/>
      <c r="D931" s="227"/>
      <c r="E931" s="72"/>
      <c r="F931" s="72"/>
      <c r="G931" s="73"/>
      <c r="H931" s="212" t="s">
        <v>2225</v>
      </c>
      <c r="I931" s="74"/>
      <c r="J931" s="69"/>
      <c r="K931" s="62" t="str">
        <f t="shared" si="17"/>
        <v>Preenchida</v>
      </c>
      <c r="L931" s="13"/>
      <c r="M931" s="13"/>
      <c r="N931" s="13"/>
      <c r="O931" s="13"/>
      <c r="P931" s="13"/>
      <c r="Q931" s="13"/>
      <c r="R931" s="13"/>
      <c r="S931" s="13"/>
      <c r="T931" s="13"/>
      <c r="U931" s="13"/>
    </row>
    <row r="932" spans="1:21" ht="198" customHeight="1">
      <c r="A932" s="76"/>
      <c r="B932" s="148" t="s">
        <v>993</v>
      </c>
      <c r="C932" s="71"/>
      <c r="D932" s="227"/>
      <c r="E932" s="72"/>
      <c r="F932" s="72"/>
      <c r="G932" s="73"/>
      <c r="H932" s="212" t="s">
        <v>2225</v>
      </c>
      <c r="I932" s="74"/>
      <c r="J932" s="69"/>
      <c r="K932" s="62" t="str">
        <f t="shared" si="17"/>
        <v>Preenchida</v>
      </c>
      <c r="L932" s="13"/>
      <c r="M932" s="13"/>
      <c r="N932" s="13"/>
      <c r="O932" s="13"/>
      <c r="P932" s="13"/>
      <c r="Q932" s="13"/>
      <c r="R932" s="13"/>
      <c r="S932" s="13"/>
      <c r="T932" s="13"/>
      <c r="U932" s="13"/>
    </row>
    <row r="933" spans="1:21" ht="18.75" hidden="1">
      <c r="A933" s="76"/>
      <c r="B933" s="148"/>
      <c r="C933" s="71"/>
      <c r="D933" s="183"/>
      <c r="E933" s="72"/>
      <c r="F933" s="72"/>
      <c r="G933" s="73"/>
      <c r="H933" s="68"/>
      <c r="I933" s="74"/>
      <c r="J933" s="69"/>
      <c r="K933" s="62" t="str">
        <f t="shared" si="17"/>
        <v>Vazia</v>
      </c>
      <c r="L933" s="13"/>
      <c r="M933" s="13"/>
      <c r="N933" s="13"/>
      <c r="O933" s="13"/>
      <c r="P933" s="13"/>
      <c r="Q933" s="13"/>
      <c r="R933" s="13"/>
      <c r="S933" s="13"/>
      <c r="T933" s="13"/>
      <c r="U933" s="13"/>
    </row>
    <row r="934" spans="1:21" ht="18.75" hidden="1">
      <c r="A934" s="76" t="s">
        <v>994</v>
      </c>
      <c r="B934" s="149" t="s">
        <v>995</v>
      </c>
      <c r="C934" s="71" t="s">
        <v>6</v>
      </c>
      <c r="D934" s="183"/>
      <c r="E934" s="72">
        <v>33.64</v>
      </c>
      <c r="F934" s="72">
        <f>E934*(1+C$2031)</f>
        <v>41.417568000000003</v>
      </c>
      <c r="G934" s="73">
        <f>D934*F934</f>
        <v>0</v>
      </c>
      <c r="H934" s="68"/>
      <c r="I934" s="74"/>
      <c r="J934" s="75"/>
      <c r="K934" s="62" t="str">
        <f t="shared" si="17"/>
        <v>Vazia</v>
      </c>
      <c r="L934" s="13"/>
      <c r="M934" s="13"/>
      <c r="N934" s="13"/>
      <c r="O934" s="13"/>
      <c r="P934" s="13"/>
      <c r="Q934" s="13"/>
      <c r="R934" s="13"/>
      <c r="S934" s="13"/>
      <c r="T934" s="13"/>
      <c r="U934" s="13"/>
    </row>
    <row r="935" spans="1:21" ht="18.75" hidden="1">
      <c r="A935" s="76"/>
      <c r="B935" s="149"/>
      <c r="C935" s="71"/>
      <c r="D935" s="183"/>
      <c r="E935" s="72"/>
      <c r="F935" s="72"/>
      <c r="G935" s="73"/>
      <c r="H935" s="89"/>
      <c r="I935" s="74"/>
      <c r="J935" s="69"/>
      <c r="K935" s="62" t="str">
        <f t="shared" si="17"/>
        <v>Vazia</v>
      </c>
      <c r="L935" s="13"/>
      <c r="M935" s="13"/>
      <c r="N935" s="13"/>
      <c r="O935" s="13"/>
      <c r="P935" s="13"/>
      <c r="Q935" s="13"/>
      <c r="R935" s="13"/>
      <c r="S935" s="13"/>
      <c r="T935" s="13"/>
      <c r="U935" s="13"/>
    </row>
    <row r="936" spans="1:21" ht="18.75" hidden="1">
      <c r="A936" s="76" t="s">
        <v>996</v>
      </c>
      <c r="B936" s="149" t="s">
        <v>997</v>
      </c>
      <c r="C936" s="71" t="s">
        <v>6</v>
      </c>
      <c r="D936" s="183"/>
      <c r="E936" s="72">
        <v>43.54</v>
      </c>
      <c r="F936" s="72">
        <f>E936*(1+C$2031)</f>
        <v>53.606448</v>
      </c>
      <c r="G936" s="73">
        <f>D936*F936</f>
        <v>0</v>
      </c>
      <c r="H936" s="68"/>
      <c r="I936" s="74"/>
      <c r="J936" s="75"/>
      <c r="K936" s="62" t="str">
        <f t="shared" si="17"/>
        <v>Vazia</v>
      </c>
      <c r="L936" s="13"/>
      <c r="M936" s="13"/>
      <c r="N936" s="13"/>
      <c r="O936" s="13"/>
      <c r="P936" s="13"/>
      <c r="Q936" s="13"/>
      <c r="R936" s="13"/>
      <c r="S936" s="13"/>
      <c r="T936" s="13"/>
      <c r="U936" s="13"/>
    </row>
    <row r="937" spans="1:21" ht="18.75" hidden="1">
      <c r="A937" s="76"/>
      <c r="B937" s="149"/>
      <c r="C937" s="71"/>
      <c r="D937" s="183"/>
      <c r="E937" s="72"/>
      <c r="F937" s="72"/>
      <c r="G937" s="73"/>
      <c r="H937" s="89"/>
      <c r="I937" s="74"/>
      <c r="J937" s="69"/>
      <c r="K937" s="62" t="str">
        <f t="shared" si="17"/>
        <v>Vazia</v>
      </c>
      <c r="L937" s="13"/>
      <c r="M937" s="13"/>
      <c r="N937" s="13"/>
      <c r="O937" s="13"/>
      <c r="P937" s="13"/>
      <c r="Q937" s="13"/>
      <c r="R937" s="13"/>
      <c r="S937" s="13"/>
      <c r="T937" s="13"/>
      <c r="U937" s="13"/>
    </row>
    <row r="938" spans="1:21" ht="18.75" hidden="1">
      <c r="A938" s="76" t="s">
        <v>998</v>
      </c>
      <c r="B938" s="149" t="s">
        <v>999</v>
      </c>
      <c r="C938" s="71" t="s">
        <v>6</v>
      </c>
      <c r="D938" s="183"/>
      <c r="E938" s="72">
        <v>51.57</v>
      </c>
      <c r="F938" s="72">
        <f>E938*(1+C$2031)</f>
        <v>63.492984000000007</v>
      </c>
      <c r="G938" s="73">
        <f>D938*F938</f>
        <v>0</v>
      </c>
      <c r="H938" s="68"/>
      <c r="I938" s="74"/>
      <c r="J938" s="75"/>
      <c r="K938" s="62" t="str">
        <f t="shared" si="17"/>
        <v>Vazia</v>
      </c>
      <c r="L938" s="13"/>
      <c r="M938" s="13"/>
      <c r="N938" s="13"/>
      <c r="O938" s="13"/>
      <c r="P938" s="13"/>
      <c r="Q938" s="13"/>
      <c r="R938" s="13"/>
      <c r="S938" s="13"/>
      <c r="T938" s="13"/>
      <c r="U938" s="13"/>
    </row>
    <row r="939" spans="1:21" ht="18.75" hidden="1">
      <c r="A939" s="76"/>
      <c r="B939" s="149"/>
      <c r="C939" s="71"/>
      <c r="D939" s="183"/>
      <c r="E939" s="72"/>
      <c r="F939" s="72"/>
      <c r="G939" s="73"/>
      <c r="H939" s="68"/>
      <c r="I939" s="74"/>
      <c r="J939" s="69"/>
      <c r="K939" s="62" t="str">
        <f t="shared" si="17"/>
        <v>Vazia</v>
      </c>
      <c r="L939" s="13"/>
      <c r="M939" s="13"/>
      <c r="N939" s="13"/>
      <c r="O939" s="13"/>
      <c r="P939" s="13"/>
      <c r="Q939" s="13"/>
      <c r="R939" s="13"/>
      <c r="S939" s="13"/>
      <c r="T939" s="13"/>
      <c r="U939" s="13"/>
    </row>
    <row r="940" spans="1:21" ht="18.75" hidden="1">
      <c r="A940" s="76" t="s">
        <v>1000</v>
      </c>
      <c r="B940" s="149" t="s">
        <v>1001</v>
      </c>
      <c r="C940" s="71" t="s">
        <v>6</v>
      </c>
      <c r="D940" s="183"/>
      <c r="E940" s="72">
        <v>61.77</v>
      </c>
      <c r="F940" s="72">
        <f>E940*(1+C$2031)</f>
        <v>76.051224000000005</v>
      </c>
      <c r="G940" s="73">
        <f>D940*F940</f>
        <v>0</v>
      </c>
      <c r="H940" s="68"/>
      <c r="I940" s="74"/>
      <c r="J940" s="75"/>
      <c r="K940" s="62" t="str">
        <f t="shared" si="17"/>
        <v>Vazia</v>
      </c>
      <c r="L940" s="13"/>
      <c r="M940" s="13"/>
      <c r="N940" s="13"/>
      <c r="O940" s="13"/>
      <c r="P940" s="13"/>
      <c r="Q940" s="13"/>
      <c r="R940" s="13"/>
      <c r="S940" s="13"/>
      <c r="T940" s="13"/>
      <c r="U940" s="13"/>
    </row>
    <row r="941" spans="1:21" ht="18.75" hidden="1">
      <c r="A941" s="76"/>
      <c r="B941" s="148"/>
      <c r="C941" s="71"/>
      <c r="D941" s="183"/>
      <c r="E941" s="72"/>
      <c r="F941" s="72"/>
      <c r="G941" s="73"/>
      <c r="H941" s="89"/>
      <c r="I941" s="74"/>
      <c r="J941" s="69"/>
      <c r="K941" s="62" t="str">
        <f t="shared" si="17"/>
        <v>Vazia</v>
      </c>
      <c r="L941" s="13"/>
      <c r="M941" s="13"/>
      <c r="N941" s="13"/>
      <c r="O941" s="13"/>
      <c r="P941" s="13"/>
      <c r="Q941" s="13"/>
      <c r="R941" s="13"/>
      <c r="S941" s="13"/>
      <c r="T941" s="13"/>
      <c r="U941" s="13"/>
    </row>
    <row r="942" spans="1:21" ht="18.75" hidden="1">
      <c r="A942" s="76" t="s">
        <v>1002</v>
      </c>
      <c r="B942" s="149" t="s">
        <v>1003</v>
      </c>
      <c r="C942" s="71" t="s">
        <v>6</v>
      </c>
      <c r="D942" s="183"/>
      <c r="E942" s="72">
        <v>31.54</v>
      </c>
      <c r="F942" s="72">
        <f>E942*(1+C$2031)</f>
        <v>38.832048</v>
      </c>
      <c r="G942" s="73">
        <f>D942*F942</f>
        <v>0</v>
      </c>
      <c r="H942" s="68"/>
      <c r="I942" s="74"/>
      <c r="J942" s="75"/>
      <c r="K942" s="62" t="str">
        <f t="shared" si="17"/>
        <v>Vazia</v>
      </c>
      <c r="L942" s="13"/>
      <c r="M942" s="13"/>
      <c r="N942" s="13"/>
      <c r="O942" s="13"/>
      <c r="P942" s="13"/>
      <c r="Q942" s="13"/>
      <c r="R942" s="13"/>
      <c r="S942" s="13"/>
      <c r="T942" s="13"/>
      <c r="U942" s="13"/>
    </row>
    <row r="943" spans="1:21" ht="18.75" hidden="1">
      <c r="A943" s="76"/>
      <c r="B943" s="149"/>
      <c r="C943" s="71"/>
      <c r="D943" s="183"/>
      <c r="E943" s="72"/>
      <c r="F943" s="72"/>
      <c r="G943" s="73"/>
      <c r="H943" s="89"/>
      <c r="I943" s="74"/>
      <c r="J943" s="75"/>
      <c r="K943" s="62" t="str">
        <f t="shared" si="17"/>
        <v>Vazia</v>
      </c>
      <c r="L943" s="13"/>
      <c r="M943" s="13"/>
      <c r="N943" s="13"/>
      <c r="O943" s="13"/>
      <c r="P943" s="13"/>
      <c r="Q943" s="13"/>
      <c r="R943" s="13"/>
      <c r="S943" s="13"/>
      <c r="T943" s="13"/>
      <c r="U943" s="13"/>
    </row>
    <row r="944" spans="1:21" ht="18.75" hidden="1">
      <c r="A944" s="76" t="s">
        <v>1004</v>
      </c>
      <c r="B944" s="149" t="s">
        <v>1005</v>
      </c>
      <c r="C944" s="71" t="s">
        <v>6</v>
      </c>
      <c r="D944" s="183"/>
      <c r="E944" s="72">
        <v>41.98</v>
      </c>
      <c r="F944" s="72">
        <f>E944*(1+C$2031)</f>
        <v>51.685775999999997</v>
      </c>
      <c r="G944" s="73">
        <f>D944*F944</f>
        <v>0</v>
      </c>
      <c r="H944" s="68"/>
      <c r="I944" s="74"/>
      <c r="J944" s="75"/>
      <c r="K944" s="62" t="str">
        <f t="shared" si="17"/>
        <v>Vazia</v>
      </c>
      <c r="L944" s="13"/>
      <c r="M944" s="13"/>
      <c r="N944" s="13"/>
      <c r="O944" s="13"/>
      <c r="P944" s="13"/>
      <c r="Q944" s="13"/>
      <c r="R944" s="13"/>
      <c r="S944" s="13"/>
      <c r="T944" s="13"/>
      <c r="U944" s="13"/>
    </row>
    <row r="945" spans="1:21" ht="18.75" hidden="1">
      <c r="A945" s="76"/>
      <c r="B945" s="149"/>
      <c r="C945" s="71"/>
      <c r="D945" s="183"/>
      <c r="E945" s="72"/>
      <c r="F945" s="72"/>
      <c r="G945" s="73"/>
      <c r="H945" s="68"/>
      <c r="I945" s="74"/>
      <c r="J945" s="69"/>
      <c r="K945" s="62" t="str">
        <f t="shared" si="17"/>
        <v>Vazia</v>
      </c>
      <c r="L945" s="13"/>
      <c r="M945" s="13"/>
      <c r="N945" s="13"/>
      <c r="O945" s="13"/>
      <c r="P945" s="13"/>
      <c r="Q945" s="13"/>
      <c r="R945" s="13"/>
      <c r="S945" s="13"/>
      <c r="T945" s="13"/>
      <c r="U945" s="13"/>
    </row>
    <row r="946" spans="1:21" ht="18.75" hidden="1">
      <c r="A946" s="76" t="s">
        <v>1006</v>
      </c>
      <c r="B946" s="149" t="s">
        <v>1007</v>
      </c>
      <c r="C946" s="71" t="s">
        <v>6</v>
      </c>
      <c r="D946" s="183"/>
      <c r="E946" s="72">
        <v>46.08</v>
      </c>
      <c r="F946" s="72">
        <f>E946*(1+C$2031)</f>
        <v>56.733696000000002</v>
      </c>
      <c r="G946" s="73">
        <f>D946*F946</f>
        <v>0</v>
      </c>
      <c r="H946" s="68"/>
      <c r="I946" s="74"/>
      <c r="J946" s="75"/>
      <c r="K946" s="62" t="str">
        <f t="shared" si="17"/>
        <v>Vazia</v>
      </c>
      <c r="L946" s="13"/>
      <c r="M946" s="13"/>
      <c r="N946" s="13"/>
      <c r="O946" s="13"/>
      <c r="P946" s="13"/>
      <c r="Q946" s="13"/>
      <c r="R946" s="13"/>
      <c r="S946" s="13"/>
      <c r="T946" s="13"/>
      <c r="U946" s="13"/>
    </row>
    <row r="947" spans="1:21" ht="18.75" hidden="1">
      <c r="A947" s="76"/>
      <c r="B947" s="149"/>
      <c r="C947" s="71"/>
      <c r="D947" s="183"/>
      <c r="E947" s="72"/>
      <c r="F947" s="72"/>
      <c r="G947" s="73"/>
      <c r="H947" s="68"/>
      <c r="I947" s="74"/>
      <c r="J947" s="69"/>
      <c r="K947" s="62" t="str">
        <f t="shared" si="17"/>
        <v>Vazia</v>
      </c>
      <c r="L947" s="13"/>
      <c r="M947" s="13"/>
      <c r="N947" s="13"/>
      <c r="O947" s="13"/>
      <c r="P947" s="13"/>
      <c r="Q947" s="13"/>
      <c r="R947" s="13"/>
      <c r="S947" s="13"/>
      <c r="T947" s="13"/>
      <c r="U947" s="13"/>
    </row>
    <row r="948" spans="1:21" ht="18.75" hidden="1">
      <c r="A948" s="76" t="s">
        <v>1008</v>
      </c>
      <c r="B948" s="149" t="s">
        <v>1009</v>
      </c>
      <c r="C948" s="71" t="s">
        <v>6</v>
      </c>
      <c r="D948" s="183"/>
      <c r="E948" s="72">
        <v>55.32</v>
      </c>
      <c r="F948" s="72">
        <f>E948*(1+C$2031)</f>
        <v>68.109984000000011</v>
      </c>
      <c r="G948" s="73">
        <f>D948*F948</f>
        <v>0</v>
      </c>
      <c r="H948" s="68"/>
      <c r="I948" s="74"/>
      <c r="J948" s="75"/>
      <c r="K948" s="62" t="str">
        <f t="shared" si="17"/>
        <v>Vazia</v>
      </c>
      <c r="L948" s="13"/>
      <c r="M948" s="13"/>
      <c r="N948" s="13"/>
      <c r="O948" s="13"/>
      <c r="P948" s="13"/>
      <c r="Q948" s="13"/>
      <c r="R948" s="13"/>
      <c r="S948" s="13"/>
      <c r="T948" s="13"/>
      <c r="U948" s="13"/>
    </row>
    <row r="949" spans="1:21" ht="18.75" hidden="1">
      <c r="A949" s="76"/>
      <c r="B949" s="148"/>
      <c r="C949" s="71"/>
      <c r="D949" s="183"/>
      <c r="E949" s="72"/>
      <c r="F949" s="72"/>
      <c r="G949" s="73"/>
      <c r="H949" s="68"/>
      <c r="I949" s="74"/>
      <c r="J949" s="69"/>
      <c r="K949" s="62" t="str">
        <f t="shared" si="17"/>
        <v>Vazia</v>
      </c>
      <c r="L949" s="13"/>
      <c r="M949" s="13"/>
      <c r="N949" s="13"/>
      <c r="O949" s="13"/>
      <c r="P949" s="13"/>
      <c r="Q949" s="13"/>
      <c r="R949" s="13"/>
      <c r="S949" s="13"/>
      <c r="T949" s="13"/>
      <c r="U949" s="13"/>
    </row>
    <row r="950" spans="1:21" ht="18.75" hidden="1">
      <c r="A950" s="76" t="s">
        <v>1010</v>
      </c>
      <c r="B950" s="149" t="s">
        <v>1011</v>
      </c>
      <c r="C950" s="71" t="s">
        <v>6</v>
      </c>
      <c r="D950" s="183"/>
      <c r="E950" s="72">
        <v>35.729999999999997</v>
      </c>
      <c r="F950" s="72">
        <f>E950*(1+C$2031)</f>
        <v>43.990775999999997</v>
      </c>
      <c r="G950" s="73">
        <f>D950*F950</f>
        <v>0</v>
      </c>
      <c r="H950" s="68"/>
      <c r="I950" s="74"/>
      <c r="J950" s="75"/>
      <c r="K950" s="62" t="str">
        <f t="shared" si="17"/>
        <v>Vazia</v>
      </c>
      <c r="L950" s="13"/>
      <c r="M950" s="13"/>
      <c r="N950" s="13"/>
      <c r="O950" s="13"/>
      <c r="P950" s="13"/>
      <c r="Q950" s="13"/>
      <c r="R950" s="13"/>
      <c r="S950" s="13"/>
      <c r="T950" s="13"/>
      <c r="U950" s="13"/>
    </row>
    <row r="951" spans="1:21" ht="18.75" hidden="1">
      <c r="A951" s="76"/>
      <c r="B951" s="149"/>
      <c r="C951" s="71"/>
      <c r="D951" s="183"/>
      <c r="E951" s="72"/>
      <c r="F951" s="72"/>
      <c r="G951" s="73"/>
      <c r="H951" s="68"/>
      <c r="I951" s="74"/>
      <c r="J951" s="69"/>
      <c r="K951" s="62" t="str">
        <f t="shared" si="17"/>
        <v>Vazia</v>
      </c>
      <c r="L951" s="13"/>
      <c r="M951" s="13"/>
      <c r="N951" s="13"/>
      <c r="O951" s="13"/>
      <c r="P951" s="13"/>
      <c r="Q951" s="13"/>
      <c r="R951" s="13"/>
      <c r="S951" s="13"/>
      <c r="T951" s="13"/>
      <c r="U951" s="13"/>
    </row>
    <row r="952" spans="1:21" ht="18.75" hidden="1">
      <c r="A952" s="76" t="s">
        <v>1012</v>
      </c>
      <c r="B952" s="149" t="s">
        <v>1013</v>
      </c>
      <c r="C952" s="71" t="s">
        <v>6</v>
      </c>
      <c r="D952" s="183"/>
      <c r="E952" s="72">
        <v>45.6</v>
      </c>
      <c r="F952" s="72">
        <f>E952*(1+C$2031)</f>
        <v>56.142720000000004</v>
      </c>
      <c r="G952" s="73">
        <f>D952*F952</f>
        <v>0</v>
      </c>
      <c r="H952" s="68"/>
      <c r="I952" s="74"/>
      <c r="J952" s="75"/>
      <c r="K952" s="62" t="str">
        <f t="shared" si="17"/>
        <v>Vazia</v>
      </c>
      <c r="L952" s="13"/>
      <c r="M952" s="13"/>
      <c r="N952" s="13"/>
      <c r="O952" s="13"/>
      <c r="P952" s="13"/>
      <c r="Q952" s="13"/>
      <c r="R952" s="13"/>
      <c r="S952" s="13"/>
      <c r="T952" s="13"/>
      <c r="U952" s="13"/>
    </row>
    <row r="953" spans="1:21" ht="18.75" hidden="1">
      <c r="A953" s="76"/>
      <c r="B953" s="149"/>
      <c r="C953" s="71"/>
      <c r="D953" s="183"/>
      <c r="E953" s="72"/>
      <c r="F953" s="72"/>
      <c r="G953" s="73"/>
      <c r="H953" s="68"/>
      <c r="I953" s="74"/>
      <c r="J953" s="69"/>
      <c r="K953" s="62" t="str">
        <f t="shared" si="17"/>
        <v>Vazia</v>
      </c>
      <c r="L953" s="13"/>
      <c r="M953" s="13"/>
      <c r="N953" s="13"/>
      <c r="O953" s="13"/>
      <c r="P953" s="13"/>
      <c r="Q953" s="13"/>
      <c r="R953" s="13"/>
      <c r="S953" s="13"/>
      <c r="T953" s="13"/>
      <c r="U953" s="13"/>
    </row>
    <row r="954" spans="1:21" ht="18.75" hidden="1">
      <c r="A954" s="76" t="s">
        <v>1014</v>
      </c>
      <c r="B954" s="149" t="s">
        <v>1015</v>
      </c>
      <c r="C954" s="71" t="s">
        <v>6</v>
      </c>
      <c r="D954" s="183"/>
      <c r="E954" s="72">
        <v>57.06</v>
      </c>
      <c r="F954" s="72">
        <f>E954*(1+C$2031)</f>
        <v>70.252272000000005</v>
      </c>
      <c r="G954" s="73">
        <f>D954*F954</f>
        <v>0</v>
      </c>
      <c r="H954" s="68"/>
      <c r="I954" s="74"/>
      <c r="J954" s="75"/>
      <c r="K954" s="62" t="str">
        <f t="shared" si="17"/>
        <v>Vazia</v>
      </c>
      <c r="L954" s="13"/>
      <c r="M954" s="13"/>
      <c r="N954" s="13"/>
      <c r="O954" s="13"/>
      <c r="P954" s="13"/>
      <c r="Q954" s="13"/>
      <c r="R954" s="13"/>
      <c r="S954" s="13"/>
      <c r="T954" s="13"/>
      <c r="U954" s="13"/>
    </row>
    <row r="955" spans="1:21" ht="18.75" hidden="1">
      <c r="A955" s="76"/>
      <c r="B955" s="149"/>
      <c r="C955" s="71"/>
      <c r="D955" s="183"/>
      <c r="E955" s="72"/>
      <c r="F955" s="72"/>
      <c r="G955" s="73"/>
      <c r="H955" s="68"/>
      <c r="I955" s="74"/>
      <c r="J955" s="69"/>
      <c r="K955" s="62" t="str">
        <f t="shared" si="17"/>
        <v>Vazia</v>
      </c>
      <c r="L955" s="13"/>
      <c r="M955" s="13"/>
      <c r="N955" s="13"/>
      <c r="O955" s="13"/>
      <c r="P955" s="13"/>
      <c r="Q955" s="13"/>
      <c r="R955" s="13"/>
      <c r="S955" s="13"/>
      <c r="T955" s="13"/>
      <c r="U955" s="13"/>
    </row>
    <row r="956" spans="1:21" ht="18.75" hidden="1">
      <c r="A956" s="76" t="s">
        <v>1016</v>
      </c>
      <c r="B956" s="149" t="s">
        <v>1017</v>
      </c>
      <c r="C956" s="71" t="s">
        <v>6</v>
      </c>
      <c r="D956" s="183"/>
      <c r="E956" s="72">
        <v>68.22</v>
      </c>
      <c r="F956" s="72">
        <f>E956*(1+C$2031)</f>
        <v>83.992463999999998</v>
      </c>
      <c r="G956" s="73">
        <f>D956*F956</f>
        <v>0</v>
      </c>
      <c r="H956" s="68"/>
      <c r="I956" s="74"/>
      <c r="J956" s="75"/>
      <c r="K956" s="62" t="str">
        <f t="shared" si="17"/>
        <v>Vazia</v>
      </c>
      <c r="L956" s="13"/>
      <c r="M956" s="13"/>
      <c r="N956" s="13"/>
      <c r="O956" s="13"/>
      <c r="P956" s="13"/>
      <c r="Q956" s="13"/>
      <c r="R956" s="13"/>
      <c r="S956" s="13"/>
      <c r="T956" s="13"/>
      <c r="U956" s="13"/>
    </row>
    <row r="957" spans="1:21" ht="18.75" hidden="1">
      <c r="A957" s="76"/>
      <c r="B957" s="149"/>
      <c r="C957" s="71"/>
      <c r="D957" s="183"/>
      <c r="E957" s="72"/>
      <c r="F957" s="72"/>
      <c r="G957" s="73"/>
      <c r="H957" s="68"/>
      <c r="I957" s="74"/>
      <c r="J957" s="69"/>
      <c r="K957" s="62" t="str">
        <f t="shared" si="17"/>
        <v>Vazia</v>
      </c>
      <c r="L957" s="13"/>
      <c r="M957" s="13"/>
      <c r="N957" s="13"/>
      <c r="O957" s="13"/>
      <c r="P957" s="13"/>
      <c r="Q957" s="13"/>
      <c r="R957" s="13"/>
      <c r="S957" s="13"/>
      <c r="T957" s="13"/>
      <c r="U957" s="13"/>
    </row>
    <row r="958" spans="1:21" ht="18.75" hidden="1">
      <c r="A958" s="76" t="s">
        <v>1018</v>
      </c>
      <c r="B958" s="149" t="s">
        <v>1019</v>
      </c>
      <c r="C958" s="71" t="s">
        <v>6</v>
      </c>
      <c r="D958" s="183"/>
      <c r="E958" s="72">
        <v>37.83</v>
      </c>
      <c r="F958" s="72">
        <f>E958*(1+C$2031)</f>
        <v>46.576295999999999</v>
      </c>
      <c r="G958" s="73">
        <f>D958*F958</f>
        <v>0</v>
      </c>
      <c r="H958" s="68"/>
      <c r="I958" s="74"/>
      <c r="J958" s="75"/>
      <c r="K958" s="62" t="str">
        <f t="shared" si="17"/>
        <v>Vazia</v>
      </c>
      <c r="L958" s="13"/>
      <c r="M958" s="13"/>
      <c r="N958" s="13"/>
      <c r="O958" s="13"/>
      <c r="P958" s="13"/>
      <c r="Q958" s="13"/>
      <c r="R958" s="13"/>
      <c r="S958" s="13"/>
      <c r="T958" s="13"/>
      <c r="U958" s="13"/>
    </row>
    <row r="959" spans="1:21" ht="18.75" hidden="1">
      <c r="A959" s="76"/>
      <c r="B959" s="149"/>
      <c r="C959" s="71"/>
      <c r="D959" s="183"/>
      <c r="E959" s="72"/>
      <c r="F959" s="72"/>
      <c r="G959" s="73"/>
      <c r="H959" s="68"/>
      <c r="I959" s="74"/>
      <c r="J959" s="69"/>
      <c r="K959" s="62" t="str">
        <f t="shared" si="17"/>
        <v>Vazia</v>
      </c>
      <c r="L959" s="13"/>
      <c r="M959" s="13"/>
      <c r="N959" s="13"/>
      <c r="O959" s="13"/>
      <c r="P959" s="13"/>
      <c r="Q959" s="13"/>
      <c r="R959" s="13"/>
      <c r="S959" s="13"/>
      <c r="T959" s="13"/>
      <c r="U959" s="13"/>
    </row>
    <row r="960" spans="1:21" ht="18.75" hidden="1">
      <c r="A960" s="76" t="s">
        <v>1020</v>
      </c>
      <c r="B960" s="149" t="s">
        <v>1021</v>
      </c>
      <c r="C960" s="71" t="s">
        <v>6</v>
      </c>
      <c r="D960" s="183"/>
      <c r="E960" s="72">
        <v>47.66</v>
      </c>
      <c r="F960" s="72">
        <f>E960*(1+C$2031)</f>
        <v>58.678992000000001</v>
      </c>
      <c r="G960" s="73">
        <f>D960*F960</f>
        <v>0</v>
      </c>
      <c r="H960" s="68"/>
      <c r="I960" s="74"/>
      <c r="J960" s="75"/>
      <c r="K960" s="62" t="str">
        <f t="shared" si="17"/>
        <v>Vazia</v>
      </c>
      <c r="L960" s="13"/>
      <c r="M960" s="13"/>
      <c r="N960" s="13"/>
      <c r="O960" s="13"/>
      <c r="P960" s="13"/>
      <c r="Q960" s="13"/>
      <c r="R960" s="13"/>
      <c r="S960" s="13"/>
      <c r="T960" s="13"/>
      <c r="U960" s="13"/>
    </row>
    <row r="961" spans="1:21" ht="18.75" hidden="1">
      <c r="A961" s="76"/>
      <c r="B961" s="149"/>
      <c r="C961" s="71"/>
      <c r="D961" s="183"/>
      <c r="E961" s="72"/>
      <c r="F961" s="72"/>
      <c r="G961" s="73"/>
      <c r="H961" s="68"/>
      <c r="I961" s="74"/>
      <c r="J961" s="69"/>
      <c r="K961" s="62" t="str">
        <f t="shared" si="17"/>
        <v>Vazia</v>
      </c>
      <c r="L961" s="13"/>
      <c r="M961" s="13"/>
      <c r="N961" s="13"/>
      <c r="O961" s="13"/>
      <c r="P961" s="13"/>
      <c r="Q961" s="13"/>
      <c r="R961" s="13"/>
      <c r="S961" s="13"/>
      <c r="T961" s="13"/>
      <c r="U961" s="13"/>
    </row>
    <row r="962" spans="1:21" ht="18.75" hidden="1">
      <c r="A962" s="76" t="s">
        <v>1022</v>
      </c>
      <c r="B962" s="149" t="s">
        <v>1023</v>
      </c>
      <c r="C962" s="71" t="s">
        <v>6</v>
      </c>
      <c r="D962" s="183"/>
      <c r="E962" s="72">
        <v>62.55</v>
      </c>
      <c r="F962" s="72">
        <f>E962*(1+C$2031)</f>
        <v>77.011560000000003</v>
      </c>
      <c r="G962" s="73">
        <f>D962*F962</f>
        <v>0</v>
      </c>
      <c r="H962" s="68"/>
      <c r="I962" s="74"/>
      <c r="J962" s="75"/>
      <c r="K962" s="62" t="str">
        <f t="shared" si="17"/>
        <v>Vazia</v>
      </c>
      <c r="L962" s="13"/>
      <c r="M962" s="13"/>
      <c r="N962" s="13"/>
      <c r="O962" s="13"/>
      <c r="P962" s="13"/>
      <c r="Q962" s="13"/>
      <c r="R962" s="13"/>
      <c r="S962" s="13"/>
      <c r="T962" s="13"/>
      <c r="U962" s="13"/>
    </row>
    <row r="963" spans="1:21" ht="18.75" hidden="1">
      <c r="A963" s="76"/>
      <c r="B963" s="149"/>
      <c r="C963" s="71"/>
      <c r="D963" s="183"/>
      <c r="E963" s="72"/>
      <c r="F963" s="72"/>
      <c r="G963" s="73"/>
      <c r="H963" s="68"/>
      <c r="I963" s="74"/>
      <c r="J963" s="75"/>
      <c r="K963" s="62" t="str">
        <f t="shared" si="17"/>
        <v>Vazia</v>
      </c>
      <c r="L963" s="13"/>
      <c r="M963" s="13"/>
      <c r="N963" s="13"/>
      <c r="O963" s="13"/>
      <c r="P963" s="13"/>
      <c r="Q963" s="13"/>
      <c r="R963" s="13"/>
      <c r="S963" s="13"/>
      <c r="T963" s="13"/>
      <c r="U963" s="13"/>
    </row>
    <row r="964" spans="1:21" ht="18.75" hidden="1">
      <c r="A964" s="76" t="s">
        <v>1024</v>
      </c>
      <c r="B964" s="149" t="s">
        <v>1025</v>
      </c>
      <c r="C964" s="71" t="s">
        <v>6</v>
      </c>
      <c r="D964" s="183"/>
      <c r="E964" s="72">
        <v>74.67</v>
      </c>
      <c r="F964" s="72">
        <f>E964*(1+C$2031)</f>
        <v>91.933704000000006</v>
      </c>
      <c r="G964" s="73">
        <f>D964*F964</f>
        <v>0</v>
      </c>
      <c r="H964" s="68"/>
      <c r="I964" s="74"/>
      <c r="J964" s="75"/>
      <c r="K964" s="62" t="str">
        <f t="shared" si="17"/>
        <v>Vazia</v>
      </c>
      <c r="L964" s="13"/>
      <c r="M964" s="13"/>
      <c r="N964" s="13"/>
      <c r="O964" s="13"/>
      <c r="P964" s="13"/>
      <c r="Q964" s="13"/>
      <c r="R964" s="13"/>
      <c r="S964" s="13"/>
      <c r="T964" s="13"/>
      <c r="U964" s="13"/>
    </row>
    <row r="965" spans="1:21" ht="18.75" hidden="1">
      <c r="A965" s="76"/>
      <c r="B965" s="149"/>
      <c r="C965" s="71"/>
      <c r="D965" s="183"/>
      <c r="E965" s="72"/>
      <c r="F965" s="72"/>
      <c r="G965" s="73"/>
      <c r="H965" s="68"/>
      <c r="I965" s="74"/>
      <c r="J965" s="75"/>
      <c r="K965" s="62" t="str">
        <f t="shared" si="17"/>
        <v>Vazia</v>
      </c>
      <c r="L965" s="13"/>
      <c r="M965" s="13"/>
      <c r="N965" s="13"/>
      <c r="O965" s="13"/>
      <c r="P965" s="13"/>
      <c r="Q965" s="13"/>
      <c r="R965" s="13"/>
      <c r="S965" s="13"/>
      <c r="T965" s="13"/>
      <c r="U965" s="13"/>
    </row>
    <row r="966" spans="1:21" ht="18.75" hidden="1">
      <c r="A966" s="76" t="s">
        <v>1026</v>
      </c>
      <c r="B966" s="149" t="s">
        <v>1027</v>
      </c>
      <c r="C966" s="71" t="s">
        <v>6</v>
      </c>
      <c r="D966" s="183"/>
      <c r="E966" s="72">
        <v>28.88</v>
      </c>
      <c r="F966" s="72">
        <f>E966*(1+C$2031)</f>
        <v>35.557056000000003</v>
      </c>
      <c r="G966" s="73">
        <f>D966*F966</f>
        <v>0</v>
      </c>
      <c r="H966" s="68"/>
      <c r="I966" s="74"/>
      <c r="J966" s="75"/>
      <c r="K966" s="62" t="str">
        <f t="shared" si="17"/>
        <v>Vazia</v>
      </c>
      <c r="L966" s="13"/>
      <c r="M966" s="13"/>
      <c r="N966" s="13"/>
      <c r="O966" s="13"/>
      <c r="P966" s="13"/>
      <c r="Q966" s="13"/>
      <c r="R966" s="13"/>
      <c r="S966" s="13"/>
      <c r="T966" s="13"/>
      <c r="U966" s="13"/>
    </row>
    <row r="967" spans="1:21" ht="18.75" hidden="1">
      <c r="A967" s="76"/>
      <c r="B967" s="149"/>
      <c r="C967" s="71"/>
      <c r="D967" s="183"/>
      <c r="E967" s="72"/>
      <c r="F967" s="72"/>
      <c r="G967" s="73"/>
      <c r="H967" s="68"/>
      <c r="I967" s="74"/>
      <c r="J967" s="75"/>
      <c r="K967" s="62" t="str">
        <f t="shared" si="17"/>
        <v>Vazia</v>
      </c>
      <c r="L967" s="13"/>
      <c r="M967" s="13"/>
      <c r="N967" s="13"/>
      <c r="O967" s="13"/>
      <c r="P967" s="13"/>
      <c r="Q967" s="13"/>
      <c r="R967" s="13"/>
      <c r="S967" s="13"/>
      <c r="T967" s="13"/>
      <c r="U967" s="13"/>
    </row>
    <row r="968" spans="1:21" ht="18.75" hidden="1">
      <c r="A968" s="76" t="s">
        <v>1028</v>
      </c>
      <c r="B968" s="149" t="s">
        <v>1029</v>
      </c>
      <c r="C968" s="71" t="s">
        <v>6</v>
      </c>
      <c r="D968" s="183"/>
      <c r="E968" s="72">
        <v>37.24</v>
      </c>
      <c r="F968" s="72">
        <f>E968*(1+C$2031)</f>
        <v>45.849888000000007</v>
      </c>
      <c r="G968" s="73">
        <f>D968*F968</f>
        <v>0</v>
      </c>
      <c r="H968" s="68"/>
      <c r="I968" s="74"/>
      <c r="J968" s="75"/>
      <c r="K968" s="62" t="str">
        <f t="shared" si="17"/>
        <v>Vazia</v>
      </c>
      <c r="L968" s="13"/>
      <c r="M968" s="13"/>
      <c r="N968" s="13"/>
      <c r="O968" s="13"/>
      <c r="P968" s="13"/>
      <c r="Q968" s="13"/>
      <c r="R968" s="13"/>
      <c r="S968" s="13"/>
      <c r="T968" s="13"/>
      <c r="U968" s="13"/>
    </row>
    <row r="969" spans="1:21" ht="18.75" hidden="1">
      <c r="A969" s="76"/>
      <c r="B969" s="149"/>
      <c r="C969" s="71"/>
      <c r="D969" s="183"/>
      <c r="E969" s="72"/>
      <c r="F969" s="72"/>
      <c r="G969" s="73"/>
      <c r="H969" s="68"/>
      <c r="I969" s="74"/>
      <c r="J969" s="75"/>
      <c r="K969" s="62" t="str">
        <f t="shared" si="17"/>
        <v>Vazia</v>
      </c>
      <c r="L969" s="13"/>
      <c r="M969" s="13"/>
      <c r="N969" s="13"/>
      <c r="O969" s="13"/>
      <c r="P969" s="13"/>
      <c r="Q969" s="13"/>
      <c r="R969" s="13"/>
      <c r="S969" s="13"/>
      <c r="T969" s="13"/>
      <c r="U969" s="13"/>
    </row>
    <row r="970" spans="1:21" ht="18.75" hidden="1">
      <c r="A970" s="76" t="s">
        <v>1030</v>
      </c>
      <c r="B970" s="149" t="s">
        <v>1031</v>
      </c>
      <c r="C970" s="71" t="s">
        <v>6</v>
      </c>
      <c r="D970" s="183"/>
      <c r="E970" s="72">
        <v>24.24</v>
      </c>
      <c r="F970" s="72">
        <f>E970*(1+C$2031)</f>
        <v>29.844287999999999</v>
      </c>
      <c r="G970" s="73">
        <f>D970*F970</f>
        <v>0</v>
      </c>
      <c r="H970" s="68"/>
      <c r="I970" s="74"/>
      <c r="J970" s="75"/>
      <c r="K970" s="62" t="str">
        <f t="shared" si="17"/>
        <v>Vazia</v>
      </c>
      <c r="L970" s="13"/>
      <c r="M970" s="13"/>
      <c r="N970" s="13"/>
      <c r="O970" s="13"/>
      <c r="P970" s="13"/>
      <c r="Q970" s="13"/>
      <c r="R970" s="13"/>
      <c r="S970" s="13"/>
      <c r="T970" s="13"/>
      <c r="U970" s="13"/>
    </row>
    <row r="971" spans="1:21" ht="18.75" hidden="1">
      <c r="A971" s="76"/>
      <c r="B971" s="149"/>
      <c r="C971" s="71"/>
      <c r="D971" s="183"/>
      <c r="E971" s="72"/>
      <c r="F971" s="72"/>
      <c r="G971" s="73"/>
      <c r="H971" s="68"/>
      <c r="I971" s="74"/>
      <c r="J971" s="75"/>
      <c r="K971" s="62" t="str">
        <f t="shared" si="17"/>
        <v>Vazia</v>
      </c>
      <c r="L971" s="13"/>
      <c r="M971" s="13"/>
      <c r="N971" s="13"/>
      <c r="O971" s="13"/>
      <c r="P971" s="13"/>
      <c r="Q971" s="13"/>
      <c r="R971" s="13"/>
      <c r="S971" s="13"/>
      <c r="T971" s="13"/>
      <c r="U971" s="13"/>
    </row>
    <row r="972" spans="1:21" ht="18.75" hidden="1">
      <c r="A972" s="76" t="s">
        <v>1032</v>
      </c>
      <c r="B972" s="149" t="s">
        <v>1033</v>
      </c>
      <c r="C972" s="71" t="s">
        <v>6</v>
      </c>
      <c r="D972" s="183"/>
      <c r="E972" s="72">
        <v>27.67</v>
      </c>
      <c r="F972" s="72">
        <f>E972*(1+C$2031)</f>
        <v>34.067304000000007</v>
      </c>
      <c r="G972" s="73">
        <f>D972*F972</f>
        <v>0</v>
      </c>
      <c r="H972" s="68"/>
      <c r="I972" s="74"/>
      <c r="J972" s="75"/>
      <c r="K972" s="62" t="str">
        <f t="shared" si="17"/>
        <v>Vazia</v>
      </c>
      <c r="L972" s="13"/>
      <c r="M972" s="13"/>
      <c r="N972" s="13"/>
      <c r="O972" s="13"/>
      <c r="P972" s="13"/>
      <c r="Q972" s="13"/>
      <c r="R972" s="13"/>
      <c r="S972" s="13"/>
      <c r="T972" s="13"/>
      <c r="U972" s="13"/>
    </row>
    <row r="973" spans="1:21" ht="18.75" hidden="1">
      <c r="A973" s="76"/>
      <c r="B973" s="149"/>
      <c r="C973" s="71"/>
      <c r="D973" s="183"/>
      <c r="E973" s="72"/>
      <c r="F973" s="72"/>
      <c r="G973" s="73"/>
      <c r="H973" s="68"/>
      <c r="I973" s="74"/>
      <c r="J973" s="75"/>
      <c r="K973" s="62" t="str">
        <f t="shared" si="17"/>
        <v>Vazia</v>
      </c>
      <c r="L973" s="13"/>
      <c r="M973" s="13"/>
      <c r="N973" s="13"/>
      <c r="O973" s="13"/>
      <c r="P973" s="13"/>
      <c r="Q973" s="13"/>
      <c r="R973" s="13"/>
      <c r="S973" s="13"/>
      <c r="T973" s="13"/>
      <c r="U973" s="13"/>
    </row>
    <row r="974" spans="1:21" ht="18.75">
      <c r="A974" s="76" t="s">
        <v>1034</v>
      </c>
      <c r="B974" s="149" t="s">
        <v>1035</v>
      </c>
      <c r="C974" s="71" t="s">
        <v>6</v>
      </c>
      <c r="D974" s="227">
        <v>18</v>
      </c>
      <c r="E974" s="72">
        <v>35.19</v>
      </c>
      <c r="F974" s="72">
        <f>E974*(1+C$2031)</f>
        <v>43.325927999999998</v>
      </c>
      <c r="G974" s="73">
        <f>D974*F974</f>
        <v>779.86670399999991</v>
      </c>
      <c r="H974" s="285" t="s">
        <v>2262</v>
      </c>
      <c r="I974" s="286"/>
      <c r="J974" s="287"/>
      <c r="K974" s="62" t="str">
        <f t="shared" si="17"/>
        <v>Preenchida</v>
      </c>
      <c r="L974" s="13"/>
      <c r="M974" s="13"/>
      <c r="N974" s="13"/>
      <c r="O974" s="13"/>
      <c r="P974" s="13"/>
      <c r="Q974" s="13"/>
      <c r="R974" s="13"/>
      <c r="S974" s="13"/>
      <c r="T974" s="13"/>
      <c r="U974" s="13"/>
    </row>
    <row r="975" spans="1:21" ht="18.75" hidden="1">
      <c r="A975" s="76"/>
      <c r="B975" s="149"/>
      <c r="C975" s="71"/>
      <c r="D975" s="183"/>
      <c r="E975" s="72"/>
      <c r="F975" s="72"/>
      <c r="G975" s="73"/>
      <c r="H975" s="200"/>
      <c r="I975" s="201"/>
      <c r="J975" s="202"/>
      <c r="K975" s="62" t="str">
        <f t="shared" si="17"/>
        <v>Vazia</v>
      </c>
      <c r="L975" s="13"/>
      <c r="M975" s="13"/>
      <c r="N975" s="13"/>
      <c r="O975" s="13"/>
      <c r="P975" s="13"/>
      <c r="Q975" s="13"/>
      <c r="R975" s="13"/>
      <c r="S975" s="13"/>
      <c r="T975" s="13"/>
      <c r="U975" s="13"/>
    </row>
    <row r="976" spans="1:21" ht="18.75">
      <c r="A976" s="76" t="s">
        <v>1036</v>
      </c>
      <c r="B976" s="149" t="s">
        <v>1037</v>
      </c>
      <c r="C976" s="71" t="s">
        <v>6</v>
      </c>
      <c r="D976" s="227">
        <v>18</v>
      </c>
      <c r="E976" s="72">
        <v>47.51</v>
      </c>
      <c r="F976" s="72">
        <f>E976*(1+C$2031)</f>
        <v>58.494312000000001</v>
      </c>
      <c r="G976" s="73">
        <f>D976*F976</f>
        <v>1052.897616</v>
      </c>
      <c r="H976" s="285" t="s">
        <v>2262</v>
      </c>
      <c r="I976" s="286"/>
      <c r="J976" s="287"/>
      <c r="K976" s="62" t="str">
        <f t="shared" si="17"/>
        <v>Preenchida</v>
      </c>
      <c r="L976" s="13"/>
      <c r="M976" s="13"/>
      <c r="N976" s="13"/>
      <c r="O976" s="13"/>
      <c r="P976" s="13"/>
      <c r="Q976" s="13"/>
      <c r="R976" s="13"/>
      <c r="S976" s="13"/>
      <c r="T976" s="13"/>
      <c r="U976" s="13"/>
    </row>
    <row r="977" spans="1:21" ht="18.75" hidden="1">
      <c r="A977" s="76"/>
      <c r="B977" s="149"/>
      <c r="C977" s="71"/>
      <c r="D977" s="183"/>
      <c r="E977" s="72"/>
      <c r="F977" s="72"/>
      <c r="G977" s="73"/>
      <c r="H977" s="200"/>
      <c r="I977" s="201"/>
      <c r="J977" s="202"/>
      <c r="K977" s="62" t="str">
        <f t="shared" si="17"/>
        <v>Vazia</v>
      </c>
      <c r="L977" s="13"/>
      <c r="M977" s="13"/>
      <c r="N977" s="13"/>
      <c r="O977" s="13"/>
      <c r="P977" s="13"/>
      <c r="Q977" s="13"/>
      <c r="R977" s="13"/>
      <c r="S977" s="13"/>
      <c r="T977" s="13"/>
      <c r="U977" s="13"/>
    </row>
    <row r="978" spans="1:21" ht="18.75" hidden="1">
      <c r="A978" s="76" t="s">
        <v>1038</v>
      </c>
      <c r="B978" s="149" t="s">
        <v>1039</v>
      </c>
      <c r="C978" s="71" t="s">
        <v>6</v>
      </c>
      <c r="D978" s="183"/>
      <c r="E978" s="72">
        <v>39.479999999999997</v>
      </c>
      <c r="F978" s="72">
        <f>E978*(1+C$2031)</f>
        <v>48.607776000000001</v>
      </c>
      <c r="G978" s="73">
        <f>D978*F978</f>
        <v>0</v>
      </c>
      <c r="H978" s="68"/>
      <c r="I978" s="74"/>
      <c r="J978" s="75"/>
      <c r="K978" s="62" t="str">
        <f t="shared" ref="K978:K1041" si="18">IF(H978="","Vazia","Preenchida")</f>
        <v>Vazia</v>
      </c>
      <c r="L978" s="13"/>
      <c r="M978" s="13"/>
      <c r="N978" s="13"/>
      <c r="O978" s="13"/>
      <c r="P978" s="13"/>
      <c r="Q978" s="13"/>
      <c r="R978" s="13"/>
      <c r="S978" s="13"/>
      <c r="T978" s="13"/>
      <c r="U978" s="13"/>
    </row>
    <row r="979" spans="1:21" ht="18.75" hidden="1">
      <c r="A979" s="76"/>
      <c r="B979" s="149"/>
      <c r="C979" s="71"/>
      <c r="D979" s="183"/>
      <c r="E979" s="72"/>
      <c r="F979" s="72"/>
      <c r="G979" s="73"/>
      <c r="H979" s="68"/>
      <c r="I979" s="74"/>
      <c r="J979" s="75"/>
      <c r="K979" s="62" t="str">
        <f t="shared" si="18"/>
        <v>Vazia</v>
      </c>
      <c r="L979" s="13"/>
      <c r="M979" s="13"/>
      <c r="N979" s="13"/>
      <c r="O979" s="13"/>
      <c r="P979" s="13"/>
      <c r="Q979" s="13"/>
      <c r="R979" s="13"/>
      <c r="S979" s="13"/>
      <c r="T979" s="13"/>
      <c r="U979" s="13"/>
    </row>
    <row r="980" spans="1:21" ht="18.75" hidden="1">
      <c r="A980" s="76" t="s">
        <v>1040</v>
      </c>
      <c r="B980" s="149" t="s">
        <v>1041</v>
      </c>
      <c r="C980" s="71" t="s">
        <v>6</v>
      </c>
      <c r="D980" s="183"/>
      <c r="E980" s="72">
        <v>54.77</v>
      </c>
      <c r="F980" s="72">
        <f>E980*(1+C$2031)</f>
        <v>67.432824000000011</v>
      </c>
      <c r="G980" s="73">
        <f>D980*F980</f>
        <v>0</v>
      </c>
      <c r="H980" s="68"/>
      <c r="I980" s="74"/>
      <c r="J980" s="75"/>
      <c r="K980" s="62" t="str">
        <f t="shared" si="18"/>
        <v>Vazia</v>
      </c>
      <c r="L980" s="13"/>
      <c r="M980" s="13"/>
      <c r="N980" s="13"/>
      <c r="O980" s="13"/>
      <c r="P980" s="13"/>
      <c r="Q980" s="13"/>
      <c r="R980" s="13"/>
      <c r="S980" s="13"/>
      <c r="T980" s="13"/>
      <c r="U980" s="13"/>
    </row>
    <row r="981" spans="1:21" ht="18.75" hidden="1">
      <c r="A981" s="76"/>
      <c r="B981" s="149"/>
      <c r="C981" s="71"/>
      <c r="D981" s="183"/>
      <c r="E981" s="72"/>
      <c r="F981" s="72"/>
      <c r="G981" s="73"/>
      <c r="H981" s="68"/>
      <c r="I981" s="74"/>
      <c r="J981" s="75"/>
      <c r="K981" s="62" t="str">
        <f t="shared" si="18"/>
        <v>Vazia</v>
      </c>
      <c r="L981" s="13"/>
      <c r="M981" s="13"/>
      <c r="N981" s="13"/>
      <c r="O981" s="13"/>
      <c r="P981" s="13"/>
      <c r="Q981" s="13"/>
      <c r="R981" s="13"/>
      <c r="S981" s="13"/>
      <c r="T981" s="13"/>
      <c r="U981" s="13"/>
    </row>
    <row r="982" spans="1:21" ht="31.5">
      <c r="A982" s="76" t="s">
        <v>1042</v>
      </c>
      <c r="B982" s="151" t="s">
        <v>1043</v>
      </c>
      <c r="C982" s="71"/>
      <c r="D982" s="227"/>
      <c r="E982" s="72"/>
      <c r="F982" s="72"/>
      <c r="G982" s="73"/>
      <c r="H982" s="212" t="s">
        <v>2225</v>
      </c>
      <c r="I982" s="74"/>
      <c r="J982" s="75"/>
      <c r="K982" s="62" t="str">
        <f t="shared" si="18"/>
        <v>Preenchida</v>
      </c>
      <c r="L982" s="13"/>
      <c r="M982" s="13"/>
      <c r="N982" s="13"/>
      <c r="O982" s="13"/>
      <c r="P982" s="13"/>
      <c r="Q982" s="13"/>
      <c r="R982" s="13"/>
      <c r="S982" s="13"/>
      <c r="T982" s="13"/>
      <c r="U982" s="13"/>
    </row>
    <row r="983" spans="1:21" ht="312.75" customHeight="1">
      <c r="A983" s="76"/>
      <c r="B983" s="148" t="s">
        <v>1044</v>
      </c>
      <c r="C983" s="71"/>
      <c r="D983" s="227"/>
      <c r="E983" s="72"/>
      <c r="F983" s="72"/>
      <c r="G983" s="73"/>
      <c r="H983" s="212" t="s">
        <v>2225</v>
      </c>
      <c r="I983" s="74"/>
      <c r="J983" s="69"/>
      <c r="K983" s="62" t="str">
        <f t="shared" si="18"/>
        <v>Preenchida</v>
      </c>
      <c r="L983" s="13"/>
      <c r="M983" s="13"/>
      <c r="N983" s="13"/>
      <c r="O983" s="13"/>
      <c r="P983" s="13"/>
      <c r="Q983" s="13"/>
      <c r="R983" s="13"/>
      <c r="S983" s="13"/>
      <c r="T983" s="13"/>
      <c r="U983" s="13"/>
    </row>
    <row r="984" spans="1:21" ht="18.75" hidden="1">
      <c r="A984" s="76"/>
      <c r="B984" s="151"/>
      <c r="C984" s="71"/>
      <c r="D984" s="183"/>
      <c r="E984" s="72"/>
      <c r="F984" s="72"/>
      <c r="G984" s="73"/>
      <c r="H984" s="68"/>
      <c r="I984" s="74"/>
      <c r="J984" s="75"/>
      <c r="K984" s="62" t="str">
        <f t="shared" si="18"/>
        <v>Vazia</v>
      </c>
      <c r="L984" s="13"/>
      <c r="M984" s="13"/>
      <c r="N984" s="13"/>
      <c r="O984" s="13"/>
      <c r="P984" s="13"/>
      <c r="Q984" s="13"/>
      <c r="R984" s="13"/>
      <c r="S984" s="13"/>
      <c r="T984" s="13"/>
      <c r="U984" s="13"/>
    </row>
    <row r="985" spans="1:21" ht="18.75">
      <c r="A985" s="76" t="s">
        <v>1045</v>
      </c>
      <c r="B985" s="149" t="s">
        <v>1046</v>
      </c>
      <c r="C985" s="71" t="s">
        <v>18</v>
      </c>
      <c r="D985" s="227">
        <v>60</v>
      </c>
      <c r="E985" s="72">
        <v>26.54</v>
      </c>
      <c r="F985" s="72">
        <f>E985*(1+C$2031)</f>
        <v>32.676048000000002</v>
      </c>
      <c r="G985" s="73">
        <f>D985*F985</f>
        <v>1960.5628800000002</v>
      </c>
      <c r="H985" s="285" t="s">
        <v>2205</v>
      </c>
      <c r="I985" s="286"/>
      <c r="J985" s="287"/>
      <c r="K985" s="62" t="str">
        <f t="shared" si="18"/>
        <v>Preenchida</v>
      </c>
      <c r="L985" s="13"/>
      <c r="M985" s="13"/>
      <c r="N985" s="13"/>
      <c r="O985" s="13"/>
      <c r="P985" s="13"/>
      <c r="Q985" s="13"/>
      <c r="R985" s="13"/>
      <c r="S985" s="13"/>
      <c r="T985" s="13"/>
      <c r="U985" s="13"/>
    </row>
    <row r="986" spans="1:21" ht="18.75" hidden="1">
      <c r="A986" s="76"/>
      <c r="B986" s="148"/>
      <c r="C986" s="71"/>
      <c r="D986" s="183"/>
      <c r="E986" s="72"/>
      <c r="F986" s="72"/>
      <c r="G986" s="73"/>
      <c r="H986" s="200"/>
      <c r="I986" s="201"/>
      <c r="J986" s="202"/>
      <c r="K986" s="62" t="str">
        <f t="shared" si="18"/>
        <v>Vazia</v>
      </c>
      <c r="L986" s="13"/>
      <c r="M986" s="13"/>
      <c r="N986" s="13"/>
      <c r="O986" s="13"/>
      <c r="P986" s="13"/>
      <c r="Q986" s="13"/>
      <c r="R986" s="13"/>
      <c r="S986" s="13"/>
      <c r="T986" s="13"/>
      <c r="U986" s="13"/>
    </row>
    <row r="987" spans="1:21" ht="18.75">
      <c r="A987" s="76" t="s">
        <v>1047</v>
      </c>
      <c r="B987" s="149" t="s">
        <v>1048</v>
      </c>
      <c r="C987" s="71" t="s">
        <v>18</v>
      </c>
      <c r="D987" s="227">
        <v>60</v>
      </c>
      <c r="E987" s="72">
        <v>28.34</v>
      </c>
      <c r="F987" s="72">
        <f>E987*(1+C$2031)</f>
        <v>34.892208000000004</v>
      </c>
      <c r="G987" s="73">
        <f>D987*F987</f>
        <v>2093.5324800000003</v>
      </c>
      <c r="H987" s="285" t="s">
        <v>2205</v>
      </c>
      <c r="I987" s="286"/>
      <c r="J987" s="287"/>
      <c r="K987" s="62" t="str">
        <f t="shared" si="18"/>
        <v>Preenchida</v>
      </c>
      <c r="L987" s="13"/>
      <c r="M987" s="13"/>
      <c r="N987" s="13"/>
      <c r="O987" s="13"/>
      <c r="P987" s="13"/>
      <c r="Q987" s="13"/>
      <c r="R987" s="13"/>
      <c r="S987" s="13"/>
      <c r="T987" s="13"/>
      <c r="U987" s="13"/>
    </row>
    <row r="988" spans="1:21" ht="18.75" hidden="1">
      <c r="A988" s="76"/>
      <c r="B988" s="148"/>
      <c r="C988" s="71"/>
      <c r="D988" s="183"/>
      <c r="E988" s="72"/>
      <c r="F988" s="72"/>
      <c r="G988" s="73"/>
      <c r="H988" s="200"/>
      <c r="I988" s="201"/>
      <c r="J988" s="202"/>
      <c r="K988" s="62" t="str">
        <f t="shared" si="18"/>
        <v>Vazia</v>
      </c>
      <c r="L988" s="13"/>
      <c r="M988" s="13"/>
      <c r="N988" s="13"/>
      <c r="O988" s="13"/>
      <c r="P988" s="13"/>
      <c r="Q988" s="13"/>
      <c r="R988" s="13"/>
      <c r="S988" s="13"/>
      <c r="T988" s="13"/>
      <c r="U988" s="13"/>
    </row>
    <row r="989" spans="1:21" ht="18.75" hidden="1">
      <c r="A989" s="76" t="s">
        <v>1049</v>
      </c>
      <c r="B989" s="149" t="s">
        <v>1050</v>
      </c>
      <c r="C989" s="71" t="s">
        <v>18</v>
      </c>
      <c r="D989" s="183"/>
      <c r="E989" s="72">
        <v>41.88</v>
      </c>
      <c r="F989" s="72">
        <f>E989*(1+C$2031)</f>
        <v>51.562656000000004</v>
      </c>
      <c r="G989" s="73">
        <f>D989*F989</f>
        <v>0</v>
      </c>
      <c r="H989" s="68"/>
      <c r="I989" s="74"/>
      <c r="J989" s="69"/>
      <c r="K989" s="62" t="str">
        <f t="shared" si="18"/>
        <v>Vazia</v>
      </c>
      <c r="L989" s="13"/>
      <c r="M989" s="13"/>
      <c r="N989" s="13"/>
      <c r="O989" s="13"/>
      <c r="P989" s="13"/>
      <c r="Q989" s="13"/>
      <c r="R989" s="13"/>
      <c r="S989" s="13"/>
      <c r="T989" s="13"/>
      <c r="U989" s="13"/>
    </row>
    <row r="990" spans="1:21" ht="18.75" hidden="1">
      <c r="A990" s="76"/>
      <c r="B990" s="148"/>
      <c r="C990" s="71"/>
      <c r="D990" s="183"/>
      <c r="E990" s="72"/>
      <c r="F990" s="72"/>
      <c r="G990" s="73"/>
      <c r="H990" s="68"/>
      <c r="I990" s="74"/>
      <c r="J990" s="69"/>
      <c r="K990" s="62" t="str">
        <f t="shared" si="18"/>
        <v>Vazia</v>
      </c>
      <c r="L990" s="13"/>
      <c r="M990" s="13"/>
      <c r="N990" s="13"/>
      <c r="O990" s="13"/>
      <c r="P990" s="13"/>
      <c r="Q990" s="13"/>
      <c r="R990" s="13"/>
      <c r="S990" s="13"/>
      <c r="T990" s="13"/>
      <c r="U990" s="13"/>
    </row>
    <row r="991" spans="1:21" ht="18.75" hidden="1">
      <c r="A991" s="76" t="s">
        <v>1051</v>
      </c>
      <c r="B991" s="149" t="s">
        <v>1052</v>
      </c>
      <c r="C991" s="71" t="s">
        <v>18</v>
      </c>
      <c r="D991" s="183"/>
      <c r="E991" s="72">
        <v>43.52</v>
      </c>
      <c r="F991" s="72">
        <f>E991*(1+C$2031)</f>
        <v>53.581824000000005</v>
      </c>
      <c r="G991" s="73">
        <f>D991*F991</f>
        <v>0</v>
      </c>
      <c r="H991" s="68"/>
      <c r="I991" s="74"/>
      <c r="J991" s="69"/>
      <c r="K991" s="62" t="str">
        <f t="shared" si="18"/>
        <v>Vazia</v>
      </c>
      <c r="L991" s="13"/>
      <c r="M991" s="13"/>
      <c r="N991" s="13"/>
      <c r="O991" s="13"/>
      <c r="P991" s="13"/>
      <c r="Q991" s="13"/>
      <c r="R991" s="13"/>
      <c r="S991" s="13"/>
      <c r="T991" s="13"/>
      <c r="U991" s="13"/>
    </row>
    <row r="992" spans="1:21" ht="18.75" hidden="1">
      <c r="A992" s="76"/>
      <c r="B992" s="148"/>
      <c r="C992" s="71"/>
      <c r="D992" s="183"/>
      <c r="E992" s="72"/>
      <c r="F992" s="72"/>
      <c r="G992" s="73"/>
      <c r="H992" s="68"/>
      <c r="I992" s="74"/>
      <c r="J992" s="69"/>
      <c r="K992" s="62" t="str">
        <f t="shared" si="18"/>
        <v>Vazia</v>
      </c>
      <c r="L992" s="13"/>
      <c r="M992" s="13"/>
      <c r="N992" s="13"/>
      <c r="O992" s="13"/>
      <c r="P992" s="13"/>
      <c r="Q992" s="13"/>
      <c r="R992" s="13"/>
      <c r="S992" s="13"/>
      <c r="T992" s="13"/>
      <c r="U992" s="13"/>
    </row>
    <row r="993" spans="1:21" ht="18.75" hidden="1">
      <c r="A993" s="76" t="s">
        <v>1053</v>
      </c>
      <c r="B993" s="149" t="s">
        <v>1054</v>
      </c>
      <c r="C993" s="71" t="s">
        <v>18</v>
      </c>
      <c r="D993" s="183"/>
      <c r="E993" s="72">
        <v>48.16</v>
      </c>
      <c r="F993" s="72">
        <f>E993*(1+C$2031)</f>
        <v>59.294592000000002</v>
      </c>
      <c r="G993" s="73">
        <f>D993*F993</f>
        <v>0</v>
      </c>
      <c r="H993" s="68"/>
      <c r="I993" s="74"/>
      <c r="J993" s="75"/>
      <c r="K993" s="62" t="str">
        <f t="shared" si="18"/>
        <v>Vazia</v>
      </c>
      <c r="L993" s="13"/>
      <c r="M993" s="13"/>
      <c r="N993" s="13"/>
      <c r="O993" s="13"/>
      <c r="P993" s="13"/>
      <c r="Q993" s="13"/>
      <c r="R993" s="13"/>
      <c r="S993" s="13"/>
      <c r="T993" s="13"/>
      <c r="U993" s="13"/>
    </row>
    <row r="994" spans="1:21" ht="18.75" hidden="1">
      <c r="A994" s="76"/>
      <c r="B994" s="148"/>
      <c r="C994" s="71"/>
      <c r="D994" s="183"/>
      <c r="E994" s="72"/>
      <c r="F994" s="72"/>
      <c r="G994" s="73"/>
      <c r="H994" s="68"/>
      <c r="I994" s="74"/>
      <c r="J994" s="69"/>
      <c r="K994" s="62" t="str">
        <f t="shared" si="18"/>
        <v>Vazia</v>
      </c>
      <c r="L994" s="13"/>
      <c r="M994" s="13"/>
      <c r="N994" s="13"/>
      <c r="O994" s="13"/>
      <c r="P994" s="13"/>
      <c r="Q994" s="13"/>
      <c r="R994" s="13"/>
      <c r="S994" s="13"/>
      <c r="T994" s="13"/>
      <c r="U994" s="13"/>
    </row>
    <row r="995" spans="1:21" ht="18.75" hidden="1">
      <c r="A995" s="76" t="s">
        <v>1055</v>
      </c>
      <c r="B995" s="149" t="s">
        <v>1056</v>
      </c>
      <c r="C995" s="71" t="s">
        <v>18</v>
      </c>
      <c r="D995" s="183"/>
      <c r="E995" s="72">
        <v>77.62</v>
      </c>
      <c r="F995" s="72">
        <f>E995*(1+C$2031)</f>
        <v>95.565744000000009</v>
      </c>
      <c r="G995" s="73">
        <f>D995*F995</f>
        <v>0</v>
      </c>
      <c r="H995" s="68"/>
      <c r="I995" s="74"/>
      <c r="J995" s="75"/>
      <c r="K995" s="62" t="str">
        <f t="shared" si="18"/>
        <v>Vazia</v>
      </c>
      <c r="L995" s="13"/>
      <c r="M995" s="13"/>
      <c r="N995" s="13"/>
      <c r="O995" s="13"/>
      <c r="P995" s="13"/>
      <c r="Q995" s="13"/>
      <c r="R995" s="13"/>
      <c r="S995" s="13"/>
      <c r="T995" s="13"/>
      <c r="U995" s="13"/>
    </row>
    <row r="996" spans="1:21" ht="18.75" hidden="1">
      <c r="A996" s="76"/>
      <c r="B996" s="148"/>
      <c r="C996" s="71"/>
      <c r="D996" s="183"/>
      <c r="E996" s="72"/>
      <c r="F996" s="72"/>
      <c r="G996" s="73"/>
      <c r="H996" s="68"/>
      <c r="I996" s="74"/>
      <c r="J996" s="69"/>
      <c r="K996" s="62" t="str">
        <f t="shared" si="18"/>
        <v>Vazia</v>
      </c>
      <c r="L996" s="13"/>
      <c r="M996" s="13"/>
      <c r="N996" s="13"/>
      <c r="O996" s="13"/>
      <c r="P996" s="13"/>
      <c r="Q996" s="13"/>
      <c r="R996" s="13"/>
      <c r="S996" s="13"/>
      <c r="T996" s="13"/>
      <c r="U996" s="13"/>
    </row>
    <row r="997" spans="1:21" ht="31.5">
      <c r="A997" s="76" t="s">
        <v>1057</v>
      </c>
      <c r="B997" s="151" t="s">
        <v>1058</v>
      </c>
      <c r="C997" s="71"/>
      <c r="D997" s="227"/>
      <c r="E997" s="72"/>
      <c r="F997" s="72"/>
      <c r="G997" s="73"/>
      <c r="H997" s="212" t="s">
        <v>2225</v>
      </c>
      <c r="I997" s="74"/>
      <c r="J997" s="75"/>
      <c r="K997" s="62" t="str">
        <f t="shared" si="18"/>
        <v>Preenchida</v>
      </c>
      <c r="L997" s="13"/>
      <c r="M997" s="13"/>
      <c r="N997" s="13"/>
      <c r="O997" s="13"/>
      <c r="P997" s="13"/>
      <c r="Q997" s="13"/>
      <c r="R997" s="13"/>
      <c r="S997" s="13"/>
      <c r="T997" s="13"/>
      <c r="U997" s="13"/>
    </row>
    <row r="998" spans="1:21" ht="230.45" customHeight="1">
      <c r="A998" s="76"/>
      <c r="B998" s="148" t="s">
        <v>1059</v>
      </c>
      <c r="C998" s="71"/>
      <c r="D998" s="227"/>
      <c r="E998" s="72"/>
      <c r="F998" s="72"/>
      <c r="G998" s="73"/>
      <c r="H998" s="212" t="s">
        <v>2225</v>
      </c>
      <c r="I998" s="74"/>
      <c r="J998" s="69"/>
      <c r="K998" s="62" t="str">
        <f t="shared" si="18"/>
        <v>Preenchida</v>
      </c>
      <c r="L998" s="13"/>
      <c r="M998" s="13"/>
      <c r="N998" s="13"/>
      <c r="O998" s="13"/>
      <c r="P998" s="13"/>
      <c r="Q998" s="13"/>
      <c r="R998" s="13"/>
      <c r="S998" s="13"/>
      <c r="T998" s="13"/>
      <c r="U998" s="13"/>
    </row>
    <row r="999" spans="1:21" ht="18.75" hidden="1">
      <c r="A999" s="76"/>
      <c r="B999" s="151"/>
      <c r="C999" s="71"/>
      <c r="D999" s="183"/>
      <c r="E999" s="72"/>
      <c r="F999" s="72"/>
      <c r="G999" s="73"/>
      <c r="H999" s="68"/>
      <c r="I999" s="74"/>
      <c r="J999" s="75"/>
      <c r="K999" s="62" t="str">
        <f t="shared" si="18"/>
        <v>Vazia</v>
      </c>
      <c r="L999" s="13"/>
      <c r="M999" s="13"/>
      <c r="N999" s="13"/>
      <c r="O999" s="13"/>
      <c r="P999" s="13"/>
      <c r="Q999" s="13"/>
      <c r="R999" s="13"/>
      <c r="S999" s="13"/>
      <c r="T999" s="13"/>
      <c r="U999" s="13"/>
    </row>
    <row r="1000" spans="1:21" ht="18.75">
      <c r="A1000" s="76" t="s">
        <v>1060</v>
      </c>
      <c r="B1000" s="149" t="s">
        <v>1061</v>
      </c>
      <c r="C1000" s="71" t="s">
        <v>18</v>
      </c>
      <c r="D1000" s="227">
        <v>30</v>
      </c>
      <c r="E1000" s="72">
        <v>11.05</v>
      </c>
      <c r="F1000" s="72">
        <f>E1000*(1+C$2031)</f>
        <v>13.604760000000002</v>
      </c>
      <c r="G1000" s="73">
        <f>D1000*F1000</f>
        <v>408.14280000000008</v>
      </c>
      <c r="H1000" s="285" t="s">
        <v>2263</v>
      </c>
      <c r="I1000" s="286"/>
      <c r="J1000" s="287"/>
      <c r="K1000" s="62" t="str">
        <f t="shared" si="18"/>
        <v>Preenchida</v>
      </c>
      <c r="L1000" s="13"/>
      <c r="M1000" s="13"/>
      <c r="N1000" s="13"/>
      <c r="O1000" s="13"/>
      <c r="P1000" s="13"/>
      <c r="Q1000" s="13"/>
      <c r="R1000" s="13"/>
      <c r="S1000" s="13"/>
      <c r="T1000" s="13"/>
      <c r="U1000" s="13"/>
    </row>
    <row r="1001" spans="1:21" ht="18.75" hidden="1">
      <c r="A1001" s="76"/>
      <c r="B1001" s="148"/>
      <c r="C1001" s="71"/>
      <c r="D1001" s="183"/>
      <c r="E1001" s="72"/>
      <c r="F1001" s="72"/>
      <c r="G1001" s="73"/>
      <c r="H1001" s="68"/>
      <c r="I1001" s="74"/>
      <c r="J1001" s="75"/>
      <c r="K1001" s="62" t="str">
        <f t="shared" si="18"/>
        <v>Vazia</v>
      </c>
      <c r="L1001" s="13"/>
      <c r="M1001" s="13"/>
      <c r="N1001" s="13"/>
      <c r="O1001" s="13"/>
      <c r="P1001" s="13"/>
      <c r="Q1001" s="13"/>
      <c r="R1001" s="13"/>
      <c r="S1001" s="13"/>
      <c r="T1001" s="13"/>
      <c r="U1001" s="13"/>
    </row>
    <row r="1002" spans="1:21" ht="18.75">
      <c r="A1002" s="76" t="s">
        <v>1062</v>
      </c>
      <c r="B1002" s="149" t="s">
        <v>1063</v>
      </c>
      <c r="C1002" s="71" t="s">
        <v>18</v>
      </c>
      <c r="D1002" s="227">
        <v>30</v>
      </c>
      <c r="E1002" s="72">
        <v>11.38</v>
      </c>
      <c r="F1002" s="72">
        <f>E1002*(1+C$2031)</f>
        <v>14.011056000000002</v>
      </c>
      <c r="G1002" s="73">
        <f>D1002*F1002</f>
        <v>420.33168000000006</v>
      </c>
      <c r="H1002" s="285" t="s">
        <v>2263</v>
      </c>
      <c r="I1002" s="286"/>
      <c r="J1002" s="287"/>
      <c r="K1002" s="62" t="str">
        <f t="shared" si="18"/>
        <v>Preenchida</v>
      </c>
      <c r="L1002" s="13"/>
      <c r="M1002" s="13"/>
      <c r="N1002" s="13"/>
      <c r="O1002" s="13"/>
      <c r="P1002" s="13"/>
      <c r="Q1002" s="13"/>
      <c r="R1002" s="13"/>
      <c r="S1002" s="13"/>
      <c r="T1002" s="13"/>
      <c r="U1002" s="13"/>
    </row>
    <row r="1003" spans="1:21" ht="18.75" hidden="1">
      <c r="A1003" s="76"/>
      <c r="B1003" s="148"/>
      <c r="C1003" s="71"/>
      <c r="D1003" s="183"/>
      <c r="E1003" s="72"/>
      <c r="F1003" s="72"/>
      <c r="G1003" s="73"/>
      <c r="H1003" s="68"/>
      <c r="I1003" s="74"/>
      <c r="J1003" s="75"/>
      <c r="K1003" s="62" t="str">
        <f t="shared" si="18"/>
        <v>Vazia</v>
      </c>
      <c r="L1003" s="13"/>
      <c r="M1003" s="13"/>
      <c r="N1003" s="13"/>
      <c r="O1003" s="13"/>
      <c r="P1003" s="13"/>
      <c r="Q1003" s="13"/>
      <c r="R1003" s="13"/>
      <c r="S1003" s="13"/>
      <c r="T1003" s="13"/>
      <c r="U1003" s="13"/>
    </row>
    <row r="1004" spans="1:21" ht="18.75" hidden="1">
      <c r="A1004" s="76" t="s">
        <v>1064</v>
      </c>
      <c r="B1004" s="149" t="s">
        <v>1065</v>
      </c>
      <c r="C1004" s="71" t="s">
        <v>18</v>
      </c>
      <c r="D1004" s="183"/>
      <c r="E1004" s="72">
        <v>15.8</v>
      </c>
      <c r="F1004" s="72">
        <f>E1004*(1+C$2031)</f>
        <v>19.452960000000001</v>
      </c>
      <c r="G1004" s="73">
        <f>D1004*F1004</f>
        <v>0</v>
      </c>
      <c r="H1004" s="68"/>
      <c r="I1004" s="74"/>
      <c r="J1004" s="69"/>
      <c r="K1004" s="62" t="str">
        <f t="shared" si="18"/>
        <v>Vazia</v>
      </c>
      <c r="L1004" s="13"/>
      <c r="M1004" s="13"/>
      <c r="N1004" s="13"/>
      <c r="O1004" s="13"/>
      <c r="P1004" s="13"/>
      <c r="Q1004" s="13"/>
      <c r="R1004" s="13"/>
      <c r="S1004" s="13"/>
      <c r="T1004" s="13"/>
      <c r="U1004" s="13"/>
    </row>
    <row r="1005" spans="1:21" ht="18.75" hidden="1">
      <c r="A1005" s="76"/>
      <c r="B1005" s="148"/>
      <c r="C1005" s="71"/>
      <c r="D1005" s="183"/>
      <c r="E1005" s="72"/>
      <c r="F1005" s="72"/>
      <c r="G1005" s="73"/>
      <c r="H1005" s="68"/>
      <c r="I1005" s="74"/>
      <c r="J1005" s="69"/>
      <c r="K1005" s="62" t="str">
        <f t="shared" si="18"/>
        <v>Vazia</v>
      </c>
      <c r="L1005" s="13"/>
      <c r="M1005" s="13"/>
      <c r="N1005" s="13"/>
      <c r="O1005" s="13"/>
      <c r="P1005" s="13"/>
      <c r="Q1005" s="13"/>
      <c r="R1005" s="13"/>
      <c r="S1005" s="13"/>
      <c r="T1005" s="13"/>
      <c r="U1005" s="13"/>
    </row>
    <row r="1006" spans="1:21" ht="43.15" customHeight="1">
      <c r="A1006" s="76" t="s">
        <v>1066</v>
      </c>
      <c r="B1006" s="151" t="s">
        <v>1067</v>
      </c>
      <c r="C1006" s="71"/>
      <c r="D1006" s="227"/>
      <c r="E1006" s="72"/>
      <c r="F1006" s="72"/>
      <c r="G1006" s="73"/>
      <c r="H1006" s="212" t="s">
        <v>2225</v>
      </c>
      <c r="I1006" s="74"/>
      <c r="J1006" s="69"/>
      <c r="K1006" s="62" t="str">
        <f t="shared" si="18"/>
        <v>Preenchida</v>
      </c>
      <c r="L1006" s="13"/>
      <c r="M1006" s="13"/>
      <c r="N1006" s="13"/>
      <c r="O1006" s="13"/>
      <c r="P1006" s="13"/>
      <c r="Q1006" s="13"/>
      <c r="R1006" s="13"/>
      <c r="S1006" s="13"/>
      <c r="T1006" s="13"/>
      <c r="U1006" s="13"/>
    </row>
    <row r="1007" spans="1:21" ht="325.5" customHeight="1">
      <c r="A1007" s="76"/>
      <c r="B1007" s="148" t="s">
        <v>1068</v>
      </c>
      <c r="C1007" s="71"/>
      <c r="D1007" s="227"/>
      <c r="E1007" s="72"/>
      <c r="F1007" s="72"/>
      <c r="G1007" s="73"/>
      <c r="H1007" s="212" t="s">
        <v>2225</v>
      </c>
      <c r="I1007" s="74"/>
      <c r="J1007" s="69"/>
      <c r="K1007" s="62" t="str">
        <f t="shared" si="18"/>
        <v>Preenchida</v>
      </c>
      <c r="L1007" s="13"/>
      <c r="M1007" s="13"/>
      <c r="N1007" s="13"/>
      <c r="O1007" s="13"/>
      <c r="P1007" s="13"/>
      <c r="Q1007" s="13"/>
      <c r="R1007" s="13"/>
      <c r="S1007" s="13"/>
      <c r="T1007" s="13"/>
      <c r="U1007" s="13"/>
    </row>
    <row r="1008" spans="1:21" ht="18.75" hidden="1">
      <c r="A1008" s="76"/>
      <c r="B1008" s="148"/>
      <c r="C1008" s="71"/>
      <c r="D1008" s="183"/>
      <c r="E1008" s="72"/>
      <c r="F1008" s="72"/>
      <c r="G1008" s="73"/>
      <c r="H1008" s="68"/>
      <c r="I1008" s="74"/>
      <c r="J1008" s="75"/>
      <c r="K1008" s="62" t="str">
        <f t="shared" si="18"/>
        <v>Vazia</v>
      </c>
      <c r="L1008" s="13"/>
      <c r="M1008" s="13"/>
      <c r="N1008" s="13"/>
      <c r="O1008" s="13"/>
      <c r="P1008" s="13"/>
      <c r="Q1008" s="13"/>
      <c r="R1008" s="13"/>
      <c r="S1008" s="13"/>
      <c r="T1008" s="13"/>
      <c r="U1008" s="13"/>
    </row>
    <row r="1009" spans="1:21" ht="18.75">
      <c r="A1009" s="76" t="s">
        <v>1069</v>
      </c>
      <c r="B1009" s="149" t="s">
        <v>1046</v>
      </c>
      <c r="C1009" s="71" t="s">
        <v>18</v>
      </c>
      <c r="D1009" s="227">
        <v>30</v>
      </c>
      <c r="E1009" s="72">
        <v>20.5</v>
      </c>
      <c r="F1009" s="72">
        <f>E1009*(1+C$2031)</f>
        <v>25.239600000000003</v>
      </c>
      <c r="G1009" s="73">
        <f>D1009*F1009</f>
        <v>757.1880000000001</v>
      </c>
      <c r="H1009" s="285" t="s">
        <v>2203</v>
      </c>
      <c r="I1009" s="286"/>
      <c r="J1009" s="287"/>
      <c r="K1009" s="62" t="str">
        <f t="shared" si="18"/>
        <v>Preenchida</v>
      </c>
      <c r="L1009" s="13"/>
      <c r="M1009" s="13"/>
      <c r="N1009" s="13"/>
      <c r="O1009" s="13"/>
      <c r="P1009" s="13"/>
      <c r="Q1009" s="13"/>
      <c r="R1009" s="13"/>
      <c r="S1009" s="13"/>
      <c r="T1009" s="13"/>
      <c r="U1009" s="13"/>
    </row>
    <row r="1010" spans="1:21" ht="18.75" hidden="1">
      <c r="A1010" s="76"/>
      <c r="B1010" s="148"/>
      <c r="C1010" s="71"/>
      <c r="D1010" s="183"/>
      <c r="E1010" s="72"/>
      <c r="F1010" s="72"/>
      <c r="G1010" s="73"/>
      <c r="H1010" s="200"/>
      <c r="I1010" s="201"/>
      <c r="J1010" s="202"/>
      <c r="K1010" s="62" t="str">
        <f t="shared" si="18"/>
        <v>Vazia</v>
      </c>
      <c r="L1010" s="13"/>
      <c r="M1010" s="13"/>
      <c r="N1010" s="13"/>
      <c r="O1010" s="13"/>
      <c r="P1010" s="13"/>
      <c r="Q1010" s="13"/>
      <c r="R1010" s="13"/>
      <c r="S1010" s="13"/>
      <c r="T1010" s="13"/>
      <c r="U1010" s="13"/>
    </row>
    <row r="1011" spans="1:21" ht="18.75">
      <c r="A1011" s="76" t="s">
        <v>1070</v>
      </c>
      <c r="B1011" s="149" t="s">
        <v>1048</v>
      </c>
      <c r="C1011" s="71" t="s">
        <v>18</v>
      </c>
      <c r="D1011" s="227">
        <v>30</v>
      </c>
      <c r="E1011" s="72">
        <v>28.37</v>
      </c>
      <c r="F1011" s="72">
        <f>E1011*(1+C$2031)</f>
        <v>34.929144000000001</v>
      </c>
      <c r="G1011" s="73">
        <f>D1011*F1011</f>
        <v>1047.8743200000001</v>
      </c>
      <c r="H1011" s="285" t="s">
        <v>2203</v>
      </c>
      <c r="I1011" s="286"/>
      <c r="J1011" s="287"/>
      <c r="K1011" s="62" t="str">
        <f t="shared" si="18"/>
        <v>Preenchida</v>
      </c>
      <c r="L1011" s="13"/>
      <c r="M1011" s="13"/>
      <c r="N1011" s="13"/>
      <c r="O1011" s="13"/>
      <c r="P1011" s="13"/>
      <c r="Q1011" s="13"/>
      <c r="R1011" s="13"/>
      <c r="S1011" s="13"/>
      <c r="T1011" s="13"/>
      <c r="U1011" s="13"/>
    </row>
    <row r="1012" spans="1:21" ht="18.75" hidden="1">
      <c r="A1012" s="76"/>
      <c r="B1012" s="148"/>
      <c r="C1012" s="71"/>
      <c r="D1012" s="183"/>
      <c r="E1012" s="72"/>
      <c r="F1012" s="72"/>
      <c r="G1012" s="73"/>
      <c r="H1012" s="68"/>
      <c r="I1012" s="74"/>
      <c r="J1012" s="75"/>
      <c r="K1012" s="62" t="str">
        <f t="shared" si="18"/>
        <v>Vazia</v>
      </c>
      <c r="L1012" s="13"/>
      <c r="M1012" s="13"/>
      <c r="N1012" s="13"/>
      <c r="O1012" s="13"/>
      <c r="P1012" s="13"/>
      <c r="Q1012" s="13"/>
      <c r="R1012" s="13"/>
      <c r="S1012" s="13"/>
      <c r="T1012" s="13"/>
      <c r="U1012" s="13"/>
    </row>
    <row r="1013" spans="1:21" ht="18.75" hidden="1">
      <c r="A1013" s="76" t="s">
        <v>1071</v>
      </c>
      <c r="B1013" s="149" t="s">
        <v>1050</v>
      </c>
      <c r="C1013" s="71" t="s">
        <v>18</v>
      </c>
      <c r="D1013" s="183"/>
      <c r="E1013" s="72">
        <v>47.36</v>
      </c>
      <c r="F1013" s="72">
        <f>E1013*(1+C$2031)</f>
        <v>58.309632000000001</v>
      </c>
      <c r="G1013" s="73">
        <f>D1013*F1013</f>
        <v>0</v>
      </c>
      <c r="H1013" s="68"/>
      <c r="I1013" s="74"/>
      <c r="J1013" s="69"/>
      <c r="K1013" s="62" t="str">
        <f t="shared" si="18"/>
        <v>Vazia</v>
      </c>
      <c r="L1013" s="13"/>
      <c r="M1013" s="13"/>
      <c r="N1013" s="13"/>
      <c r="O1013" s="13"/>
      <c r="P1013" s="13"/>
      <c r="Q1013" s="13"/>
      <c r="R1013" s="13"/>
      <c r="S1013" s="13"/>
      <c r="T1013" s="13"/>
      <c r="U1013" s="13"/>
    </row>
    <row r="1014" spans="1:21" ht="18.75" hidden="1">
      <c r="A1014" s="76"/>
      <c r="B1014" s="148"/>
      <c r="C1014" s="71"/>
      <c r="D1014" s="183"/>
      <c r="E1014" s="72"/>
      <c r="F1014" s="72"/>
      <c r="G1014" s="73"/>
      <c r="H1014" s="68"/>
      <c r="I1014" s="74"/>
      <c r="J1014" s="75"/>
      <c r="K1014" s="62" t="str">
        <f t="shared" si="18"/>
        <v>Vazia</v>
      </c>
      <c r="L1014" s="13"/>
      <c r="M1014" s="13"/>
      <c r="N1014" s="13"/>
      <c r="O1014" s="13"/>
      <c r="P1014" s="13"/>
      <c r="Q1014" s="13"/>
      <c r="R1014" s="13"/>
      <c r="S1014" s="13"/>
      <c r="T1014" s="13"/>
      <c r="U1014" s="13"/>
    </row>
    <row r="1015" spans="1:21" ht="18.75" hidden="1">
      <c r="A1015" s="76" t="s">
        <v>1072</v>
      </c>
      <c r="B1015" s="149" t="s">
        <v>1052</v>
      </c>
      <c r="C1015" s="71" t="s">
        <v>18</v>
      </c>
      <c r="D1015" s="183"/>
      <c r="E1015" s="72">
        <v>47.33</v>
      </c>
      <c r="F1015" s="72">
        <f>E1015*(1+C$2031)</f>
        <v>58.272696000000003</v>
      </c>
      <c r="G1015" s="73">
        <f>D1015*F1015</f>
        <v>0</v>
      </c>
      <c r="H1015" s="68"/>
      <c r="I1015" s="74"/>
      <c r="J1015" s="69"/>
      <c r="K1015" s="62" t="str">
        <f t="shared" si="18"/>
        <v>Vazia</v>
      </c>
      <c r="L1015" s="13"/>
      <c r="M1015" s="13"/>
      <c r="N1015" s="13"/>
      <c r="O1015" s="13"/>
      <c r="P1015" s="13"/>
      <c r="Q1015" s="13"/>
      <c r="R1015" s="13"/>
      <c r="S1015" s="13"/>
      <c r="T1015" s="13"/>
      <c r="U1015" s="13"/>
    </row>
    <row r="1016" spans="1:21" ht="18.75" hidden="1">
      <c r="A1016" s="76"/>
      <c r="B1016" s="148"/>
      <c r="C1016" s="71"/>
      <c r="D1016" s="183"/>
      <c r="E1016" s="72"/>
      <c r="F1016" s="72"/>
      <c r="G1016" s="73"/>
      <c r="H1016" s="68"/>
      <c r="I1016" s="74"/>
      <c r="J1016" s="75"/>
      <c r="K1016" s="62" t="str">
        <f t="shared" si="18"/>
        <v>Vazia</v>
      </c>
      <c r="L1016" s="13"/>
      <c r="M1016" s="13"/>
      <c r="N1016" s="13"/>
      <c r="O1016" s="13"/>
      <c r="P1016" s="13"/>
      <c r="Q1016" s="13"/>
      <c r="R1016" s="13"/>
      <c r="S1016" s="13"/>
      <c r="T1016" s="13"/>
      <c r="U1016" s="13"/>
    </row>
    <row r="1017" spans="1:21" ht="18.75" hidden="1">
      <c r="A1017" s="76" t="s">
        <v>1073</v>
      </c>
      <c r="B1017" s="149" t="s">
        <v>1054</v>
      </c>
      <c r="C1017" s="71" t="s">
        <v>18</v>
      </c>
      <c r="D1017" s="183"/>
      <c r="E1017" s="72">
        <v>45.26</v>
      </c>
      <c r="F1017" s="72">
        <f>E1017*(1+C$2031)</f>
        <v>55.724111999999998</v>
      </c>
      <c r="G1017" s="73">
        <f>D1017*F1017</f>
        <v>0</v>
      </c>
      <c r="H1017" s="68"/>
      <c r="I1017" s="74"/>
      <c r="J1017" s="69"/>
      <c r="K1017" s="62" t="str">
        <f t="shared" si="18"/>
        <v>Vazia</v>
      </c>
      <c r="L1017" s="13"/>
      <c r="M1017" s="13"/>
      <c r="N1017" s="13"/>
      <c r="O1017" s="13"/>
      <c r="P1017" s="13"/>
      <c r="Q1017" s="13"/>
      <c r="R1017" s="13"/>
      <c r="S1017" s="13"/>
      <c r="T1017" s="13"/>
      <c r="U1017" s="13"/>
    </row>
    <row r="1018" spans="1:21" ht="18.75" hidden="1">
      <c r="A1018" s="76"/>
      <c r="B1018" s="148"/>
      <c r="C1018" s="71"/>
      <c r="D1018" s="183"/>
      <c r="E1018" s="72"/>
      <c r="F1018" s="72"/>
      <c r="G1018" s="73"/>
      <c r="H1018" s="68"/>
      <c r="I1018" s="74"/>
      <c r="J1018" s="69"/>
      <c r="K1018" s="62" t="str">
        <f t="shared" si="18"/>
        <v>Vazia</v>
      </c>
      <c r="L1018" s="13"/>
      <c r="M1018" s="13"/>
      <c r="N1018" s="13"/>
      <c r="O1018" s="13"/>
      <c r="P1018" s="13"/>
      <c r="Q1018" s="13"/>
      <c r="R1018" s="13"/>
      <c r="S1018" s="13"/>
      <c r="T1018" s="13"/>
      <c r="U1018" s="13"/>
    </row>
    <row r="1019" spans="1:21" ht="18.75">
      <c r="A1019" s="76" t="s">
        <v>1074</v>
      </c>
      <c r="B1019" s="151" t="s">
        <v>826</v>
      </c>
      <c r="C1019" s="71"/>
      <c r="D1019" s="227"/>
      <c r="E1019" s="72"/>
      <c r="F1019" s="72"/>
      <c r="G1019" s="73"/>
      <c r="H1019" s="212" t="s">
        <v>2225</v>
      </c>
      <c r="I1019" s="74"/>
      <c r="J1019" s="69"/>
      <c r="K1019" s="62" t="str">
        <f t="shared" si="18"/>
        <v>Preenchida</v>
      </c>
      <c r="L1019" s="13"/>
      <c r="M1019" s="13"/>
      <c r="N1019" s="13"/>
      <c r="O1019" s="13"/>
      <c r="P1019" s="13"/>
      <c r="Q1019" s="13"/>
      <c r="R1019" s="13"/>
      <c r="S1019" s="13"/>
      <c r="T1019" s="13"/>
      <c r="U1019" s="13"/>
    </row>
    <row r="1020" spans="1:21" ht="18.75" hidden="1">
      <c r="A1020" s="76" t="s">
        <v>1075</v>
      </c>
      <c r="B1020" s="149" t="s">
        <v>1076</v>
      </c>
      <c r="C1020" s="71" t="s">
        <v>6</v>
      </c>
      <c r="D1020" s="183"/>
      <c r="E1020" s="72">
        <v>935.29</v>
      </c>
      <c r="F1020" s="72">
        <f>E1020*(1+C$2031)</f>
        <v>1151.5290480000001</v>
      </c>
      <c r="G1020" s="73">
        <f>D1020*F1020</f>
        <v>0</v>
      </c>
      <c r="H1020" s="68"/>
      <c r="I1020" s="74"/>
      <c r="J1020" s="69"/>
      <c r="K1020" s="62" t="str">
        <f t="shared" si="18"/>
        <v>Vazia</v>
      </c>
      <c r="L1020" s="13"/>
      <c r="M1020" s="13"/>
      <c r="N1020" s="13"/>
      <c r="O1020" s="13"/>
      <c r="P1020" s="13"/>
      <c r="Q1020" s="13"/>
      <c r="R1020" s="13"/>
      <c r="S1020" s="13"/>
      <c r="T1020" s="13"/>
      <c r="U1020" s="13"/>
    </row>
    <row r="1021" spans="1:21" ht="63" hidden="1">
      <c r="A1021" s="76"/>
      <c r="B1021" s="148" t="s">
        <v>1077</v>
      </c>
      <c r="C1021" s="71"/>
      <c r="D1021" s="183"/>
      <c r="E1021" s="72"/>
      <c r="F1021" s="72"/>
      <c r="G1021" s="73"/>
      <c r="H1021" s="68"/>
      <c r="I1021" s="74"/>
      <c r="J1021" s="75"/>
      <c r="K1021" s="62" t="str">
        <f t="shared" si="18"/>
        <v>Vazia</v>
      </c>
      <c r="L1021" s="13"/>
      <c r="M1021" s="13"/>
      <c r="N1021" s="13"/>
      <c r="O1021" s="13"/>
      <c r="P1021" s="13"/>
      <c r="Q1021" s="13"/>
      <c r="R1021" s="13"/>
      <c r="S1021" s="13"/>
      <c r="T1021" s="13"/>
      <c r="U1021" s="13"/>
    </row>
    <row r="1022" spans="1:21" ht="18.75" hidden="1">
      <c r="A1022" s="76"/>
      <c r="B1022" s="149"/>
      <c r="C1022" s="71"/>
      <c r="D1022" s="183"/>
      <c r="E1022" s="72"/>
      <c r="F1022" s="72"/>
      <c r="G1022" s="73"/>
      <c r="H1022" s="68"/>
      <c r="I1022" s="74"/>
      <c r="J1022" s="69"/>
      <c r="K1022" s="62" t="str">
        <f t="shared" si="18"/>
        <v>Vazia</v>
      </c>
      <c r="L1022" s="13"/>
      <c r="M1022" s="13"/>
      <c r="N1022" s="13"/>
      <c r="O1022" s="13"/>
      <c r="P1022" s="13"/>
      <c r="Q1022" s="13"/>
      <c r="R1022" s="13"/>
      <c r="S1022" s="13"/>
      <c r="T1022" s="13"/>
      <c r="U1022" s="13"/>
    </row>
    <row r="1023" spans="1:21" ht="18.75" hidden="1">
      <c r="A1023" s="76" t="s">
        <v>1078</v>
      </c>
      <c r="B1023" s="149" t="s">
        <v>1079</v>
      </c>
      <c r="C1023" s="71" t="s">
        <v>6</v>
      </c>
      <c r="D1023" s="183"/>
      <c r="E1023" s="72">
        <v>9.93</v>
      </c>
      <c r="F1023" s="72">
        <f>E1023*(1+C$2031)</f>
        <v>12.225816</v>
      </c>
      <c r="G1023" s="73">
        <f>D1023*F1023</f>
        <v>0</v>
      </c>
      <c r="H1023" s="68"/>
      <c r="I1023" s="74"/>
      <c r="J1023" s="75"/>
      <c r="K1023" s="62" t="str">
        <f t="shared" si="18"/>
        <v>Vazia</v>
      </c>
      <c r="L1023" s="13"/>
      <c r="M1023" s="13"/>
      <c r="N1023" s="13"/>
      <c r="O1023" s="13"/>
      <c r="P1023" s="13"/>
      <c r="Q1023" s="13"/>
      <c r="R1023" s="13"/>
      <c r="S1023" s="13"/>
      <c r="T1023" s="13"/>
      <c r="U1023" s="13"/>
    </row>
    <row r="1024" spans="1:21" ht="47.25" hidden="1">
      <c r="A1024" s="76"/>
      <c r="B1024" s="163" t="s">
        <v>1080</v>
      </c>
      <c r="C1024" s="71"/>
      <c r="D1024" s="183"/>
      <c r="E1024" s="72"/>
      <c r="F1024" s="72"/>
      <c r="G1024" s="73"/>
      <c r="H1024" s="68"/>
      <c r="I1024" s="74"/>
      <c r="J1024" s="69"/>
      <c r="K1024" s="62" t="str">
        <f t="shared" si="18"/>
        <v>Vazia</v>
      </c>
      <c r="L1024" s="13"/>
      <c r="M1024" s="13"/>
      <c r="N1024" s="13"/>
      <c r="O1024" s="13"/>
      <c r="P1024" s="13"/>
      <c r="Q1024" s="13"/>
      <c r="R1024" s="13"/>
      <c r="S1024" s="13"/>
      <c r="T1024" s="13"/>
      <c r="U1024" s="13"/>
    </row>
    <row r="1025" spans="1:21" ht="18.75" hidden="1">
      <c r="A1025" s="76"/>
      <c r="B1025" s="148"/>
      <c r="C1025" s="71"/>
      <c r="D1025" s="183"/>
      <c r="E1025" s="72"/>
      <c r="F1025" s="72"/>
      <c r="G1025" s="73"/>
      <c r="H1025" s="68"/>
      <c r="I1025" s="74"/>
      <c r="J1025" s="75"/>
      <c r="K1025" s="62" t="str">
        <f t="shared" si="18"/>
        <v>Vazia</v>
      </c>
      <c r="L1025" s="13"/>
      <c r="M1025" s="13"/>
      <c r="N1025" s="13"/>
      <c r="O1025" s="13"/>
      <c r="P1025" s="13"/>
      <c r="Q1025" s="13"/>
      <c r="R1025" s="13"/>
      <c r="S1025" s="13"/>
      <c r="T1025" s="13"/>
      <c r="U1025" s="13"/>
    </row>
    <row r="1026" spans="1:21" ht="18.75" hidden="1">
      <c r="A1026" s="76" t="s">
        <v>1081</v>
      </c>
      <c r="B1026" s="149" t="s">
        <v>1082</v>
      </c>
      <c r="C1026" s="71" t="s">
        <v>6</v>
      </c>
      <c r="D1026" s="183"/>
      <c r="E1026" s="72">
        <v>13.69</v>
      </c>
      <c r="F1026" s="72">
        <f>E1026*(1+C$2031)</f>
        <v>16.855128000000001</v>
      </c>
      <c r="G1026" s="73">
        <f>D1026*F1026</f>
        <v>0</v>
      </c>
      <c r="H1026" s="68"/>
      <c r="I1026" s="74"/>
      <c r="J1026" s="69"/>
      <c r="K1026" s="62" t="str">
        <f t="shared" si="18"/>
        <v>Vazia</v>
      </c>
      <c r="L1026" s="13"/>
      <c r="M1026" s="13"/>
      <c r="N1026" s="13"/>
      <c r="O1026" s="13"/>
      <c r="P1026" s="13"/>
      <c r="Q1026" s="13"/>
      <c r="R1026" s="13"/>
      <c r="S1026" s="13"/>
      <c r="T1026" s="13"/>
      <c r="U1026" s="13"/>
    </row>
    <row r="1027" spans="1:21" ht="47.25" hidden="1">
      <c r="A1027" s="76"/>
      <c r="B1027" s="163" t="s">
        <v>1083</v>
      </c>
      <c r="C1027" s="71"/>
      <c r="D1027" s="183"/>
      <c r="E1027" s="72"/>
      <c r="F1027" s="72"/>
      <c r="G1027" s="73"/>
      <c r="H1027" s="68"/>
      <c r="I1027" s="74"/>
      <c r="J1027" s="75"/>
      <c r="K1027" s="62" t="str">
        <f t="shared" si="18"/>
        <v>Vazia</v>
      </c>
      <c r="L1027" s="13"/>
      <c r="M1027" s="13"/>
      <c r="N1027" s="13"/>
      <c r="O1027" s="13"/>
      <c r="P1027" s="13"/>
      <c r="Q1027" s="13"/>
      <c r="R1027" s="13"/>
      <c r="S1027" s="13"/>
      <c r="T1027" s="13"/>
      <c r="U1027" s="13"/>
    </row>
    <row r="1028" spans="1:21" ht="18.75" hidden="1">
      <c r="A1028" s="76"/>
      <c r="B1028" s="148"/>
      <c r="C1028" s="71"/>
      <c r="D1028" s="183"/>
      <c r="E1028" s="72"/>
      <c r="F1028" s="72"/>
      <c r="G1028" s="73"/>
      <c r="H1028" s="68"/>
      <c r="I1028" s="74"/>
      <c r="J1028" s="69"/>
      <c r="K1028" s="62" t="str">
        <f t="shared" si="18"/>
        <v>Vazia</v>
      </c>
      <c r="L1028" s="13"/>
      <c r="M1028" s="13"/>
      <c r="N1028" s="13"/>
      <c r="O1028" s="13"/>
      <c r="P1028" s="13"/>
      <c r="Q1028" s="13"/>
      <c r="R1028" s="13"/>
      <c r="S1028" s="13"/>
      <c r="T1028" s="13"/>
      <c r="U1028" s="13"/>
    </row>
    <row r="1029" spans="1:21" ht="18.75" hidden="1">
      <c r="A1029" s="76" t="s">
        <v>1084</v>
      </c>
      <c r="B1029" s="149" t="s">
        <v>1085</v>
      </c>
      <c r="C1029" s="71" t="s">
        <v>6</v>
      </c>
      <c r="D1029" s="183"/>
      <c r="E1029" s="72">
        <v>10.35</v>
      </c>
      <c r="F1029" s="72">
        <f>E1029*(1+C$2031)</f>
        <v>12.74292</v>
      </c>
      <c r="G1029" s="73">
        <f>D1029*F1029</f>
        <v>0</v>
      </c>
      <c r="H1029" s="68"/>
      <c r="I1029" s="74"/>
      <c r="J1029" s="75"/>
      <c r="K1029" s="62" t="str">
        <f t="shared" si="18"/>
        <v>Vazia</v>
      </c>
      <c r="L1029" s="13"/>
      <c r="M1029" s="13"/>
      <c r="N1029" s="13"/>
      <c r="O1029" s="13"/>
      <c r="P1029" s="13"/>
      <c r="Q1029" s="13"/>
      <c r="R1029" s="13"/>
      <c r="S1029" s="13"/>
      <c r="T1029" s="13"/>
      <c r="U1029" s="13"/>
    </row>
    <row r="1030" spans="1:21" ht="63" hidden="1">
      <c r="A1030" s="76"/>
      <c r="B1030" s="163" t="s">
        <v>1086</v>
      </c>
      <c r="C1030" s="71"/>
      <c r="D1030" s="183"/>
      <c r="E1030" s="72"/>
      <c r="F1030" s="72"/>
      <c r="G1030" s="73"/>
      <c r="H1030" s="89"/>
      <c r="I1030" s="74"/>
      <c r="J1030" s="69"/>
      <c r="K1030" s="62" t="str">
        <f t="shared" si="18"/>
        <v>Vazia</v>
      </c>
      <c r="L1030" s="13"/>
      <c r="M1030" s="13"/>
      <c r="N1030" s="13"/>
      <c r="O1030" s="13"/>
      <c r="P1030" s="13"/>
      <c r="Q1030" s="13"/>
      <c r="R1030" s="13"/>
      <c r="S1030" s="13"/>
      <c r="T1030" s="13"/>
      <c r="U1030" s="13"/>
    </row>
    <row r="1031" spans="1:21" ht="18.75" hidden="1">
      <c r="A1031" s="76"/>
      <c r="B1031" s="148"/>
      <c r="C1031" s="71"/>
      <c r="D1031" s="183"/>
      <c r="E1031" s="72"/>
      <c r="F1031" s="72"/>
      <c r="G1031" s="73"/>
      <c r="H1031" s="68"/>
      <c r="I1031" s="74"/>
      <c r="J1031" s="69"/>
      <c r="K1031" s="62" t="str">
        <f t="shared" si="18"/>
        <v>Vazia</v>
      </c>
      <c r="L1031" s="13"/>
      <c r="M1031" s="13"/>
      <c r="N1031" s="13"/>
      <c r="O1031" s="13"/>
      <c r="P1031" s="13"/>
      <c r="Q1031" s="13"/>
      <c r="R1031" s="13"/>
      <c r="S1031" s="13"/>
      <c r="T1031" s="13"/>
      <c r="U1031" s="13"/>
    </row>
    <row r="1032" spans="1:21" ht="31.5" hidden="1">
      <c r="A1032" s="76" t="s">
        <v>1087</v>
      </c>
      <c r="B1032" s="149" t="s">
        <v>1088</v>
      </c>
      <c r="C1032" s="71" t="s">
        <v>6</v>
      </c>
      <c r="D1032" s="183"/>
      <c r="E1032" s="72">
        <v>53.36</v>
      </c>
      <c r="F1032" s="72">
        <f>E1032*(1+C$2031)</f>
        <v>65.696832000000001</v>
      </c>
      <c r="G1032" s="73">
        <f>D1032*F1032</f>
        <v>0</v>
      </c>
      <c r="H1032" s="68"/>
      <c r="I1032" s="74"/>
      <c r="J1032" s="75"/>
      <c r="K1032" s="62" t="str">
        <f t="shared" si="18"/>
        <v>Vazia</v>
      </c>
      <c r="L1032" s="13"/>
      <c r="M1032" s="13"/>
      <c r="N1032" s="13"/>
      <c r="O1032" s="13"/>
      <c r="P1032" s="13"/>
      <c r="Q1032" s="13"/>
      <c r="R1032" s="13"/>
      <c r="S1032" s="13"/>
      <c r="T1032" s="13"/>
      <c r="U1032" s="13"/>
    </row>
    <row r="1033" spans="1:21" ht="78.75" hidden="1">
      <c r="A1033" s="76"/>
      <c r="B1033" s="148" t="s">
        <v>1089</v>
      </c>
      <c r="C1033" s="71"/>
      <c r="D1033" s="183"/>
      <c r="E1033" s="72"/>
      <c r="F1033" s="72"/>
      <c r="G1033" s="73"/>
      <c r="H1033" s="68"/>
      <c r="I1033" s="74"/>
      <c r="J1033" s="69"/>
      <c r="K1033" s="62" t="str">
        <f t="shared" si="18"/>
        <v>Vazia</v>
      </c>
      <c r="L1033" s="13"/>
      <c r="M1033" s="13"/>
      <c r="N1033" s="13"/>
      <c r="O1033" s="13"/>
      <c r="P1033" s="13"/>
      <c r="Q1033" s="13"/>
      <c r="R1033" s="13"/>
      <c r="S1033" s="13"/>
      <c r="T1033" s="13"/>
      <c r="U1033" s="13"/>
    </row>
    <row r="1034" spans="1:21" ht="18.75" hidden="1">
      <c r="A1034" s="76"/>
      <c r="B1034" s="149"/>
      <c r="C1034" s="71"/>
      <c r="D1034" s="183"/>
      <c r="E1034" s="72"/>
      <c r="F1034" s="72"/>
      <c r="G1034" s="73"/>
      <c r="H1034" s="68"/>
      <c r="I1034" s="74"/>
      <c r="J1034" s="69"/>
      <c r="K1034" s="62" t="str">
        <f t="shared" si="18"/>
        <v>Vazia</v>
      </c>
      <c r="L1034" s="13"/>
      <c r="M1034" s="13"/>
      <c r="N1034" s="13"/>
      <c r="O1034" s="13"/>
      <c r="P1034" s="13"/>
      <c r="Q1034" s="13"/>
      <c r="R1034" s="13"/>
      <c r="S1034" s="13"/>
      <c r="T1034" s="13"/>
      <c r="U1034" s="13"/>
    </row>
    <row r="1035" spans="1:21" ht="31.5" hidden="1">
      <c r="A1035" s="76" t="s">
        <v>1090</v>
      </c>
      <c r="B1035" s="149" t="s">
        <v>1091</v>
      </c>
      <c r="C1035" s="71" t="s">
        <v>6</v>
      </c>
      <c r="D1035" s="183"/>
      <c r="E1035" s="72">
        <v>523.95000000000005</v>
      </c>
      <c r="F1035" s="72">
        <f>E1035*(1+C$2031)</f>
        <v>645.08724000000007</v>
      </c>
      <c r="G1035" s="73">
        <f>D1035*F1035</f>
        <v>0</v>
      </c>
      <c r="H1035" s="68"/>
      <c r="I1035" s="74"/>
      <c r="J1035" s="75"/>
      <c r="K1035" s="62" t="str">
        <f t="shared" si="18"/>
        <v>Vazia</v>
      </c>
      <c r="L1035" s="13"/>
      <c r="M1035" s="13"/>
      <c r="N1035" s="13"/>
      <c r="O1035" s="13"/>
      <c r="P1035" s="13"/>
      <c r="Q1035" s="13"/>
      <c r="R1035" s="13"/>
      <c r="S1035" s="13"/>
      <c r="T1035" s="13"/>
      <c r="U1035" s="13"/>
    </row>
    <row r="1036" spans="1:21" ht="220.5" hidden="1">
      <c r="A1036" s="76"/>
      <c r="B1036" s="148" t="s">
        <v>1092</v>
      </c>
      <c r="C1036" s="71"/>
      <c r="D1036" s="183"/>
      <c r="E1036" s="72"/>
      <c r="F1036" s="72"/>
      <c r="G1036" s="73"/>
      <c r="H1036" s="68"/>
      <c r="I1036" s="74"/>
      <c r="J1036" s="69"/>
      <c r="K1036" s="62" t="str">
        <f t="shared" si="18"/>
        <v>Vazia</v>
      </c>
      <c r="L1036" s="13"/>
      <c r="M1036" s="13"/>
      <c r="N1036" s="13"/>
      <c r="O1036" s="13"/>
      <c r="P1036" s="13"/>
      <c r="Q1036" s="13"/>
      <c r="R1036" s="13"/>
      <c r="S1036" s="13"/>
      <c r="T1036" s="13"/>
      <c r="U1036" s="13"/>
    </row>
    <row r="1037" spans="1:21" ht="18.75" hidden="1">
      <c r="A1037" s="76"/>
      <c r="B1037" s="148"/>
      <c r="C1037" s="71"/>
      <c r="D1037" s="183"/>
      <c r="E1037" s="72"/>
      <c r="F1037" s="72"/>
      <c r="G1037" s="73"/>
      <c r="H1037" s="68"/>
      <c r="I1037" s="74"/>
      <c r="J1037" s="69"/>
      <c r="K1037" s="62" t="str">
        <f t="shared" si="18"/>
        <v>Vazia</v>
      </c>
      <c r="L1037" s="13"/>
      <c r="M1037" s="13"/>
      <c r="N1037" s="13"/>
      <c r="O1037" s="13"/>
      <c r="P1037" s="13"/>
      <c r="Q1037" s="13"/>
      <c r="R1037" s="13"/>
      <c r="S1037" s="13"/>
      <c r="T1037" s="13"/>
      <c r="U1037" s="13"/>
    </row>
    <row r="1038" spans="1:21" ht="18.75" hidden="1">
      <c r="A1038" s="76" t="s">
        <v>1093</v>
      </c>
      <c r="B1038" s="149" t="s">
        <v>1094</v>
      </c>
      <c r="C1038" s="71" t="s">
        <v>6</v>
      </c>
      <c r="D1038" s="183"/>
      <c r="E1038" s="72">
        <v>2086.54</v>
      </c>
      <c r="F1038" s="72">
        <f>E1038*(1+C$2031)</f>
        <v>2568.9480480000002</v>
      </c>
      <c r="G1038" s="73">
        <f>D1038*F1038</f>
        <v>0</v>
      </c>
      <c r="H1038" s="68"/>
      <c r="I1038" s="74"/>
      <c r="J1038" s="75"/>
      <c r="K1038" s="62" t="str">
        <f t="shared" si="18"/>
        <v>Vazia</v>
      </c>
      <c r="L1038" s="13"/>
      <c r="M1038" s="13"/>
      <c r="N1038" s="13"/>
      <c r="O1038" s="13"/>
      <c r="P1038" s="13"/>
      <c r="Q1038" s="13"/>
      <c r="R1038" s="13"/>
      <c r="S1038" s="13"/>
      <c r="T1038" s="13"/>
      <c r="U1038" s="13"/>
    </row>
    <row r="1039" spans="1:21" ht="141.75" hidden="1">
      <c r="A1039" s="76"/>
      <c r="B1039" s="148" t="s">
        <v>1095</v>
      </c>
      <c r="C1039" s="71"/>
      <c r="D1039" s="183"/>
      <c r="E1039" s="72"/>
      <c r="F1039" s="72"/>
      <c r="G1039" s="73"/>
      <c r="H1039" s="92"/>
      <c r="I1039" s="74"/>
      <c r="J1039" s="69"/>
      <c r="K1039" s="62" t="str">
        <f t="shared" si="18"/>
        <v>Vazia</v>
      </c>
      <c r="L1039" s="13"/>
      <c r="M1039" s="13"/>
      <c r="N1039" s="13"/>
      <c r="O1039" s="13"/>
      <c r="P1039" s="13"/>
      <c r="Q1039" s="13"/>
      <c r="R1039" s="13"/>
      <c r="S1039" s="13"/>
      <c r="T1039" s="13"/>
      <c r="U1039" s="13"/>
    </row>
    <row r="1040" spans="1:21" ht="18.75" hidden="1">
      <c r="A1040" s="76"/>
      <c r="B1040" s="148"/>
      <c r="C1040" s="71"/>
      <c r="D1040" s="183"/>
      <c r="E1040" s="72"/>
      <c r="F1040" s="72"/>
      <c r="G1040" s="73"/>
      <c r="H1040" s="68"/>
      <c r="I1040" s="74"/>
      <c r="J1040" s="69"/>
      <c r="K1040" s="62" t="str">
        <f t="shared" si="18"/>
        <v>Vazia</v>
      </c>
      <c r="L1040" s="13"/>
      <c r="M1040" s="13"/>
      <c r="N1040" s="13"/>
      <c r="O1040" s="13"/>
      <c r="P1040" s="13"/>
      <c r="Q1040" s="13"/>
      <c r="R1040" s="13"/>
      <c r="S1040" s="13"/>
      <c r="T1040" s="13"/>
      <c r="U1040" s="13"/>
    </row>
    <row r="1041" spans="1:21" ht="18.75" hidden="1">
      <c r="A1041" s="76" t="s">
        <v>1096</v>
      </c>
      <c r="B1041" s="149" t="s">
        <v>1097</v>
      </c>
      <c r="C1041" s="71" t="s">
        <v>6</v>
      </c>
      <c r="D1041" s="183"/>
      <c r="E1041" s="72">
        <v>9.57</v>
      </c>
      <c r="F1041" s="72">
        <f>E1041*(1+C$2031)</f>
        <v>11.782584000000002</v>
      </c>
      <c r="G1041" s="73">
        <f>D1041*F1041</f>
        <v>0</v>
      </c>
      <c r="H1041" s="68"/>
      <c r="I1041" s="74"/>
      <c r="J1041" s="75"/>
      <c r="K1041" s="62" t="str">
        <f t="shared" si="18"/>
        <v>Vazia</v>
      </c>
      <c r="L1041" s="13"/>
      <c r="M1041" s="13"/>
      <c r="N1041" s="13"/>
      <c r="O1041" s="13"/>
      <c r="P1041" s="13"/>
      <c r="Q1041" s="13"/>
      <c r="R1041" s="13"/>
      <c r="S1041" s="13"/>
      <c r="T1041" s="13"/>
      <c r="U1041" s="13"/>
    </row>
    <row r="1042" spans="1:21" ht="110.25" hidden="1">
      <c r="A1042" s="76"/>
      <c r="B1042" s="148" t="s">
        <v>1098</v>
      </c>
      <c r="C1042" s="71"/>
      <c r="D1042" s="183"/>
      <c r="E1042" s="72"/>
      <c r="F1042" s="72"/>
      <c r="G1042" s="73"/>
      <c r="H1042" s="98"/>
      <c r="I1042" s="74"/>
      <c r="J1042" s="69"/>
      <c r="K1042" s="62" t="str">
        <f t="shared" ref="K1042:K1105" si="19">IF(H1042="","Vazia","Preenchida")</f>
        <v>Vazia</v>
      </c>
      <c r="L1042" s="13"/>
      <c r="M1042" s="13"/>
      <c r="N1042" s="13"/>
      <c r="O1042" s="13"/>
      <c r="P1042" s="13"/>
      <c r="Q1042" s="13"/>
      <c r="R1042" s="13"/>
      <c r="S1042" s="13"/>
      <c r="T1042" s="13"/>
      <c r="U1042" s="13"/>
    </row>
    <row r="1043" spans="1:21" ht="18.75" hidden="1">
      <c r="A1043" s="76"/>
      <c r="B1043" s="148"/>
      <c r="C1043" s="71"/>
      <c r="D1043" s="183"/>
      <c r="E1043" s="72"/>
      <c r="F1043" s="72"/>
      <c r="G1043" s="73"/>
      <c r="H1043" s="68"/>
      <c r="I1043" s="74"/>
      <c r="J1043" s="69"/>
      <c r="K1043" s="62" t="str">
        <f t="shared" si="19"/>
        <v>Vazia</v>
      </c>
      <c r="L1043" s="13"/>
      <c r="M1043" s="13"/>
      <c r="N1043" s="13"/>
      <c r="O1043" s="13"/>
      <c r="P1043" s="13"/>
      <c r="Q1043" s="13"/>
      <c r="R1043" s="13"/>
      <c r="S1043" s="13"/>
      <c r="T1043" s="13"/>
      <c r="U1043" s="13"/>
    </row>
    <row r="1044" spans="1:21" ht="31.5">
      <c r="A1044" s="76" t="s">
        <v>1099</v>
      </c>
      <c r="B1044" s="149" t="s">
        <v>1100</v>
      </c>
      <c r="C1044" s="71" t="s">
        <v>6</v>
      </c>
      <c r="D1044" s="227">
        <v>4</v>
      </c>
      <c r="E1044" s="72">
        <v>85.12</v>
      </c>
      <c r="F1044" s="72">
        <f>E1044*(1+C$2031)</f>
        <v>104.79974400000002</v>
      </c>
      <c r="G1044" s="73">
        <f>D1044*F1044</f>
        <v>419.19897600000007</v>
      </c>
      <c r="H1044" s="285" t="s">
        <v>2204</v>
      </c>
      <c r="I1044" s="286"/>
      <c r="J1044" s="287"/>
      <c r="K1044" s="62" t="str">
        <f t="shared" si="19"/>
        <v>Preenchida</v>
      </c>
      <c r="L1044" s="28"/>
      <c r="M1044" s="28"/>
      <c r="N1044" s="28"/>
      <c r="O1044" s="28"/>
      <c r="P1044" s="28"/>
      <c r="Q1044" s="28"/>
      <c r="R1044" s="28"/>
      <c r="S1044" s="28"/>
      <c r="T1044" s="28"/>
      <c r="U1044" s="28"/>
    </row>
    <row r="1045" spans="1:21" ht="110.25">
      <c r="A1045" s="76"/>
      <c r="B1045" s="148" t="s">
        <v>1101</v>
      </c>
      <c r="C1045" s="71"/>
      <c r="D1045" s="227"/>
      <c r="E1045" s="72"/>
      <c r="F1045" s="72"/>
      <c r="G1045" s="73"/>
      <c r="H1045" s="212" t="s">
        <v>2225</v>
      </c>
      <c r="I1045" s="74"/>
      <c r="J1045" s="69"/>
      <c r="K1045" s="62" t="str">
        <f t="shared" si="19"/>
        <v>Preenchida</v>
      </c>
      <c r="L1045" s="28"/>
      <c r="M1045" s="28"/>
      <c r="N1045" s="28"/>
      <c r="O1045" s="28"/>
      <c r="P1045" s="28"/>
      <c r="Q1045" s="28"/>
      <c r="R1045" s="28"/>
      <c r="S1045" s="28"/>
      <c r="T1045" s="28"/>
      <c r="U1045" s="28"/>
    </row>
    <row r="1046" spans="1:21" ht="18.75" hidden="1">
      <c r="A1046" s="76"/>
      <c r="B1046" s="148"/>
      <c r="C1046" s="71"/>
      <c r="D1046" s="183"/>
      <c r="E1046" s="72"/>
      <c r="F1046" s="72"/>
      <c r="G1046" s="73"/>
      <c r="H1046" s="68"/>
      <c r="I1046" s="74"/>
      <c r="J1046" s="69"/>
      <c r="K1046" s="62" t="str">
        <f t="shared" si="19"/>
        <v>Vazia</v>
      </c>
      <c r="L1046" s="28"/>
      <c r="M1046" s="28"/>
      <c r="N1046" s="28"/>
      <c r="O1046" s="28"/>
      <c r="P1046" s="28"/>
      <c r="Q1046" s="28"/>
      <c r="R1046" s="28"/>
      <c r="S1046" s="28"/>
      <c r="T1046" s="28"/>
      <c r="U1046" s="28"/>
    </row>
    <row r="1047" spans="1:21" ht="31.5" hidden="1">
      <c r="A1047" s="76" t="s">
        <v>1102</v>
      </c>
      <c r="B1047" s="149" t="s">
        <v>1103</v>
      </c>
      <c r="C1047" s="71" t="s">
        <v>6</v>
      </c>
      <c r="D1047" s="183"/>
      <c r="E1047" s="72">
        <v>129.69</v>
      </c>
      <c r="F1047" s="72">
        <f>E1047*(1+C$2031)</f>
        <v>159.674328</v>
      </c>
      <c r="G1047" s="73">
        <f>D1047*F1047</f>
        <v>0</v>
      </c>
      <c r="H1047" s="68"/>
      <c r="I1047" s="74"/>
      <c r="J1047" s="69"/>
      <c r="K1047" s="62" t="str">
        <f t="shared" si="19"/>
        <v>Vazia</v>
      </c>
      <c r="L1047" s="28"/>
      <c r="M1047" s="28"/>
      <c r="N1047" s="28"/>
      <c r="O1047" s="28"/>
      <c r="P1047" s="28"/>
      <c r="Q1047" s="28"/>
      <c r="R1047" s="28"/>
      <c r="S1047" s="28"/>
      <c r="T1047" s="28"/>
      <c r="U1047" s="28"/>
    </row>
    <row r="1048" spans="1:21" ht="110.25" hidden="1">
      <c r="A1048" s="76"/>
      <c r="B1048" s="148" t="s">
        <v>1101</v>
      </c>
      <c r="C1048" s="71"/>
      <c r="D1048" s="183"/>
      <c r="E1048" s="72"/>
      <c r="F1048" s="72"/>
      <c r="G1048" s="73"/>
      <c r="H1048" s="68"/>
      <c r="I1048" s="74"/>
      <c r="J1048" s="69"/>
      <c r="K1048" s="62" t="str">
        <f t="shared" si="19"/>
        <v>Vazia</v>
      </c>
      <c r="L1048" s="28"/>
      <c r="M1048" s="28"/>
      <c r="N1048" s="28"/>
      <c r="O1048" s="28"/>
      <c r="P1048" s="28"/>
      <c r="Q1048" s="28"/>
      <c r="R1048" s="28"/>
      <c r="S1048" s="28"/>
      <c r="T1048" s="28"/>
      <c r="U1048" s="28"/>
    </row>
    <row r="1049" spans="1:21" ht="18.75" hidden="1">
      <c r="A1049" s="76"/>
      <c r="B1049" s="164"/>
      <c r="C1049" s="71"/>
      <c r="D1049" s="183"/>
      <c r="E1049" s="72"/>
      <c r="F1049" s="72"/>
      <c r="G1049" s="73"/>
      <c r="H1049" s="68"/>
      <c r="I1049" s="74"/>
      <c r="J1049" s="69"/>
      <c r="K1049" s="62" t="str">
        <f t="shared" si="19"/>
        <v>Vazia</v>
      </c>
      <c r="L1049" s="28"/>
      <c r="M1049" s="28"/>
      <c r="N1049" s="28"/>
      <c r="O1049" s="28"/>
      <c r="P1049" s="28"/>
      <c r="Q1049" s="28"/>
      <c r="R1049" s="28"/>
      <c r="S1049" s="28"/>
      <c r="T1049" s="28"/>
      <c r="U1049" s="28"/>
    </row>
    <row r="1050" spans="1:21" ht="18.75" hidden="1">
      <c r="A1050" s="76" t="s">
        <v>1104</v>
      </c>
      <c r="B1050" s="149" t="s">
        <v>1105</v>
      </c>
      <c r="C1050" s="71" t="s">
        <v>6</v>
      </c>
      <c r="D1050" s="183"/>
      <c r="E1050" s="72">
        <v>175.59</v>
      </c>
      <c r="F1050" s="72">
        <f>E1050*(1+C$2031)</f>
        <v>216.18640800000003</v>
      </c>
      <c r="G1050" s="73">
        <f>D1050*F1050</f>
        <v>0</v>
      </c>
      <c r="H1050" s="68"/>
      <c r="I1050" s="74"/>
      <c r="J1050" s="69"/>
      <c r="K1050" s="62" t="str">
        <f t="shared" si="19"/>
        <v>Vazia</v>
      </c>
      <c r="L1050" s="28"/>
      <c r="M1050" s="28"/>
      <c r="N1050" s="28"/>
      <c r="O1050" s="28"/>
      <c r="P1050" s="28"/>
      <c r="Q1050" s="28"/>
      <c r="R1050" s="28"/>
      <c r="S1050" s="28"/>
      <c r="T1050" s="28"/>
      <c r="U1050" s="28"/>
    </row>
    <row r="1051" spans="1:21" ht="110.25" hidden="1">
      <c r="A1051" s="76"/>
      <c r="B1051" s="148" t="s">
        <v>1106</v>
      </c>
      <c r="C1051" s="71"/>
      <c r="D1051" s="183"/>
      <c r="E1051" s="72"/>
      <c r="F1051" s="72"/>
      <c r="G1051" s="73"/>
      <c r="H1051" s="68"/>
      <c r="I1051" s="74"/>
      <c r="J1051" s="69"/>
      <c r="K1051" s="62" t="str">
        <f t="shared" si="19"/>
        <v>Vazia</v>
      </c>
      <c r="L1051" s="28"/>
      <c r="M1051" s="28"/>
      <c r="N1051" s="28"/>
      <c r="O1051" s="28"/>
      <c r="P1051" s="28"/>
      <c r="Q1051" s="28"/>
      <c r="R1051" s="28"/>
      <c r="S1051" s="28"/>
      <c r="T1051" s="28"/>
      <c r="U1051" s="28"/>
    </row>
    <row r="1052" spans="1:21" ht="18.75" hidden="1">
      <c r="A1052" s="76"/>
      <c r="B1052" s="149"/>
      <c r="C1052" s="71"/>
      <c r="D1052" s="183"/>
      <c r="E1052" s="72"/>
      <c r="F1052" s="72"/>
      <c r="G1052" s="73"/>
      <c r="H1052" s="68"/>
      <c r="I1052" s="74"/>
      <c r="J1052" s="69"/>
      <c r="K1052" s="62" t="str">
        <f t="shared" si="19"/>
        <v>Vazia</v>
      </c>
      <c r="L1052" s="28"/>
      <c r="M1052" s="28"/>
      <c r="N1052" s="28"/>
      <c r="O1052" s="28"/>
      <c r="P1052" s="28"/>
      <c r="Q1052" s="28"/>
      <c r="R1052" s="28"/>
      <c r="S1052" s="28"/>
      <c r="T1052" s="28"/>
      <c r="U1052" s="28"/>
    </row>
    <row r="1053" spans="1:21" ht="31.5" hidden="1">
      <c r="A1053" s="76" t="s">
        <v>1107</v>
      </c>
      <c r="B1053" s="149" t="s">
        <v>1108</v>
      </c>
      <c r="C1053" s="71" t="s">
        <v>6</v>
      </c>
      <c r="D1053" s="183"/>
      <c r="E1053" s="72">
        <v>50.52</v>
      </c>
      <c r="F1053" s="72">
        <f>E1053*(1+C$2031)</f>
        <v>62.200224000000006</v>
      </c>
      <c r="G1053" s="73">
        <f>D1053*F1053</f>
        <v>0</v>
      </c>
      <c r="H1053" s="68"/>
      <c r="I1053" s="74"/>
      <c r="J1053" s="69"/>
      <c r="K1053" s="62" t="str">
        <f t="shared" si="19"/>
        <v>Vazia</v>
      </c>
      <c r="L1053" s="28"/>
      <c r="M1053" s="28"/>
      <c r="N1053" s="28"/>
      <c r="O1053" s="28"/>
      <c r="P1053" s="28"/>
      <c r="Q1053" s="28"/>
      <c r="R1053" s="28"/>
      <c r="S1053" s="28"/>
      <c r="T1053" s="28"/>
      <c r="U1053" s="28"/>
    </row>
    <row r="1054" spans="1:21" ht="110.25" hidden="1">
      <c r="A1054" s="76"/>
      <c r="B1054" s="148" t="s">
        <v>1109</v>
      </c>
      <c r="C1054" s="71"/>
      <c r="D1054" s="183"/>
      <c r="E1054" s="72"/>
      <c r="F1054" s="72"/>
      <c r="G1054" s="73"/>
      <c r="H1054" s="68"/>
      <c r="I1054" s="74"/>
      <c r="J1054" s="69"/>
      <c r="K1054" s="62" t="str">
        <f t="shared" si="19"/>
        <v>Vazia</v>
      </c>
      <c r="L1054" s="28"/>
      <c r="M1054" s="28"/>
      <c r="N1054" s="28"/>
      <c r="O1054" s="28"/>
      <c r="P1054" s="28"/>
      <c r="Q1054" s="28"/>
      <c r="R1054" s="28"/>
      <c r="S1054" s="28"/>
      <c r="T1054" s="28"/>
      <c r="U1054" s="28"/>
    </row>
    <row r="1055" spans="1:21" ht="18.75" hidden="1">
      <c r="A1055" s="76"/>
      <c r="B1055" s="148"/>
      <c r="C1055" s="71"/>
      <c r="D1055" s="183"/>
      <c r="E1055" s="72"/>
      <c r="F1055" s="72"/>
      <c r="G1055" s="73"/>
      <c r="H1055" s="68"/>
      <c r="I1055" s="74"/>
      <c r="J1055" s="69"/>
      <c r="K1055" s="62" t="str">
        <f t="shared" si="19"/>
        <v>Vazia</v>
      </c>
      <c r="L1055" s="28"/>
      <c r="M1055" s="28"/>
      <c r="N1055" s="28"/>
      <c r="O1055" s="28"/>
      <c r="P1055" s="28"/>
      <c r="Q1055" s="28"/>
      <c r="R1055" s="28"/>
      <c r="S1055" s="28"/>
      <c r="T1055" s="28"/>
      <c r="U1055" s="28"/>
    </row>
    <row r="1056" spans="1:21" ht="31.5" hidden="1">
      <c r="A1056" s="76" t="s">
        <v>1110</v>
      </c>
      <c r="B1056" s="149" t="s">
        <v>1111</v>
      </c>
      <c r="C1056" s="71" t="s">
        <v>6</v>
      </c>
      <c r="D1056" s="183"/>
      <c r="E1056" s="72">
        <v>70.88</v>
      </c>
      <c r="F1056" s="72">
        <f>E1056*(1+C$2031)</f>
        <v>87.267455999999996</v>
      </c>
      <c r="G1056" s="73">
        <f>D1056*F1056</f>
        <v>0</v>
      </c>
      <c r="H1056" s="68"/>
      <c r="I1056" s="74"/>
      <c r="J1056" s="69"/>
      <c r="K1056" s="62" t="str">
        <f t="shared" si="19"/>
        <v>Vazia</v>
      </c>
      <c r="L1056" s="28"/>
      <c r="M1056" s="28"/>
      <c r="N1056" s="28"/>
      <c r="O1056" s="28"/>
      <c r="P1056" s="28"/>
      <c r="Q1056" s="28"/>
      <c r="R1056" s="28"/>
      <c r="S1056" s="28"/>
      <c r="T1056" s="28"/>
      <c r="U1056" s="28"/>
    </row>
    <row r="1057" spans="1:21" ht="189" hidden="1">
      <c r="A1057" s="76"/>
      <c r="B1057" s="148" t="s">
        <v>1112</v>
      </c>
      <c r="C1057" s="71"/>
      <c r="D1057" s="192"/>
      <c r="E1057" s="95"/>
      <c r="F1057" s="95"/>
      <c r="G1057" s="95"/>
      <c r="H1057" s="68"/>
      <c r="I1057" s="74"/>
      <c r="J1057" s="69"/>
      <c r="K1057" s="62" t="str">
        <f t="shared" si="19"/>
        <v>Vazia</v>
      </c>
      <c r="L1057" s="28"/>
      <c r="M1057" s="28"/>
      <c r="N1057" s="28"/>
      <c r="O1057" s="28"/>
      <c r="P1057" s="28"/>
      <c r="Q1057" s="28"/>
      <c r="R1057" s="28"/>
      <c r="S1057" s="28"/>
      <c r="T1057" s="28"/>
      <c r="U1057" s="28"/>
    </row>
    <row r="1058" spans="1:21" ht="18.75" hidden="1">
      <c r="A1058" s="76"/>
      <c r="B1058" s="148"/>
      <c r="C1058" s="71"/>
      <c r="D1058" s="192"/>
      <c r="E1058" s="95"/>
      <c r="F1058" s="95"/>
      <c r="G1058" s="95"/>
      <c r="H1058" s="68"/>
      <c r="I1058" s="74"/>
      <c r="J1058" s="69"/>
      <c r="K1058" s="62" t="str">
        <f t="shared" si="19"/>
        <v>Vazia</v>
      </c>
      <c r="L1058" s="28"/>
      <c r="M1058" s="28"/>
      <c r="N1058" s="28"/>
      <c r="O1058" s="28"/>
      <c r="P1058" s="28"/>
      <c r="Q1058" s="28"/>
      <c r="R1058" s="28"/>
      <c r="S1058" s="28"/>
      <c r="T1058" s="28"/>
      <c r="U1058" s="28"/>
    </row>
    <row r="1059" spans="1:21" ht="18.75">
      <c r="A1059" s="76" t="s">
        <v>1113</v>
      </c>
      <c r="B1059" s="151" t="s">
        <v>1114</v>
      </c>
      <c r="C1059" s="71"/>
      <c r="D1059" s="227"/>
      <c r="E1059" s="72"/>
      <c r="F1059" s="72"/>
      <c r="G1059" s="73"/>
      <c r="H1059" s="212" t="s">
        <v>2225</v>
      </c>
      <c r="I1059" s="74"/>
      <c r="J1059" s="75"/>
      <c r="K1059" s="62" t="str">
        <f t="shared" si="19"/>
        <v>Preenchida</v>
      </c>
      <c r="L1059" s="13"/>
      <c r="M1059" s="13"/>
      <c r="N1059" s="13"/>
      <c r="O1059" s="13"/>
      <c r="P1059" s="13"/>
      <c r="Q1059" s="13"/>
      <c r="R1059" s="13"/>
      <c r="S1059" s="13"/>
      <c r="T1059" s="13"/>
      <c r="U1059" s="13"/>
    </row>
    <row r="1060" spans="1:21" ht="78.75">
      <c r="A1060" s="76"/>
      <c r="B1060" s="148" t="s">
        <v>1115</v>
      </c>
      <c r="C1060" s="71"/>
      <c r="D1060" s="227"/>
      <c r="E1060" s="72"/>
      <c r="F1060" s="72"/>
      <c r="G1060" s="73"/>
      <c r="H1060" s="212" t="s">
        <v>2225</v>
      </c>
      <c r="I1060" s="74"/>
      <c r="J1060" s="69"/>
      <c r="K1060" s="62" t="str">
        <f t="shared" si="19"/>
        <v>Preenchida</v>
      </c>
      <c r="L1060" s="13"/>
      <c r="M1060" s="13"/>
      <c r="N1060" s="13"/>
      <c r="O1060" s="13"/>
      <c r="P1060" s="13"/>
      <c r="Q1060" s="13"/>
      <c r="R1060" s="13"/>
      <c r="S1060" s="13"/>
      <c r="T1060" s="13"/>
      <c r="U1060" s="13"/>
    </row>
    <row r="1061" spans="1:21" ht="18.75" hidden="1">
      <c r="A1061" s="76"/>
      <c r="B1061" s="148"/>
      <c r="C1061" s="71"/>
      <c r="D1061" s="183"/>
      <c r="E1061" s="72"/>
      <c r="F1061" s="72"/>
      <c r="G1061" s="73"/>
      <c r="H1061" s="68"/>
      <c r="I1061" s="74"/>
      <c r="J1061" s="69"/>
      <c r="K1061" s="62" t="str">
        <f t="shared" si="19"/>
        <v>Vazia</v>
      </c>
      <c r="L1061" s="13"/>
      <c r="M1061" s="13"/>
      <c r="N1061" s="13"/>
      <c r="O1061" s="13"/>
      <c r="P1061" s="13"/>
      <c r="Q1061" s="13"/>
      <c r="R1061" s="13"/>
      <c r="S1061" s="13"/>
      <c r="T1061" s="13"/>
      <c r="U1061" s="13"/>
    </row>
    <row r="1062" spans="1:21" ht="18.75" hidden="1">
      <c r="A1062" s="76" t="s">
        <v>1116</v>
      </c>
      <c r="B1062" s="149" t="s">
        <v>1117</v>
      </c>
      <c r="C1062" s="71" t="s">
        <v>6</v>
      </c>
      <c r="D1062" s="183"/>
      <c r="E1062" s="72">
        <v>12.15</v>
      </c>
      <c r="F1062" s="72">
        <f>E1062*(1+C$2031)</f>
        <v>14.959080000000002</v>
      </c>
      <c r="G1062" s="73">
        <f>D1062*F1062</f>
        <v>0</v>
      </c>
      <c r="H1062" s="68"/>
      <c r="I1062" s="74"/>
      <c r="J1062" s="75"/>
      <c r="K1062" s="62" t="str">
        <f t="shared" si="19"/>
        <v>Vazia</v>
      </c>
      <c r="L1062" s="13"/>
      <c r="M1062" s="13"/>
      <c r="N1062" s="13"/>
      <c r="O1062" s="13"/>
      <c r="P1062" s="13"/>
      <c r="Q1062" s="13"/>
      <c r="R1062" s="13"/>
      <c r="S1062" s="13"/>
      <c r="T1062" s="13"/>
      <c r="U1062" s="13"/>
    </row>
    <row r="1063" spans="1:21" ht="18.75" hidden="1">
      <c r="A1063" s="76"/>
      <c r="B1063" s="148"/>
      <c r="C1063" s="71"/>
      <c r="D1063" s="183"/>
      <c r="E1063" s="72"/>
      <c r="F1063" s="72"/>
      <c r="G1063" s="73"/>
      <c r="H1063" s="68"/>
      <c r="I1063" s="74"/>
      <c r="J1063" s="69"/>
      <c r="K1063" s="62" t="str">
        <f t="shared" si="19"/>
        <v>Vazia</v>
      </c>
      <c r="L1063" s="13"/>
      <c r="M1063" s="13"/>
      <c r="N1063" s="13"/>
      <c r="O1063" s="13"/>
      <c r="P1063" s="13"/>
      <c r="Q1063" s="13"/>
      <c r="R1063" s="13"/>
      <c r="S1063" s="13"/>
      <c r="T1063" s="13"/>
      <c r="U1063" s="13"/>
    </row>
    <row r="1064" spans="1:21" ht="18.75" hidden="1">
      <c r="A1064" s="76" t="s">
        <v>1118</v>
      </c>
      <c r="B1064" s="149" t="s">
        <v>1119</v>
      </c>
      <c r="C1064" s="71" t="s">
        <v>6</v>
      </c>
      <c r="D1064" s="183"/>
      <c r="E1064" s="72">
        <v>13.62</v>
      </c>
      <c r="F1064" s="72">
        <f>E1064*(1+C$2031)</f>
        <v>16.768944000000001</v>
      </c>
      <c r="G1064" s="73">
        <f>D1064*F1064</f>
        <v>0</v>
      </c>
      <c r="H1064" s="68"/>
      <c r="I1064" s="74"/>
      <c r="J1064" s="69"/>
      <c r="K1064" s="62" t="str">
        <f t="shared" si="19"/>
        <v>Vazia</v>
      </c>
      <c r="L1064" s="13"/>
      <c r="M1064" s="13"/>
      <c r="N1064" s="13"/>
      <c r="O1064" s="13"/>
      <c r="P1064" s="13"/>
      <c r="Q1064" s="13"/>
      <c r="R1064" s="13"/>
      <c r="S1064" s="13"/>
      <c r="T1064" s="13"/>
      <c r="U1064" s="13"/>
    </row>
    <row r="1065" spans="1:21" ht="18.75" hidden="1">
      <c r="A1065" s="76"/>
      <c r="B1065" s="148"/>
      <c r="C1065" s="71"/>
      <c r="D1065" s="183"/>
      <c r="E1065" s="72"/>
      <c r="F1065" s="72"/>
      <c r="G1065" s="73"/>
      <c r="H1065" s="68"/>
      <c r="I1065" s="74"/>
      <c r="J1065" s="75"/>
      <c r="K1065" s="62" t="str">
        <f t="shared" si="19"/>
        <v>Vazia</v>
      </c>
      <c r="L1065" s="13"/>
      <c r="M1065" s="13"/>
      <c r="N1065" s="13"/>
      <c r="O1065" s="13"/>
      <c r="P1065" s="13"/>
      <c r="Q1065" s="13"/>
      <c r="R1065" s="13"/>
      <c r="S1065" s="13"/>
      <c r="T1065" s="13"/>
      <c r="U1065" s="13"/>
    </row>
    <row r="1066" spans="1:21" ht="18.75" hidden="1">
      <c r="A1066" s="76" t="s">
        <v>1120</v>
      </c>
      <c r="B1066" s="149" t="s">
        <v>1121</v>
      </c>
      <c r="C1066" s="71" t="s">
        <v>6</v>
      </c>
      <c r="D1066" s="183"/>
      <c r="E1066" s="72">
        <v>16.329999999999998</v>
      </c>
      <c r="F1066" s="72">
        <f>E1066*(1+C$2031)</f>
        <v>20.105495999999999</v>
      </c>
      <c r="G1066" s="73">
        <f>D1066*F1066</f>
        <v>0</v>
      </c>
      <c r="H1066" s="89"/>
      <c r="I1066" s="74"/>
      <c r="J1066" s="69"/>
      <c r="K1066" s="62" t="str">
        <f t="shared" si="19"/>
        <v>Vazia</v>
      </c>
      <c r="L1066" s="13"/>
      <c r="M1066" s="13"/>
      <c r="N1066" s="13"/>
      <c r="O1066" s="13"/>
      <c r="P1066" s="13"/>
      <c r="Q1066" s="13"/>
      <c r="R1066" s="13"/>
      <c r="S1066" s="13"/>
      <c r="T1066" s="13"/>
      <c r="U1066" s="13"/>
    </row>
    <row r="1067" spans="1:21" ht="18.75" hidden="1">
      <c r="A1067" s="76"/>
      <c r="B1067" s="148"/>
      <c r="C1067" s="71"/>
      <c r="D1067" s="183"/>
      <c r="E1067" s="72"/>
      <c r="F1067" s="72"/>
      <c r="G1067" s="73"/>
      <c r="H1067" s="89"/>
      <c r="I1067" s="74"/>
      <c r="J1067" s="69"/>
      <c r="K1067" s="62" t="str">
        <f t="shared" si="19"/>
        <v>Vazia</v>
      </c>
      <c r="L1067" s="13"/>
      <c r="M1067" s="13"/>
      <c r="N1067" s="13"/>
      <c r="O1067" s="13"/>
      <c r="P1067" s="13"/>
      <c r="Q1067" s="13"/>
      <c r="R1067" s="13"/>
      <c r="S1067" s="13"/>
      <c r="T1067" s="13"/>
      <c r="U1067" s="13"/>
    </row>
    <row r="1068" spans="1:21" ht="18.75">
      <c r="A1068" s="76" t="s">
        <v>1122</v>
      </c>
      <c r="B1068" s="149" t="s">
        <v>1123</v>
      </c>
      <c r="C1068" s="71" t="s">
        <v>6</v>
      </c>
      <c r="D1068" s="227">
        <v>5</v>
      </c>
      <c r="E1068" s="72">
        <v>15.57</v>
      </c>
      <c r="F1068" s="72">
        <f>E1068*(1+C$2031)</f>
        <v>19.169784</v>
      </c>
      <c r="G1068" s="73">
        <f>D1068*F1068</f>
        <v>95.848919999999993</v>
      </c>
      <c r="H1068" s="288" t="s">
        <v>2264</v>
      </c>
      <c r="I1068" s="289"/>
      <c r="J1068" s="290"/>
      <c r="K1068" s="62" t="str">
        <f t="shared" si="19"/>
        <v>Preenchida</v>
      </c>
      <c r="L1068" s="13"/>
      <c r="M1068" s="13"/>
      <c r="N1068" s="13"/>
      <c r="O1068" s="13"/>
      <c r="P1068" s="13"/>
      <c r="Q1068" s="13"/>
      <c r="R1068" s="13"/>
      <c r="S1068" s="13"/>
      <c r="T1068" s="13"/>
      <c r="U1068" s="13"/>
    </row>
    <row r="1069" spans="1:21" ht="18.75" hidden="1">
      <c r="A1069" s="76"/>
      <c r="B1069" s="148"/>
      <c r="C1069" s="71"/>
      <c r="D1069" s="183"/>
      <c r="E1069" s="72"/>
      <c r="F1069" s="72"/>
      <c r="G1069" s="73"/>
      <c r="H1069" s="89"/>
      <c r="I1069" s="74"/>
      <c r="J1069" s="69"/>
      <c r="K1069" s="62" t="str">
        <f t="shared" si="19"/>
        <v>Vazia</v>
      </c>
      <c r="L1069" s="13"/>
      <c r="M1069" s="13"/>
      <c r="N1069" s="13"/>
      <c r="O1069" s="13"/>
      <c r="P1069" s="13"/>
      <c r="Q1069" s="13"/>
      <c r="R1069" s="13"/>
      <c r="S1069" s="13"/>
      <c r="T1069" s="13"/>
      <c r="U1069" s="13"/>
    </row>
    <row r="1070" spans="1:21" ht="46.9" hidden="1" customHeight="1">
      <c r="A1070" s="76" t="s">
        <v>1124</v>
      </c>
      <c r="B1070" s="149" t="s">
        <v>1125</v>
      </c>
      <c r="C1070" s="71" t="s">
        <v>6</v>
      </c>
      <c r="D1070" s="183"/>
      <c r="E1070" s="72">
        <v>15.47</v>
      </c>
      <c r="F1070" s="72">
        <f>E1070*(1+C$2031)</f>
        <v>19.046664000000003</v>
      </c>
      <c r="G1070" s="73">
        <f>D1070*F1070</f>
        <v>0</v>
      </c>
      <c r="H1070" s="288"/>
      <c r="I1070" s="289"/>
      <c r="J1070" s="290"/>
      <c r="K1070" s="62" t="str">
        <f t="shared" si="19"/>
        <v>Vazia</v>
      </c>
      <c r="L1070" s="13"/>
      <c r="M1070" s="13"/>
      <c r="N1070" s="13"/>
      <c r="O1070" s="13"/>
      <c r="P1070" s="13"/>
      <c r="Q1070" s="13"/>
      <c r="R1070" s="13"/>
      <c r="S1070" s="13"/>
      <c r="T1070" s="13"/>
      <c r="U1070" s="13"/>
    </row>
    <row r="1071" spans="1:21" ht="18.75" hidden="1">
      <c r="A1071" s="76"/>
      <c r="B1071" s="148"/>
      <c r="C1071" s="71"/>
      <c r="D1071" s="183"/>
      <c r="E1071" s="72"/>
      <c r="F1071" s="72"/>
      <c r="G1071" s="73"/>
      <c r="H1071" s="89"/>
      <c r="I1071" s="74"/>
      <c r="J1071" s="69"/>
      <c r="K1071" s="62" t="str">
        <f t="shared" si="19"/>
        <v>Vazia</v>
      </c>
      <c r="L1071" s="13"/>
      <c r="M1071" s="13"/>
      <c r="N1071" s="13"/>
      <c r="O1071" s="13"/>
      <c r="P1071" s="13"/>
      <c r="Q1071" s="13"/>
      <c r="R1071" s="13"/>
      <c r="S1071" s="13"/>
      <c r="T1071" s="13"/>
      <c r="U1071" s="13"/>
    </row>
    <row r="1072" spans="1:21" ht="18.75" hidden="1">
      <c r="A1072" s="76" t="s">
        <v>1126</v>
      </c>
      <c r="B1072" s="149" t="s">
        <v>1127</v>
      </c>
      <c r="C1072" s="71" t="s">
        <v>6</v>
      </c>
      <c r="D1072" s="183"/>
      <c r="E1072" s="72">
        <v>18.78</v>
      </c>
      <c r="F1072" s="72">
        <f>E1072*(1+C$2031)</f>
        <v>23.121936000000002</v>
      </c>
      <c r="G1072" s="73">
        <f>D1072*F1072</f>
        <v>0</v>
      </c>
      <c r="H1072" s="89"/>
      <c r="I1072" s="74"/>
      <c r="J1072" s="69"/>
      <c r="K1072" s="62" t="str">
        <f t="shared" si="19"/>
        <v>Vazia</v>
      </c>
      <c r="L1072" s="13"/>
      <c r="M1072" s="13"/>
      <c r="N1072" s="13"/>
      <c r="O1072" s="13"/>
      <c r="P1072" s="13"/>
      <c r="Q1072" s="13"/>
      <c r="R1072" s="13"/>
      <c r="S1072" s="13"/>
      <c r="T1072" s="13"/>
      <c r="U1072" s="13"/>
    </row>
    <row r="1073" spans="1:21" ht="18.75" hidden="1">
      <c r="A1073" s="76"/>
      <c r="B1073" s="148"/>
      <c r="C1073" s="71"/>
      <c r="D1073" s="183"/>
      <c r="E1073" s="72"/>
      <c r="F1073" s="72"/>
      <c r="G1073" s="73"/>
      <c r="H1073" s="89"/>
      <c r="I1073" s="74"/>
      <c r="J1073" s="69"/>
      <c r="K1073" s="62" t="str">
        <f t="shared" si="19"/>
        <v>Vazia</v>
      </c>
      <c r="L1073" s="13"/>
      <c r="M1073" s="13"/>
      <c r="N1073" s="13"/>
      <c r="O1073" s="13"/>
      <c r="P1073" s="13"/>
      <c r="Q1073" s="13"/>
      <c r="R1073" s="13"/>
      <c r="S1073" s="13"/>
      <c r="T1073" s="13"/>
      <c r="U1073" s="13"/>
    </row>
    <row r="1074" spans="1:21" ht="18.75" hidden="1">
      <c r="A1074" s="76" t="s">
        <v>1128</v>
      </c>
      <c r="B1074" s="149" t="s">
        <v>1129</v>
      </c>
      <c r="C1074" s="71" t="s">
        <v>6</v>
      </c>
      <c r="D1074" s="183"/>
      <c r="E1074" s="72">
        <v>21.68</v>
      </c>
      <c r="F1074" s="72">
        <f>E1074*(1+C$2031)</f>
        <v>26.692416000000001</v>
      </c>
      <c r="G1074" s="73">
        <f>D1074*F1074</f>
        <v>0</v>
      </c>
      <c r="H1074" s="68"/>
      <c r="I1074" s="74"/>
      <c r="J1074" s="75"/>
      <c r="K1074" s="62" t="str">
        <f t="shared" si="19"/>
        <v>Vazia</v>
      </c>
      <c r="L1074" s="13"/>
      <c r="M1074" s="13"/>
      <c r="N1074" s="13"/>
      <c r="O1074" s="13"/>
      <c r="P1074" s="13"/>
      <c r="Q1074" s="13"/>
      <c r="R1074" s="13"/>
      <c r="S1074" s="13"/>
      <c r="T1074" s="13"/>
      <c r="U1074" s="13"/>
    </row>
    <row r="1075" spans="1:21" ht="18.75" hidden="1">
      <c r="A1075" s="76"/>
      <c r="B1075" s="148"/>
      <c r="C1075" s="71"/>
      <c r="D1075" s="183"/>
      <c r="E1075" s="72"/>
      <c r="F1075" s="72"/>
      <c r="G1075" s="73"/>
      <c r="H1075" s="89"/>
      <c r="I1075" s="74"/>
      <c r="J1075" s="69"/>
      <c r="K1075" s="62" t="str">
        <f t="shared" si="19"/>
        <v>Vazia</v>
      </c>
      <c r="L1075" s="13"/>
      <c r="M1075" s="13"/>
      <c r="N1075" s="13"/>
      <c r="O1075" s="13"/>
      <c r="P1075" s="13"/>
      <c r="Q1075" s="13"/>
      <c r="R1075" s="13"/>
      <c r="S1075" s="13"/>
      <c r="T1075" s="13"/>
      <c r="U1075" s="13"/>
    </row>
    <row r="1076" spans="1:21" ht="18.75" hidden="1">
      <c r="A1076" s="76" t="s">
        <v>1130</v>
      </c>
      <c r="B1076" s="149" t="s">
        <v>1131</v>
      </c>
      <c r="C1076" s="71" t="s">
        <v>6</v>
      </c>
      <c r="D1076" s="183"/>
      <c r="E1076" s="72">
        <v>18.88</v>
      </c>
      <c r="F1076" s="72">
        <f>E1076*(1+C$2031)</f>
        <v>23.245056000000002</v>
      </c>
      <c r="G1076" s="73">
        <f>D1076*F1076</f>
        <v>0</v>
      </c>
      <c r="H1076" s="68"/>
      <c r="I1076" s="74"/>
      <c r="J1076" s="75"/>
      <c r="K1076" s="62" t="str">
        <f t="shared" si="19"/>
        <v>Vazia</v>
      </c>
      <c r="L1076" s="13"/>
      <c r="M1076" s="13"/>
      <c r="N1076" s="13"/>
      <c r="O1076" s="13"/>
      <c r="P1076" s="13"/>
      <c r="Q1076" s="13"/>
      <c r="R1076" s="13"/>
      <c r="S1076" s="13"/>
      <c r="T1076" s="13"/>
      <c r="U1076" s="13"/>
    </row>
    <row r="1077" spans="1:21" ht="18.75" hidden="1">
      <c r="A1077" s="76"/>
      <c r="B1077" s="148"/>
      <c r="C1077" s="71"/>
      <c r="D1077" s="183"/>
      <c r="E1077" s="72"/>
      <c r="F1077" s="72"/>
      <c r="G1077" s="73"/>
      <c r="H1077" s="89"/>
      <c r="I1077" s="74"/>
      <c r="J1077" s="69"/>
      <c r="K1077" s="62" t="str">
        <f t="shared" si="19"/>
        <v>Vazia</v>
      </c>
      <c r="L1077" s="13"/>
      <c r="M1077" s="13"/>
      <c r="N1077" s="13"/>
      <c r="O1077" s="13"/>
      <c r="P1077" s="13"/>
      <c r="Q1077" s="13"/>
      <c r="R1077" s="13"/>
      <c r="S1077" s="13"/>
      <c r="T1077" s="13"/>
      <c r="U1077" s="13"/>
    </row>
    <row r="1078" spans="1:21" ht="18.75" hidden="1">
      <c r="A1078" s="76" t="s">
        <v>1132</v>
      </c>
      <c r="B1078" s="149" t="s">
        <v>1133</v>
      </c>
      <c r="C1078" s="71" t="s">
        <v>6</v>
      </c>
      <c r="D1078" s="183"/>
      <c r="E1078" s="72">
        <v>21.13</v>
      </c>
      <c r="F1078" s="72">
        <f>E1078*(1+C$2031)</f>
        <v>26.015256000000001</v>
      </c>
      <c r="G1078" s="73">
        <f>D1078*F1078</f>
        <v>0</v>
      </c>
      <c r="H1078" s="68"/>
      <c r="I1078" s="74"/>
      <c r="J1078" s="75"/>
      <c r="K1078" s="62" t="str">
        <f t="shared" si="19"/>
        <v>Vazia</v>
      </c>
      <c r="L1078" s="13"/>
      <c r="M1078" s="13"/>
      <c r="N1078" s="13"/>
      <c r="O1078" s="13"/>
      <c r="P1078" s="13"/>
      <c r="Q1078" s="13"/>
      <c r="R1078" s="13"/>
      <c r="S1078" s="13"/>
      <c r="T1078" s="13"/>
      <c r="U1078" s="13"/>
    </row>
    <row r="1079" spans="1:21" ht="18.75" hidden="1">
      <c r="A1079" s="76"/>
      <c r="B1079" s="149"/>
      <c r="C1079" s="71"/>
      <c r="D1079" s="183"/>
      <c r="E1079" s="72"/>
      <c r="F1079" s="72"/>
      <c r="G1079" s="73"/>
      <c r="H1079" s="89"/>
      <c r="I1079" s="74"/>
      <c r="J1079" s="69"/>
      <c r="K1079" s="62" t="str">
        <f t="shared" si="19"/>
        <v>Vazia</v>
      </c>
      <c r="L1079" s="13"/>
      <c r="M1079" s="13"/>
      <c r="N1079" s="13"/>
      <c r="O1079" s="13"/>
      <c r="P1079" s="13"/>
      <c r="Q1079" s="13"/>
      <c r="R1079" s="13"/>
      <c r="S1079" s="13"/>
      <c r="T1079" s="13"/>
      <c r="U1079" s="13"/>
    </row>
    <row r="1080" spans="1:21" ht="31.5" hidden="1">
      <c r="A1080" s="76" t="s">
        <v>1134</v>
      </c>
      <c r="B1080" s="149" t="s">
        <v>1135</v>
      </c>
      <c r="C1080" s="71" t="s">
        <v>6</v>
      </c>
      <c r="D1080" s="183"/>
      <c r="E1080" s="72">
        <v>6.71</v>
      </c>
      <c r="F1080" s="72">
        <f>E1080*(1+C$2031)</f>
        <v>8.2613520000000005</v>
      </c>
      <c r="G1080" s="73">
        <f>D1080*F1080</f>
        <v>0</v>
      </c>
      <c r="H1080" s="68"/>
      <c r="I1080" s="74"/>
      <c r="J1080" s="75"/>
      <c r="K1080" s="62" t="str">
        <f t="shared" si="19"/>
        <v>Vazia</v>
      </c>
      <c r="L1080" s="13"/>
      <c r="M1080" s="13"/>
      <c r="N1080" s="13"/>
      <c r="O1080" s="13"/>
      <c r="P1080" s="13"/>
      <c r="Q1080" s="13"/>
      <c r="R1080" s="13"/>
      <c r="S1080" s="13"/>
      <c r="T1080" s="13"/>
      <c r="U1080" s="13"/>
    </row>
    <row r="1081" spans="1:21" ht="18.75" hidden="1">
      <c r="A1081" s="76"/>
      <c r="B1081" s="149"/>
      <c r="C1081" s="71"/>
      <c r="D1081" s="183"/>
      <c r="E1081" s="72"/>
      <c r="F1081" s="72"/>
      <c r="G1081" s="73"/>
      <c r="H1081" s="89"/>
      <c r="I1081" s="74"/>
      <c r="J1081" s="69"/>
      <c r="K1081" s="62" t="str">
        <f t="shared" si="19"/>
        <v>Vazia</v>
      </c>
      <c r="L1081" s="13"/>
      <c r="M1081" s="13"/>
      <c r="N1081" s="13"/>
      <c r="O1081" s="13"/>
      <c r="P1081" s="13"/>
      <c r="Q1081" s="13"/>
      <c r="R1081" s="13"/>
      <c r="S1081" s="13"/>
      <c r="T1081" s="13"/>
      <c r="U1081" s="13"/>
    </row>
    <row r="1082" spans="1:21" ht="31.5" hidden="1">
      <c r="A1082" s="76" t="s">
        <v>1136</v>
      </c>
      <c r="B1082" s="149" t="s">
        <v>1137</v>
      </c>
      <c r="C1082" s="71" t="s">
        <v>6</v>
      </c>
      <c r="D1082" s="183"/>
      <c r="E1082" s="72">
        <v>11.06</v>
      </c>
      <c r="F1082" s="72">
        <f>E1082*(1+C$2031)</f>
        <v>13.617072000000002</v>
      </c>
      <c r="G1082" s="73">
        <f>D1082*F1082</f>
        <v>0</v>
      </c>
      <c r="H1082" s="68"/>
      <c r="I1082" s="74"/>
      <c r="J1082" s="75"/>
      <c r="K1082" s="62" t="str">
        <f t="shared" si="19"/>
        <v>Vazia</v>
      </c>
      <c r="L1082" s="13"/>
      <c r="M1082" s="13"/>
      <c r="N1082" s="13"/>
      <c r="O1082" s="13"/>
      <c r="P1082" s="13"/>
      <c r="Q1082" s="13"/>
      <c r="R1082" s="13"/>
      <c r="S1082" s="13"/>
      <c r="T1082" s="13"/>
      <c r="U1082" s="13"/>
    </row>
    <row r="1083" spans="1:21" ht="18.75" hidden="1">
      <c r="A1083" s="76"/>
      <c r="B1083" s="149"/>
      <c r="C1083" s="71"/>
      <c r="D1083" s="183"/>
      <c r="E1083" s="72"/>
      <c r="F1083" s="72"/>
      <c r="G1083" s="73"/>
      <c r="H1083" s="68"/>
      <c r="I1083" s="74"/>
      <c r="J1083" s="75"/>
      <c r="K1083" s="62" t="str">
        <f t="shared" si="19"/>
        <v>Vazia</v>
      </c>
      <c r="L1083" s="13"/>
      <c r="M1083" s="13"/>
      <c r="N1083" s="13"/>
      <c r="O1083" s="13"/>
      <c r="P1083" s="13"/>
      <c r="Q1083" s="13"/>
      <c r="R1083" s="13"/>
      <c r="S1083" s="13"/>
      <c r="T1083" s="13"/>
      <c r="U1083" s="13"/>
    </row>
    <row r="1084" spans="1:21" ht="31.5" hidden="1">
      <c r="A1084" s="76" t="s">
        <v>1138</v>
      </c>
      <c r="B1084" s="149" t="s">
        <v>1139</v>
      </c>
      <c r="C1084" s="71" t="s">
        <v>6</v>
      </c>
      <c r="D1084" s="183"/>
      <c r="E1084" s="72">
        <v>18.28</v>
      </c>
      <c r="F1084" s="72">
        <f>E1084*(1+C$2031)</f>
        <v>22.506336000000001</v>
      </c>
      <c r="G1084" s="73">
        <f>D1084*F1084</f>
        <v>0</v>
      </c>
      <c r="H1084" s="68"/>
      <c r="I1084" s="74"/>
      <c r="J1084" s="75"/>
      <c r="K1084" s="62" t="str">
        <f t="shared" si="19"/>
        <v>Vazia</v>
      </c>
      <c r="L1084" s="13"/>
      <c r="M1084" s="13"/>
      <c r="N1084" s="13"/>
      <c r="O1084" s="13"/>
      <c r="P1084" s="13"/>
      <c r="Q1084" s="13"/>
      <c r="R1084" s="13"/>
      <c r="S1084" s="13"/>
      <c r="T1084" s="13"/>
      <c r="U1084" s="13"/>
    </row>
    <row r="1085" spans="1:21" ht="18.75" hidden="1">
      <c r="A1085" s="76"/>
      <c r="B1085" s="149"/>
      <c r="C1085" s="71"/>
      <c r="D1085" s="183"/>
      <c r="E1085" s="72"/>
      <c r="F1085" s="72"/>
      <c r="G1085" s="73"/>
      <c r="H1085" s="68"/>
      <c r="I1085" s="74"/>
      <c r="J1085" s="75"/>
      <c r="K1085" s="62" t="str">
        <f t="shared" si="19"/>
        <v>Vazia</v>
      </c>
      <c r="L1085" s="13"/>
      <c r="M1085" s="13"/>
      <c r="N1085" s="13"/>
      <c r="O1085" s="13"/>
      <c r="P1085" s="13"/>
      <c r="Q1085" s="13"/>
      <c r="R1085" s="13"/>
      <c r="S1085" s="13"/>
      <c r="T1085" s="13"/>
      <c r="U1085" s="13"/>
    </row>
    <row r="1086" spans="1:21" ht="31.5" hidden="1">
      <c r="A1086" s="76" t="s">
        <v>1140</v>
      </c>
      <c r="B1086" s="149" t="s">
        <v>1141</v>
      </c>
      <c r="C1086" s="71" t="s">
        <v>6</v>
      </c>
      <c r="D1086" s="183"/>
      <c r="E1086" s="72">
        <v>22.81</v>
      </c>
      <c r="F1086" s="72">
        <f>E1086*(1+C$2031)</f>
        <v>28.083672</v>
      </c>
      <c r="G1086" s="73">
        <f>D1086*F1086</f>
        <v>0</v>
      </c>
      <c r="H1086" s="68"/>
      <c r="I1086" s="74"/>
      <c r="J1086" s="75"/>
      <c r="K1086" s="62" t="str">
        <f t="shared" si="19"/>
        <v>Vazia</v>
      </c>
      <c r="L1086" s="13"/>
      <c r="M1086" s="13"/>
      <c r="N1086" s="13"/>
      <c r="O1086" s="13"/>
      <c r="P1086" s="13"/>
      <c r="Q1086" s="13"/>
      <c r="R1086" s="13"/>
      <c r="S1086" s="13"/>
      <c r="T1086" s="13"/>
      <c r="U1086" s="13"/>
    </row>
    <row r="1087" spans="1:21" ht="18.75" hidden="1">
      <c r="A1087" s="76"/>
      <c r="B1087" s="149"/>
      <c r="C1087" s="71"/>
      <c r="D1087" s="183"/>
      <c r="E1087" s="72"/>
      <c r="F1087" s="72"/>
      <c r="G1087" s="73"/>
      <c r="H1087" s="68"/>
      <c r="I1087" s="74"/>
      <c r="J1087" s="75"/>
      <c r="K1087" s="62" t="str">
        <f t="shared" si="19"/>
        <v>Vazia</v>
      </c>
      <c r="L1087" s="13"/>
      <c r="M1087" s="13"/>
      <c r="N1087" s="13"/>
      <c r="O1087" s="13"/>
      <c r="P1087" s="13"/>
      <c r="Q1087" s="13"/>
      <c r="R1087" s="13"/>
      <c r="S1087" s="13"/>
      <c r="T1087" s="13"/>
      <c r="U1087" s="13"/>
    </row>
    <row r="1088" spans="1:21" ht="31.5" hidden="1">
      <c r="A1088" s="76" t="s">
        <v>1142</v>
      </c>
      <c r="B1088" s="149" t="s">
        <v>1143</v>
      </c>
      <c r="C1088" s="71" t="s">
        <v>6</v>
      </c>
      <c r="D1088" s="183"/>
      <c r="E1088" s="72">
        <v>22.42</v>
      </c>
      <c r="F1088" s="72">
        <f>E1088*(1+C$2031)</f>
        <v>27.603504000000004</v>
      </c>
      <c r="G1088" s="73">
        <f>D1088*F1088</f>
        <v>0</v>
      </c>
      <c r="H1088" s="68"/>
      <c r="I1088" s="74"/>
      <c r="J1088" s="75"/>
      <c r="K1088" s="62" t="str">
        <f t="shared" si="19"/>
        <v>Vazia</v>
      </c>
      <c r="L1088" s="13"/>
      <c r="M1088" s="13"/>
      <c r="N1088" s="13"/>
      <c r="O1088" s="13"/>
      <c r="P1088" s="13"/>
      <c r="Q1088" s="13"/>
      <c r="R1088" s="13"/>
      <c r="S1088" s="13"/>
      <c r="T1088" s="13"/>
      <c r="U1088" s="13"/>
    </row>
    <row r="1089" spans="1:21" ht="18.75" hidden="1">
      <c r="A1089" s="76"/>
      <c r="B1089" s="149"/>
      <c r="C1089" s="71"/>
      <c r="D1089" s="183"/>
      <c r="E1089" s="72"/>
      <c r="F1089" s="72"/>
      <c r="G1089" s="73"/>
      <c r="H1089" s="68"/>
      <c r="I1089" s="74"/>
      <c r="J1089" s="75"/>
      <c r="K1089" s="62" t="str">
        <f t="shared" si="19"/>
        <v>Vazia</v>
      </c>
      <c r="L1089" s="13"/>
      <c r="M1089" s="13"/>
      <c r="N1089" s="13"/>
      <c r="O1089" s="13"/>
      <c r="P1089" s="13"/>
      <c r="Q1089" s="13"/>
      <c r="R1089" s="13"/>
      <c r="S1089" s="13"/>
      <c r="T1089" s="13"/>
      <c r="U1089" s="13"/>
    </row>
    <row r="1090" spans="1:21" ht="31.5">
      <c r="A1090" s="76" t="s">
        <v>1144</v>
      </c>
      <c r="B1090" s="149" t="s">
        <v>1145</v>
      </c>
      <c r="C1090" s="71" t="s">
        <v>6</v>
      </c>
      <c r="D1090" s="227">
        <v>40</v>
      </c>
      <c r="E1090" s="72">
        <v>56.42</v>
      </c>
      <c r="F1090" s="72">
        <f>E1090*(1+C$2031)</f>
        <v>69.464304000000013</v>
      </c>
      <c r="G1090" s="73">
        <f>D1090*F1090</f>
        <v>2778.5721600000006</v>
      </c>
      <c r="H1090" s="285" t="s">
        <v>2265</v>
      </c>
      <c r="I1090" s="286"/>
      <c r="J1090" s="287"/>
      <c r="K1090" s="62" t="str">
        <f t="shared" si="19"/>
        <v>Preenchida</v>
      </c>
      <c r="L1090" s="13"/>
      <c r="M1090" s="13"/>
      <c r="N1090" s="13"/>
      <c r="O1090" s="13"/>
      <c r="P1090" s="13"/>
      <c r="Q1090" s="13"/>
      <c r="R1090" s="13"/>
      <c r="S1090" s="13"/>
      <c r="T1090" s="13"/>
      <c r="U1090" s="13"/>
    </row>
    <row r="1091" spans="1:21" ht="18.75" hidden="1">
      <c r="A1091" s="76"/>
      <c r="B1091" s="149"/>
      <c r="C1091" s="71"/>
      <c r="D1091" s="183"/>
      <c r="E1091" s="72"/>
      <c r="F1091" s="72"/>
      <c r="G1091" s="73"/>
      <c r="H1091" s="68"/>
      <c r="I1091" s="74"/>
      <c r="J1091" s="75"/>
      <c r="K1091" s="62" t="str">
        <f t="shared" si="19"/>
        <v>Vazia</v>
      </c>
      <c r="L1091" s="13"/>
      <c r="M1091" s="13"/>
      <c r="N1091" s="13"/>
      <c r="O1091" s="13"/>
      <c r="P1091" s="13"/>
      <c r="Q1091" s="13"/>
      <c r="R1091" s="13"/>
      <c r="S1091" s="13"/>
      <c r="T1091" s="13"/>
      <c r="U1091" s="13"/>
    </row>
    <row r="1092" spans="1:21" ht="31.5" hidden="1">
      <c r="A1092" s="76" t="s">
        <v>1146</v>
      </c>
      <c r="B1092" s="151" t="s">
        <v>1147</v>
      </c>
      <c r="C1092" s="71"/>
      <c r="D1092" s="183"/>
      <c r="E1092" s="72"/>
      <c r="F1092" s="72"/>
      <c r="G1092" s="73"/>
      <c r="H1092" s="68"/>
      <c r="I1092" s="74"/>
      <c r="J1092" s="75"/>
      <c r="K1092" s="62" t="str">
        <f t="shared" si="19"/>
        <v>Vazia</v>
      </c>
      <c r="L1092" s="13"/>
      <c r="M1092" s="13"/>
      <c r="N1092" s="13"/>
      <c r="O1092" s="13"/>
      <c r="P1092" s="13"/>
      <c r="Q1092" s="13"/>
      <c r="R1092" s="13"/>
      <c r="S1092" s="13"/>
      <c r="T1092" s="13"/>
      <c r="U1092" s="13"/>
    </row>
    <row r="1093" spans="1:21" ht="157.5" hidden="1">
      <c r="A1093" s="76"/>
      <c r="B1093" s="148" t="s">
        <v>1148</v>
      </c>
      <c r="C1093" s="71"/>
      <c r="D1093" s="183"/>
      <c r="E1093" s="72"/>
      <c r="F1093" s="72"/>
      <c r="G1093" s="73"/>
      <c r="H1093" s="68"/>
      <c r="I1093" s="74"/>
      <c r="J1093" s="75"/>
      <c r="K1093" s="62" t="str">
        <f t="shared" si="19"/>
        <v>Vazia</v>
      </c>
      <c r="L1093" s="13"/>
      <c r="M1093" s="13"/>
      <c r="N1093" s="13"/>
      <c r="O1093" s="13"/>
      <c r="P1093" s="13"/>
      <c r="Q1093" s="13"/>
      <c r="R1093" s="13"/>
      <c r="S1093" s="13"/>
      <c r="T1093" s="13"/>
      <c r="U1093" s="13"/>
    </row>
    <row r="1094" spans="1:21" ht="18.75" hidden="1">
      <c r="A1094" s="76"/>
      <c r="B1094" s="148"/>
      <c r="C1094" s="71"/>
      <c r="D1094" s="183"/>
      <c r="E1094" s="72"/>
      <c r="F1094" s="72"/>
      <c r="G1094" s="73"/>
      <c r="H1094" s="68"/>
      <c r="I1094" s="74"/>
      <c r="J1094" s="75"/>
      <c r="K1094" s="62" t="str">
        <f t="shared" si="19"/>
        <v>Vazia</v>
      </c>
      <c r="L1094" s="13"/>
      <c r="M1094" s="13"/>
      <c r="N1094" s="13"/>
      <c r="O1094" s="13"/>
      <c r="P1094" s="13"/>
      <c r="Q1094" s="13"/>
      <c r="R1094" s="13"/>
      <c r="S1094" s="13"/>
      <c r="T1094" s="13"/>
      <c r="U1094" s="13"/>
    </row>
    <row r="1095" spans="1:21" ht="47.25" hidden="1">
      <c r="A1095" s="99" t="s">
        <v>1149</v>
      </c>
      <c r="B1095" s="149" t="s">
        <v>1150</v>
      </c>
      <c r="C1095" s="71" t="s">
        <v>6</v>
      </c>
      <c r="D1095" s="183"/>
      <c r="E1095" s="72">
        <v>82.6</v>
      </c>
      <c r="F1095" s="72">
        <f>E1095*(1+C$2031)</f>
        <v>101.69712</v>
      </c>
      <c r="G1095" s="73">
        <f>D1095*F1095</f>
        <v>0</v>
      </c>
      <c r="H1095" s="68"/>
      <c r="I1095" s="74"/>
      <c r="J1095" s="75"/>
      <c r="K1095" s="62" t="str">
        <f t="shared" si="19"/>
        <v>Vazia</v>
      </c>
      <c r="L1095" s="13"/>
      <c r="M1095" s="13"/>
      <c r="N1095" s="13"/>
      <c r="O1095" s="13"/>
      <c r="P1095" s="13"/>
      <c r="Q1095" s="13"/>
      <c r="R1095" s="13"/>
      <c r="S1095" s="13"/>
      <c r="T1095" s="13"/>
      <c r="U1095" s="13"/>
    </row>
    <row r="1096" spans="1:21" ht="19.5" hidden="1">
      <c r="A1096" s="99"/>
      <c r="B1096" s="148"/>
      <c r="C1096" s="71"/>
      <c r="D1096" s="183"/>
      <c r="E1096" s="72"/>
      <c r="F1096" s="72"/>
      <c r="G1096" s="73"/>
      <c r="H1096" s="68"/>
      <c r="I1096" s="74"/>
      <c r="J1096" s="75"/>
      <c r="K1096" s="62" t="str">
        <f t="shared" si="19"/>
        <v>Vazia</v>
      </c>
      <c r="L1096" s="13"/>
      <c r="M1096" s="13"/>
      <c r="N1096" s="13"/>
      <c r="O1096" s="13"/>
      <c r="P1096" s="13"/>
      <c r="Q1096" s="13"/>
      <c r="R1096" s="13"/>
      <c r="S1096" s="13"/>
      <c r="T1096" s="13"/>
      <c r="U1096" s="13"/>
    </row>
    <row r="1097" spans="1:21" ht="47.25" hidden="1">
      <c r="A1097" s="99" t="s">
        <v>1151</v>
      </c>
      <c r="B1097" s="149" t="s">
        <v>1152</v>
      </c>
      <c r="C1097" s="71" t="s">
        <v>6</v>
      </c>
      <c r="D1097" s="183"/>
      <c r="E1097" s="72">
        <v>101.29</v>
      </c>
      <c r="F1097" s="72">
        <f>E1097*(1+C$2031)</f>
        <v>124.70824800000001</v>
      </c>
      <c r="G1097" s="73">
        <f>D1097*F1097</f>
        <v>0</v>
      </c>
      <c r="H1097" s="68"/>
      <c r="I1097" s="74"/>
      <c r="J1097" s="75"/>
      <c r="K1097" s="62" t="str">
        <f t="shared" si="19"/>
        <v>Vazia</v>
      </c>
      <c r="L1097" s="13"/>
      <c r="M1097" s="13"/>
      <c r="N1097" s="13"/>
      <c r="O1097" s="13"/>
      <c r="P1097" s="13"/>
      <c r="Q1097" s="13"/>
      <c r="R1097" s="13"/>
      <c r="S1097" s="13"/>
      <c r="T1097" s="13"/>
      <c r="U1097" s="13"/>
    </row>
    <row r="1098" spans="1:21" ht="19.5" hidden="1">
      <c r="A1098" s="99"/>
      <c r="B1098" s="148"/>
      <c r="C1098" s="71"/>
      <c r="D1098" s="183"/>
      <c r="E1098" s="72"/>
      <c r="F1098" s="72"/>
      <c r="G1098" s="73"/>
      <c r="H1098" s="68"/>
      <c r="I1098" s="74"/>
      <c r="J1098" s="75"/>
      <c r="K1098" s="62" t="str">
        <f t="shared" si="19"/>
        <v>Vazia</v>
      </c>
      <c r="L1098" s="13"/>
      <c r="M1098" s="13"/>
      <c r="N1098" s="13"/>
      <c r="O1098" s="13"/>
      <c r="P1098" s="13"/>
      <c r="Q1098" s="13"/>
      <c r="R1098" s="13"/>
      <c r="S1098" s="13"/>
      <c r="T1098" s="13"/>
      <c r="U1098" s="13"/>
    </row>
    <row r="1099" spans="1:21" ht="47.25" hidden="1">
      <c r="A1099" s="99" t="s">
        <v>1153</v>
      </c>
      <c r="B1099" s="149" t="s">
        <v>1154</v>
      </c>
      <c r="C1099" s="71" t="s">
        <v>6</v>
      </c>
      <c r="D1099" s="183"/>
      <c r="E1099" s="72">
        <v>173.64</v>
      </c>
      <c r="F1099" s="72">
        <f>E1099*(1+C$2031)</f>
        <v>213.78556799999998</v>
      </c>
      <c r="G1099" s="73">
        <f>D1099*F1099</f>
        <v>0</v>
      </c>
      <c r="H1099" s="68"/>
      <c r="I1099" s="74"/>
      <c r="J1099" s="75"/>
      <c r="K1099" s="62" t="str">
        <f t="shared" si="19"/>
        <v>Vazia</v>
      </c>
      <c r="L1099" s="13"/>
      <c r="M1099" s="13"/>
      <c r="N1099" s="13"/>
      <c r="O1099" s="13"/>
      <c r="P1099" s="13"/>
      <c r="Q1099" s="13"/>
      <c r="R1099" s="13"/>
      <c r="S1099" s="13"/>
      <c r="T1099" s="13"/>
      <c r="U1099" s="13"/>
    </row>
    <row r="1100" spans="1:21" ht="19.5" hidden="1">
      <c r="A1100" s="99"/>
      <c r="B1100" s="148"/>
      <c r="C1100" s="71"/>
      <c r="D1100" s="183"/>
      <c r="E1100" s="72"/>
      <c r="F1100" s="72"/>
      <c r="G1100" s="73"/>
      <c r="H1100" s="68"/>
      <c r="I1100" s="74"/>
      <c r="J1100" s="75"/>
      <c r="K1100" s="62" t="str">
        <f t="shared" si="19"/>
        <v>Vazia</v>
      </c>
      <c r="L1100" s="13"/>
      <c r="M1100" s="13"/>
      <c r="N1100" s="13"/>
      <c r="O1100" s="13"/>
      <c r="P1100" s="13"/>
      <c r="Q1100" s="13"/>
      <c r="R1100" s="13"/>
      <c r="S1100" s="13"/>
      <c r="T1100" s="13"/>
      <c r="U1100" s="13"/>
    </row>
    <row r="1101" spans="1:21" ht="47.25" hidden="1">
      <c r="A1101" s="99" t="s">
        <v>1155</v>
      </c>
      <c r="B1101" s="149" t="s">
        <v>1156</v>
      </c>
      <c r="C1101" s="71" t="s">
        <v>6</v>
      </c>
      <c r="D1101" s="183"/>
      <c r="E1101" s="72">
        <v>225.56</v>
      </c>
      <c r="F1101" s="72">
        <f>E1101*(1+C$2031)</f>
        <v>277.70947200000001</v>
      </c>
      <c r="G1101" s="73">
        <f>D1101*F1101</f>
        <v>0</v>
      </c>
      <c r="H1101" s="68"/>
      <c r="I1101" s="74"/>
      <c r="J1101" s="75"/>
      <c r="K1101" s="62" t="str">
        <f t="shared" si="19"/>
        <v>Vazia</v>
      </c>
      <c r="L1101" s="13"/>
      <c r="M1101" s="13"/>
      <c r="N1101" s="13"/>
      <c r="O1101" s="13"/>
      <c r="P1101" s="13"/>
      <c r="Q1101" s="13"/>
      <c r="R1101" s="13"/>
      <c r="S1101" s="13"/>
      <c r="T1101" s="13"/>
      <c r="U1101" s="13"/>
    </row>
    <row r="1102" spans="1:21" ht="19.5" hidden="1">
      <c r="A1102" s="99"/>
      <c r="B1102" s="148"/>
      <c r="C1102" s="71"/>
      <c r="D1102" s="183"/>
      <c r="E1102" s="72"/>
      <c r="F1102" s="72"/>
      <c r="G1102" s="73"/>
      <c r="H1102" s="68"/>
      <c r="I1102" s="74"/>
      <c r="J1102" s="75"/>
      <c r="K1102" s="62" t="str">
        <f t="shared" si="19"/>
        <v>Vazia</v>
      </c>
      <c r="L1102" s="13"/>
      <c r="M1102" s="13"/>
      <c r="N1102" s="13"/>
      <c r="O1102" s="13"/>
      <c r="P1102" s="13"/>
      <c r="Q1102" s="13"/>
      <c r="R1102" s="13"/>
      <c r="S1102" s="13"/>
      <c r="T1102" s="13"/>
      <c r="U1102" s="13"/>
    </row>
    <row r="1103" spans="1:21" ht="47.25" hidden="1">
      <c r="A1103" s="99" t="s">
        <v>1157</v>
      </c>
      <c r="B1103" s="149" t="s">
        <v>1158</v>
      </c>
      <c r="C1103" s="71" t="s">
        <v>6</v>
      </c>
      <c r="D1103" s="183"/>
      <c r="E1103" s="72">
        <v>71.39</v>
      </c>
      <c r="F1103" s="72">
        <f>E1103*(1+C$2031)</f>
        <v>87.895368000000005</v>
      </c>
      <c r="G1103" s="73">
        <f>D1103*F1103</f>
        <v>0</v>
      </c>
      <c r="H1103" s="68"/>
      <c r="I1103" s="74"/>
      <c r="J1103" s="75"/>
      <c r="K1103" s="62" t="str">
        <f t="shared" si="19"/>
        <v>Vazia</v>
      </c>
      <c r="L1103" s="13"/>
      <c r="M1103" s="13"/>
      <c r="N1103" s="13"/>
      <c r="O1103" s="13"/>
      <c r="P1103" s="13"/>
      <c r="Q1103" s="13"/>
      <c r="R1103" s="13"/>
      <c r="S1103" s="13"/>
      <c r="T1103" s="13"/>
      <c r="U1103" s="13"/>
    </row>
    <row r="1104" spans="1:21" ht="19.5" hidden="1">
      <c r="A1104" s="99"/>
      <c r="B1104" s="148"/>
      <c r="C1104" s="71"/>
      <c r="D1104" s="183"/>
      <c r="E1104" s="72"/>
      <c r="F1104" s="72"/>
      <c r="G1104" s="73"/>
      <c r="H1104" s="68"/>
      <c r="I1104" s="74"/>
      <c r="J1104" s="75"/>
      <c r="K1104" s="62" t="str">
        <f t="shared" si="19"/>
        <v>Vazia</v>
      </c>
      <c r="L1104" s="13"/>
      <c r="M1104" s="13"/>
      <c r="N1104" s="13"/>
      <c r="O1104" s="13"/>
      <c r="P1104" s="13"/>
      <c r="Q1104" s="13"/>
      <c r="R1104" s="13"/>
      <c r="S1104" s="13"/>
      <c r="T1104" s="13"/>
      <c r="U1104" s="13"/>
    </row>
    <row r="1105" spans="1:21" ht="47.25" hidden="1">
      <c r="A1105" s="99" t="s">
        <v>1159</v>
      </c>
      <c r="B1105" s="149" t="s">
        <v>1160</v>
      </c>
      <c r="C1105" s="71" t="s">
        <v>6</v>
      </c>
      <c r="D1105" s="183"/>
      <c r="E1105" s="72">
        <v>90.35</v>
      </c>
      <c r="F1105" s="72">
        <f>E1105*(1+C$2031)</f>
        <v>111.23891999999999</v>
      </c>
      <c r="G1105" s="73">
        <f>D1105*F1105</f>
        <v>0</v>
      </c>
      <c r="H1105" s="68"/>
      <c r="I1105" s="74"/>
      <c r="J1105" s="75"/>
      <c r="K1105" s="62" t="str">
        <f t="shared" si="19"/>
        <v>Vazia</v>
      </c>
      <c r="L1105" s="13"/>
      <c r="M1105" s="13"/>
      <c r="N1105" s="13"/>
      <c r="O1105" s="13"/>
      <c r="P1105" s="13"/>
      <c r="Q1105" s="13"/>
      <c r="R1105" s="13"/>
      <c r="S1105" s="13"/>
      <c r="T1105" s="13"/>
      <c r="U1105" s="13"/>
    </row>
    <row r="1106" spans="1:21" ht="19.5" hidden="1">
      <c r="A1106" s="99"/>
      <c r="B1106" s="148"/>
      <c r="C1106" s="71"/>
      <c r="D1106" s="183"/>
      <c r="E1106" s="72"/>
      <c r="F1106" s="72"/>
      <c r="G1106" s="73"/>
      <c r="H1106" s="68"/>
      <c r="I1106" s="74"/>
      <c r="J1106" s="75"/>
      <c r="K1106" s="62" t="str">
        <f t="shared" ref="K1106:K1169" si="20">IF(H1106="","Vazia","Preenchida")</f>
        <v>Vazia</v>
      </c>
      <c r="L1106" s="13"/>
      <c r="M1106" s="13"/>
      <c r="N1106" s="13"/>
      <c r="O1106" s="13"/>
      <c r="P1106" s="13"/>
      <c r="Q1106" s="13"/>
      <c r="R1106" s="13"/>
      <c r="S1106" s="13"/>
      <c r="T1106" s="13"/>
      <c r="U1106" s="13"/>
    </row>
    <row r="1107" spans="1:21" ht="47.25" hidden="1">
      <c r="A1107" s="99" t="s">
        <v>1161</v>
      </c>
      <c r="B1107" s="149" t="s">
        <v>1162</v>
      </c>
      <c r="C1107" s="71" t="s">
        <v>6</v>
      </c>
      <c r="D1107" s="183"/>
      <c r="E1107" s="72">
        <v>111.31</v>
      </c>
      <c r="F1107" s="72">
        <f>E1107*(1+C$2031)</f>
        <v>137.044872</v>
      </c>
      <c r="G1107" s="73">
        <f>D1107*F1107</f>
        <v>0</v>
      </c>
      <c r="H1107" s="68"/>
      <c r="I1107" s="74"/>
      <c r="J1107" s="75"/>
      <c r="K1107" s="62" t="str">
        <f t="shared" si="20"/>
        <v>Vazia</v>
      </c>
      <c r="L1107" s="13"/>
      <c r="M1107" s="13"/>
      <c r="N1107" s="13"/>
      <c r="O1107" s="13"/>
      <c r="P1107" s="13"/>
      <c r="Q1107" s="13"/>
      <c r="R1107" s="13"/>
      <c r="S1107" s="13"/>
      <c r="T1107" s="13"/>
      <c r="U1107" s="13"/>
    </row>
    <row r="1108" spans="1:21" ht="19.5" hidden="1">
      <c r="A1108" s="99"/>
      <c r="B1108" s="148"/>
      <c r="C1108" s="71"/>
      <c r="D1108" s="183"/>
      <c r="E1108" s="72"/>
      <c r="F1108" s="72"/>
      <c r="G1108" s="73"/>
      <c r="H1108" s="68"/>
      <c r="I1108" s="74"/>
      <c r="J1108" s="75"/>
      <c r="K1108" s="62" t="str">
        <f t="shared" si="20"/>
        <v>Vazia</v>
      </c>
      <c r="L1108" s="13"/>
      <c r="M1108" s="13"/>
      <c r="N1108" s="13"/>
      <c r="O1108" s="13"/>
      <c r="P1108" s="13"/>
      <c r="Q1108" s="13"/>
      <c r="R1108" s="13"/>
      <c r="S1108" s="13"/>
      <c r="T1108" s="13"/>
      <c r="U1108" s="13"/>
    </row>
    <row r="1109" spans="1:21" ht="47.25" hidden="1">
      <c r="A1109" s="99" t="s">
        <v>1163</v>
      </c>
      <c r="B1109" s="149" t="s">
        <v>1164</v>
      </c>
      <c r="C1109" s="71" t="s">
        <v>6</v>
      </c>
      <c r="D1109" s="183"/>
      <c r="E1109" s="72">
        <v>176.31</v>
      </c>
      <c r="F1109" s="72">
        <f>E1109*(1+C$2031)</f>
        <v>217.07287200000002</v>
      </c>
      <c r="G1109" s="73">
        <f>D1109*F1109</f>
        <v>0</v>
      </c>
      <c r="H1109" s="68"/>
      <c r="I1109" s="74"/>
      <c r="J1109" s="75"/>
      <c r="K1109" s="62" t="str">
        <f t="shared" si="20"/>
        <v>Vazia</v>
      </c>
      <c r="L1109" s="13"/>
      <c r="M1109" s="13"/>
      <c r="N1109" s="13"/>
      <c r="O1109" s="13"/>
      <c r="P1109" s="13"/>
      <c r="Q1109" s="13"/>
      <c r="R1109" s="13"/>
      <c r="S1109" s="13"/>
      <c r="T1109" s="13"/>
      <c r="U1109" s="13"/>
    </row>
    <row r="1110" spans="1:21" ht="19.5" hidden="1">
      <c r="A1110" s="99"/>
      <c r="B1110" s="148"/>
      <c r="C1110" s="71"/>
      <c r="D1110" s="183"/>
      <c r="E1110" s="72"/>
      <c r="F1110" s="72"/>
      <c r="G1110" s="73"/>
      <c r="H1110" s="68"/>
      <c r="I1110" s="74"/>
      <c r="J1110" s="75"/>
      <c r="K1110" s="62" t="str">
        <f t="shared" si="20"/>
        <v>Vazia</v>
      </c>
      <c r="L1110" s="13"/>
      <c r="M1110" s="13"/>
      <c r="N1110" s="13"/>
      <c r="O1110" s="13"/>
      <c r="P1110" s="13"/>
      <c r="Q1110" s="13"/>
      <c r="R1110" s="13"/>
      <c r="S1110" s="13"/>
      <c r="T1110" s="13"/>
      <c r="U1110" s="13"/>
    </row>
    <row r="1111" spans="1:21" ht="47.25" hidden="1">
      <c r="A1111" s="99" t="s">
        <v>1165</v>
      </c>
      <c r="B1111" s="149" t="s">
        <v>1166</v>
      </c>
      <c r="C1111" s="71" t="s">
        <v>6</v>
      </c>
      <c r="D1111" s="183"/>
      <c r="E1111" s="72">
        <v>471.16</v>
      </c>
      <c r="F1111" s="72">
        <f>E1111*(1+C$2031)</f>
        <v>580.09219200000007</v>
      </c>
      <c r="G1111" s="73">
        <f>D1111*F1111</f>
        <v>0</v>
      </c>
      <c r="H1111" s="68"/>
      <c r="I1111" s="74"/>
      <c r="J1111" s="75"/>
      <c r="K1111" s="62" t="str">
        <f t="shared" si="20"/>
        <v>Vazia</v>
      </c>
      <c r="L1111" s="13"/>
      <c r="M1111" s="13"/>
      <c r="N1111" s="13"/>
      <c r="O1111" s="13"/>
      <c r="P1111" s="13"/>
      <c r="Q1111" s="13"/>
      <c r="R1111" s="13"/>
      <c r="S1111" s="13"/>
      <c r="T1111" s="13"/>
      <c r="U1111" s="13"/>
    </row>
    <row r="1112" spans="1:21" ht="19.5" hidden="1">
      <c r="A1112" s="99"/>
      <c r="B1112" s="148"/>
      <c r="C1112" s="71"/>
      <c r="D1112" s="183"/>
      <c r="E1112" s="72"/>
      <c r="F1112" s="72"/>
      <c r="G1112" s="73"/>
      <c r="H1112" s="68"/>
      <c r="I1112" s="74"/>
      <c r="J1112" s="75"/>
      <c r="K1112" s="62" t="str">
        <f t="shared" si="20"/>
        <v>Vazia</v>
      </c>
      <c r="L1112" s="13"/>
      <c r="M1112" s="13"/>
      <c r="N1112" s="13"/>
      <c r="O1112" s="13"/>
      <c r="P1112" s="13"/>
      <c r="Q1112" s="13"/>
      <c r="R1112" s="13"/>
      <c r="S1112" s="13"/>
      <c r="T1112" s="13"/>
      <c r="U1112" s="13"/>
    </row>
    <row r="1113" spans="1:21" ht="47.25" hidden="1">
      <c r="A1113" s="99" t="s">
        <v>1167</v>
      </c>
      <c r="B1113" s="149" t="s">
        <v>1168</v>
      </c>
      <c r="C1113" s="71" t="s">
        <v>6</v>
      </c>
      <c r="D1113" s="183"/>
      <c r="E1113" s="72">
        <v>807.8</v>
      </c>
      <c r="F1113" s="72">
        <f>E1113*(1+C$2031)</f>
        <v>994.56335999999999</v>
      </c>
      <c r="G1113" s="73">
        <f>D1113*F1113</f>
        <v>0</v>
      </c>
      <c r="H1113" s="68"/>
      <c r="I1113" s="74"/>
      <c r="J1113" s="75"/>
      <c r="K1113" s="62" t="str">
        <f t="shared" si="20"/>
        <v>Vazia</v>
      </c>
      <c r="L1113" s="13"/>
      <c r="M1113" s="13"/>
      <c r="N1113" s="13"/>
      <c r="O1113" s="13"/>
      <c r="P1113" s="13"/>
      <c r="Q1113" s="13"/>
      <c r="R1113" s="13"/>
      <c r="S1113" s="13"/>
      <c r="T1113" s="13"/>
      <c r="U1113" s="13"/>
    </row>
    <row r="1114" spans="1:21" ht="19.5" hidden="1">
      <c r="A1114" s="99"/>
      <c r="B1114" s="148"/>
      <c r="C1114" s="71"/>
      <c r="D1114" s="183"/>
      <c r="E1114" s="72"/>
      <c r="F1114" s="72"/>
      <c r="G1114" s="73"/>
      <c r="H1114" s="68"/>
      <c r="I1114" s="74"/>
      <c r="J1114" s="75"/>
      <c r="K1114" s="62" t="str">
        <f t="shared" si="20"/>
        <v>Vazia</v>
      </c>
      <c r="L1114" s="13"/>
      <c r="M1114" s="13"/>
      <c r="N1114" s="13"/>
      <c r="O1114" s="13"/>
      <c r="P1114" s="13"/>
      <c r="Q1114" s="13"/>
      <c r="R1114" s="13"/>
      <c r="S1114" s="13"/>
      <c r="T1114" s="13"/>
      <c r="U1114" s="13"/>
    </row>
    <row r="1115" spans="1:21" ht="47.25" hidden="1">
      <c r="A1115" s="99" t="s">
        <v>1169</v>
      </c>
      <c r="B1115" s="149" t="s">
        <v>1170</v>
      </c>
      <c r="C1115" s="71" t="s">
        <v>6</v>
      </c>
      <c r="D1115" s="183"/>
      <c r="E1115" s="72">
        <v>573.03</v>
      </c>
      <c r="F1115" s="72">
        <f>E1115*(1+C$2031)</f>
        <v>705.51453600000002</v>
      </c>
      <c r="G1115" s="73">
        <f>D1115*F1115</f>
        <v>0</v>
      </c>
      <c r="H1115" s="68"/>
      <c r="I1115" s="74"/>
      <c r="J1115" s="75"/>
      <c r="K1115" s="62" t="str">
        <f t="shared" si="20"/>
        <v>Vazia</v>
      </c>
      <c r="L1115" s="13"/>
      <c r="M1115" s="13"/>
      <c r="N1115" s="13"/>
      <c r="O1115" s="13"/>
      <c r="P1115" s="13"/>
      <c r="Q1115" s="13"/>
      <c r="R1115" s="13"/>
      <c r="S1115" s="13"/>
      <c r="T1115" s="13"/>
      <c r="U1115" s="13"/>
    </row>
    <row r="1116" spans="1:21" ht="19.5" hidden="1">
      <c r="A1116" s="99"/>
      <c r="B1116" s="148"/>
      <c r="C1116" s="71"/>
      <c r="D1116" s="183"/>
      <c r="E1116" s="72"/>
      <c r="F1116" s="72"/>
      <c r="G1116" s="73"/>
      <c r="H1116" s="68"/>
      <c r="I1116" s="74"/>
      <c r="J1116" s="75"/>
      <c r="K1116" s="62" t="str">
        <f t="shared" si="20"/>
        <v>Vazia</v>
      </c>
      <c r="L1116" s="13"/>
      <c r="M1116" s="13"/>
      <c r="N1116" s="13"/>
      <c r="O1116" s="13"/>
      <c r="P1116" s="13"/>
      <c r="Q1116" s="13"/>
      <c r="R1116" s="13"/>
      <c r="S1116" s="13"/>
      <c r="T1116" s="13"/>
      <c r="U1116" s="13"/>
    </row>
    <row r="1117" spans="1:21" ht="47.25" hidden="1">
      <c r="A1117" s="99" t="s">
        <v>1171</v>
      </c>
      <c r="B1117" s="149" t="s">
        <v>1172</v>
      </c>
      <c r="C1117" s="71" t="s">
        <v>6</v>
      </c>
      <c r="D1117" s="183"/>
      <c r="E1117" s="72">
        <v>818.57</v>
      </c>
      <c r="F1117" s="72">
        <f>E1117*(1+C$2031)</f>
        <v>1007.8233840000001</v>
      </c>
      <c r="G1117" s="73">
        <f>D1117*F1117</f>
        <v>0</v>
      </c>
      <c r="H1117" s="68"/>
      <c r="I1117" s="74"/>
      <c r="J1117" s="75"/>
      <c r="K1117" s="62" t="str">
        <f t="shared" si="20"/>
        <v>Vazia</v>
      </c>
      <c r="L1117" s="13"/>
      <c r="M1117" s="13"/>
      <c r="N1117" s="13"/>
      <c r="O1117" s="13"/>
      <c r="P1117" s="13"/>
      <c r="Q1117" s="13"/>
      <c r="R1117" s="13"/>
      <c r="S1117" s="13"/>
      <c r="T1117" s="13"/>
      <c r="U1117" s="13"/>
    </row>
    <row r="1118" spans="1:21" ht="19.5" hidden="1">
      <c r="A1118" s="99"/>
      <c r="B1118" s="148"/>
      <c r="C1118" s="71"/>
      <c r="D1118" s="183"/>
      <c r="E1118" s="72"/>
      <c r="F1118" s="72"/>
      <c r="G1118" s="73"/>
      <c r="H1118" s="68"/>
      <c r="I1118" s="74"/>
      <c r="J1118" s="75"/>
      <c r="K1118" s="62" t="str">
        <f t="shared" si="20"/>
        <v>Vazia</v>
      </c>
      <c r="L1118" s="13"/>
      <c r="M1118" s="13"/>
      <c r="N1118" s="13"/>
      <c r="O1118" s="13"/>
      <c r="P1118" s="13"/>
      <c r="Q1118" s="13"/>
      <c r="R1118" s="13"/>
      <c r="S1118" s="13"/>
      <c r="T1118" s="13"/>
      <c r="U1118" s="13"/>
    </row>
    <row r="1119" spans="1:21" ht="47.25" hidden="1">
      <c r="A1119" s="99" t="s">
        <v>1173</v>
      </c>
      <c r="B1119" s="149" t="s">
        <v>1174</v>
      </c>
      <c r="C1119" s="71" t="s">
        <v>6</v>
      </c>
      <c r="D1119" s="183"/>
      <c r="E1119" s="72">
        <v>432.83</v>
      </c>
      <c r="F1119" s="72">
        <f>E1119*(1+C$2031)</f>
        <v>532.90029600000003</v>
      </c>
      <c r="G1119" s="73">
        <f>D1119*F1119</f>
        <v>0</v>
      </c>
      <c r="H1119" s="68"/>
      <c r="I1119" s="74"/>
      <c r="J1119" s="75"/>
      <c r="K1119" s="62" t="str">
        <f t="shared" si="20"/>
        <v>Vazia</v>
      </c>
      <c r="L1119" s="13"/>
      <c r="M1119" s="13"/>
      <c r="N1119" s="13"/>
      <c r="O1119" s="13"/>
      <c r="P1119" s="13"/>
      <c r="Q1119" s="13"/>
      <c r="R1119" s="13"/>
      <c r="S1119" s="13"/>
      <c r="T1119" s="13"/>
      <c r="U1119" s="13"/>
    </row>
    <row r="1120" spans="1:21" ht="19.5" hidden="1">
      <c r="A1120" s="99"/>
      <c r="B1120" s="148"/>
      <c r="C1120" s="71"/>
      <c r="D1120" s="183"/>
      <c r="E1120" s="72"/>
      <c r="F1120" s="72"/>
      <c r="G1120" s="73"/>
      <c r="H1120" s="68"/>
      <c r="I1120" s="74"/>
      <c r="J1120" s="75"/>
      <c r="K1120" s="62" t="str">
        <f t="shared" si="20"/>
        <v>Vazia</v>
      </c>
      <c r="L1120" s="13"/>
      <c r="M1120" s="13"/>
      <c r="N1120" s="13"/>
      <c r="O1120" s="13"/>
      <c r="P1120" s="13"/>
      <c r="Q1120" s="13"/>
      <c r="R1120" s="13"/>
      <c r="S1120" s="13"/>
      <c r="T1120" s="13"/>
      <c r="U1120" s="13"/>
    </row>
    <row r="1121" spans="1:21" ht="47.25" hidden="1">
      <c r="A1121" s="99" t="s">
        <v>1175</v>
      </c>
      <c r="B1121" s="149" t="s">
        <v>1176</v>
      </c>
      <c r="C1121" s="71" t="s">
        <v>6</v>
      </c>
      <c r="D1121" s="183"/>
      <c r="E1121" s="72">
        <v>519.26</v>
      </c>
      <c r="F1121" s="72">
        <f>E1121*(1+C$2031)</f>
        <v>639.31291199999998</v>
      </c>
      <c r="G1121" s="73">
        <f>D1121*F1121</f>
        <v>0</v>
      </c>
      <c r="H1121" s="68"/>
      <c r="I1121" s="74"/>
      <c r="J1121" s="75"/>
      <c r="K1121" s="62" t="str">
        <f t="shared" si="20"/>
        <v>Vazia</v>
      </c>
      <c r="L1121" s="13"/>
      <c r="M1121" s="13"/>
      <c r="N1121" s="13"/>
      <c r="O1121" s="13"/>
      <c r="P1121" s="13"/>
      <c r="Q1121" s="13"/>
      <c r="R1121" s="13"/>
      <c r="S1121" s="13"/>
      <c r="T1121" s="13"/>
      <c r="U1121" s="13"/>
    </row>
    <row r="1122" spans="1:21" ht="19.5" hidden="1">
      <c r="A1122" s="99"/>
      <c r="B1122" s="148"/>
      <c r="C1122" s="71"/>
      <c r="D1122" s="183"/>
      <c r="E1122" s="72"/>
      <c r="F1122" s="72"/>
      <c r="G1122" s="73"/>
      <c r="H1122" s="68"/>
      <c r="I1122" s="74"/>
      <c r="J1122" s="75"/>
      <c r="K1122" s="62" t="str">
        <f t="shared" si="20"/>
        <v>Vazia</v>
      </c>
      <c r="L1122" s="13"/>
      <c r="M1122" s="13"/>
      <c r="N1122" s="13"/>
      <c r="O1122" s="13"/>
      <c r="P1122" s="13"/>
      <c r="Q1122" s="13"/>
      <c r="R1122" s="13"/>
      <c r="S1122" s="13"/>
      <c r="T1122" s="13"/>
      <c r="U1122" s="13"/>
    </row>
    <row r="1123" spans="1:21" ht="47.25" hidden="1">
      <c r="A1123" s="99" t="s">
        <v>1177</v>
      </c>
      <c r="B1123" s="149" t="s">
        <v>1178</v>
      </c>
      <c r="C1123" s="71" t="s">
        <v>6</v>
      </c>
      <c r="D1123" s="183"/>
      <c r="E1123" s="72">
        <v>650.95000000000005</v>
      </c>
      <c r="F1123" s="72">
        <f>E1123*(1+C$2031)</f>
        <v>801.44964000000016</v>
      </c>
      <c r="G1123" s="73">
        <f>D1123*F1123</f>
        <v>0</v>
      </c>
      <c r="H1123" s="68"/>
      <c r="I1123" s="74"/>
      <c r="J1123" s="75"/>
      <c r="K1123" s="62" t="str">
        <f t="shared" si="20"/>
        <v>Vazia</v>
      </c>
      <c r="L1123" s="13"/>
      <c r="M1123" s="13"/>
      <c r="N1123" s="13"/>
      <c r="O1123" s="13"/>
      <c r="P1123" s="13"/>
      <c r="Q1123" s="13"/>
      <c r="R1123" s="13"/>
      <c r="S1123" s="13"/>
      <c r="T1123" s="13"/>
      <c r="U1123" s="13"/>
    </row>
    <row r="1124" spans="1:21" ht="19.5" hidden="1">
      <c r="A1124" s="99"/>
      <c r="B1124" s="148"/>
      <c r="C1124" s="71"/>
      <c r="D1124" s="183"/>
      <c r="E1124" s="72"/>
      <c r="F1124" s="72"/>
      <c r="G1124" s="73"/>
      <c r="H1124" s="68"/>
      <c r="I1124" s="74"/>
      <c r="J1124" s="75"/>
      <c r="K1124" s="62" t="str">
        <f t="shared" si="20"/>
        <v>Vazia</v>
      </c>
      <c r="L1124" s="13"/>
      <c r="M1124" s="13"/>
      <c r="N1124" s="13"/>
      <c r="O1124" s="13"/>
      <c r="P1124" s="13"/>
      <c r="Q1124" s="13"/>
      <c r="R1124" s="13"/>
      <c r="S1124" s="13"/>
      <c r="T1124" s="13"/>
      <c r="U1124" s="13"/>
    </row>
    <row r="1125" spans="1:21" ht="47.25" hidden="1">
      <c r="A1125" s="99" t="s">
        <v>1179</v>
      </c>
      <c r="B1125" s="149" t="s">
        <v>1180</v>
      </c>
      <c r="C1125" s="71" t="s">
        <v>6</v>
      </c>
      <c r="D1125" s="183"/>
      <c r="E1125" s="72">
        <v>699.29</v>
      </c>
      <c r="F1125" s="72">
        <f>E1125*(1+C$2031)</f>
        <v>860.96584800000005</v>
      </c>
      <c r="G1125" s="73">
        <f>D1125*F1125</f>
        <v>0</v>
      </c>
      <c r="H1125" s="68"/>
      <c r="I1125" s="74"/>
      <c r="J1125" s="75"/>
      <c r="K1125" s="62" t="str">
        <f t="shared" si="20"/>
        <v>Vazia</v>
      </c>
      <c r="L1125" s="13"/>
      <c r="M1125" s="13"/>
      <c r="N1125" s="13"/>
      <c r="O1125" s="13"/>
      <c r="P1125" s="13"/>
      <c r="Q1125" s="13"/>
      <c r="R1125" s="13"/>
      <c r="S1125" s="13"/>
      <c r="T1125" s="13"/>
      <c r="U1125" s="13"/>
    </row>
    <row r="1126" spans="1:21" ht="19.5" hidden="1">
      <c r="A1126" s="99"/>
      <c r="B1126" s="148"/>
      <c r="C1126" s="71"/>
      <c r="D1126" s="183"/>
      <c r="E1126" s="72"/>
      <c r="F1126" s="72"/>
      <c r="G1126" s="73"/>
      <c r="H1126" s="68"/>
      <c r="I1126" s="74"/>
      <c r="J1126" s="75"/>
      <c r="K1126" s="62" t="str">
        <f t="shared" si="20"/>
        <v>Vazia</v>
      </c>
      <c r="L1126" s="13"/>
      <c r="M1126" s="13"/>
      <c r="N1126" s="13"/>
      <c r="O1126" s="13"/>
      <c r="P1126" s="13"/>
      <c r="Q1126" s="13"/>
      <c r="R1126" s="13"/>
      <c r="S1126" s="13"/>
      <c r="T1126" s="13"/>
      <c r="U1126" s="13"/>
    </row>
    <row r="1127" spans="1:21" ht="47.25" hidden="1">
      <c r="A1127" s="99" t="s">
        <v>1181</v>
      </c>
      <c r="B1127" s="149" t="s">
        <v>1182</v>
      </c>
      <c r="C1127" s="71" t="s">
        <v>6</v>
      </c>
      <c r="D1127" s="183"/>
      <c r="E1127" s="72">
        <v>1073.5899999999999</v>
      </c>
      <c r="F1127" s="72">
        <f>E1127*(1+C$2031)</f>
        <v>1321.8040080000001</v>
      </c>
      <c r="G1127" s="73">
        <f>D1127*F1127</f>
        <v>0</v>
      </c>
      <c r="H1127" s="68"/>
      <c r="I1127" s="74"/>
      <c r="J1127" s="75"/>
      <c r="K1127" s="62" t="str">
        <f t="shared" si="20"/>
        <v>Vazia</v>
      </c>
      <c r="L1127" s="13"/>
      <c r="M1127" s="13"/>
      <c r="N1127" s="13"/>
      <c r="O1127" s="13"/>
      <c r="P1127" s="13"/>
      <c r="Q1127" s="13"/>
      <c r="R1127" s="13"/>
      <c r="S1127" s="13"/>
      <c r="T1127" s="13"/>
      <c r="U1127" s="13"/>
    </row>
    <row r="1128" spans="1:21" ht="19.5" hidden="1">
      <c r="A1128" s="99"/>
      <c r="B1128" s="148"/>
      <c r="C1128" s="71"/>
      <c r="D1128" s="183"/>
      <c r="E1128" s="72"/>
      <c r="F1128" s="72"/>
      <c r="G1128" s="73"/>
      <c r="H1128" s="68"/>
      <c r="I1128" s="74"/>
      <c r="J1128" s="75"/>
      <c r="K1128" s="62" t="str">
        <f t="shared" si="20"/>
        <v>Vazia</v>
      </c>
      <c r="L1128" s="13"/>
      <c r="M1128" s="13"/>
      <c r="N1128" s="13"/>
      <c r="O1128" s="13"/>
      <c r="P1128" s="13"/>
      <c r="Q1128" s="13"/>
      <c r="R1128" s="13"/>
      <c r="S1128" s="13"/>
      <c r="T1128" s="13"/>
      <c r="U1128" s="13"/>
    </row>
    <row r="1129" spans="1:21" ht="19.5" hidden="1">
      <c r="A1129" s="99" t="s">
        <v>1183</v>
      </c>
      <c r="B1129" s="149" t="s">
        <v>1184</v>
      </c>
      <c r="C1129" s="71" t="s">
        <v>6</v>
      </c>
      <c r="D1129" s="183"/>
      <c r="E1129" s="72">
        <v>300.12</v>
      </c>
      <c r="F1129" s="72">
        <f>E1129*(1+C$2031)</f>
        <v>369.507744</v>
      </c>
      <c r="G1129" s="73">
        <f>D1129*F1129</f>
        <v>0</v>
      </c>
      <c r="H1129" s="68"/>
      <c r="I1129" s="74"/>
      <c r="J1129" s="75"/>
      <c r="K1129" s="62" t="str">
        <f t="shared" si="20"/>
        <v>Vazia</v>
      </c>
      <c r="L1129" s="13"/>
      <c r="M1129" s="13"/>
      <c r="N1129" s="13"/>
      <c r="O1129" s="13"/>
      <c r="P1129" s="13"/>
      <c r="Q1129" s="13"/>
      <c r="R1129" s="13"/>
      <c r="S1129" s="13"/>
      <c r="T1129" s="13"/>
      <c r="U1129" s="13"/>
    </row>
    <row r="1130" spans="1:21" ht="19.5" hidden="1">
      <c r="A1130" s="99"/>
      <c r="B1130" s="148"/>
      <c r="C1130" s="71"/>
      <c r="D1130" s="183"/>
      <c r="E1130" s="72"/>
      <c r="F1130" s="72"/>
      <c r="G1130" s="73"/>
      <c r="H1130" s="68"/>
      <c r="I1130" s="74"/>
      <c r="J1130" s="75"/>
      <c r="K1130" s="62" t="str">
        <f t="shared" si="20"/>
        <v>Vazia</v>
      </c>
      <c r="L1130" s="13"/>
      <c r="M1130" s="13"/>
      <c r="N1130" s="13"/>
      <c r="O1130" s="13"/>
      <c r="P1130" s="13"/>
      <c r="Q1130" s="13"/>
      <c r="R1130" s="13"/>
      <c r="S1130" s="13"/>
      <c r="T1130" s="13"/>
      <c r="U1130" s="13"/>
    </row>
    <row r="1131" spans="1:21" ht="31.5" hidden="1">
      <c r="A1131" s="99" t="s">
        <v>1185</v>
      </c>
      <c r="B1131" s="149" t="s">
        <v>1186</v>
      </c>
      <c r="C1131" s="71" t="s">
        <v>6</v>
      </c>
      <c r="D1131" s="183"/>
      <c r="E1131" s="72">
        <v>97.24</v>
      </c>
      <c r="F1131" s="72">
        <f>E1131*(1+C$2031)</f>
        <v>119.72188800000001</v>
      </c>
      <c r="G1131" s="73">
        <f>D1131*F1131</f>
        <v>0</v>
      </c>
      <c r="H1131" s="68"/>
      <c r="I1131" s="74"/>
      <c r="J1131" s="75"/>
      <c r="K1131" s="62" t="str">
        <f t="shared" si="20"/>
        <v>Vazia</v>
      </c>
      <c r="L1131" s="13"/>
      <c r="M1131" s="13"/>
      <c r="N1131" s="13"/>
      <c r="O1131" s="13"/>
      <c r="P1131" s="13"/>
      <c r="Q1131" s="13"/>
      <c r="R1131" s="13"/>
      <c r="S1131" s="13"/>
      <c r="T1131" s="13"/>
      <c r="U1131" s="13"/>
    </row>
    <row r="1132" spans="1:21" ht="19.5" hidden="1">
      <c r="A1132" s="99"/>
      <c r="B1132" s="148"/>
      <c r="C1132" s="71"/>
      <c r="D1132" s="183"/>
      <c r="E1132" s="72"/>
      <c r="F1132" s="72"/>
      <c r="G1132" s="73"/>
      <c r="H1132" s="68"/>
      <c r="I1132" s="74"/>
      <c r="J1132" s="75"/>
      <c r="K1132" s="62" t="str">
        <f t="shared" si="20"/>
        <v>Vazia</v>
      </c>
      <c r="L1132" s="13"/>
      <c r="M1132" s="13"/>
      <c r="N1132" s="13"/>
      <c r="O1132" s="13"/>
      <c r="P1132" s="13"/>
      <c r="Q1132" s="13"/>
      <c r="R1132" s="13"/>
      <c r="S1132" s="13"/>
      <c r="T1132" s="13"/>
      <c r="U1132" s="13"/>
    </row>
    <row r="1133" spans="1:21" ht="19.5" hidden="1">
      <c r="A1133" s="99" t="s">
        <v>1187</v>
      </c>
      <c r="B1133" s="149" t="s">
        <v>1188</v>
      </c>
      <c r="C1133" s="71" t="s">
        <v>6</v>
      </c>
      <c r="D1133" s="183"/>
      <c r="E1133" s="72">
        <v>277.22000000000003</v>
      </c>
      <c r="F1133" s="72">
        <f>E1133*(1+C$2031)</f>
        <v>341.31326400000006</v>
      </c>
      <c r="G1133" s="73">
        <f>D1133*F1133</f>
        <v>0</v>
      </c>
      <c r="H1133" s="68"/>
      <c r="I1133" s="74"/>
      <c r="J1133" s="75"/>
      <c r="K1133" s="62" t="str">
        <f t="shared" si="20"/>
        <v>Vazia</v>
      </c>
      <c r="L1133" s="13"/>
      <c r="M1133" s="13"/>
      <c r="N1133" s="13"/>
      <c r="O1133" s="13"/>
      <c r="P1133" s="13"/>
      <c r="Q1133" s="13"/>
      <c r="R1133" s="13"/>
      <c r="S1133" s="13"/>
      <c r="T1133" s="13"/>
      <c r="U1133" s="13"/>
    </row>
    <row r="1134" spans="1:21" ht="18.75" hidden="1">
      <c r="A1134" s="76"/>
      <c r="B1134" s="149"/>
      <c r="C1134" s="71"/>
      <c r="D1134" s="183"/>
      <c r="E1134" s="72"/>
      <c r="F1134" s="72"/>
      <c r="G1134" s="73"/>
      <c r="H1134" s="68"/>
      <c r="I1134" s="74"/>
      <c r="J1134" s="75"/>
      <c r="K1134" s="62" t="str">
        <f t="shared" si="20"/>
        <v>Vazia</v>
      </c>
      <c r="L1134" s="13"/>
      <c r="M1134" s="13"/>
      <c r="N1134" s="13"/>
      <c r="O1134" s="13"/>
      <c r="P1134" s="13"/>
      <c r="Q1134" s="13"/>
      <c r="R1134" s="13"/>
      <c r="S1134" s="13"/>
      <c r="T1134" s="13"/>
      <c r="U1134" s="13"/>
    </row>
    <row r="1135" spans="1:21" ht="18.75">
      <c r="A1135" s="93"/>
      <c r="B1135" s="159"/>
      <c r="C1135" s="276" t="s">
        <v>81</v>
      </c>
      <c r="D1135" s="272"/>
      <c r="E1135" s="270"/>
      <c r="F1135" s="20"/>
      <c r="G1135" s="21">
        <f>SUM(G773:G1134)</f>
        <v>18678.2274</v>
      </c>
      <c r="H1135" s="212" t="s">
        <v>2225</v>
      </c>
      <c r="I1135" s="74"/>
      <c r="J1135" s="69"/>
      <c r="K1135" s="62" t="str">
        <f t="shared" si="20"/>
        <v>Preenchida</v>
      </c>
      <c r="L1135" s="13"/>
      <c r="M1135" s="13"/>
      <c r="N1135" s="13"/>
      <c r="O1135" s="13"/>
      <c r="P1135" s="13"/>
      <c r="Q1135" s="13"/>
      <c r="R1135" s="13"/>
      <c r="S1135" s="13"/>
      <c r="T1135" s="13"/>
      <c r="U1135" s="13"/>
    </row>
    <row r="1136" spans="1:21" ht="18.75">
      <c r="A1136" s="67">
        <v>110000</v>
      </c>
      <c r="B1136" s="147" t="s">
        <v>1189</v>
      </c>
      <c r="C1136" s="10"/>
      <c r="D1136" s="226"/>
      <c r="E1136" s="72"/>
      <c r="F1136" s="72"/>
      <c r="G1136" s="73"/>
      <c r="H1136" s="212" t="s">
        <v>2225</v>
      </c>
      <c r="I1136" s="74"/>
      <c r="J1136" s="69"/>
      <c r="K1136" s="62" t="str">
        <f t="shared" si="20"/>
        <v>Preenchida</v>
      </c>
      <c r="L1136" s="13"/>
      <c r="M1136" s="13"/>
      <c r="N1136" s="13"/>
      <c r="O1136" s="13"/>
      <c r="P1136" s="13"/>
      <c r="Q1136" s="13"/>
      <c r="R1136" s="13"/>
      <c r="S1136" s="13"/>
      <c r="T1136" s="13"/>
      <c r="U1136" s="13"/>
    </row>
    <row r="1137" spans="1:21" ht="31.5" hidden="1">
      <c r="A1137" s="70">
        <v>110100</v>
      </c>
      <c r="B1137" s="161" t="s">
        <v>1190</v>
      </c>
      <c r="C1137" s="71"/>
      <c r="D1137" s="183"/>
      <c r="E1137" s="72"/>
      <c r="F1137" s="72"/>
      <c r="G1137" s="73"/>
      <c r="H1137" s="206"/>
      <c r="I1137" s="74"/>
      <c r="J1137" s="69"/>
      <c r="K1137" s="62" t="str">
        <f t="shared" si="20"/>
        <v>Vazia</v>
      </c>
      <c r="L1137" s="13"/>
      <c r="M1137" s="13"/>
      <c r="N1137" s="13"/>
      <c r="O1137" s="13"/>
      <c r="P1137" s="13"/>
      <c r="Q1137" s="13"/>
      <c r="R1137" s="13"/>
      <c r="S1137" s="13"/>
      <c r="T1137" s="13"/>
      <c r="U1137" s="13"/>
    </row>
    <row r="1138" spans="1:21" ht="346.5" hidden="1">
      <c r="A1138" s="76"/>
      <c r="B1138" s="148" t="s">
        <v>1191</v>
      </c>
      <c r="C1138" s="71"/>
      <c r="D1138" s="183"/>
      <c r="E1138" s="72"/>
      <c r="F1138" s="72"/>
      <c r="G1138" s="73"/>
      <c r="H1138" s="68"/>
      <c r="I1138" s="74"/>
      <c r="J1138" s="69"/>
      <c r="K1138" s="62" t="str">
        <f t="shared" si="20"/>
        <v>Vazia</v>
      </c>
      <c r="L1138" s="13"/>
      <c r="M1138" s="13"/>
      <c r="N1138" s="13"/>
      <c r="O1138" s="13"/>
      <c r="P1138" s="13"/>
      <c r="Q1138" s="13"/>
      <c r="R1138" s="13"/>
      <c r="S1138" s="13"/>
      <c r="T1138" s="13"/>
      <c r="U1138" s="13"/>
    </row>
    <row r="1139" spans="1:21" ht="18.75" hidden="1">
      <c r="A1139" s="76"/>
      <c r="B1139" s="151"/>
      <c r="C1139" s="71"/>
      <c r="D1139" s="183"/>
      <c r="E1139" s="72"/>
      <c r="F1139" s="72"/>
      <c r="G1139" s="73"/>
      <c r="H1139" s="68"/>
      <c r="I1139" s="74"/>
      <c r="J1139" s="69"/>
      <c r="K1139" s="62" t="str">
        <f t="shared" si="20"/>
        <v>Vazia</v>
      </c>
      <c r="L1139" s="13"/>
      <c r="M1139" s="13"/>
      <c r="N1139" s="13"/>
      <c r="O1139" s="13"/>
      <c r="P1139" s="13"/>
      <c r="Q1139" s="13"/>
      <c r="R1139" s="13"/>
      <c r="S1139" s="13"/>
      <c r="T1139" s="13"/>
      <c r="U1139" s="13"/>
    </row>
    <row r="1140" spans="1:21" ht="18.75" hidden="1">
      <c r="A1140" s="76" t="s">
        <v>1192</v>
      </c>
      <c r="B1140" s="149" t="s">
        <v>1193</v>
      </c>
      <c r="C1140" s="71" t="s">
        <v>6</v>
      </c>
      <c r="D1140" s="183"/>
      <c r="E1140" s="72">
        <v>436.56</v>
      </c>
      <c r="F1140" s="72">
        <f>E1140*(1+C$2031)</f>
        <v>537.49267200000008</v>
      </c>
      <c r="G1140" s="73">
        <f>D1140*F1140</f>
        <v>0</v>
      </c>
      <c r="H1140" s="68"/>
      <c r="I1140" s="74"/>
      <c r="J1140" s="75"/>
      <c r="K1140" s="62" t="str">
        <f t="shared" si="20"/>
        <v>Vazia</v>
      </c>
      <c r="L1140" s="13"/>
      <c r="M1140" s="13"/>
      <c r="N1140" s="13"/>
      <c r="O1140" s="13"/>
      <c r="P1140" s="13"/>
      <c r="Q1140" s="13"/>
      <c r="R1140" s="13"/>
      <c r="S1140" s="13"/>
      <c r="T1140" s="13"/>
      <c r="U1140" s="13"/>
    </row>
    <row r="1141" spans="1:21" ht="18.75" hidden="1">
      <c r="A1141" s="76"/>
      <c r="B1141" s="148"/>
      <c r="C1141" s="71"/>
      <c r="D1141" s="183"/>
      <c r="E1141" s="72"/>
      <c r="F1141" s="72"/>
      <c r="G1141" s="73"/>
      <c r="H1141" s="89"/>
      <c r="I1141" s="74"/>
      <c r="J1141" s="69"/>
      <c r="K1141" s="62" t="str">
        <f t="shared" si="20"/>
        <v>Vazia</v>
      </c>
      <c r="L1141" s="13"/>
      <c r="M1141" s="13"/>
      <c r="N1141" s="13"/>
      <c r="O1141" s="13"/>
      <c r="P1141" s="13"/>
      <c r="Q1141" s="13"/>
      <c r="R1141" s="13"/>
      <c r="S1141" s="13"/>
      <c r="T1141" s="13"/>
      <c r="U1141" s="13"/>
    </row>
    <row r="1142" spans="1:21" ht="18.75" hidden="1">
      <c r="A1142" s="76" t="s">
        <v>1194</v>
      </c>
      <c r="B1142" s="149" t="s">
        <v>1195</v>
      </c>
      <c r="C1142" s="71" t="s">
        <v>6</v>
      </c>
      <c r="D1142" s="183"/>
      <c r="E1142" s="72">
        <v>450.3</v>
      </c>
      <c r="F1142" s="72">
        <f>E1142*(1+C$2031)</f>
        <v>554.40935999999999</v>
      </c>
      <c r="G1142" s="73">
        <f>D1142*F1142</f>
        <v>0</v>
      </c>
      <c r="H1142" s="68"/>
      <c r="I1142" s="74"/>
      <c r="J1142" s="75"/>
      <c r="K1142" s="62" t="str">
        <f t="shared" si="20"/>
        <v>Vazia</v>
      </c>
      <c r="L1142" s="13"/>
      <c r="M1142" s="13"/>
      <c r="N1142" s="13"/>
      <c r="O1142" s="13"/>
      <c r="P1142" s="13"/>
      <c r="Q1142" s="13"/>
      <c r="R1142" s="13"/>
      <c r="S1142" s="13"/>
      <c r="T1142" s="13"/>
      <c r="U1142" s="13"/>
    </row>
    <row r="1143" spans="1:21" ht="18.75" hidden="1">
      <c r="A1143" s="76"/>
      <c r="B1143" s="148"/>
      <c r="C1143" s="71"/>
      <c r="D1143" s="183"/>
      <c r="E1143" s="72"/>
      <c r="F1143" s="72"/>
      <c r="G1143" s="73"/>
      <c r="H1143" s="89"/>
      <c r="I1143" s="74"/>
      <c r="J1143" s="69"/>
      <c r="K1143" s="62" t="str">
        <f t="shared" si="20"/>
        <v>Vazia</v>
      </c>
      <c r="L1143" s="13"/>
      <c r="M1143" s="13"/>
      <c r="N1143" s="13"/>
      <c r="O1143" s="13"/>
      <c r="P1143" s="13"/>
      <c r="Q1143" s="13"/>
      <c r="R1143" s="13"/>
      <c r="S1143" s="13"/>
      <c r="T1143" s="13"/>
      <c r="U1143" s="13"/>
    </row>
    <row r="1144" spans="1:21" ht="18.75" hidden="1">
      <c r="A1144" s="76" t="s">
        <v>1196</v>
      </c>
      <c r="B1144" s="149" t="s">
        <v>1197</v>
      </c>
      <c r="C1144" s="71" t="s">
        <v>6</v>
      </c>
      <c r="D1144" s="183"/>
      <c r="E1144" s="72">
        <v>488.69</v>
      </c>
      <c r="F1144" s="72">
        <f>E1144*(1+C$2031)</f>
        <v>601.67512800000009</v>
      </c>
      <c r="G1144" s="73">
        <f>D1144*F1144</f>
        <v>0</v>
      </c>
      <c r="H1144" s="68"/>
      <c r="I1144" s="74"/>
      <c r="J1144" s="75"/>
      <c r="K1144" s="62" t="str">
        <f t="shared" si="20"/>
        <v>Vazia</v>
      </c>
      <c r="L1144" s="13"/>
      <c r="M1144" s="13"/>
      <c r="N1144" s="13"/>
      <c r="O1144" s="13"/>
      <c r="P1144" s="13"/>
      <c r="Q1144" s="13"/>
      <c r="R1144" s="13"/>
      <c r="S1144" s="13"/>
      <c r="T1144" s="13"/>
      <c r="U1144" s="13"/>
    </row>
    <row r="1145" spans="1:21" ht="18.75" hidden="1">
      <c r="A1145" s="76"/>
      <c r="B1145" s="148"/>
      <c r="C1145" s="71"/>
      <c r="D1145" s="183"/>
      <c r="E1145" s="72"/>
      <c r="F1145" s="72"/>
      <c r="G1145" s="73"/>
      <c r="H1145" s="89"/>
      <c r="I1145" s="74"/>
      <c r="J1145" s="69"/>
      <c r="K1145" s="62" t="str">
        <f t="shared" si="20"/>
        <v>Vazia</v>
      </c>
      <c r="L1145" s="13"/>
      <c r="M1145" s="13"/>
      <c r="N1145" s="13"/>
      <c r="O1145" s="13"/>
      <c r="P1145" s="13"/>
      <c r="Q1145" s="13"/>
      <c r="R1145" s="13"/>
      <c r="S1145" s="13"/>
      <c r="T1145" s="13"/>
      <c r="U1145" s="13"/>
    </row>
    <row r="1146" spans="1:21" ht="18.75" hidden="1">
      <c r="A1146" s="76" t="s">
        <v>1198</v>
      </c>
      <c r="B1146" s="149" t="s">
        <v>1199</v>
      </c>
      <c r="C1146" s="71" t="s">
        <v>6</v>
      </c>
      <c r="D1146" s="183"/>
      <c r="E1146" s="72">
        <v>527.33000000000004</v>
      </c>
      <c r="F1146" s="72">
        <f>E1146*(1+C$2031)</f>
        <v>649.24869600000011</v>
      </c>
      <c r="G1146" s="73">
        <f>D1146*F1146</f>
        <v>0</v>
      </c>
      <c r="H1146" s="68"/>
      <c r="I1146" s="74"/>
      <c r="J1146" s="75"/>
      <c r="K1146" s="62" t="str">
        <f t="shared" si="20"/>
        <v>Vazia</v>
      </c>
      <c r="L1146" s="13"/>
      <c r="M1146" s="13"/>
      <c r="N1146" s="13"/>
      <c r="O1146" s="13"/>
      <c r="P1146" s="13"/>
      <c r="Q1146" s="13"/>
      <c r="R1146" s="13"/>
      <c r="S1146" s="13"/>
      <c r="T1146" s="13"/>
      <c r="U1146" s="13"/>
    </row>
    <row r="1147" spans="1:21" ht="18.75" hidden="1">
      <c r="A1147" s="76"/>
      <c r="B1147" s="148"/>
      <c r="C1147" s="71"/>
      <c r="D1147" s="183"/>
      <c r="E1147" s="72"/>
      <c r="F1147" s="72"/>
      <c r="G1147" s="73"/>
      <c r="H1147" s="89"/>
      <c r="I1147" s="74"/>
      <c r="J1147" s="69"/>
      <c r="K1147" s="62" t="str">
        <f t="shared" si="20"/>
        <v>Vazia</v>
      </c>
      <c r="L1147" s="13"/>
      <c r="M1147" s="13"/>
      <c r="N1147" s="13"/>
      <c r="O1147" s="13"/>
      <c r="P1147" s="13"/>
      <c r="Q1147" s="13"/>
      <c r="R1147" s="13"/>
      <c r="S1147" s="13"/>
      <c r="T1147" s="13"/>
      <c r="U1147" s="13"/>
    </row>
    <row r="1148" spans="1:21" ht="18.75" hidden="1">
      <c r="A1148" s="76" t="s">
        <v>1200</v>
      </c>
      <c r="B1148" s="149" t="s">
        <v>1201</v>
      </c>
      <c r="C1148" s="71" t="s">
        <v>6</v>
      </c>
      <c r="D1148" s="183"/>
      <c r="E1148" s="72">
        <v>2144.89</v>
      </c>
      <c r="F1148" s="72">
        <f>E1148*(1+C$2031)</f>
        <v>2640.7885679999999</v>
      </c>
      <c r="G1148" s="73">
        <f>D1148*F1148</f>
        <v>0</v>
      </c>
      <c r="H1148" s="68"/>
      <c r="I1148" s="74"/>
      <c r="J1148" s="75"/>
      <c r="K1148" s="62" t="str">
        <f t="shared" si="20"/>
        <v>Vazia</v>
      </c>
      <c r="L1148" s="13"/>
      <c r="M1148" s="13"/>
      <c r="N1148" s="13"/>
      <c r="O1148" s="13"/>
      <c r="P1148" s="13"/>
      <c r="Q1148" s="13"/>
      <c r="R1148" s="13"/>
      <c r="S1148" s="13"/>
      <c r="T1148" s="13"/>
      <c r="U1148" s="13"/>
    </row>
    <row r="1149" spans="1:21" ht="18.75" hidden="1">
      <c r="A1149" s="76"/>
      <c r="B1149" s="148"/>
      <c r="C1149" s="71"/>
      <c r="D1149" s="183"/>
      <c r="E1149" s="72"/>
      <c r="F1149" s="72"/>
      <c r="G1149" s="73"/>
      <c r="H1149" s="89"/>
      <c r="I1149" s="74"/>
      <c r="J1149" s="69"/>
      <c r="K1149" s="62" t="str">
        <f t="shared" si="20"/>
        <v>Vazia</v>
      </c>
      <c r="L1149" s="13"/>
      <c r="M1149" s="13"/>
      <c r="N1149" s="13"/>
      <c r="O1149" s="13"/>
      <c r="P1149" s="13"/>
      <c r="Q1149" s="13"/>
      <c r="R1149" s="13"/>
      <c r="S1149" s="13"/>
      <c r="T1149" s="13"/>
      <c r="U1149" s="13"/>
    </row>
    <row r="1150" spans="1:21" ht="18.75" hidden="1">
      <c r="A1150" s="76" t="s">
        <v>1202</v>
      </c>
      <c r="B1150" s="149" t="s">
        <v>1203</v>
      </c>
      <c r="C1150" s="71" t="s">
        <v>6</v>
      </c>
      <c r="D1150" s="183"/>
      <c r="E1150" s="72">
        <v>2251.79</v>
      </c>
      <c r="F1150" s="72">
        <f>E1150*(1+C$2031)</f>
        <v>2772.4038479999999</v>
      </c>
      <c r="G1150" s="73">
        <f>D1150*F1150</f>
        <v>0</v>
      </c>
      <c r="H1150" s="68"/>
      <c r="I1150" s="74"/>
      <c r="J1150" s="75"/>
      <c r="K1150" s="62" t="str">
        <f t="shared" si="20"/>
        <v>Vazia</v>
      </c>
      <c r="L1150" s="13"/>
      <c r="M1150" s="13"/>
      <c r="N1150" s="13"/>
      <c r="O1150" s="13"/>
      <c r="P1150" s="13"/>
      <c r="Q1150" s="13"/>
      <c r="R1150" s="13"/>
      <c r="S1150" s="13"/>
      <c r="T1150" s="13"/>
      <c r="U1150" s="13"/>
    </row>
    <row r="1151" spans="1:21" ht="18.75" hidden="1">
      <c r="A1151" s="76"/>
      <c r="B1151" s="148"/>
      <c r="C1151" s="71"/>
      <c r="D1151" s="186"/>
      <c r="E1151" s="72"/>
      <c r="F1151" s="72"/>
      <c r="G1151" s="73"/>
      <c r="H1151" s="89"/>
      <c r="I1151" s="74"/>
      <c r="J1151" s="69"/>
      <c r="K1151" s="62" t="str">
        <f t="shared" si="20"/>
        <v>Vazia</v>
      </c>
      <c r="L1151" s="13"/>
      <c r="M1151" s="13"/>
      <c r="N1151" s="13"/>
      <c r="O1151" s="13"/>
      <c r="P1151" s="13"/>
      <c r="Q1151" s="13"/>
      <c r="R1151" s="13"/>
      <c r="S1151" s="13"/>
      <c r="T1151" s="13"/>
      <c r="U1151" s="13"/>
    </row>
    <row r="1152" spans="1:21" ht="18.75" hidden="1">
      <c r="A1152" s="76" t="s">
        <v>1204</v>
      </c>
      <c r="B1152" s="149" t="s">
        <v>1205</v>
      </c>
      <c r="C1152" s="71" t="s">
        <v>6</v>
      </c>
      <c r="D1152" s="183"/>
      <c r="E1152" s="72">
        <v>464.03</v>
      </c>
      <c r="F1152" s="72">
        <f>E1152*(1+C$2031)</f>
        <v>571.31373599999995</v>
      </c>
      <c r="G1152" s="73">
        <f>D1152*F1152</f>
        <v>0</v>
      </c>
      <c r="H1152" s="68"/>
      <c r="I1152" s="74"/>
      <c r="J1152" s="75"/>
      <c r="K1152" s="62" t="str">
        <f t="shared" si="20"/>
        <v>Vazia</v>
      </c>
      <c r="L1152" s="13"/>
      <c r="M1152" s="13"/>
      <c r="N1152" s="13"/>
      <c r="O1152" s="13"/>
      <c r="P1152" s="13"/>
      <c r="Q1152" s="13"/>
      <c r="R1152" s="13"/>
      <c r="S1152" s="13"/>
      <c r="T1152" s="13"/>
      <c r="U1152" s="13"/>
    </row>
    <row r="1153" spans="1:21" ht="18.75" hidden="1">
      <c r="A1153" s="76"/>
      <c r="B1153" s="148"/>
      <c r="C1153" s="71"/>
      <c r="D1153" s="183"/>
      <c r="E1153" s="72"/>
      <c r="F1153" s="72"/>
      <c r="G1153" s="73"/>
      <c r="H1153" s="89"/>
      <c r="I1153" s="74"/>
      <c r="J1153" s="69"/>
      <c r="K1153" s="62" t="str">
        <f t="shared" si="20"/>
        <v>Vazia</v>
      </c>
      <c r="L1153" s="13"/>
      <c r="M1153" s="13"/>
      <c r="N1153" s="13"/>
      <c r="O1153" s="13"/>
      <c r="P1153" s="13"/>
      <c r="Q1153" s="13"/>
      <c r="R1153" s="13"/>
      <c r="S1153" s="13"/>
      <c r="T1153" s="13"/>
      <c r="U1153" s="13"/>
    </row>
    <row r="1154" spans="1:21" ht="18.75" hidden="1">
      <c r="A1154" s="76" t="s">
        <v>1206</v>
      </c>
      <c r="B1154" s="151" t="s">
        <v>1207</v>
      </c>
      <c r="C1154" s="71"/>
      <c r="D1154" s="183"/>
      <c r="E1154" s="72"/>
      <c r="F1154" s="72"/>
      <c r="G1154" s="73"/>
      <c r="H1154" s="68"/>
      <c r="I1154" s="74"/>
      <c r="J1154" s="69"/>
      <c r="K1154" s="62" t="str">
        <f t="shared" si="20"/>
        <v>Vazia</v>
      </c>
      <c r="L1154" s="13"/>
      <c r="M1154" s="13"/>
      <c r="N1154" s="13"/>
      <c r="O1154" s="13"/>
      <c r="P1154" s="13"/>
      <c r="Q1154" s="13"/>
      <c r="R1154" s="13"/>
      <c r="S1154" s="13"/>
      <c r="T1154" s="13"/>
      <c r="U1154" s="13"/>
    </row>
    <row r="1155" spans="1:21" ht="31.5" hidden="1">
      <c r="A1155" s="76" t="s">
        <v>1208</v>
      </c>
      <c r="B1155" s="149" t="s">
        <v>1209</v>
      </c>
      <c r="C1155" s="71" t="s">
        <v>6</v>
      </c>
      <c r="D1155" s="183"/>
      <c r="E1155" s="72">
        <v>445.5</v>
      </c>
      <c r="F1155" s="72">
        <f>E1155*(1+C$2031)</f>
        <v>548.49959999999999</v>
      </c>
      <c r="G1155" s="73">
        <f>D1155*F1155</f>
        <v>0</v>
      </c>
      <c r="H1155" s="68"/>
      <c r="I1155" s="74"/>
      <c r="J1155" s="75"/>
      <c r="K1155" s="62" t="str">
        <f t="shared" si="20"/>
        <v>Vazia</v>
      </c>
      <c r="L1155" s="13"/>
      <c r="M1155" s="13"/>
      <c r="N1155" s="13"/>
      <c r="O1155" s="13"/>
      <c r="P1155" s="13"/>
      <c r="Q1155" s="13"/>
      <c r="R1155" s="13"/>
      <c r="S1155" s="13"/>
      <c r="T1155" s="13"/>
      <c r="U1155" s="13"/>
    </row>
    <row r="1156" spans="1:21" ht="110.25" hidden="1">
      <c r="A1156" s="76"/>
      <c r="B1156" s="148" t="s">
        <v>1210</v>
      </c>
      <c r="C1156" s="71"/>
      <c r="D1156" s="183"/>
      <c r="E1156" s="72"/>
      <c r="F1156" s="72"/>
      <c r="G1156" s="73"/>
      <c r="H1156" s="68"/>
      <c r="I1156" s="100"/>
      <c r="J1156" s="101"/>
      <c r="K1156" s="62" t="str">
        <f t="shared" si="20"/>
        <v>Vazia</v>
      </c>
      <c r="L1156" s="13"/>
      <c r="M1156" s="13"/>
      <c r="N1156" s="13"/>
      <c r="O1156" s="13"/>
      <c r="P1156" s="13"/>
      <c r="Q1156" s="13"/>
      <c r="R1156" s="13"/>
      <c r="S1156" s="13"/>
      <c r="T1156" s="13"/>
      <c r="U1156" s="13"/>
    </row>
    <row r="1157" spans="1:21" ht="18.75" hidden="1">
      <c r="A1157" s="76"/>
      <c r="B1157" s="148"/>
      <c r="C1157" s="71"/>
      <c r="D1157" s="183"/>
      <c r="E1157" s="72"/>
      <c r="F1157" s="72"/>
      <c r="G1157" s="73"/>
      <c r="H1157" s="68"/>
      <c r="I1157" s="74"/>
      <c r="J1157" s="69"/>
      <c r="K1157" s="62" t="str">
        <f t="shared" si="20"/>
        <v>Vazia</v>
      </c>
      <c r="L1157" s="13"/>
      <c r="M1157" s="13"/>
      <c r="N1157" s="13"/>
      <c r="O1157" s="13"/>
      <c r="P1157" s="13"/>
      <c r="Q1157" s="13"/>
      <c r="R1157" s="13"/>
      <c r="S1157" s="13"/>
      <c r="T1157" s="13"/>
      <c r="U1157" s="13"/>
    </row>
    <row r="1158" spans="1:21" ht="18.75" hidden="1">
      <c r="A1158" s="76" t="s">
        <v>1211</v>
      </c>
      <c r="B1158" s="151" t="s">
        <v>663</v>
      </c>
      <c r="C1158" s="71"/>
      <c r="D1158" s="183"/>
      <c r="E1158" s="72"/>
      <c r="F1158" s="72"/>
      <c r="G1158" s="73"/>
      <c r="H1158" s="68"/>
      <c r="I1158" s="74"/>
      <c r="J1158" s="69"/>
      <c r="K1158" s="62" t="str">
        <f t="shared" si="20"/>
        <v>Vazia</v>
      </c>
      <c r="L1158" s="13"/>
      <c r="M1158" s="13"/>
      <c r="N1158" s="13"/>
      <c r="O1158" s="13"/>
      <c r="P1158" s="13"/>
      <c r="Q1158" s="13"/>
      <c r="R1158" s="13"/>
      <c r="S1158" s="13"/>
      <c r="T1158" s="13"/>
      <c r="U1158" s="13"/>
    </row>
    <row r="1159" spans="1:21" ht="18.75" hidden="1">
      <c r="A1159" s="76" t="s">
        <v>1212</v>
      </c>
      <c r="B1159" s="149" t="s">
        <v>1213</v>
      </c>
      <c r="C1159" s="71" t="s">
        <v>6</v>
      </c>
      <c r="D1159" s="183"/>
      <c r="E1159" s="72">
        <v>68.69</v>
      </c>
      <c r="F1159" s="72">
        <f>E1159*(1+C$2031)</f>
        <v>84.571128000000002</v>
      </c>
      <c r="G1159" s="73">
        <f>D1159*F1159</f>
        <v>0</v>
      </c>
      <c r="H1159" s="68"/>
      <c r="I1159" s="74"/>
      <c r="J1159" s="75"/>
      <c r="K1159" s="62" t="str">
        <f t="shared" si="20"/>
        <v>Vazia</v>
      </c>
      <c r="L1159" s="13"/>
      <c r="M1159" s="13"/>
      <c r="N1159" s="13"/>
      <c r="O1159" s="13"/>
      <c r="P1159" s="13"/>
      <c r="Q1159" s="13"/>
      <c r="R1159" s="13"/>
      <c r="S1159" s="13"/>
      <c r="T1159" s="13"/>
      <c r="U1159" s="13"/>
    </row>
    <row r="1160" spans="1:21" ht="78.75" hidden="1">
      <c r="A1160" s="76"/>
      <c r="B1160" s="148" t="s">
        <v>1214</v>
      </c>
      <c r="C1160" s="71"/>
      <c r="D1160" s="183"/>
      <c r="E1160" s="72"/>
      <c r="F1160" s="72"/>
      <c r="G1160" s="73"/>
      <c r="H1160" s="68"/>
      <c r="I1160" s="74"/>
      <c r="J1160" s="69"/>
      <c r="K1160" s="62" t="str">
        <f t="shared" si="20"/>
        <v>Vazia</v>
      </c>
      <c r="L1160" s="13"/>
      <c r="M1160" s="13"/>
      <c r="N1160" s="13"/>
      <c r="O1160" s="13"/>
      <c r="P1160" s="13"/>
      <c r="Q1160" s="13"/>
      <c r="R1160" s="13"/>
      <c r="S1160" s="13"/>
      <c r="T1160" s="13"/>
      <c r="U1160" s="13"/>
    </row>
    <row r="1161" spans="1:21" ht="18.75" hidden="1">
      <c r="A1161" s="76"/>
      <c r="B1161" s="149"/>
      <c r="C1161" s="71"/>
      <c r="D1161" s="183"/>
      <c r="E1161" s="72"/>
      <c r="F1161" s="72"/>
      <c r="G1161" s="73"/>
      <c r="H1161" s="68"/>
      <c r="I1161" s="74"/>
      <c r="J1161" s="69"/>
      <c r="K1161" s="62" t="str">
        <f t="shared" si="20"/>
        <v>Vazia</v>
      </c>
      <c r="L1161" s="13"/>
      <c r="M1161" s="13"/>
      <c r="N1161" s="13"/>
      <c r="O1161" s="13"/>
      <c r="P1161" s="13"/>
      <c r="Q1161" s="13"/>
      <c r="R1161" s="13"/>
      <c r="S1161" s="13"/>
      <c r="T1161" s="13"/>
      <c r="U1161" s="13"/>
    </row>
    <row r="1162" spans="1:21" ht="18.75" hidden="1">
      <c r="A1162" s="76" t="s">
        <v>1215</v>
      </c>
      <c r="B1162" s="149" t="s">
        <v>1216</v>
      </c>
      <c r="C1162" s="71" t="s">
        <v>6</v>
      </c>
      <c r="D1162" s="183"/>
      <c r="E1162" s="72">
        <v>255.14</v>
      </c>
      <c r="F1162" s="72">
        <f>E1162*(1+C$2031)</f>
        <v>314.12836800000002</v>
      </c>
      <c r="G1162" s="73">
        <f>D1162*F1162</f>
        <v>0</v>
      </c>
      <c r="H1162" s="68"/>
      <c r="I1162" s="74"/>
      <c r="J1162" s="75"/>
      <c r="K1162" s="62" t="str">
        <f t="shared" si="20"/>
        <v>Vazia</v>
      </c>
      <c r="L1162" s="13"/>
      <c r="M1162" s="13"/>
      <c r="N1162" s="13"/>
      <c r="O1162" s="13"/>
      <c r="P1162" s="13"/>
      <c r="Q1162" s="13"/>
      <c r="R1162" s="13"/>
      <c r="S1162" s="13"/>
      <c r="T1162" s="13"/>
      <c r="U1162" s="13"/>
    </row>
    <row r="1163" spans="1:21" ht="94.5" hidden="1">
      <c r="A1163" s="76"/>
      <c r="B1163" s="148" t="s">
        <v>1217</v>
      </c>
      <c r="C1163" s="71"/>
      <c r="D1163" s="183"/>
      <c r="E1163" s="72"/>
      <c r="F1163" s="72"/>
      <c r="G1163" s="73"/>
      <c r="H1163" s="68"/>
      <c r="I1163" s="74"/>
      <c r="J1163" s="69"/>
      <c r="K1163" s="62" t="str">
        <f t="shared" si="20"/>
        <v>Vazia</v>
      </c>
      <c r="L1163" s="13"/>
      <c r="M1163" s="13"/>
      <c r="N1163" s="13"/>
      <c r="O1163" s="13"/>
      <c r="P1163" s="13"/>
      <c r="Q1163" s="13"/>
      <c r="R1163" s="13"/>
      <c r="S1163" s="13"/>
      <c r="T1163" s="13"/>
      <c r="U1163" s="13"/>
    </row>
    <row r="1164" spans="1:21" ht="18.75" hidden="1">
      <c r="A1164" s="76"/>
      <c r="B1164" s="149"/>
      <c r="C1164" s="71"/>
      <c r="D1164" s="183"/>
      <c r="E1164" s="72"/>
      <c r="F1164" s="72"/>
      <c r="G1164" s="73"/>
      <c r="H1164" s="68"/>
      <c r="I1164" s="74"/>
      <c r="J1164" s="69"/>
      <c r="K1164" s="62" t="str">
        <f t="shared" si="20"/>
        <v>Vazia</v>
      </c>
      <c r="L1164" s="13"/>
      <c r="M1164" s="13"/>
      <c r="N1164" s="13"/>
      <c r="O1164" s="13"/>
      <c r="P1164" s="13"/>
      <c r="Q1164" s="13"/>
      <c r="R1164" s="13"/>
      <c r="S1164" s="13"/>
      <c r="T1164" s="13"/>
      <c r="U1164" s="13"/>
    </row>
    <row r="1165" spans="1:21" ht="18.75" hidden="1">
      <c r="A1165" s="76" t="s">
        <v>1218</v>
      </c>
      <c r="B1165" s="151" t="s">
        <v>1219</v>
      </c>
      <c r="C1165" s="71"/>
      <c r="D1165" s="183"/>
      <c r="E1165" s="72"/>
      <c r="F1165" s="72"/>
      <c r="G1165" s="73"/>
      <c r="H1165" s="68"/>
      <c r="I1165" s="74"/>
      <c r="J1165" s="69"/>
      <c r="K1165" s="62" t="str">
        <f t="shared" si="20"/>
        <v>Vazia</v>
      </c>
      <c r="L1165" s="13"/>
      <c r="M1165" s="13"/>
      <c r="N1165" s="13"/>
      <c r="O1165" s="13"/>
      <c r="P1165" s="13"/>
      <c r="Q1165" s="13"/>
      <c r="R1165" s="13"/>
      <c r="S1165" s="13"/>
      <c r="T1165" s="13"/>
      <c r="U1165" s="13"/>
    </row>
    <row r="1166" spans="1:21" ht="31.5" hidden="1">
      <c r="A1166" s="76" t="s">
        <v>1220</v>
      </c>
      <c r="B1166" s="149" t="s">
        <v>1221</v>
      </c>
      <c r="C1166" s="71" t="s">
        <v>18</v>
      </c>
      <c r="D1166" s="183"/>
      <c r="E1166" s="72">
        <v>34.72</v>
      </c>
      <c r="F1166" s="72">
        <f>E1166*(1+C$2031)</f>
        <v>42.747264000000001</v>
      </c>
      <c r="G1166" s="73">
        <f>D1166*F1166</f>
        <v>0</v>
      </c>
      <c r="H1166" s="68"/>
      <c r="I1166" s="74"/>
      <c r="J1166" s="75"/>
      <c r="K1166" s="62" t="str">
        <f t="shared" si="20"/>
        <v>Vazia</v>
      </c>
      <c r="L1166" s="13"/>
      <c r="M1166" s="13"/>
      <c r="N1166" s="13"/>
      <c r="O1166" s="13"/>
      <c r="P1166" s="13"/>
      <c r="Q1166" s="13"/>
      <c r="R1166" s="13"/>
      <c r="S1166" s="13"/>
      <c r="T1166" s="13"/>
      <c r="U1166" s="13"/>
    </row>
    <row r="1167" spans="1:21" ht="204.75" hidden="1">
      <c r="A1167" s="76"/>
      <c r="B1167" s="148" t="s">
        <v>1222</v>
      </c>
      <c r="C1167" s="71"/>
      <c r="D1167" s="183"/>
      <c r="E1167" s="72"/>
      <c r="F1167" s="72"/>
      <c r="G1167" s="73"/>
      <c r="H1167" s="68"/>
      <c r="I1167" s="74"/>
      <c r="J1167" s="69"/>
      <c r="K1167" s="62" t="str">
        <f t="shared" si="20"/>
        <v>Vazia</v>
      </c>
      <c r="L1167" s="13"/>
      <c r="M1167" s="13"/>
      <c r="N1167" s="13"/>
      <c r="O1167" s="13"/>
      <c r="P1167" s="13"/>
      <c r="Q1167" s="13"/>
      <c r="R1167" s="13"/>
      <c r="S1167" s="13"/>
      <c r="T1167" s="13"/>
      <c r="U1167" s="13"/>
    </row>
    <row r="1168" spans="1:21" ht="18.75" hidden="1">
      <c r="A1168" s="76"/>
      <c r="B1168" s="149"/>
      <c r="C1168" s="71"/>
      <c r="D1168" s="183"/>
      <c r="E1168" s="72"/>
      <c r="F1168" s="72"/>
      <c r="G1168" s="73"/>
      <c r="H1168" s="68"/>
      <c r="I1168" s="74"/>
      <c r="J1168" s="69"/>
      <c r="K1168" s="62" t="str">
        <f t="shared" si="20"/>
        <v>Vazia</v>
      </c>
      <c r="L1168" s="13"/>
      <c r="M1168" s="13"/>
      <c r="N1168" s="13"/>
      <c r="O1168" s="13"/>
      <c r="P1168" s="13"/>
      <c r="Q1168" s="13"/>
      <c r="R1168" s="13"/>
      <c r="S1168" s="13"/>
      <c r="T1168" s="13"/>
      <c r="U1168" s="13"/>
    </row>
    <row r="1169" spans="1:21" ht="31.5">
      <c r="A1169" s="76" t="s">
        <v>1223</v>
      </c>
      <c r="B1169" s="151" t="s">
        <v>1224</v>
      </c>
      <c r="C1169" s="71"/>
      <c r="D1169" s="227"/>
      <c r="E1169" s="72"/>
      <c r="F1169" s="72"/>
      <c r="G1169" s="73"/>
      <c r="H1169" s="212" t="s">
        <v>2225</v>
      </c>
      <c r="I1169" s="74"/>
      <c r="J1169" s="69"/>
      <c r="K1169" s="62" t="str">
        <f t="shared" si="20"/>
        <v>Preenchida</v>
      </c>
      <c r="L1169" s="13"/>
      <c r="M1169" s="13"/>
      <c r="N1169" s="13"/>
      <c r="O1169" s="13"/>
      <c r="P1169" s="13"/>
      <c r="Q1169" s="13"/>
      <c r="R1169" s="13"/>
      <c r="S1169" s="13"/>
      <c r="T1169" s="13"/>
      <c r="U1169" s="13"/>
    </row>
    <row r="1170" spans="1:21" ht="394.5" customHeight="1">
      <c r="A1170" s="76"/>
      <c r="B1170" s="148" t="s">
        <v>1225</v>
      </c>
      <c r="C1170" s="71"/>
      <c r="D1170" s="227"/>
      <c r="E1170" s="72"/>
      <c r="F1170" s="72"/>
      <c r="G1170" s="73"/>
      <c r="H1170" s="212" t="s">
        <v>2225</v>
      </c>
      <c r="I1170" s="74"/>
      <c r="J1170" s="69"/>
      <c r="K1170" s="62" t="str">
        <f t="shared" ref="K1170:K1233" si="21">IF(H1170="","Vazia","Preenchida")</f>
        <v>Preenchida</v>
      </c>
      <c r="L1170" s="13"/>
      <c r="M1170" s="13"/>
      <c r="N1170" s="13"/>
      <c r="O1170" s="13"/>
      <c r="P1170" s="13"/>
      <c r="Q1170" s="13"/>
      <c r="R1170" s="13"/>
      <c r="S1170" s="13"/>
      <c r="T1170" s="13"/>
      <c r="U1170" s="13"/>
    </row>
    <row r="1171" spans="1:21" ht="18.75" hidden="1">
      <c r="A1171" s="76"/>
      <c r="B1171" s="148"/>
      <c r="C1171" s="71"/>
      <c r="D1171" s="183"/>
      <c r="E1171" s="72"/>
      <c r="F1171" s="72"/>
      <c r="G1171" s="73"/>
      <c r="H1171" s="68"/>
      <c r="I1171" s="74"/>
      <c r="J1171" s="69"/>
      <c r="K1171" s="62" t="str">
        <f t="shared" si="21"/>
        <v>Vazia</v>
      </c>
      <c r="L1171" s="13"/>
      <c r="M1171" s="13"/>
      <c r="N1171" s="13"/>
      <c r="O1171" s="13"/>
      <c r="P1171" s="13"/>
      <c r="Q1171" s="13"/>
      <c r="R1171" s="13"/>
      <c r="S1171" s="13"/>
      <c r="T1171" s="13"/>
      <c r="U1171" s="13"/>
    </row>
    <row r="1172" spans="1:21" ht="78.599999999999994" customHeight="1">
      <c r="A1172" s="76" t="s">
        <v>1226</v>
      </c>
      <c r="B1172" s="149" t="s">
        <v>1227</v>
      </c>
      <c r="C1172" s="71" t="s">
        <v>6</v>
      </c>
      <c r="D1172" s="227">
        <v>1</v>
      </c>
      <c r="E1172" s="72">
        <v>836.95</v>
      </c>
      <c r="F1172" s="72">
        <f>E1172*(1+C$2031)</f>
        <v>1030.4528400000002</v>
      </c>
      <c r="G1172" s="73">
        <f>D1172*F1172</f>
        <v>1030.4528400000002</v>
      </c>
      <c r="H1172" s="285" t="s">
        <v>2186</v>
      </c>
      <c r="I1172" s="286"/>
      <c r="J1172" s="287"/>
      <c r="K1172" s="62" t="str">
        <f t="shared" si="21"/>
        <v>Preenchida</v>
      </c>
      <c r="L1172" s="13"/>
      <c r="M1172" s="13"/>
      <c r="N1172" s="13"/>
      <c r="O1172" s="13"/>
      <c r="P1172" s="13"/>
      <c r="Q1172" s="13"/>
      <c r="R1172" s="13"/>
      <c r="S1172" s="13"/>
      <c r="T1172" s="13"/>
      <c r="U1172" s="13"/>
    </row>
    <row r="1173" spans="1:21" ht="18.75" hidden="1">
      <c r="A1173" s="76"/>
      <c r="B1173" s="151"/>
      <c r="C1173" s="71"/>
      <c r="D1173" s="183"/>
      <c r="E1173" s="72"/>
      <c r="F1173" s="72"/>
      <c r="G1173" s="73"/>
      <c r="H1173" s="68"/>
      <c r="I1173" s="74"/>
      <c r="J1173" s="69"/>
      <c r="K1173" s="62" t="str">
        <f t="shared" si="21"/>
        <v>Vazia</v>
      </c>
      <c r="L1173" s="13"/>
      <c r="M1173" s="13"/>
      <c r="N1173" s="13"/>
      <c r="O1173" s="13"/>
      <c r="P1173" s="13"/>
      <c r="Q1173" s="13"/>
      <c r="R1173" s="13"/>
      <c r="S1173" s="13"/>
      <c r="T1173" s="13"/>
      <c r="U1173" s="13"/>
    </row>
    <row r="1174" spans="1:21" ht="47.25" hidden="1">
      <c r="A1174" s="76" t="s">
        <v>1228</v>
      </c>
      <c r="B1174" s="149" t="s">
        <v>1229</v>
      </c>
      <c r="C1174" s="71" t="s">
        <v>6</v>
      </c>
      <c r="D1174" s="183"/>
      <c r="E1174" s="72">
        <v>847.36</v>
      </c>
      <c r="F1174" s="72">
        <f>E1174*(1+C$2031)</f>
        <v>1043.269632</v>
      </c>
      <c r="G1174" s="73">
        <f>D1174*F1174</f>
        <v>0</v>
      </c>
      <c r="H1174" s="68"/>
      <c r="I1174" s="74"/>
      <c r="J1174" s="75"/>
      <c r="K1174" s="62" t="str">
        <f t="shared" si="21"/>
        <v>Vazia</v>
      </c>
      <c r="L1174" s="13"/>
      <c r="M1174" s="13"/>
      <c r="N1174" s="13"/>
      <c r="O1174" s="13"/>
      <c r="P1174" s="13"/>
      <c r="Q1174" s="13"/>
      <c r="R1174" s="13"/>
      <c r="S1174" s="13"/>
      <c r="T1174" s="13"/>
      <c r="U1174" s="13"/>
    </row>
    <row r="1175" spans="1:21" ht="18.75" hidden="1">
      <c r="A1175" s="76"/>
      <c r="B1175" s="151"/>
      <c r="C1175" s="71"/>
      <c r="D1175" s="183"/>
      <c r="E1175" s="72"/>
      <c r="F1175" s="72"/>
      <c r="G1175" s="73"/>
      <c r="H1175" s="68"/>
      <c r="I1175" s="74"/>
      <c r="J1175" s="69"/>
      <c r="K1175" s="62" t="str">
        <f t="shared" si="21"/>
        <v>Vazia</v>
      </c>
      <c r="L1175" s="13"/>
      <c r="M1175" s="13"/>
      <c r="N1175" s="13"/>
      <c r="O1175" s="13"/>
      <c r="P1175" s="13"/>
      <c r="Q1175" s="13"/>
      <c r="R1175" s="13"/>
      <c r="S1175" s="13"/>
      <c r="T1175" s="13"/>
      <c r="U1175" s="13"/>
    </row>
    <row r="1176" spans="1:21" ht="75" customHeight="1">
      <c r="A1176" s="76" t="s">
        <v>1230</v>
      </c>
      <c r="B1176" s="149" t="s">
        <v>1231</v>
      </c>
      <c r="C1176" s="71" t="s">
        <v>6</v>
      </c>
      <c r="D1176" s="227">
        <v>11</v>
      </c>
      <c r="E1176" s="72">
        <v>882.43</v>
      </c>
      <c r="F1176" s="72">
        <f>E1176*(1+C$2031)</f>
        <v>1086.4478160000001</v>
      </c>
      <c r="G1176" s="73">
        <f>D1176*F1176</f>
        <v>11950.925976</v>
      </c>
      <c r="H1176" s="285" t="s">
        <v>2185</v>
      </c>
      <c r="I1176" s="286"/>
      <c r="J1176" s="287"/>
      <c r="K1176" s="62" t="str">
        <f t="shared" si="21"/>
        <v>Preenchida</v>
      </c>
      <c r="L1176" s="13"/>
      <c r="M1176" s="13"/>
      <c r="N1176" s="13"/>
      <c r="O1176" s="13"/>
      <c r="P1176" s="13"/>
      <c r="Q1176" s="13"/>
      <c r="R1176" s="13"/>
      <c r="S1176" s="13"/>
      <c r="T1176" s="13"/>
      <c r="U1176" s="13"/>
    </row>
    <row r="1177" spans="1:21" ht="18.75" hidden="1">
      <c r="A1177" s="76"/>
      <c r="B1177" s="151"/>
      <c r="C1177" s="71"/>
      <c r="D1177" s="183"/>
      <c r="E1177" s="72"/>
      <c r="F1177" s="72"/>
      <c r="G1177" s="73"/>
      <c r="H1177" s="68"/>
      <c r="I1177" s="74"/>
      <c r="J1177" s="69"/>
      <c r="K1177" s="62" t="str">
        <f t="shared" si="21"/>
        <v>Vazia</v>
      </c>
      <c r="L1177" s="13"/>
      <c r="M1177" s="13"/>
      <c r="N1177" s="13"/>
      <c r="O1177" s="13"/>
      <c r="P1177" s="13"/>
      <c r="Q1177" s="13"/>
      <c r="R1177" s="13"/>
      <c r="S1177" s="13"/>
      <c r="T1177" s="13"/>
      <c r="U1177" s="13"/>
    </row>
    <row r="1178" spans="1:21" ht="47.25" hidden="1">
      <c r="A1178" s="76" t="s">
        <v>1232</v>
      </c>
      <c r="B1178" s="149" t="s">
        <v>1233</v>
      </c>
      <c r="C1178" s="71" t="s">
        <v>6</v>
      </c>
      <c r="D1178" s="183"/>
      <c r="E1178" s="72">
        <v>917.74</v>
      </c>
      <c r="F1178" s="72">
        <f>E1178*(1+C$2031)</f>
        <v>1129.9214880000002</v>
      </c>
      <c r="G1178" s="73">
        <f>D1178*F1178</f>
        <v>0</v>
      </c>
      <c r="H1178" s="68"/>
      <c r="I1178" s="74"/>
      <c r="J1178" s="75"/>
      <c r="K1178" s="62" t="str">
        <f t="shared" si="21"/>
        <v>Vazia</v>
      </c>
      <c r="L1178" s="13"/>
      <c r="M1178" s="13"/>
      <c r="N1178" s="13"/>
      <c r="O1178" s="13"/>
      <c r="P1178" s="13"/>
      <c r="Q1178" s="13"/>
      <c r="R1178" s="13"/>
      <c r="S1178" s="13"/>
      <c r="T1178" s="13"/>
      <c r="U1178" s="13"/>
    </row>
    <row r="1179" spans="1:21" ht="18.75" hidden="1">
      <c r="A1179" s="76"/>
      <c r="B1179" s="148"/>
      <c r="C1179" s="71"/>
      <c r="D1179" s="183"/>
      <c r="E1179" s="72"/>
      <c r="F1179" s="72"/>
      <c r="G1179" s="73"/>
      <c r="H1179" s="68"/>
      <c r="I1179" s="74"/>
      <c r="J1179" s="69"/>
      <c r="K1179" s="62" t="str">
        <f t="shared" si="21"/>
        <v>Vazia</v>
      </c>
      <c r="L1179" s="13"/>
      <c r="M1179" s="13"/>
      <c r="N1179" s="13"/>
      <c r="O1179" s="13"/>
      <c r="P1179" s="13"/>
      <c r="Q1179" s="13"/>
      <c r="R1179" s="13"/>
      <c r="S1179" s="13"/>
      <c r="T1179" s="13"/>
      <c r="U1179" s="13"/>
    </row>
    <row r="1180" spans="1:21" ht="47.25" hidden="1">
      <c r="A1180" s="76" t="s">
        <v>1234</v>
      </c>
      <c r="B1180" s="149" t="s">
        <v>1235</v>
      </c>
      <c r="C1180" s="71" t="s">
        <v>6</v>
      </c>
      <c r="D1180" s="183"/>
      <c r="E1180" s="72">
        <v>2538.63</v>
      </c>
      <c r="F1180" s="72">
        <f>E1180*(1+C$2031)</f>
        <v>3125.5612560000004</v>
      </c>
      <c r="G1180" s="73">
        <f>D1180*F1180</f>
        <v>0</v>
      </c>
      <c r="H1180" s="68"/>
      <c r="I1180" s="74"/>
      <c r="J1180" s="75"/>
      <c r="K1180" s="62" t="str">
        <f t="shared" si="21"/>
        <v>Vazia</v>
      </c>
      <c r="L1180" s="13"/>
      <c r="M1180" s="13"/>
      <c r="N1180" s="13"/>
      <c r="O1180" s="13"/>
      <c r="P1180" s="13"/>
      <c r="Q1180" s="13"/>
      <c r="R1180" s="13"/>
      <c r="S1180" s="13"/>
      <c r="T1180" s="13"/>
      <c r="U1180" s="13"/>
    </row>
    <row r="1181" spans="1:21" ht="18.75" hidden="1">
      <c r="A1181" s="76"/>
      <c r="B1181" s="148"/>
      <c r="C1181" s="71"/>
      <c r="D1181" s="183"/>
      <c r="E1181" s="72"/>
      <c r="F1181" s="72"/>
      <c r="G1181" s="73"/>
      <c r="H1181" s="68"/>
      <c r="I1181" s="74"/>
      <c r="J1181" s="69"/>
      <c r="K1181" s="62" t="str">
        <f t="shared" si="21"/>
        <v>Vazia</v>
      </c>
      <c r="L1181" s="13"/>
      <c r="M1181" s="13"/>
      <c r="N1181" s="13"/>
      <c r="O1181" s="13"/>
      <c r="P1181" s="13"/>
      <c r="Q1181" s="13"/>
      <c r="R1181" s="13"/>
      <c r="S1181" s="13"/>
      <c r="T1181" s="13"/>
      <c r="U1181" s="13"/>
    </row>
    <row r="1182" spans="1:21" ht="47.25" hidden="1">
      <c r="A1182" s="76" t="s">
        <v>1236</v>
      </c>
      <c r="B1182" s="149" t="s">
        <v>1237</v>
      </c>
      <c r="C1182" s="71" t="s">
        <v>6</v>
      </c>
      <c r="D1182" s="183"/>
      <c r="E1182" s="72">
        <v>2642.2</v>
      </c>
      <c r="F1182" s="72">
        <f>E1182*(1+C$2031)</f>
        <v>3253.0766399999998</v>
      </c>
      <c r="G1182" s="73">
        <f>D1182*F1182</f>
        <v>0</v>
      </c>
      <c r="H1182" s="68"/>
      <c r="I1182" s="74"/>
      <c r="J1182" s="75"/>
      <c r="K1182" s="62" t="str">
        <f t="shared" si="21"/>
        <v>Vazia</v>
      </c>
      <c r="L1182" s="13"/>
      <c r="M1182" s="13"/>
      <c r="N1182" s="13"/>
      <c r="O1182" s="13"/>
      <c r="P1182" s="13"/>
      <c r="Q1182" s="13"/>
      <c r="R1182" s="13"/>
      <c r="S1182" s="13"/>
      <c r="T1182" s="13"/>
      <c r="U1182" s="13"/>
    </row>
    <row r="1183" spans="1:21" ht="18.75" hidden="1">
      <c r="A1183" s="76"/>
      <c r="B1183" s="148"/>
      <c r="C1183" s="71"/>
      <c r="D1183" s="186"/>
      <c r="E1183" s="72"/>
      <c r="F1183" s="72"/>
      <c r="G1183" s="73"/>
      <c r="H1183" s="68"/>
      <c r="I1183" s="74"/>
      <c r="J1183" s="69"/>
      <c r="K1183" s="62" t="str">
        <f t="shared" si="21"/>
        <v>Vazia</v>
      </c>
      <c r="L1183" s="13"/>
      <c r="M1183" s="13"/>
      <c r="N1183" s="13"/>
      <c r="O1183" s="13"/>
      <c r="P1183" s="13"/>
      <c r="Q1183" s="13"/>
      <c r="R1183" s="13"/>
      <c r="S1183" s="13"/>
      <c r="T1183" s="13"/>
      <c r="U1183" s="13"/>
    </row>
    <row r="1184" spans="1:21" ht="47.25" hidden="1">
      <c r="A1184" s="76" t="s">
        <v>1238</v>
      </c>
      <c r="B1184" s="149" t="s">
        <v>1239</v>
      </c>
      <c r="C1184" s="71" t="s">
        <v>6</v>
      </c>
      <c r="D1184" s="183"/>
      <c r="E1184" s="72">
        <v>8054.05</v>
      </c>
      <c r="F1184" s="72">
        <f>E1184*(1+C$2031)</f>
        <v>9916.1463600000006</v>
      </c>
      <c r="G1184" s="73">
        <f>D1184*F1184</f>
        <v>0</v>
      </c>
      <c r="H1184" s="68"/>
      <c r="I1184" s="74"/>
      <c r="J1184" s="75"/>
      <c r="K1184" s="62" t="str">
        <f t="shared" si="21"/>
        <v>Vazia</v>
      </c>
      <c r="L1184" s="13"/>
      <c r="M1184" s="13"/>
      <c r="N1184" s="13"/>
      <c r="O1184" s="13"/>
      <c r="P1184" s="13"/>
      <c r="Q1184" s="13"/>
      <c r="R1184" s="13"/>
      <c r="S1184" s="13"/>
      <c r="T1184" s="13"/>
      <c r="U1184" s="13"/>
    </row>
    <row r="1185" spans="1:21" ht="18.75" hidden="1">
      <c r="A1185" s="76"/>
      <c r="B1185" s="148"/>
      <c r="C1185" s="71"/>
      <c r="D1185" s="186"/>
      <c r="E1185" s="72"/>
      <c r="F1185" s="72"/>
      <c r="G1185" s="73"/>
      <c r="H1185" s="68"/>
      <c r="I1185" s="74"/>
      <c r="J1185" s="69"/>
      <c r="K1185" s="62" t="str">
        <f t="shared" si="21"/>
        <v>Vazia</v>
      </c>
      <c r="L1185" s="13"/>
      <c r="M1185" s="13"/>
      <c r="N1185" s="13"/>
      <c r="O1185" s="13"/>
      <c r="P1185" s="13"/>
      <c r="Q1185" s="13"/>
      <c r="R1185" s="13"/>
      <c r="S1185" s="13"/>
      <c r="T1185" s="13"/>
      <c r="U1185" s="13"/>
    </row>
    <row r="1186" spans="1:21" ht="18.75" hidden="1">
      <c r="A1186" s="76" t="s">
        <v>1240</v>
      </c>
      <c r="B1186" s="149" t="s">
        <v>1241</v>
      </c>
      <c r="C1186" s="71"/>
      <c r="D1186" s="186"/>
      <c r="E1186" s="72"/>
      <c r="F1186" s="72"/>
      <c r="G1186" s="73"/>
      <c r="H1186" s="68"/>
      <c r="I1186" s="74"/>
      <c r="J1186" s="69"/>
      <c r="K1186" s="62" t="str">
        <f t="shared" si="21"/>
        <v>Vazia</v>
      </c>
      <c r="L1186" s="13"/>
      <c r="M1186" s="13"/>
      <c r="N1186" s="13"/>
      <c r="O1186" s="13"/>
      <c r="P1186" s="13"/>
      <c r="Q1186" s="13"/>
      <c r="R1186" s="13"/>
      <c r="S1186" s="13"/>
      <c r="T1186" s="13"/>
      <c r="U1186" s="13"/>
    </row>
    <row r="1187" spans="1:21" ht="78.75" hidden="1">
      <c r="A1187" s="76" t="s">
        <v>1242</v>
      </c>
      <c r="B1187" s="149" t="s">
        <v>1243</v>
      </c>
      <c r="C1187" s="71" t="s">
        <v>6</v>
      </c>
      <c r="D1187" s="183"/>
      <c r="E1187" s="72">
        <v>1378.58</v>
      </c>
      <c r="F1187" s="72">
        <f>E1187*(1+C$2031)</f>
        <v>1697.3076960000001</v>
      </c>
      <c r="G1187" s="73">
        <f>D1187*F1187</f>
        <v>0</v>
      </c>
      <c r="H1187" s="68"/>
      <c r="I1187" s="74"/>
      <c r="J1187" s="75"/>
      <c r="K1187" s="62" t="str">
        <f t="shared" si="21"/>
        <v>Vazia</v>
      </c>
      <c r="L1187" s="13"/>
      <c r="M1187" s="13"/>
      <c r="N1187" s="13"/>
      <c r="O1187" s="13"/>
      <c r="P1187" s="13"/>
      <c r="Q1187" s="13"/>
      <c r="R1187" s="13"/>
      <c r="S1187" s="13"/>
      <c r="T1187" s="13"/>
      <c r="U1187" s="13"/>
    </row>
    <row r="1188" spans="1:21" ht="409.5" hidden="1">
      <c r="A1188" s="76"/>
      <c r="B1188" s="148" t="s">
        <v>1244</v>
      </c>
      <c r="C1188" s="71"/>
      <c r="D1188" s="183"/>
      <c r="E1188" s="72"/>
      <c r="F1188" s="72"/>
      <c r="G1188" s="73"/>
      <c r="H1188" s="89"/>
      <c r="I1188" s="74"/>
      <c r="J1188" s="69"/>
      <c r="K1188" s="62" t="str">
        <f t="shared" si="21"/>
        <v>Vazia</v>
      </c>
      <c r="L1188" s="13"/>
      <c r="M1188" s="13"/>
      <c r="N1188" s="13"/>
      <c r="O1188" s="13"/>
      <c r="P1188" s="13"/>
      <c r="Q1188" s="13"/>
      <c r="R1188" s="13"/>
      <c r="S1188" s="13"/>
      <c r="T1188" s="13"/>
      <c r="U1188" s="13"/>
    </row>
    <row r="1189" spans="1:21" ht="18.75" hidden="1">
      <c r="A1189" s="76"/>
      <c r="B1189" s="148"/>
      <c r="C1189" s="71"/>
      <c r="D1189" s="186"/>
      <c r="E1189" s="72"/>
      <c r="F1189" s="72"/>
      <c r="G1189" s="73"/>
      <c r="H1189" s="68"/>
      <c r="I1189" s="74"/>
      <c r="J1189" s="69"/>
      <c r="K1189" s="62" t="str">
        <f t="shared" si="21"/>
        <v>Vazia</v>
      </c>
      <c r="L1189" s="13"/>
      <c r="M1189" s="13"/>
      <c r="N1189" s="13"/>
      <c r="O1189" s="13"/>
      <c r="P1189" s="13"/>
      <c r="Q1189" s="13"/>
      <c r="R1189" s="13"/>
      <c r="S1189" s="13"/>
      <c r="T1189" s="13"/>
      <c r="U1189" s="13"/>
    </row>
    <row r="1190" spans="1:21" ht="47.25" hidden="1">
      <c r="A1190" s="76" t="s">
        <v>1245</v>
      </c>
      <c r="B1190" s="149" t="s">
        <v>1246</v>
      </c>
      <c r="C1190" s="71" t="s">
        <v>6</v>
      </c>
      <c r="D1190" s="183"/>
      <c r="E1190" s="72">
        <v>452.43</v>
      </c>
      <c r="F1190" s="72">
        <f>E1190*(1+C$2031)</f>
        <v>557.03181600000005</v>
      </c>
      <c r="G1190" s="73">
        <f>D1190*F1190</f>
        <v>0</v>
      </c>
      <c r="H1190" s="68"/>
      <c r="I1190" s="74"/>
      <c r="J1190" s="75"/>
      <c r="K1190" s="62" t="str">
        <f t="shared" si="21"/>
        <v>Vazia</v>
      </c>
      <c r="L1190" s="13"/>
      <c r="M1190" s="13"/>
      <c r="N1190" s="13"/>
      <c r="O1190" s="13"/>
      <c r="P1190" s="13"/>
      <c r="Q1190" s="13"/>
      <c r="R1190" s="13"/>
      <c r="S1190" s="13"/>
      <c r="T1190" s="13"/>
      <c r="U1190" s="13"/>
    </row>
    <row r="1191" spans="1:21" ht="267.75" hidden="1">
      <c r="A1191" s="76"/>
      <c r="B1191" s="148" t="s">
        <v>1247</v>
      </c>
      <c r="C1191" s="71"/>
      <c r="D1191" s="183"/>
      <c r="E1191" s="72"/>
      <c r="F1191" s="72"/>
      <c r="G1191" s="73"/>
      <c r="H1191" s="68"/>
      <c r="I1191" s="74"/>
      <c r="J1191" s="69"/>
      <c r="K1191" s="62" t="str">
        <f t="shared" si="21"/>
        <v>Vazia</v>
      </c>
      <c r="L1191" s="13"/>
      <c r="M1191" s="13"/>
      <c r="N1191" s="13"/>
      <c r="O1191" s="13"/>
      <c r="P1191" s="13"/>
      <c r="Q1191" s="13"/>
      <c r="R1191" s="13"/>
      <c r="S1191" s="13"/>
      <c r="T1191" s="13"/>
      <c r="U1191" s="13"/>
    </row>
    <row r="1192" spans="1:21" ht="18.75" hidden="1">
      <c r="A1192" s="76"/>
      <c r="B1192" s="148"/>
      <c r="C1192" s="71"/>
      <c r="D1192" s="183"/>
      <c r="E1192" s="72"/>
      <c r="F1192" s="72"/>
      <c r="G1192" s="73"/>
      <c r="H1192" s="68"/>
      <c r="I1192" s="74"/>
      <c r="J1192" s="69"/>
      <c r="K1192" s="62" t="str">
        <f t="shared" si="21"/>
        <v>Vazia</v>
      </c>
      <c r="L1192" s="13"/>
      <c r="M1192" s="13"/>
      <c r="N1192" s="13"/>
      <c r="O1192" s="13"/>
      <c r="P1192" s="13"/>
      <c r="Q1192" s="13"/>
      <c r="R1192" s="13"/>
      <c r="S1192" s="13"/>
      <c r="T1192" s="13"/>
      <c r="U1192" s="13"/>
    </row>
    <row r="1193" spans="1:21" ht="18.75" hidden="1">
      <c r="A1193" s="76" t="s">
        <v>1248</v>
      </c>
      <c r="B1193" s="151" t="s">
        <v>1249</v>
      </c>
      <c r="C1193" s="71"/>
      <c r="D1193" s="183"/>
      <c r="E1193" s="72"/>
      <c r="F1193" s="72"/>
      <c r="G1193" s="73"/>
      <c r="H1193" s="74"/>
      <c r="I1193" s="74"/>
      <c r="J1193" s="69"/>
      <c r="K1193" s="62" t="str">
        <f t="shared" si="21"/>
        <v>Vazia</v>
      </c>
      <c r="L1193" s="13"/>
      <c r="M1193" s="13"/>
      <c r="N1193" s="13"/>
      <c r="O1193" s="13"/>
      <c r="P1193" s="13"/>
      <c r="Q1193" s="13"/>
      <c r="R1193" s="13"/>
      <c r="S1193" s="13"/>
      <c r="T1193" s="13"/>
      <c r="U1193" s="13"/>
    </row>
    <row r="1194" spans="1:21" ht="31.5" hidden="1">
      <c r="A1194" s="76" t="s">
        <v>1250</v>
      </c>
      <c r="B1194" s="149" t="s">
        <v>1251</v>
      </c>
      <c r="C1194" s="71" t="s">
        <v>32</v>
      </c>
      <c r="D1194" s="183"/>
      <c r="E1194" s="72">
        <v>354.07</v>
      </c>
      <c r="F1194" s="72">
        <f>E1194*(1+C$2031)</f>
        <v>435.93098400000002</v>
      </c>
      <c r="G1194" s="73">
        <f>D1194*F1194</f>
        <v>0</v>
      </c>
      <c r="H1194" s="74"/>
      <c r="I1194" s="74"/>
      <c r="J1194" s="75"/>
      <c r="K1194" s="62" t="str">
        <f t="shared" si="21"/>
        <v>Vazia</v>
      </c>
      <c r="L1194" s="13"/>
      <c r="M1194" s="13"/>
      <c r="N1194" s="13"/>
      <c r="O1194" s="13"/>
      <c r="P1194" s="13"/>
      <c r="Q1194" s="13"/>
      <c r="R1194" s="13"/>
      <c r="S1194" s="13"/>
      <c r="T1194" s="13"/>
      <c r="U1194" s="13"/>
    </row>
    <row r="1195" spans="1:21" ht="157.5" hidden="1">
      <c r="A1195" s="76"/>
      <c r="B1195" s="148" t="s">
        <v>1252</v>
      </c>
      <c r="C1195" s="71"/>
      <c r="D1195" s="183"/>
      <c r="E1195" s="72"/>
      <c r="F1195" s="72"/>
      <c r="G1195" s="73"/>
      <c r="H1195" s="74"/>
      <c r="I1195" s="74"/>
      <c r="J1195" s="69"/>
      <c r="K1195" s="62" t="str">
        <f t="shared" si="21"/>
        <v>Vazia</v>
      </c>
      <c r="L1195" s="13"/>
      <c r="M1195" s="13"/>
      <c r="N1195" s="13"/>
      <c r="O1195" s="13"/>
      <c r="P1195" s="13"/>
      <c r="Q1195" s="13"/>
      <c r="R1195" s="13"/>
      <c r="S1195" s="13"/>
      <c r="T1195" s="13"/>
      <c r="U1195" s="13"/>
    </row>
    <row r="1196" spans="1:21" ht="18.75" hidden="1">
      <c r="A1196" s="76"/>
      <c r="B1196" s="151"/>
      <c r="C1196" s="71"/>
      <c r="D1196" s="183"/>
      <c r="E1196" s="72"/>
      <c r="F1196" s="72"/>
      <c r="G1196" s="73"/>
      <c r="H1196" s="74"/>
      <c r="I1196" s="74"/>
      <c r="J1196" s="69"/>
      <c r="K1196" s="62" t="str">
        <f t="shared" si="21"/>
        <v>Vazia</v>
      </c>
      <c r="L1196" s="13"/>
      <c r="M1196" s="13"/>
      <c r="N1196" s="13"/>
      <c r="O1196" s="13"/>
      <c r="P1196" s="13"/>
      <c r="Q1196" s="13"/>
      <c r="R1196" s="13"/>
      <c r="S1196" s="13"/>
      <c r="T1196" s="13"/>
      <c r="U1196" s="13"/>
    </row>
    <row r="1197" spans="1:21" ht="31.5" hidden="1">
      <c r="A1197" s="76" t="s">
        <v>1253</v>
      </c>
      <c r="B1197" s="151" t="s">
        <v>1254</v>
      </c>
      <c r="C1197" s="71"/>
      <c r="D1197" s="183"/>
      <c r="E1197" s="72"/>
      <c r="F1197" s="72"/>
      <c r="G1197" s="73"/>
      <c r="H1197" s="74"/>
      <c r="I1197" s="74"/>
      <c r="J1197" s="69"/>
      <c r="K1197" s="62" t="str">
        <f t="shared" si="21"/>
        <v>Vazia</v>
      </c>
      <c r="L1197" s="13"/>
      <c r="M1197" s="13"/>
      <c r="N1197" s="13"/>
      <c r="O1197" s="13"/>
      <c r="P1197" s="13"/>
      <c r="Q1197" s="13"/>
      <c r="R1197" s="13"/>
      <c r="S1197" s="13"/>
      <c r="T1197" s="13"/>
      <c r="U1197" s="13"/>
    </row>
    <row r="1198" spans="1:21" ht="18.75" hidden="1">
      <c r="A1198" s="76" t="s">
        <v>1255</v>
      </c>
      <c r="B1198" s="149" t="s">
        <v>1256</v>
      </c>
      <c r="C1198" s="71" t="s">
        <v>32</v>
      </c>
      <c r="D1198" s="183"/>
      <c r="E1198" s="72">
        <v>1704.62</v>
      </c>
      <c r="F1198" s="72">
        <f>E1198*(1+C$2031)</f>
        <v>2098.7281440000002</v>
      </c>
      <c r="G1198" s="73">
        <f>D1198*F1198</f>
        <v>0</v>
      </c>
      <c r="H1198" s="74"/>
      <c r="I1198" s="74"/>
      <c r="J1198" s="75"/>
      <c r="K1198" s="62" t="str">
        <f t="shared" si="21"/>
        <v>Vazia</v>
      </c>
      <c r="L1198" s="13"/>
      <c r="M1198" s="13"/>
      <c r="N1198" s="13"/>
      <c r="O1198" s="13"/>
      <c r="P1198" s="13"/>
      <c r="Q1198" s="13"/>
      <c r="R1198" s="13"/>
      <c r="S1198" s="13"/>
      <c r="T1198" s="13"/>
      <c r="U1198" s="13"/>
    </row>
    <row r="1199" spans="1:21" ht="110.25" hidden="1">
      <c r="A1199" s="76"/>
      <c r="B1199" s="148" t="s">
        <v>1257</v>
      </c>
      <c r="C1199" s="71"/>
      <c r="D1199" s="183"/>
      <c r="E1199" s="72"/>
      <c r="F1199" s="72"/>
      <c r="G1199" s="73"/>
      <c r="H1199" s="74"/>
      <c r="I1199" s="74"/>
      <c r="J1199" s="69"/>
      <c r="K1199" s="62" t="str">
        <f t="shared" si="21"/>
        <v>Vazia</v>
      </c>
      <c r="L1199" s="13"/>
      <c r="M1199" s="13"/>
      <c r="N1199" s="13"/>
      <c r="O1199" s="13"/>
      <c r="P1199" s="13"/>
      <c r="Q1199" s="13"/>
      <c r="R1199" s="13"/>
      <c r="S1199" s="13"/>
      <c r="T1199" s="13"/>
      <c r="U1199" s="13"/>
    </row>
    <row r="1200" spans="1:21" ht="18.75" hidden="1">
      <c r="A1200" s="76"/>
      <c r="B1200" s="148"/>
      <c r="C1200" s="71"/>
      <c r="D1200" s="183"/>
      <c r="E1200" s="72"/>
      <c r="F1200" s="72"/>
      <c r="G1200" s="73"/>
      <c r="H1200" s="87"/>
      <c r="I1200" s="74"/>
      <c r="J1200" s="69"/>
      <c r="K1200" s="62" t="str">
        <f t="shared" si="21"/>
        <v>Vazia</v>
      </c>
      <c r="L1200" s="13"/>
      <c r="M1200" s="13"/>
      <c r="N1200" s="13"/>
      <c r="O1200" s="13"/>
      <c r="P1200" s="13"/>
      <c r="Q1200" s="13"/>
      <c r="R1200" s="13"/>
      <c r="S1200" s="13"/>
      <c r="T1200" s="13"/>
      <c r="U1200" s="13"/>
    </row>
    <row r="1201" spans="1:21" ht="47.25" hidden="1">
      <c r="A1201" s="76"/>
      <c r="B1201" s="165" t="s">
        <v>1258</v>
      </c>
      <c r="C1201" s="71"/>
      <c r="D1201" s="183"/>
      <c r="E1201" s="72"/>
      <c r="F1201" s="72"/>
      <c r="G1201" s="73"/>
      <c r="H1201" s="68"/>
      <c r="I1201" s="74"/>
      <c r="J1201" s="69"/>
      <c r="K1201" s="62" t="str">
        <f t="shared" si="21"/>
        <v>Vazia</v>
      </c>
      <c r="L1201" s="13"/>
      <c r="M1201" s="13"/>
      <c r="N1201" s="13"/>
      <c r="O1201" s="13"/>
      <c r="P1201" s="13"/>
      <c r="Q1201" s="13"/>
      <c r="R1201" s="13"/>
      <c r="S1201" s="13"/>
      <c r="T1201" s="13"/>
      <c r="U1201" s="13"/>
    </row>
    <row r="1202" spans="1:21" ht="18.75">
      <c r="A1202" s="93"/>
      <c r="B1202" s="159"/>
      <c r="C1202" s="276" t="s">
        <v>81</v>
      </c>
      <c r="D1202" s="272"/>
      <c r="E1202" s="270"/>
      <c r="F1202" s="20"/>
      <c r="G1202" s="21">
        <f>SUM(G1140:G1201)</f>
        <v>12981.378816</v>
      </c>
      <c r="H1202" s="212" t="s">
        <v>2225</v>
      </c>
      <c r="I1202" s="74"/>
      <c r="J1202" s="69"/>
      <c r="K1202" s="62" t="str">
        <f t="shared" si="21"/>
        <v>Preenchida</v>
      </c>
      <c r="L1202" s="13"/>
      <c r="M1202" s="13"/>
      <c r="N1202" s="13"/>
      <c r="O1202" s="13"/>
      <c r="P1202" s="13"/>
      <c r="Q1202" s="13"/>
      <c r="R1202" s="13"/>
      <c r="S1202" s="13"/>
      <c r="T1202" s="13"/>
      <c r="U1202" s="13"/>
    </row>
    <row r="1203" spans="1:21" ht="18.75">
      <c r="A1203" s="67" t="s">
        <v>1259</v>
      </c>
      <c r="B1203" s="147" t="s">
        <v>1260</v>
      </c>
      <c r="C1203" s="27"/>
      <c r="D1203" s="226"/>
      <c r="E1203" s="11"/>
      <c r="F1203" s="72"/>
      <c r="G1203" s="73"/>
      <c r="H1203" s="212" t="s">
        <v>2225</v>
      </c>
      <c r="I1203" s="74"/>
      <c r="J1203" s="69"/>
      <c r="K1203" s="62" t="str">
        <f t="shared" si="21"/>
        <v>Preenchida</v>
      </c>
      <c r="L1203" s="13"/>
      <c r="M1203" s="13"/>
      <c r="N1203" s="13"/>
      <c r="O1203" s="13"/>
      <c r="P1203" s="13"/>
      <c r="Q1203" s="13"/>
      <c r="R1203" s="13"/>
      <c r="S1203" s="13"/>
      <c r="T1203" s="13"/>
      <c r="U1203" s="13"/>
    </row>
    <row r="1204" spans="1:21" ht="18.75">
      <c r="A1204" s="70" t="s">
        <v>1261</v>
      </c>
      <c r="B1204" s="161" t="s">
        <v>577</v>
      </c>
      <c r="C1204" s="71"/>
      <c r="D1204" s="227"/>
      <c r="E1204" s="72"/>
      <c r="F1204" s="72"/>
      <c r="G1204" s="73"/>
      <c r="H1204" s="212" t="s">
        <v>2225</v>
      </c>
      <c r="I1204" s="74"/>
      <c r="J1204" s="69"/>
      <c r="K1204" s="62" t="str">
        <f t="shared" si="21"/>
        <v>Preenchida</v>
      </c>
      <c r="L1204" s="13"/>
      <c r="M1204" s="13"/>
      <c r="N1204" s="13"/>
      <c r="O1204" s="13"/>
      <c r="P1204" s="13"/>
      <c r="Q1204" s="13"/>
      <c r="R1204" s="13"/>
      <c r="S1204" s="13"/>
      <c r="T1204" s="13"/>
      <c r="U1204" s="13"/>
    </row>
    <row r="1205" spans="1:21" ht="63" hidden="1">
      <c r="A1205" s="76" t="s">
        <v>1262</v>
      </c>
      <c r="B1205" s="149" t="s">
        <v>1263</v>
      </c>
      <c r="C1205" s="71" t="s">
        <v>1264</v>
      </c>
      <c r="D1205" s="183"/>
      <c r="E1205" s="72">
        <v>488.14</v>
      </c>
      <c r="F1205" s="72">
        <f>E1205*(1+C$2031)</f>
        <v>600.99796800000001</v>
      </c>
      <c r="G1205" s="73">
        <f>D1205*F1205</f>
        <v>0</v>
      </c>
      <c r="H1205" s="68"/>
      <c r="I1205" s="74"/>
      <c r="J1205" s="75"/>
      <c r="K1205" s="62" t="str">
        <f t="shared" si="21"/>
        <v>Vazia</v>
      </c>
      <c r="L1205" s="204"/>
      <c r="M1205" s="204"/>
      <c r="N1205" s="205"/>
      <c r="O1205" s="13"/>
      <c r="P1205" s="13"/>
      <c r="Q1205" s="13"/>
      <c r="R1205" s="13"/>
      <c r="S1205" s="13"/>
      <c r="T1205" s="13"/>
      <c r="U1205" s="13"/>
    </row>
    <row r="1206" spans="1:21" ht="204.75" hidden="1">
      <c r="A1206" s="76"/>
      <c r="B1206" s="148" t="s">
        <v>1265</v>
      </c>
      <c r="C1206" s="71"/>
      <c r="D1206" s="183"/>
      <c r="E1206" s="72"/>
      <c r="F1206" s="72"/>
      <c r="G1206" s="73"/>
      <c r="H1206" s="68"/>
      <c r="I1206" s="74"/>
      <c r="J1206" s="69"/>
      <c r="K1206" s="62" t="str">
        <f t="shared" si="21"/>
        <v>Vazia</v>
      </c>
      <c r="L1206" s="13"/>
      <c r="M1206" s="13"/>
      <c r="N1206" s="13"/>
      <c r="O1206" s="13"/>
      <c r="P1206" s="13"/>
      <c r="Q1206" s="13"/>
      <c r="R1206" s="13"/>
      <c r="S1206" s="13"/>
      <c r="T1206" s="13"/>
      <c r="U1206" s="13"/>
    </row>
    <row r="1207" spans="1:21" ht="18.75" hidden="1">
      <c r="A1207" s="76"/>
      <c r="B1207" s="148"/>
      <c r="C1207" s="71"/>
      <c r="D1207" s="183"/>
      <c r="E1207" s="72"/>
      <c r="F1207" s="72"/>
      <c r="G1207" s="73"/>
      <c r="H1207" s="68"/>
      <c r="I1207" s="74"/>
      <c r="J1207" s="69"/>
      <c r="K1207" s="62" t="str">
        <f t="shared" si="21"/>
        <v>Vazia</v>
      </c>
      <c r="L1207" s="13"/>
      <c r="M1207" s="13"/>
      <c r="N1207" s="13"/>
      <c r="O1207" s="13"/>
      <c r="P1207" s="13"/>
      <c r="Q1207" s="13"/>
      <c r="R1207" s="13"/>
      <c r="S1207" s="13"/>
      <c r="T1207" s="13"/>
      <c r="U1207" s="13"/>
    </row>
    <row r="1208" spans="1:21" ht="99.6" customHeight="1">
      <c r="A1208" s="99" t="s">
        <v>1266</v>
      </c>
      <c r="B1208" s="149" t="s">
        <v>1267</v>
      </c>
      <c r="C1208" s="71" t="s">
        <v>1268</v>
      </c>
      <c r="D1208" s="227">
        <v>2.1</v>
      </c>
      <c r="E1208" s="72">
        <v>501.06</v>
      </c>
      <c r="F1208" s="72">
        <f>E1208*(1+C$2031)</f>
        <v>616.90507200000002</v>
      </c>
      <c r="G1208" s="73">
        <f>D1208*F1208</f>
        <v>1295.5006512</v>
      </c>
      <c r="H1208" s="285" t="s">
        <v>2266</v>
      </c>
      <c r="I1208" s="286"/>
      <c r="J1208" s="287"/>
      <c r="K1208" s="62" t="str">
        <f t="shared" si="21"/>
        <v>Preenchida</v>
      </c>
      <c r="L1208" s="13"/>
      <c r="M1208" s="13"/>
      <c r="N1208" s="13"/>
      <c r="O1208" s="13"/>
      <c r="P1208" s="13"/>
      <c r="Q1208" s="13"/>
      <c r="R1208" s="13"/>
      <c r="S1208" s="13"/>
      <c r="T1208" s="13"/>
      <c r="U1208" s="13"/>
    </row>
    <row r="1209" spans="1:21" ht="245.25" customHeight="1">
      <c r="A1209" s="76"/>
      <c r="B1209" s="148" t="s">
        <v>1269</v>
      </c>
      <c r="C1209" s="71"/>
      <c r="D1209" s="227"/>
      <c r="E1209" s="72"/>
      <c r="F1209" s="72"/>
      <c r="G1209" s="73"/>
      <c r="H1209" s="212" t="s">
        <v>2225</v>
      </c>
      <c r="I1209" s="74"/>
      <c r="J1209" s="69"/>
      <c r="K1209" s="62" t="str">
        <f t="shared" si="21"/>
        <v>Preenchida</v>
      </c>
      <c r="L1209" s="13"/>
      <c r="M1209" s="13"/>
      <c r="N1209" s="13"/>
      <c r="O1209" s="13"/>
      <c r="P1209" s="13"/>
      <c r="Q1209" s="13"/>
      <c r="R1209" s="13"/>
      <c r="S1209" s="13"/>
      <c r="T1209" s="13"/>
      <c r="U1209" s="13"/>
    </row>
    <row r="1210" spans="1:21" ht="18.75" hidden="1">
      <c r="A1210" s="76"/>
      <c r="B1210" s="148"/>
      <c r="C1210" s="71"/>
      <c r="D1210" s="183"/>
      <c r="E1210" s="72"/>
      <c r="F1210" s="72"/>
      <c r="G1210" s="73"/>
      <c r="H1210" s="68"/>
      <c r="I1210" s="74"/>
      <c r="J1210" s="69"/>
      <c r="K1210" s="62" t="str">
        <f t="shared" si="21"/>
        <v>Vazia</v>
      </c>
      <c r="L1210" s="13"/>
      <c r="M1210" s="13"/>
      <c r="N1210" s="13"/>
      <c r="O1210" s="13"/>
      <c r="P1210" s="13"/>
      <c r="Q1210" s="13"/>
      <c r="R1210" s="13"/>
      <c r="S1210" s="13"/>
      <c r="T1210" s="13"/>
      <c r="U1210" s="13"/>
    </row>
    <row r="1211" spans="1:21" ht="31.5" hidden="1">
      <c r="A1211" s="76" t="s">
        <v>1270</v>
      </c>
      <c r="B1211" s="149" t="s">
        <v>1271</v>
      </c>
      <c r="C1211" s="71" t="s">
        <v>1272</v>
      </c>
      <c r="D1211" s="183"/>
      <c r="E1211" s="72">
        <v>778.77</v>
      </c>
      <c r="F1211" s="72">
        <f>E1211*(1+C$2031)</f>
        <v>958.82162400000004</v>
      </c>
      <c r="G1211" s="73">
        <f>D1211*F1211</f>
        <v>0</v>
      </c>
      <c r="H1211" s="68"/>
      <c r="I1211" s="74"/>
      <c r="J1211" s="75"/>
      <c r="K1211" s="62" t="str">
        <f t="shared" si="21"/>
        <v>Vazia</v>
      </c>
      <c r="L1211" s="13"/>
      <c r="M1211" s="13"/>
      <c r="N1211" s="13"/>
      <c r="O1211" s="13"/>
      <c r="P1211" s="13"/>
      <c r="Q1211" s="13"/>
      <c r="R1211" s="13"/>
      <c r="S1211" s="13"/>
      <c r="T1211" s="13"/>
      <c r="U1211" s="13"/>
    </row>
    <row r="1212" spans="1:21" ht="220.5" hidden="1">
      <c r="A1212" s="76"/>
      <c r="B1212" s="148" t="s">
        <v>1273</v>
      </c>
      <c r="C1212" s="71"/>
      <c r="D1212" s="183"/>
      <c r="E1212" s="72"/>
      <c r="F1212" s="72"/>
      <c r="G1212" s="73"/>
      <c r="H1212" s="68"/>
      <c r="I1212" s="74"/>
      <c r="J1212" s="69"/>
      <c r="K1212" s="62" t="str">
        <f t="shared" si="21"/>
        <v>Vazia</v>
      </c>
      <c r="L1212" s="13"/>
      <c r="M1212" s="13"/>
      <c r="N1212" s="13"/>
      <c r="O1212" s="13"/>
      <c r="P1212" s="13"/>
      <c r="Q1212" s="13"/>
      <c r="R1212" s="13"/>
      <c r="S1212" s="13"/>
      <c r="T1212" s="13"/>
      <c r="U1212" s="13"/>
    </row>
    <row r="1213" spans="1:21" ht="18.75" hidden="1">
      <c r="A1213" s="76"/>
      <c r="B1213" s="148"/>
      <c r="C1213" s="71"/>
      <c r="D1213" s="183"/>
      <c r="E1213" s="72"/>
      <c r="F1213" s="72"/>
      <c r="G1213" s="73"/>
      <c r="H1213" s="68"/>
      <c r="I1213" s="74"/>
      <c r="J1213" s="75"/>
      <c r="K1213" s="62" t="str">
        <f t="shared" si="21"/>
        <v>Vazia</v>
      </c>
      <c r="L1213" s="13"/>
      <c r="M1213" s="13"/>
      <c r="N1213" s="13"/>
      <c r="O1213" s="13"/>
      <c r="P1213" s="13"/>
      <c r="Q1213" s="13"/>
      <c r="R1213" s="13"/>
      <c r="S1213" s="13"/>
      <c r="T1213" s="13"/>
      <c r="U1213" s="13"/>
    </row>
    <row r="1214" spans="1:21" ht="31.5" hidden="1">
      <c r="A1214" s="76" t="s">
        <v>1274</v>
      </c>
      <c r="B1214" s="149" t="s">
        <v>1275</v>
      </c>
      <c r="C1214" s="71" t="s">
        <v>1276</v>
      </c>
      <c r="D1214" s="183"/>
      <c r="E1214" s="72">
        <v>729.03</v>
      </c>
      <c r="F1214" s="72">
        <f>E1214*(1+C$2031)</f>
        <v>897.58173599999998</v>
      </c>
      <c r="G1214" s="73">
        <f>D1214*F1214</f>
        <v>0</v>
      </c>
      <c r="H1214" s="68"/>
      <c r="I1214" s="74"/>
      <c r="J1214" s="75"/>
      <c r="K1214" s="62" t="str">
        <f t="shared" si="21"/>
        <v>Vazia</v>
      </c>
      <c r="L1214" s="13"/>
      <c r="M1214" s="13"/>
      <c r="N1214" s="13"/>
      <c r="O1214" s="13"/>
      <c r="P1214" s="13"/>
      <c r="Q1214" s="13"/>
      <c r="R1214" s="13"/>
      <c r="S1214" s="13"/>
      <c r="T1214" s="13"/>
      <c r="U1214" s="13"/>
    </row>
    <row r="1215" spans="1:21" ht="220.5" hidden="1">
      <c r="A1215" s="76"/>
      <c r="B1215" s="148" t="s">
        <v>1277</v>
      </c>
      <c r="C1215" s="71"/>
      <c r="D1215" s="183"/>
      <c r="E1215" s="72"/>
      <c r="F1215" s="72"/>
      <c r="G1215" s="73"/>
      <c r="H1215" s="68"/>
      <c r="I1215" s="74"/>
      <c r="J1215" s="69"/>
      <c r="K1215" s="62" t="str">
        <f t="shared" si="21"/>
        <v>Vazia</v>
      </c>
      <c r="L1215" s="13"/>
      <c r="M1215" s="13"/>
      <c r="N1215" s="13"/>
      <c r="O1215" s="13"/>
      <c r="P1215" s="13"/>
      <c r="Q1215" s="13"/>
      <c r="R1215" s="13"/>
      <c r="S1215" s="13"/>
      <c r="T1215" s="13"/>
      <c r="U1215" s="13"/>
    </row>
    <row r="1216" spans="1:21" ht="18.75" hidden="1">
      <c r="A1216" s="76"/>
      <c r="B1216" s="148"/>
      <c r="C1216" s="71"/>
      <c r="D1216" s="183"/>
      <c r="E1216" s="72"/>
      <c r="F1216" s="72"/>
      <c r="G1216" s="73"/>
      <c r="H1216" s="68"/>
      <c r="I1216" s="74"/>
      <c r="J1216" s="69"/>
      <c r="K1216" s="62" t="str">
        <f t="shared" si="21"/>
        <v>Vazia</v>
      </c>
      <c r="L1216" s="13"/>
      <c r="M1216" s="13"/>
      <c r="N1216" s="13"/>
      <c r="O1216" s="13"/>
      <c r="P1216" s="13"/>
      <c r="Q1216" s="13"/>
      <c r="R1216" s="13"/>
      <c r="S1216" s="13"/>
      <c r="T1216" s="13"/>
      <c r="U1216" s="13"/>
    </row>
    <row r="1217" spans="1:21" ht="21" hidden="1">
      <c r="A1217" s="76" t="s">
        <v>1278</v>
      </c>
      <c r="B1217" s="149" t="s">
        <v>1279</v>
      </c>
      <c r="C1217" s="71" t="s">
        <v>1280</v>
      </c>
      <c r="D1217" s="183"/>
      <c r="E1217" s="72">
        <v>418.18</v>
      </c>
      <c r="F1217" s="72">
        <f>E1217*(1+C$2031)</f>
        <v>514.86321600000008</v>
      </c>
      <c r="G1217" s="73">
        <f>D1217*F1217</f>
        <v>0</v>
      </c>
      <c r="H1217" s="68"/>
      <c r="I1217" s="74"/>
      <c r="J1217" s="75"/>
      <c r="K1217" s="62" t="str">
        <f t="shared" si="21"/>
        <v>Vazia</v>
      </c>
      <c r="L1217" s="13"/>
      <c r="M1217" s="13"/>
      <c r="N1217" s="13"/>
      <c r="O1217" s="13"/>
      <c r="P1217" s="13"/>
      <c r="Q1217" s="13"/>
      <c r="R1217" s="13"/>
      <c r="S1217" s="13"/>
      <c r="T1217" s="13"/>
      <c r="U1217" s="13"/>
    </row>
    <row r="1218" spans="1:21" ht="236.25" hidden="1">
      <c r="A1218" s="76"/>
      <c r="B1218" s="148" t="s">
        <v>1281</v>
      </c>
      <c r="C1218" s="71"/>
      <c r="D1218" s="183"/>
      <c r="E1218" s="72"/>
      <c r="F1218" s="72"/>
      <c r="G1218" s="73"/>
      <c r="H1218" s="68"/>
      <c r="I1218" s="74"/>
      <c r="J1218" s="69"/>
      <c r="K1218" s="62" t="str">
        <f t="shared" si="21"/>
        <v>Vazia</v>
      </c>
      <c r="L1218" s="13"/>
      <c r="M1218" s="13"/>
      <c r="N1218" s="13"/>
      <c r="O1218" s="13"/>
      <c r="P1218" s="13"/>
      <c r="Q1218" s="13"/>
      <c r="R1218" s="13"/>
      <c r="S1218" s="13"/>
      <c r="T1218" s="13"/>
      <c r="U1218" s="13"/>
    </row>
    <row r="1219" spans="1:21" ht="18.75" hidden="1">
      <c r="A1219" s="76"/>
      <c r="B1219" s="148"/>
      <c r="C1219" s="71"/>
      <c r="D1219" s="183"/>
      <c r="E1219" s="72"/>
      <c r="F1219" s="72"/>
      <c r="G1219" s="73"/>
      <c r="H1219" s="68"/>
      <c r="I1219" s="74"/>
      <c r="J1219" s="69"/>
      <c r="K1219" s="62" t="str">
        <f t="shared" si="21"/>
        <v>Vazia</v>
      </c>
      <c r="L1219" s="13"/>
      <c r="M1219" s="13"/>
      <c r="N1219" s="13"/>
      <c r="O1219" s="13"/>
      <c r="P1219" s="13"/>
      <c r="Q1219" s="13"/>
      <c r="R1219" s="13"/>
      <c r="S1219" s="13"/>
      <c r="T1219" s="13"/>
      <c r="U1219" s="13"/>
    </row>
    <row r="1220" spans="1:21" ht="31.5" hidden="1">
      <c r="A1220" s="76" t="s">
        <v>1282</v>
      </c>
      <c r="B1220" s="149" t="s">
        <v>1283</v>
      </c>
      <c r="C1220" s="71" t="s">
        <v>32</v>
      </c>
      <c r="D1220" s="183"/>
      <c r="E1220" s="72">
        <v>760.47</v>
      </c>
      <c r="F1220" s="72">
        <f>E1220*(1+C$2031)</f>
        <v>936.29066400000011</v>
      </c>
      <c r="G1220" s="73">
        <f>D1220*F1220</f>
        <v>0</v>
      </c>
      <c r="H1220" s="68"/>
      <c r="I1220" s="74"/>
      <c r="J1220" s="75"/>
      <c r="K1220" s="62" t="str">
        <f t="shared" si="21"/>
        <v>Vazia</v>
      </c>
      <c r="L1220" s="13"/>
      <c r="M1220" s="13"/>
      <c r="N1220" s="13"/>
      <c r="O1220" s="13"/>
      <c r="P1220" s="13"/>
      <c r="Q1220" s="13"/>
      <c r="R1220" s="13"/>
      <c r="S1220" s="13"/>
      <c r="T1220" s="13"/>
      <c r="U1220" s="13"/>
    </row>
    <row r="1221" spans="1:21" ht="78.75" hidden="1">
      <c r="A1221" s="76"/>
      <c r="B1221" s="148" t="s">
        <v>1284</v>
      </c>
      <c r="C1221" s="71"/>
      <c r="D1221" s="183"/>
      <c r="E1221" s="72"/>
      <c r="F1221" s="72"/>
      <c r="G1221" s="73"/>
      <c r="H1221" s="68"/>
      <c r="I1221" s="74"/>
      <c r="J1221" s="75"/>
      <c r="K1221" s="62" t="str">
        <f t="shared" si="21"/>
        <v>Vazia</v>
      </c>
      <c r="L1221" s="13"/>
      <c r="M1221" s="13"/>
      <c r="N1221" s="13"/>
      <c r="O1221" s="13"/>
      <c r="P1221" s="13"/>
      <c r="Q1221" s="13"/>
      <c r="R1221" s="13"/>
      <c r="S1221" s="13"/>
      <c r="T1221" s="13"/>
      <c r="U1221" s="13"/>
    </row>
    <row r="1222" spans="1:21" ht="18.75" hidden="1">
      <c r="A1222" s="76"/>
      <c r="B1222" s="148"/>
      <c r="C1222" s="71"/>
      <c r="D1222" s="183"/>
      <c r="E1222" s="72"/>
      <c r="F1222" s="72"/>
      <c r="G1222" s="73"/>
      <c r="H1222" s="68"/>
      <c r="I1222" s="74"/>
      <c r="J1222" s="69"/>
      <c r="K1222" s="62" t="str">
        <f t="shared" si="21"/>
        <v>Vazia</v>
      </c>
      <c r="L1222" s="13"/>
      <c r="M1222" s="13"/>
      <c r="N1222" s="13"/>
      <c r="O1222" s="13"/>
      <c r="P1222" s="13"/>
      <c r="Q1222" s="13"/>
      <c r="R1222" s="13"/>
      <c r="S1222" s="13"/>
      <c r="T1222" s="13"/>
      <c r="U1222" s="13"/>
    </row>
    <row r="1223" spans="1:21" ht="31.5" hidden="1">
      <c r="A1223" s="76" t="s">
        <v>1285</v>
      </c>
      <c r="B1223" s="149" t="s">
        <v>1286</v>
      </c>
      <c r="C1223" s="71" t="s">
        <v>32</v>
      </c>
      <c r="D1223" s="183"/>
      <c r="E1223" s="72">
        <v>956.98</v>
      </c>
      <c r="F1223" s="72">
        <f>E1223*(1+C$2031)</f>
        <v>1178.233776</v>
      </c>
      <c r="G1223" s="73">
        <f>D1223*F1223</f>
        <v>0</v>
      </c>
      <c r="H1223" s="68"/>
      <c r="I1223" s="74"/>
      <c r="J1223" s="75"/>
      <c r="K1223" s="62" t="str">
        <f t="shared" si="21"/>
        <v>Vazia</v>
      </c>
      <c r="L1223" s="13"/>
      <c r="M1223" s="13"/>
      <c r="N1223" s="13"/>
      <c r="O1223" s="13"/>
      <c r="P1223" s="13"/>
      <c r="Q1223" s="13"/>
      <c r="R1223" s="13"/>
      <c r="S1223" s="13"/>
      <c r="T1223" s="13"/>
      <c r="U1223" s="13"/>
    </row>
    <row r="1224" spans="1:21" ht="78.75" hidden="1">
      <c r="A1224" s="76"/>
      <c r="B1224" s="148" t="s">
        <v>1287</v>
      </c>
      <c r="C1224" s="71"/>
      <c r="D1224" s="183"/>
      <c r="E1224" s="72"/>
      <c r="F1224" s="72"/>
      <c r="G1224" s="73"/>
      <c r="H1224" s="68"/>
      <c r="I1224" s="74"/>
      <c r="J1224" s="69"/>
      <c r="K1224" s="62" t="str">
        <f t="shared" si="21"/>
        <v>Vazia</v>
      </c>
      <c r="L1224" s="13"/>
      <c r="M1224" s="13"/>
      <c r="N1224" s="13"/>
      <c r="O1224" s="13"/>
      <c r="P1224" s="13"/>
      <c r="Q1224" s="13"/>
      <c r="R1224" s="13"/>
      <c r="S1224" s="13"/>
      <c r="T1224" s="13"/>
      <c r="U1224" s="13"/>
    </row>
    <row r="1225" spans="1:21" ht="18.75" hidden="1">
      <c r="A1225" s="76"/>
      <c r="B1225" s="149"/>
      <c r="C1225" s="71"/>
      <c r="D1225" s="183"/>
      <c r="E1225" s="72"/>
      <c r="F1225" s="72"/>
      <c r="G1225" s="73"/>
      <c r="H1225" s="68"/>
      <c r="I1225" s="74"/>
      <c r="J1225" s="69"/>
      <c r="K1225" s="62" t="str">
        <f t="shared" si="21"/>
        <v>Vazia</v>
      </c>
      <c r="L1225" s="13"/>
      <c r="M1225" s="13"/>
      <c r="N1225" s="13"/>
      <c r="O1225" s="13"/>
      <c r="P1225" s="13"/>
      <c r="Q1225" s="13"/>
      <c r="R1225" s="13"/>
      <c r="S1225" s="13"/>
      <c r="T1225" s="13"/>
      <c r="U1225" s="13"/>
    </row>
    <row r="1226" spans="1:21" ht="63" hidden="1">
      <c r="A1226" s="76" t="s">
        <v>1288</v>
      </c>
      <c r="B1226" s="149" t="s">
        <v>1289</v>
      </c>
      <c r="C1226" s="71" t="s">
        <v>6</v>
      </c>
      <c r="D1226" s="183"/>
      <c r="E1226" s="72">
        <v>1530.94</v>
      </c>
      <c r="F1226" s="72">
        <f>E1226*(1+C$2031)</f>
        <v>1884.8933280000001</v>
      </c>
      <c r="G1226" s="73">
        <f>D1226*F1226</f>
        <v>0</v>
      </c>
      <c r="H1226" s="68"/>
      <c r="I1226" s="74"/>
      <c r="J1226" s="75"/>
      <c r="K1226" s="62" t="str">
        <f t="shared" si="21"/>
        <v>Vazia</v>
      </c>
      <c r="L1226" s="13"/>
      <c r="M1226" s="13"/>
      <c r="N1226" s="13"/>
      <c r="O1226" s="13"/>
      <c r="P1226" s="13"/>
      <c r="Q1226" s="13"/>
      <c r="R1226" s="13"/>
      <c r="S1226" s="13"/>
      <c r="T1226" s="13"/>
      <c r="U1226" s="13"/>
    </row>
    <row r="1227" spans="1:21" ht="78.75" hidden="1">
      <c r="A1227" s="76"/>
      <c r="B1227" s="148" t="s">
        <v>1290</v>
      </c>
      <c r="C1227" s="71"/>
      <c r="D1227" s="183"/>
      <c r="E1227" s="72"/>
      <c r="F1227" s="72"/>
      <c r="G1227" s="73"/>
      <c r="H1227" s="68"/>
      <c r="I1227" s="74"/>
      <c r="J1227" s="69"/>
      <c r="K1227" s="62" t="str">
        <f t="shared" si="21"/>
        <v>Vazia</v>
      </c>
      <c r="L1227" s="13"/>
      <c r="M1227" s="13"/>
      <c r="N1227" s="13"/>
      <c r="O1227" s="13"/>
      <c r="P1227" s="13"/>
      <c r="Q1227" s="13"/>
      <c r="R1227" s="13"/>
      <c r="S1227" s="13"/>
      <c r="T1227" s="13"/>
      <c r="U1227" s="13"/>
    </row>
    <row r="1228" spans="1:21" ht="18.75" hidden="1">
      <c r="A1228" s="76"/>
      <c r="B1228" s="148"/>
      <c r="C1228" s="71"/>
      <c r="D1228" s="183"/>
      <c r="E1228" s="72"/>
      <c r="F1228" s="72"/>
      <c r="G1228" s="73"/>
      <c r="H1228" s="68"/>
      <c r="I1228" s="74"/>
      <c r="J1228" s="69"/>
      <c r="K1228" s="62" t="str">
        <f t="shared" si="21"/>
        <v>Vazia</v>
      </c>
      <c r="L1228" s="13"/>
      <c r="M1228" s="13"/>
      <c r="N1228" s="13"/>
      <c r="O1228" s="13"/>
      <c r="P1228" s="13"/>
      <c r="Q1228" s="13"/>
      <c r="R1228" s="13"/>
      <c r="S1228" s="13"/>
      <c r="T1228" s="13"/>
      <c r="U1228" s="13"/>
    </row>
    <row r="1229" spans="1:21" ht="63" hidden="1">
      <c r="A1229" s="76" t="s">
        <v>1291</v>
      </c>
      <c r="B1229" s="149" t="s">
        <v>1292</v>
      </c>
      <c r="C1229" s="71" t="s">
        <v>6</v>
      </c>
      <c r="D1229" s="183"/>
      <c r="E1229" s="72">
        <v>1671.73</v>
      </c>
      <c r="F1229" s="72">
        <f>E1229*(1+C$2031)</f>
        <v>2058.233976</v>
      </c>
      <c r="G1229" s="73">
        <f>D1229*F1229</f>
        <v>0</v>
      </c>
      <c r="H1229" s="68"/>
      <c r="I1229" s="74"/>
      <c r="J1229" s="69"/>
      <c r="K1229" s="62" t="str">
        <f t="shared" si="21"/>
        <v>Vazia</v>
      </c>
      <c r="L1229" s="13"/>
      <c r="M1229" s="13"/>
      <c r="N1229" s="13"/>
      <c r="O1229" s="13"/>
      <c r="P1229" s="13"/>
      <c r="Q1229" s="13"/>
      <c r="R1229" s="13"/>
      <c r="S1229" s="13"/>
      <c r="T1229" s="13"/>
      <c r="U1229" s="13"/>
    </row>
    <row r="1230" spans="1:21" ht="78.75" hidden="1">
      <c r="A1230" s="76"/>
      <c r="B1230" s="148" t="s">
        <v>1290</v>
      </c>
      <c r="C1230" s="71"/>
      <c r="D1230" s="183"/>
      <c r="E1230" s="72"/>
      <c r="F1230" s="72"/>
      <c r="G1230" s="73"/>
      <c r="H1230" s="68"/>
      <c r="I1230" s="74"/>
      <c r="J1230" s="69"/>
      <c r="K1230" s="62" t="str">
        <f t="shared" si="21"/>
        <v>Vazia</v>
      </c>
      <c r="L1230" s="13"/>
      <c r="M1230" s="13"/>
      <c r="N1230" s="13"/>
      <c r="O1230" s="13"/>
      <c r="P1230" s="13"/>
      <c r="Q1230" s="13"/>
      <c r="R1230" s="13"/>
      <c r="S1230" s="13"/>
      <c r="T1230" s="13"/>
      <c r="U1230" s="13"/>
    </row>
    <row r="1231" spans="1:21" ht="18.75" hidden="1">
      <c r="A1231" s="76"/>
      <c r="B1231" s="148"/>
      <c r="C1231" s="71"/>
      <c r="D1231" s="183"/>
      <c r="E1231" s="72" t="s">
        <v>1293</v>
      </c>
      <c r="F1231" s="72"/>
      <c r="G1231" s="73"/>
      <c r="H1231" s="68"/>
      <c r="I1231" s="74"/>
      <c r="J1231" s="69"/>
      <c r="K1231" s="62" t="str">
        <f t="shared" si="21"/>
        <v>Vazia</v>
      </c>
      <c r="L1231" s="13"/>
      <c r="M1231" s="13"/>
      <c r="N1231" s="13"/>
      <c r="O1231" s="13"/>
      <c r="P1231" s="13"/>
      <c r="Q1231" s="13"/>
      <c r="R1231" s="13"/>
      <c r="S1231" s="13"/>
      <c r="T1231" s="13"/>
      <c r="U1231" s="13"/>
    </row>
    <row r="1232" spans="1:21" ht="63" hidden="1">
      <c r="A1232" s="76" t="s">
        <v>1294</v>
      </c>
      <c r="B1232" s="149" t="s">
        <v>1295</v>
      </c>
      <c r="C1232" s="71" t="s">
        <v>6</v>
      </c>
      <c r="D1232" s="183"/>
      <c r="E1232" s="72">
        <v>1812.52</v>
      </c>
      <c r="F1232" s="72">
        <f>E1232*(1+C$2031)</f>
        <v>2231.5746240000003</v>
      </c>
      <c r="G1232" s="73">
        <f>D1232*F1232</f>
        <v>0</v>
      </c>
      <c r="H1232" s="68"/>
      <c r="I1232" s="74"/>
      <c r="J1232" s="69"/>
      <c r="K1232" s="62" t="str">
        <f t="shared" si="21"/>
        <v>Vazia</v>
      </c>
      <c r="L1232" s="13"/>
      <c r="M1232" s="13"/>
      <c r="N1232" s="13"/>
      <c r="O1232" s="13"/>
      <c r="P1232" s="13"/>
      <c r="Q1232" s="13"/>
      <c r="R1232" s="13"/>
      <c r="S1232" s="13"/>
      <c r="T1232" s="13"/>
      <c r="U1232" s="13"/>
    </row>
    <row r="1233" spans="1:21" ht="78.75" hidden="1">
      <c r="A1233" s="76"/>
      <c r="B1233" s="148" t="s">
        <v>1290</v>
      </c>
      <c r="C1233" s="71"/>
      <c r="D1233" s="183"/>
      <c r="E1233" s="72"/>
      <c r="F1233" s="72"/>
      <c r="G1233" s="73"/>
      <c r="H1233" s="68"/>
      <c r="I1233" s="74"/>
      <c r="J1233" s="69"/>
      <c r="K1233" s="62" t="str">
        <f t="shared" si="21"/>
        <v>Vazia</v>
      </c>
      <c r="L1233" s="13"/>
      <c r="M1233" s="13"/>
      <c r="N1233" s="13"/>
      <c r="O1233" s="13"/>
      <c r="P1233" s="13"/>
      <c r="Q1233" s="13"/>
      <c r="R1233" s="13"/>
      <c r="S1233" s="13"/>
      <c r="T1233" s="13"/>
      <c r="U1233" s="13"/>
    </row>
    <row r="1234" spans="1:21" ht="18.75" hidden="1">
      <c r="A1234" s="76"/>
      <c r="B1234" s="148"/>
      <c r="C1234" s="71"/>
      <c r="D1234" s="183"/>
      <c r="E1234" s="72"/>
      <c r="F1234" s="72"/>
      <c r="G1234" s="73"/>
      <c r="H1234" s="68"/>
      <c r="I1234" s="74"/>
      <c r="J1234" s="69"/>
      <c r="K1234" s="62" t="str">
        <f t="shared" ref="K1234:K1297" si="22">IF(H1234="","Vazia","Preenchida")</f>
        <v>Vazia</v>
      </c>
      <c r="L1234" s="13"/>
      <c r="M1234" s="13"/>
      <c r="N1234" s="13"/>
      <c r="O1234" s="13"/>
      <c r="P1234" s="13"/>
      <c r="Q1234" s="13"/>
      <c r="R1234" s="13"/>
      <c r="S1234" s="13"/>
      <c r="T1234" s="13"/>
      <c r="U1234" s="13"/>
    </row>
    <row r="1235" spans="1:21" ht="63" hidden="1">
      <c r="A1235" s="76" t="s">
        <v>1296</v>
      </c>
      <c r="B1235" s="149" t="s">
        <v>1297</v>
      </c>
      <c r="C1235" s="71" t="s">
        <v>6</v>
      </c>
      <c r="D1235" s="183"/>
      <c r="E1235" s="72">
        <v>1953.38</v>
      </c>
      <c r="F1235" s="72">
        <f>E1235*(1+C$2031)</f>
        <v>2405.0014560000004</v>
      </c>
      <c r="G1235" s="73">
        <f>D1235*F1235</f>
        <v>0</v>
      </c>
      <c r="H1235" s="68"/>
      <c r="I1235" s="74"/>
      <c r="J1235" s="69"/>
      <c r="K1235" s="62" t="str">
        <f t="shared" si="22"/>
        <v>Vazia</v>
      </c>
      <c r="L1235" s="13"/>
      <c r="M1235" s="13"/>
      <c r="N1235" s="13"/>
      <c r="O1235" s="13"/>
      <c r="P1235" s="13"/>
      <c r="Q1235" s="13"/>
      <c r="R1235" s="13"/>
      <c r="S1235" s="13"/>
      <c r="T1235" s="13"/>
      <c r="U1235" s="13"/>
    </row>
    <row r="1236" spans="1:21" ht="78.75" hidden="1">
      <c r="A1236" s="76"/>
      <c r="B1236" s="148" t="s">
        <v>1290</v>
      </c>
      <c r="C1236" s="71"/>
      <c r="D1236" s="183"/>
      <c r="E1236" s="72"/>
      <c r="F1236" s="72"/>
      <c r="G1236" s="73"/>
      <c r="H1236" s="68"/>
      <c r="I1236" s="74"/>
      <c r="J1236" s="69"/>
      <c r="K1236" s="62" t="str">
        <f t="shared" si="22"/>
        <v>Vazia</v>
      </c>
      <c r="L1236" s="13"/>
      <c r="M1236" s="13"/>
      <c r="N1236" s="13"/>
      <c r="O1236" s="13"/>
      <c r="P1236" s="13"/>
      <c r="Q1236" s="13"/>
      <c r="R1236" s="13"/>
      <c r="S1236" s="13"/>
      <c r="T1236" s="13"/>
      <c r="U1236" s="13"/>
    </row>
    <row r="1237" spans="1:21" ht="18.75" hidden="1">
      <c r="A1237" s="76"/>
      <c r="B1237" s="148"/>
      <c r="C1237" s="71"/>
      <c r="D1237" s="183"/>
      <c r="E1237" s="72"/>
      <c r="F1237" s="72"/>
      <c r="G1237" s="73"/>
      <c r="H1237" s="68"/>
      <c r="I1237" s="74"/>
      <c r="J1237" s="69"/>
      <c r="K1237" s="62" t="str">
        <f t="shared" si="22"/>
        <v>Vazia</v>
      </c>
      <c r="L1237" s="13"/>
      <c r="M1237" s="13"/>
      <c r="N1237" s="13"/>
      <c r="O1237" s="13"/>
      <c r="P1237" s="13"/>
      <c r="Q1237" s="13"/>
      <c r="R1237" s="13"/>
      <c r="S1237" s="13"/>
      <c r="T1237" s="13"/>
      <c r="U1237" s="13"/>
    </row>
    <row r="1238" spans="1:21" ht="18.75" hidden="1">
      <c r="A1238" s="76" t="s">
        <v>1298</v>
      </c>
      <c r="B1238" s="151" t="s">
        <v>1299</v>
      </c>
      <c r="C1238" s="71"/>
      <c r="D1238" s="183"/>
      <c r="E1238" s="72"/>
      <c r="F1238" s="72"/>
      <c r="G1238" s="73"/>
      <c r="H1238" s="68"/>
      <c r="I1238" s="74"/>
      <c r="J1238" s="69"/>
      <c r="K1238" s="62" t="str">
        <f t="shared" si="22"/>
        <v>Vazia</v>
      </c>
      <c r="L1238" s="13"/>
      <c r="M1238" s="13"/>
      <c r="N1238" s="13"/>
      <c r="O1238" s="13"/>
      <c r="P1238" s="13"/>
      <c r="Q1238" s="13"/>
      <c r="R1238" s="13"/>
      <c r="S1238" s="13"/>
      <c r="T1238" s="13"/>
      <c r="U1238" s="13"/>
    </row>
    <row r="1239" spans="1:21" ht="18.75" hidden="1">
      <c r="A1239" s="76" t="s">
        <v>1300</v>
      </c>
      <c r="B1239" s="149" t="s">
        <v>1301</v>
      </c>
      <c r="C1239" s="71" t="s">
        <v>32</v>
      </c>
      <c r="D1239" s="183"/>
      <c r="E1239" s="72">
        <v>217.39</v>
      </c>
      <c r="F1239" s="72">
        <f>E1239*(1+C$2031)</f>
        <v>267.65056800000002</v>
      </c>
      <c r="G1239" s="73">
        <f>D1239*F1239</f>
        <v>0</v>
      </c>
      <c r="H1239" s="68"/>
      <c r="I1239" s="74"/>
      <c r="J1239" s="75"/>
      <c r="K1239" s="62" t="str">
        <f t="shared" si="22"/>
        <v>Vazia</v>
      </c>
      <c r="L1239" s="13"/>
      <c r="M1239" s="13"/>
      <c r="N1239" s="13"/>
      <c r="O1239" s="13"/>
      <c r="P1239" s="13"/>
      <c r="Q1239" s="13"/>
      <c r="R1239" s="13"/>
      <c r="S1239" s="13"/>
      <c r="T1239" s="13"/>
      <c r="U1239" s="13"/>
    </row>
    <row r="1240" spans="1:21" ht="94.5" hidden="1">
      <c r="A1240" s="76"/>
      <c r="B1240" s="148" t="s">
        <v>1302</v>
      </c>
      <c r="C1240" s="71"/>
      <c r="D1240" s="183"/>
      <c r="E1240" s="72"/>
      <c r="F1240" s="72"/>
      <c r="G1240" s="73"/>
      <c r="H1240" s="68"/>
      <c r="I1240" s="74"/>
      <c r="J1240" s="69"/>
      <c r="K1240" s="62" t="str">
        <f t="shared" si="22"/>
        <v>Vazia</v>
      </c>
      <c r="L1240" s="13"/>
      <c r="M1240" s="13"/>
      <c r="N1240" s="13"/>
      <c r="O1240" s="13"/>
      <c r="P1240" s="13"/>
      <c r="Q1240" s="13"/>
      <c r="R1240" s="13"/>
      <c r="S1240" s="13"/>
      <c r="T1240" s="13"/>
      <c r="U1240" s="13"/>
    </row>
    <row r="1241" spans="1:21" ht="18.75" hidden="1">
      <c r="A1241" s="76"/>
      <c r="B1241" s="149"/>
      <c r="C1241" s="71"/>
      <c r="D1241" s="183"/>
      <c r="E1241" s="72"/>
      <c r="F1241" s="72"/>
      <c r="G1241" s="73"/>
      <c r="H1241" s="68"/>
      <c r="I1241" s="74"/>
      <c r="J1241" s="69"/>
      <c r="K1241" s="62" t="str">
        <f t="shared" si="22"/>
        <v>Vazia</v>
      </c>
      <c r="L1241" s="13"/>
      <c r="M1241" s="13"/>
      <c r="N1241" s="13"/>
      <c r="O1241" s="13"/>
      <c r="P1241" s="13"/>
      <c r="Q1241" s="13"/>
      <c r="R1241" s="13"/>
      <c r="S1241" s="13"/>
      <c r="T1241" s="13"/>
      <c r="U1241" s="13"/>
    </row>
    <row r="1242" spans="1:21" ht="18.75" hidden="1">
      <c r="A1242" s="76" t="s">
        <v>1303</v>
      </c>
      <c r="B1242" s="149" t="s">
        <v>1304</v>
      </c>
      <c r="C1242" s="71" t="s">
        <v>32</v>
      </c>
      <c r="D1242" s="183"/>
      <c r="E1242" s="72">
        <v>236.36</v>
      </c>
      <c r="F1242" s="72">
        <f>E1242*(1+C$2031)</f>
        <v>291.00643200000002</v>
      </c>
      <c r="G1242" s="73">
        <f>D1242*F1242</f>
        <v>0</v>
      </c>
      <c r="H1242" s="68"/>
      <c r="I1242" s="74"/>
      <c r="J1242" s="75"/>
      <c r="K1242" s="62" t="str">
        <f t="shared" si="22"/>
        <v>Vazia</v>
      </c>
      <c r="L1242" s="13"/>
      <c r="M1242" s="13"/>
      <c r="N1242" s="13"/>
      <c r="O1242" s="13"/>
      <c r="P1242" s="13"/>
      <c r="Q1242" s="13"/>
      <c r="R1242" s="13"/>
      <c r="S1242" s="13"/>
      <c r="T1242" s="13"/>
      <c r="U1242" s="13"/>
    </row>
    <row r="1243" spans="1:21" ht="126" hidden="1">
      <c r="A1243" s="76"/>
      <c r="B1243" s="148" t="s">
        <v>1305</v>
      </c>
      <c r="C1243" s="71"/>
      <c r="D1243" s="183"/>
      <c r="E1243" s="72"/>
      <c r="F1243" s="72"/>
      <c r="G1243" s="73"/>
      <c r="H1243" s="68"/>
      <c r="I1243" s="74"/>
      <c r="J1243" s="69"/>
      <c r="K1243" s="62" t="str">
        <f t="shared" si="22"/>
        <v>Vazia</v>
      </c>
      <c r="L1243" s="13"/>
      <c r="M1243" s="13"/>
      <c r="N1243" s="13"/>
      <c r="O1243" s="13"/>
      <c r="P1243" s="13"/>
      <c r="Q1243" s="13"/>
      <c r="R1243" s="13"/>
      <c r="S1243" s="13"/>
      <c r="T1243" s="13"/>
      <c r="U1243" s="13"/>
    </row>
    <row r="1244" spans="1:21" ht="18.75" hidden="1">
      <c r="A1244" s="76"/>
      <c r="B1244" s="149"/>
      <c r="C1244" s="71"/>
      <c r="D1244" s="183"/>
      <c r="E1244" s="72"/>
      <c r="F1244" s="72"/>
      <c r="G1244" s="73"/>
      <c r="H1244" s="68"/>
      <c r="I1244" s="74"/>
      <c r="J1244" s="69"/>
      <c r="K1244" s="62" t="str">
        <f t="shared" si="22"/>
        <v>Vazia</v>
      </c>
      <c r="L1244" s="13"/>
      <c r="M1244" s="13"/>
      <c r="N1244" s="13"/>
      <c r="O1244" s="13"/>
      <c r="P1244" s="13"/>
      <c r="Q1244" s="13"/>
      <c r="R1244" s="13"/>
      <c r="S1244" s="13"/>
      <c r="T1244" s="13"/>
      <c r="U1244" s="13"/>
    </row>
    <row r="1245" spans="1:21" ht="18.75" hidden="1">
      <c r="A1245" s="76" t="s">
        <v>1306</v>
      </c>
      <c r="B1245" s="149" t="s">
        <v>1307</v>
      </c>
      <c r="C1245" s="71" t="s">
        <v>32</v>
      </c>
      <c r="D1245" s="183"/>
      <c r="E1245" s="72">
        <v>236.36</v>
      </c>
      <c r="F1245" s="72">
        <f>E1245*(1+C$2031)</f>
        <v>291.00643200000002</v>
      </c>
      <c r="G1245" s="73">
        <f>D1245*F1245</f>
        <v>0</v>
      </c>
      <c r="H1245" s="68"/>
      <c r="I1245" s="74"/>
      <c r="J1245" s="75"/>
      <c r="K1245" s="62" t="str">
        <f t="shared" si="22"/>
        <v>Vazia</v>
      </c>
      <c r="L1245" s="13"/>
      <c r="M1245" s="13"/>
      <c r="N1245" s="13"/>
      <c r="O1245" s="13"/>
      <c r="P1245" s="13"/>
      <c r="Q1245" s="13"/>
      <c r="R1245" s="13"/>
      <c r="S1245" s="13"/>
      <c r="T1245" s="13"/>
      <c r="U1245" s="13"/>
    </row>
    <row r="1246" spans="1:21" ht="126" hidden="1">
      <c r="A1246" s="76"/>
      <c r="B1246" s="148" t="s">
        <v>1308</v>
      </c>
      <c r="C1246" s="71"/>
      <c r="D1246" s="183"/>
      <c r="E1246" s="72"/>
      <c r="F1246" s="72"/>
      <c r="G1246" s="73"/>
      <c r="H1246" s="68"/>
      <c r="I1246" s="74"/>
      <c r="J1246" s="69"/>
      <c r="K1246" s="62" t="str">
        <f t="shared" si="22"/>
        <v>Vazia</v>
      </c>
      <c r="L1246" s="13"/>
      <c r="M1246" s="13"/>
      <c r="N1246" s="13"/>
      <c r="O1246" s="13"/>
      <c r="P1246" s="13"/>
      <c r="Q1246" s="13"/>
      <c r="R1246" s="13"/>
      <c r="S1246" s="13"/>
      <c r="T1246" s="13"/>
      <c r="U1246" s="13"/>
    </row>
    <row r="1247" spans="1:21" ht="18.75" hidden="1">
      <c r="A1247" s="76"/>
      <c r="B1247" s="149"/>
      <c r="C1247" s="71"/>
      <c r="D1247" s="183"/>
      <c r="E1247" s="72"/>
      <c r="F1247" s="72"/>
      <c r="G1247" s="73"/>
      <c r="H1247" s="68"/>
      <c r="I1247" s="74"/>
      <c r="J1247" s="69"/>
      <c r="K1247" s="62" t="str">
        <f t="shared" si="22"/>
        <v>Vazia</v>
      </c>
      <c r="L1247" s="13"/>
      <c r="M1247" s="13"/>
      <c r="N1247" s="13"/>
      <c r="O1247" s="13"/>
      <c r="P1247" s="13"/>
      <c r="Q1247" s="13"/>
      <c r="R1247" s="13"/>
      <c r="S1247" s="13"/>
      <c r="T1247" s="13"/>
      <c r="U1247" s="13"/>
    </row>
    <row r="1248" spans="1:21" ht="18.75" hidden="1">
      <c r="A1248" s="76" t="s">
        <v>1309</v>
      </c>
      <c r="B1248" s="151" t="s">
        <v>826</v>
      </c>
      <c r="C1248" s="71"/>
      <c r="D1248" s="183"/>
      <c r="E1248" s="72"/>
      <c r="F1248" s="72"/>
      <c r="G1248" s="73"/>
      <c r="H1248" s="68"/>
      <c r="I1248" s="74"/>
      <c r="J1248" s="69"/>
      <c r="K1248" s="62" t="str">
        <f t="shared" si="22"/>
        <v>Vazia</v>
      </c>
      <c r="L1248" s="13"/>
      <c r="M1248" s="13"/>
      <c r="N1248" s="13"/>
      <c r="O1248" s="13"/>
      <c r="P1248" s="13"/>
      <c r="Q1248" s="13"/>
      <c r="R1248" s="13"/>
      <c r="S1248" s="13"/>
      <c r="T1248" s="13"/>
      <c r="U1248" s="13"/>
    </row>
    <row r="1249" spans="1:21" ht="31.5" hidden="1">
      <c r="A1249" s="76" t="s">
        <v>1310</v>
      </c>
      <c r="B1249" s="149" t="s">
        <v>1311</v>
      </c>
      <c r="C1249" s="71" t="s">
        <v>1312</v>
      </c>
      <c r="D1249" s="183"/>
      <c r="E1249" s="72">
        <v>48.58</v>
      </c>
      <c r="F1249" s="72">
        <f>E1249*(1+C$2031)</f>
        <v>59.811696000000005</v>
      </c>
      <c r="G1249" s="73">
        <f>D1249*F1249</f>
        <v>0</v>
      </c>
      <c r="H1249" s="68"/>
      <c r="I1249" s="74"/>
      <c r="J1249" s="75"/>
      <c r="K1249" s="62" t="str">
        <f t="shared" si="22"/>
        <v>Vazia</v>
      </c>
      <c r="L1249" s="13"/>
      <c r="M1249" s="13"/>
      <c r="N1249" s="13"/>
      <c r="O1249" s="13"/>
      <c r="P1249" s="13"/>
      <c r="Q1249" s="13"/>
      <c r="R1249" s="13"/>
      <c r="S1249" s="13"/>
      <c r="T1249" s="13"/>
      <c r="U1249" s="13"/>
    </row>
    <row r="1250" spans="1:21" ht="110.25" hidden="1">
      <c r="A1250" s="76"/>
      <c r="B1250" s="148" t="s">
        <v>1313</v>
      </c>
      <c r="C1250" s="71"/>
      <c r="D1250" s="183"/>
      <c r="E1250" s="72"/>
      <c r="F1250" s="72"/>
      <c r="G1250" s="73"/>
      <c r="H1250" s="68"/>
      <c r="I1250" s="74"/>
      <c r="J1250" s="69"/>
      <c r="K1250" s="62" t="str">
        <f t="shared" si="22"/>
        <v>Vazia</v>
      </c>
      <c r="L1250" s="13"/>
      <c r="M1250" s="13"/>
      <c r="N1250" s="13"/>
      <c r="O1250" s="13"/>
      <c r="P1250" s="13"/>
      <c r="Q1250" s="13"/>
      <c r="R1250" s="13"/>
      <c r="S1250" s="13"/>
      <c r="T1250" s="13"/>
      <c r="U1250" s="13"/>
    </row>
    <row r="1251" spans="1:21" ht="18.75" hidden="1">
      <c r="A1251" s="76"/>
      <c r="B1251" s="148"/>
      <c r="C1251" s="71"/>
      <c r="D1251" s="183"/>
      <c r="E1251" s="72"/>
      <c r="F1251" s="72"/>
      <c r="G1251" s="73"/>
      <c r="H1251" s="68"/>
      <c r="I1251" s="74"/>
      <c r="J1251" s="69"/>
      <c r="K1251" s="62" t="str">
        <f t="shared" si="22"/>
        <v>Vazia</v>
      </c>
      <c r="L1251" s="13"/>
      <c r="M1251" s="13"/>
      <c r="N1251" s="13"/>
      <c r="O1251" s="13"/>
      <c r="P1251" s="13"/>
      <c r="Q1251" s="13"/>
      <c r="R1251" s="13"/>
      <c r="S1251" s="13"/>
      <c r="T1251" s="13"/>
      <c r="U1251" s="13"/>
    </row>
    <row r="1252" spans="1:21" ht="31.5" hidden="1">
      <c r="A1252" s="76" t="s">
        <v>1314</v>
      </c>
      <c r="B1252" s="149" t="s">
        <v>1315</v>
      </c>
      <c r="C1252" s="71" t="s">
        <v>6</v>
      </c>
      <c r="D1252" s="183"/>
      <c r="E1252" s="72">
        <v>81.64</v>
      </c>
      <c r="F1252" s="72">
        <f>E1252*(1+C$2031)</f>
        <v>100.515168</v>
      </c>
      <c r="G1252" s="73">
        <f>D1252*F1252</f>
        <v>0</v>
      </c>
      <c r="H1252" s="68"/>
      <c r="I1252" s="74"/>
      <c r="J1252" s="75"/>
      <c r="K1252" s="62" t="str">
        <f t="shared" si="22"/>
        <v>Vazia</v>
      </c>
      <c r="L1252" s="13"/>
      <c r="M1252" s="13"/>
      <c r="N1252" s="13"/>
      <c r="O1252" s="13"/>
      <c r="P1252" s="13"/>
      <c r="Q1252" s="13"/>
      <c r="R1252" s="13"/>
      <c r="S1252" s="13"/>
      <c r="T1252" s="13"/>
      <c r="U1252" s="13"/>
    </row>
    <row r="1253" spans="1:21" ht="94.5" hidden="1">
      <c r="A1253" s="76"/>
      <c r="B1253" s="148" t="s">
        <v>1316</v>
      </c>
      <c r="C1253" s="71"/>
      <c r="D1253" s="183"/>
      <c r="E1253" s="72"/>
      <c r="F1253" s="72"/>
      <c r="G1253" s="73"/>
      <c r="H1253" s="89"/>
      <c r="I1253" s="74"/>
      <c r="J1253" s="69"/>
      <c r="K1253" s="62" t="str">
        <f t="shared" si="22"/>
        <v>Vazia</v>
      </c>
      <c r="L1253" s="13"/>
      <c r="M1253" s="13"/>
      <c r="N1253" s="13"/>
      <c r="O1253" s="13"/>
      <c r="P1253" s="13"/>
      <c r="Q1253" s="13"/>
      <c r="R1253" s="13"/>
      <c r="S1253" s="13"/>
      <c r="T1253" s="13"/>
      <c r="U1253" s="13"/>
    </row>
    <row r="1254" spans="1:21" ht="18.75">
      <c r="A1254" s="93"/>
      <c r="B1254" s="159"/>
      <c r="C1254" s="276" t="s">
        <v>81</v>
      </c>
      <c r="D1254" s="272"/>
      <c r="E1254" s="270"/>
      <c r="F1254" s="20"/>
      <c r="G1254" s="21">
        <f>SUM(G1205:G1253)</f>
        <v>1295.5006512</v>
      </c>
      <c r="H1254" s="212" t="s">
        <v>2225</v>
      </c>
      <c r="I1254" s="74"/>
      <c r="J1254" s="69"/>
      <c r="K1254" s="62" t="str">
        <f t="shared" si="22"/>
        <v>Preenchida</v>
      </c>
      <c r="L1254" s="13"/>
      <c r="M1254" s="13"/>
      <c r="N1254" s="13"/>
      <c r="O1254" s="13"/>
      <c r="P1254" s="13"/>
      <c r="Q1254" s="13"/>
      <c r="R1254" s="13"/>
      <c r="S1254" s="13"/>
      <c r="T1254" s="13"/>
      <c r="U1254" s="13"/>
    </row>
    <row r="1255" spans="1:21" ht="18.75">
      <c r="A1255" s="67">
        <v>130000</v>
      </c>
      <c r="B1255" s="147" t="s">
        <v>1317</v>
      </c>
      <c r="C1255" s="10"/>
      <c r="D1255" s="226"/>
      <c r="E1255" s="11"/>
      <c r="F1255" s="72"/>
      <c r="G1255" s="73"/>
      <c r="H1255" s="212" t="s">
        <v>2225</v>
      </c>
      <c r="I1255" s="74"/>
      <c r="J1255" s="69"/>
      <c r="K1255" s="62" t="str">
        <f t="shared" si="22"/>
        <v>Preenchida</v>
      </c>
      <c r="L1255" s="13"/>
      <c r="M1255" s="13"/>
      <c r="N1255" s="13"/>
      <c r="O1255" s="13"/>
      <c r="P1255" s="13"/>
      <c r="Q1255" s="13"/>
      <c r="R1255" s="13"/>
      <c r="S1255" s="13"/>
      <c r="T1255" s="13"/>
      <c r="U1255" s="13"/>
    </row>
    <row r="1256" spans="1:21" ht="18.75">
      <c r="A1256" s="70">
        <v>130100</v>
      </c>
      <c r="B1256" s="161" t="s">
        <v>1318</v>
      </c>
      <c r="C1256" s="71"/>
      <c r="D1256" s="227"/>
      <c r="E1256" s="72"/>
      <c r="F1256" s="72"/>
      <c r="G1256" s="73"/>
      <c r="H1256" s="212" t="s">
        <v>2225</v>
      </c>
      <c r="I1256" s="74"/>
      <c r="J1256" s="69"/>
      <c r="K1256" s="62" t="str">
        <f t="shared" si="22"/>
        <v>Preenchida</v>
      </c>
      <c r="L1256" s="13"/>
      <c r="M1256" s="13"/>
      <c r="N1256" s="13"/>
      <c r="O1256" s="13"/>
      <c r="P1256" s="13"/>
      <c r="Q1256" s="13"/>
      <c r="R1256" s="13"/>
      <c r="S1256" s="13"/>
      <c r="T1256" s="13"/>
      <c r="U1256" s="13"/>
    </row>
    <row r="1257" spans="1:21" ht="18.75" hidden="1">
      <c r="A1257" s="76">
        <v>130101</v>
      </c>
      <c r="B1257" s="149" t="s">
        <v>1319</v>
      </c>
      <c r="C1257" s="71" t="s">
        <v>6</v>
      </c>
      <c r="D1257" s="183"/>
      <c r="E1257" s="72">
        <v>112.89</v>
      </c>
      <c r="F1257" s="72">
        <f>E1257*(1+C$2031)</f>
        <v>138.99016800000001</v>
      </c>
      <c r="G1257" s="73">
        <f>D1257*F1257</f>
        <v>0</v>
      </c>
      <c r="H1257" s="68"/>
      <c r="I1257" s="74"/>
      <c r="J1257" s="75"/>
      <c r="K1257" s="62" t="str">
        <f t="shared" si="22"/>
        <v>Vazia</v>
      </c>
      <c r="L1257" s="13"/>
      <c r="M1257" s="13"/>
      <c r="N1257" s="13"/>
      <c r="O1257" s="13"/>
      <c r="P1257" s="13"/>
      <c r="Q1257" s="13"/>
      <c r="R1257" s="13"/>
      <c r="S1257" s="13"/>
      <c r="T1257" s="13"/>
      <c r="U1257" s="13"/>
    </row>
    <row r="1258" spans="1:21" ht="157.5" hidden="1">
      <c r="A1258" s="76"/>
      <c r="B1258" s="148" t="s">
        <v>1320</v>
      </c>
      <c r="C1258" s="71"/>
      <c r="D1258" s="183"/>
      <c r="E1258" s="72"/>
      <c r="F1258" s="72"/>
      <c r="G1258" s="73"/>
      <c r="H1258" s="68"/>
      <c r="I1258" s="74"/>
      <c r="J1258" s="69"/>
      <c r="K1258" s="62" t="str">
        <f t="shared" si="22"/>
        <v>Vazia</v>
      </c>
      <c r="L1258" s="13"/>
      <c r="M1258" s="13"/>
      <c r="N1258" s="13"/>
      <c r="O1258" s="13"/>
      <c r="P1258" s="13"/>
      <c r="Q1258" s="13"/>
      <c r="R1258" s="13"/>
      <c r="S1258" s="13"/>
      <c r="T1258" s="13"/>
      <c r="U1258" s="13"/>
    </row>
    <row r="1259" spans="1:21" ht="18.75" hidden="1">
      <c r="A1259" s="76"/>
      <c r="B1259" s="148"/>
      <c r="C1259" s="71"/>
      <c r="D1259" s="183"/>
      <c r="E1259" s="72"/>
      <c r="F1259" s="72"/>
      <c r="G1259" s="73"/>
      <c r="H1259" s="68"/>
      <c r="I1259" s="74"/>
      <c r="J1259" s="69"/>
      <c r="K1259" s="62" t="str">
        <f t="shared" si="22"/>
        <v>Vazia</v>
      </c>
      <c r="L1259" s="13"/>
      <c r="M1259" s="13"/>
      <c r="N1259" s="13"/>
      <c r="O1259" s="13"/>
      <c r="P1259" s="13"/>
      <c r="Q1259" s="13"/>
      <c r="R1259" s="13"/>
      <c r="S1259" s="13"/>
      <c r="T1259" s="13"/>
      <c r="U1259" s="13"/>
    </row>
    <row r="1260" spans="1:21" ht="46.9" customHeight="1">
      <c r="A1260" s="76" t="s">
        <v>1321</v>
      </c>
      <c r="B1260" s="149" t="s">
        <v>1322</v>
      </c>
      <c r="C1260" s="71" t="s">
        <v>6</v>
      </c>
      <c r="D1260" s="227">
        <v>1</v>
      </c>
      <c r="E1260" s="72">
        <v>119.09</v>
      </c>
      <c r="F1260" s="72">
        <f>E1260*(1+C$2031)</f>
        <v>146.62360800000002</v>
      </c>
      <c r="G1260" s="73">
        <f>D1260*F1260</f>
        <v>146.62360800000002</v>
      </c>
      <c r="H1260" s="285" t="s">
        <v>2267</v>
      </c>
      <c r="I1260" s="286"/>
      <c r="J1260" s="287"/>
      <c r="K1260" s="62" t="str">
        <f t="shared" si="22"/>
        <v>Preenchida</v>
      </c>
      <c r="L1260" s="13"/>
      <c r="M1260" s="13"/>
      <c r="N1260" s="13"/>
      <c r="O1260" s="13"/>
      <c r="P1260" s="13"/>
      <c r="Q1260" s="13"/>
      <c r="R1260" s="13"/>
      <c r="S1260" s="13"/>
      <c r="T1260" s="13"/>
      <c r="U1260" s="13"/>
    </row>
    <row r="1261" spans="1:21" ht="189.6" customHeight="1">
      <c r="A1261" s="76"/>
      <c r="B1261" s="148" t="s">
        <v>1323</v>
      </c>
      <c r="C1261" s="71"/>
      <c r="D1261" s="227"/>
      <c r="E1261" s="72"/>
      <c r="F1261" s="72"/>
      <c r="G1261" s="73"/>
      <c r="H1261" s="212" t="s">
        <v>2225</v>
      </c>
      <c r="I1261" s="74"/>
      <c r="J1261" s="69"/>
      <c r="K1261" s="62" t="str">
        <f t="shared" si="22"/>
        <v>Preenchida</v>
      </c>
      <c r="L1261" s="13"/>
      <c r="M1261" s="13"/>
      <c r="N1261" s="13"/>
      <c r="O1261" s="13"/>
      <c r="P1261" s="13"/>
      <c r="Q1261" s="13"/>
      <c r="R1261" s="13"/>
      <c r="S1261" s="13"/>
      <c r="T1261" s="13"/>
      <c r="U1261" s="13"/>
    </row>
    <row r="1262" spans="1:21" ht="18.75" hidden="1">
      <c r="A1262" s="76"/>
      <c r="B1262" s="148"/>
      <c r="C1262" s="71"/>
      <c r="D1262" s="183"/>
      <c r="E1262" s="72"/>
      <c r="F1262" s="72"/>
      <c r="G1262" s="73"/>
      <c r="H1262" s="68"/>
      <c r="I1262" s="74"/>
      <c r="J1262" s="69"/>
      <c r="K1262" s="62" t="str">
        <f t="shared" si="22"/>
        <v>Vazia</v>
      </c>
      <c r="L1262" s="13"/>
      <c r="M1262" s="13"/>
      <c r="N1262" s="13"/>
      <c r="O1262" s="13"/>
      <c r="P1262" s="13"/>
      <c r="Q1262" s="13"/>
      <c r="R1262" s="13"/>
      <c r="S1262" s="13"/>
      <c r="T1262" s="13"/>
      <c r="U1262" s="13"/>
    </row>
    <row r="1263" spans="1:21" ht="18.75" hidden="1">
      <c r="A1263" s="76" t="s">
        <v>1324</v>
      </c>
      <c r="B1263" s="149" t="s">
        <v>1325</v>
      </c>
      <c r="C1263" s="71" t="s">
        <v>6</v>
      </c>
      <c r="D1263" s="183"/>
      <c r="E1263" s="72">
        <v>62.4</v>
      </c>
      <c r="F1263" s="72">
        <f>E1263*(1+C$2031)</f>
        <v>76.826880000000003</v>
      </c>
      <c r="G1263" s="73">
        <f>D1263*F1263</f>
        <v>0</v>
      </c>
      <c r="H1263" s="68"/>
      <c r="I1263" s="74"/>
      <c r="J1263" s="75"/>
      <c r="K1263" s="62" t="str">
        <f t="shared" si="22"/>
        <v>Vazia</v>
      </c>
      <c r="L1263" s="13"/>
      <c r="M1263" s="13"/>
      <c r="N1263" s="13"/>
      <c r="O1263" s="13"/>
      <c r="P1263" s="13"/>
      <c r="Q1263" s="13"/>
      <c r="R1263" s="13"/>
      <c r="S1263" s="13"/>
      <c r="T1263" s="13"/>
      <c r="U1263" s="13"/>
    </row>
    <row r="1264" spans="1:21" ht="78.75" hidden="1">
      <c r="A1264" s="76"/>
      <c r="B1264" s="148" t="s">
        <v>1326</v>
      </c>
      <c r="C1264" s="71"/>
      <c r="D1264" s="181"/>
      <c r="E1264" s="72"/>
      <c r="F1264" s="72"/>
      <c r="G1264" s="73"/>
      <c r="H1264" s="68"/>
      <c r="I1264" s="74"/>
      <c r="J1264" s="69"/>
      <c r="K1264" s="62" t="str">
        <f t="shared" si="22"/>
        <v>Vazia</v>
      </c>
      <c r="L1264" s="13"/>
      <c r="M1264" s="13"/>
      <c r="N1264" s="13"/>
      <c r="O1264" s="13"/>
      <c r="P1264" s="13"/>
      <c r="Q1264" s="13"/>
      <c r="R1264" s="13"/>
      <c r="S1264" s="13"/>
      <c r="T1264" s="13"/>
      <c r="U1264" s="13"/>
    </row>
    <row r="1265" spans="1:21" ht="18.75" hidden="1">
      <c r="A1265" s="76"/>
      <c r="B1265" s="148"/>
      <c r="C1265" s="71"/>
      <c r="D1265" s="181"/>
      <c r="E1265" s="72"/>
      <c r="F1265" s="72"/>
      <c r="G1265" s="73"/>
      <c r="H1265" s="68"/>
      <c r="I1265" s="74"/>
      <c r="J1265" s="69"/>
      <c r="K1265" s="62" t="str">
        <f t="shared" si="22"/>
        <v>Vazia</v>
      </c>
      <c r="L1265" s="13"/>
      <c r="M1265" s="13"/>
      <c r="N1265" s="13"/>
      <c r="O1265" s="13"/>
      <c r="P1265" s="13"/>
      <c r="Q1265" s="13"/>
      <c r="R1265" s="13"/>
      <c r="S1265" s="13"/>
      <c r="T1265" s="13"/>
      <c r="U1265" s="13"/>
    </row>
    <row r="1266" spans="1:21" ht="18.75" hidden="1">
      <c r="A1266" s="76" t="s">
        <v>1327</v>
      </c>
      <c r="B1266" s="149" t="s">
        <v>1328</v>
      </c>
      <c r="C1266" s="71" t="s">
        <v>6</v>
      </c>
      <c r="D1266" s="183"/>
      <c r="E1266" s="72">
        <v>208.58</v>
      </c>
      <c r="F1266" s="72">
        <f>E1266*(1+C$2031)</f>
        <v>256.803696</v>
      </c>
      <c r="G1266" s="73">
        <f>D1266*F1266</f>
        <v>0</v>
      </c>
      <c r="H1266" s="68"/>
      <c r="I1266" s="74"/>
      <c r="J1266" s="75"/>
      <c r="K1266" s="62" t="str">
        <f t="shared" si="22"/>
        <v>Vazia</v>
      </c>
      <c r="L1266" s="13"/>
      <c r="M1266" s="13"/>
      <c r="N1266" s="13"/>
      <c r="O1266" s="13"/>
      <c r="P1266" s="13"/>
      <c r="Q1266" s="13"/>
      <c r="R1266" s="13"/>
      <c r="S1266" s="13"/>
      <c r="T1266" s="13"/>
      <c r="U1266" s="13"/>
    </row>
    <row r="1267" spans="1:21" ht="220.5" hidden="1">
      <c r="A1267" s="76"/>
      <c r="B1267" s="148" t="s">
        <v>1329</v>
      </c>
      <c r="C1267" s="71"/>
      <c r="D1267" s="181"/>
      <c r="E1267" s="72"/>
      <c r="F1267" s="72"/>
      <c r="G1267" s="73"/>
      <c r="H1267" s="68"/>
      <c r="I1267" s="74"/>
      <c r="J1267" s="69"/>
      <c r="K1267" s="62" t="str">
        <f t="shared" si="22"/>
        <v>Vazia</v>
      </c>
      <c r="L1267" s="13"/>
      <c r="M1267" s="13"/>
      <c r="N1267" s="13"/>
      <c r="O1267" s="13"/>
      <c r="P1267" s="13"/>
      <c r="Q1267" s="13"/>
      <c r="R1267" s="13"/>
      <c r="S1267" s="13"/>
      <c r="T1267" s="13"/>
      <c r="U1267" s="13"/>
    </row>
    <row r="1268" spans="1:21" ht="18.75" hidden="1">
      <c r="A1268" s="76"/>
      <c r="B1268" s="148"/>
      <c r="C1268" s="71"/>
      <c r="D1268" s="181"/>
      <c r="E1268" s="72"/>
      <c r="F1268" s="72"/>
      <c r="G1268" s="73"/>
      <c r="H1268" s="68"/>
      <c r="I1268" s="74"/>
      <c r="J1268" s="69"/>
      <c r="K1268" s="62" t="str">
        <f t="shared" si="22"/>
        <v>Vazia</v>
      </c>
      <c r="L1268" s="13"/>
      <c r="M1268" s="13"/>
      <c r="N1268" s="13"/>
      <c r="O1268" s="13"/>
      <c r="P1268" s="13"/>
      <c r="Q1268" s="13"/>
      <c r="R1268" s="13"/>
      <c r="S1268" s="13"/>
      <c r="T1268" s="13"/>
      <c r="U1268" s="13"/>
    </row>
    <row r="1269" spans="1:21" ht="47.25" hidden="1">
      <c r="A1269" s="76" t="s">
        <v>1330</v>
      </c>
      <c r="B1269" s="149" t="s">
        <v>1331</v>
      </c>
      <c r="C1269" s="71" t="s">
        <v>6</v>
      </c>
      <c r="D1269" s="183"/>
      <c r="E1269" s="72">
        <v>68.03</v>
      </c>
      <c r="F1269" s="72">
        <f>E1269*(1+C$2031)</f>
        <v>83.758536000000007</v>
      </c>
      <c r="G1269" s="73">
        <f>D1269*F1269</f>
        <v>0</v>
      </c>
      <c r="H1269" s="68"/>
      <c r="I1269" s="74"/>
      <c r="J1269" s="69"/>
      <c r="K1269" s="62" t="str">
        <f t="shared" si="22"/>
        <v>Vazia</v>
      </c>
      <c r="L1269" s="13"/>
      <c r="M1269" s="13"/>
      <c r="N1269" s="13"/>
      <c r="O1269" s="13"/>
      <c r="P1269" s="13"/>
      <c r="Q1269" s="13"/>
      <c r="R1269" s="13"/>
      <c r="S1269" s="13"/>
      <c r="T1269" s="13"/>
      <c r="U1269" s="13"/>
    </row>
    <row r="1270" spans="1:21" ht="78.75" hidden="1">
      <c r="A1270" s="76"/>
      <c r="B1270" s="148" t="s">
        <v>1332</v>
      </c>
      <c r="C1270" s="71"/>
      <c r="D1270" s="181"/>
      <c r="E1270" s="72"/>
      <c r="F1270" s="72"/>
      <c r="G1270" s="73"/>
      <c r="H1270" s="68"/>
      <c r="I1270" s="74"/>
      <c r="J1270" s="69"/>
      <c r="K1270" s="62" t="str">
        <f t="shared" si="22"/>
        <v>Vazia</v>
      </c>
      <c r="L1270" s="13"/>
      <c r="M1270" s="13"/>
      <c r="N1270" s="13"/>
      <c r="O1270" s="13"/>
      <c r="P1270" s="13"/>
      <c r="Q1270" s="13"/>
      <c r="R1270" s="13"/>
      <c r="S1270" s="13"/>
      <c r="T1270" s="13"/>
      <c r="U1270" s="13"/>
    </row>
    <row r="1271" spans="1:21" ht="18.75" hidden="1">
      <c r="A1271" s="76"/>
      <c r="B1271" s="148"/>
      <c r="C1271" s="71"/>
      <c r="D1271" s="181"/>
      <c r="E1271" s="72"/>
      <c r="F1271" s="72"/>
      <c r="G1271" s="73"/>
      <c r="H1271" s="68"/>
      <c r="I1271" s="74"/>
      <c r="J1271" s="69"/>
      <c r="K1271" s="62" t="str">
        <f t="shared" si="22"/>
        <v>Vazia</v>
      </c>
      <c r="L1271" s="13"/>
      <c r="M1271" s="13"/>
      <c r="N1271" s="13"/>
      <c r="O1271" s="13"/>
      <c r="P1271" s="13"/>
      <c r="Q1271" s="13"/>
      <c r="R1271" s="13"/>
      <c r="S1271" s="13"/>
      <c r="T1271" s="13"/>
      <c r="U1271" s="13"/>
    </row>
    <row r="1272" spans="1:21" ht="47.25" hidden="1">
      <c r="A1272" s="76" t="s">
        <v>1333</v>
      </c>
      <c r="B1272" s="149" t="s">
        <v>1334</v>
      </c>
      <c r="C1272" s="71" t="s">
        <v>6</v>
      </c>
      <c r="D1272" s="183"/>
      <c r="E1272" s="72">
        <v>20.3</v>
      </c>
      <c r="F1272" s="72">
        <f>E1272*(1+C$2031)</f>
        <v>24.993360000000003</v>
      </c>
      <c r="G1272" s="73">
        <f>D1272*F1272</f>
        <v>0</v>
      </c>
      <c r="H1272" s="68"/>
      <c r="I1272" s="74"/>
      <c r="J1272" s="69"/>
      <c r="K1272" s="62" t="str">
        <f t="shared" si="22"/>
        <v>Vazia</v>
      </c>
      <c r="L1272" s="13"/>
      <c r="M1272" s="13"/>
      <c r="N1272" s="13"/>
      <c r="O1272" s="13"/>
      <c r="P1272" s="13"/>
      <c r="Q1272" s="13"/>
      <c r="R1272" s="13"/>
      <c r="S1272" s="13"/>
      <c r="T1272" s="13"/>
      <c r="U1272" s="13"/>
    </row>
    <row r="1273" spans="1:21" ht="110.25" hidden="1">
      <c r="A1273" s="76"/>
      <c r="B1273" s="148" t="s">
        <v>1335</v>
      </c>
      <c r="C1273" s="71"/>
      <c r="D1273" s="181"/>
      <c r="E1273" s="72"/>
      <c r="F1273" s="72"/>
      <c r="G1273" s="73"/>
      <c r="H1273" s="68"/>
      <c r="I1273" s="74"/>
      <c r="J1273" s="69"/>
      <c r="K1273" s="62" t="str">
        <f t="shared" si="22"/>
        <v>Vazia</v>
      </c>
      <c r="L1273" s="13"/>
      <c r="M1273" s="13"/>
      <c r="N1273" s="13"/>
      <c r="O1273" s="13"/>
      <c r="P1273" s="13"/>
      <c r="Q1273" s="13"/>
      <c r="R1273" s="13"/>
      <c r="S1273" s="13"/>
      <c r="T1273" s="13"/>
      <c r="U1273" s="13"/>
    </row>
    <row r="1274" spans="1:21" ht="18.75" hidden="1">
      <c r="A1274" s="76"/>
      <c r="B1274" s="148"/>
      <c r="C1274" s="71"/>
      <c r="D1274" s="181"/>
      <c r="E1274" s="72"/>
      <c r="F1274" s="72"/>
      <c r="G1274" s="73"/>
      <c r="H1274" s="68"/>
      <c r="I1274" s="74"/>
      <c r="J1274" s="69"/>
      <c r="K1274" s="62" t="str">
        <f t="shared" si="22"/>
        <v>Vazia</v>
      </c>
      <c r="L1274" s="13"/>
      <c r="M1274" s="13"/>
      <c r="N1274" s="13"/>
      <c r="O1274" s="13"/>
      <c r="P1274" s="13"/>
      <c r="Q1274" s="13"/>
      <c r="R1274" s="13"/>
      <c r="S1274" s="13"/>
      <c r="T1274" s="13"/>
      <c r="U1274" s="13"/>
    </row>
    <row r="1275" spans="1:21" ht="18.75" hidden="1">
      <c r="A1275" s="76" t="s">
        <v>1336</v>
      </c>
      <c r="B1275" s="151" t="s">
        <v>1337</v>
      </c>
      <c r="C1275" s="71"/>
      <c r="D1275" s="183"/>
      <c r="E1275" s="72"/>
      <c r="F1275" s="72"/>
      <c r="G1275" s="73"/>
      <c r="H1275" s="68"/>
      <c r="I1275" s="74"/>
      <c r="J1275" s="69"/>
      <c r="K1275" s="62" t="str">
        <f t="shared" si="22"/>
        <v>Vazia</v>
      </c>
      <c r="L1275" s="13"/>
      <c r="M1275" s="13"/>
      <c r="N1275" s="13"/>
      <c r="O1275" s="13"/>
      <c r="P1275" s="13"/>
      <c r="Q1275" s="13"/>
      <c r="R1275" s="13"/>
      <c r="S1275" s="13"/>
      <c r="T1275" s="13"/>
      <c r="U1275" s="13"/>
    </row>
    <row r="1276" spans="1:21" ht="31.5" hidden="1">
      <c r="A1276" s="76" t="s">
        <v>1338</v>
      </c>
      <c r="B1276" s="149" t="s">
        <v>1339</v>
      </c>
      <c r="C1276" s="71" t="s">
        <v>6</v>
      </c>
      <c r="D1276" s="183"/>
      <c r="E1276" s="72">
        <v>230.41</v>
      </c>
      <c r="F1276" s="72">
        <f>E1276*(1+C$2031)</f>
        <v>283.680792</v>
      </c>
      <c r="G1276" s="73">
        <f>D1276*F1276</f>
        <v>0</v>
      </c>
      <c r="H1276" s="68"/>
      <c r="I1276" s="74"/>
      <c r="J1276" s="75"/>
      <c r="K1276" s="62" t="str">
        <f t="shared" si="22"/>
        <v>Vazia</v>
      </c>
      <c r="L1276" s="13"/>
      <c r="M1276" s="13"/>
      <c r="N1276" s="13"/>
      <c r="O1276" s="13"/>
      <c r="P1276" s="13"/>
      <c r="Q1276" s="13"/>
      <c r="R1276" s="13"/>
      <c r="S1276" s="13"/>
      <c r="T1276" s="13"/>
      <c r="U1276" s="13"/>
    </row>
    <row r="1277" spans="1:21" ht="141.75" hidden="1">
      <c r="A1277" s="76"/>
      <c r="B1277" s="148" t="s">
        <v>1340</v>
      </c>
      <c r="C1277" s="71"/>
      <c r="D1277" s="183"/>
      <c r="E1277" s="72"/>
      <c r="F1277" s="72"/>
      <c r="G1277" s="73"/>
      <c r="H1277" s="68"/>
      <c r="I1277" s="74"/>
      <c r="J1277" s="69"/>
      <c r="K1277" s="62" t="str">
        <f t="shared" si="22"/>
        <v>Vazia</v>
      </c>
      <c r="L1277" s="13"/>
      <c r="M1277" s="13"/>
      <c r="N1277" s="13"/>
      <c r="O1277" s="13"/>
      <c r="P1277" s="13"/>
      <c r="Q1277" s="13"/>
      <c r="R1277" s="13"/>
      <c r="S1277" s="13"/>
      <c r="T1277" s="13"/>
      <c r="U1277" s="13"/>
    </row>
    <row r="1278" spans="1:21" ht="18.75" hidden="1">
      <c r="A1278" s="76"/>
      <c r="B1278" s="149"/>
      <c r="C1278" s="71"/>
      <c r="D1278" s="183"/>
      <c r="E1278" s="72"/>
      <c r="F1278" s="72"/>
      <c r="G1278" s="73"/>
      <c r="H1278" s="68"/>
      <c r="I1278" s="74"/>
      <c r="J1278" s="69"/>
      <c r="K1278" s="62" t="str">
        <f t="shared" si="22"/>
        <v>Vazia</v>
      </c>
      <c r="L1278" s="13"/>
      <c r="M1278" s="13"/>
      <c r="N1278" s="13"/>
      <c r="O1278" s="13"/>
      <c r="P1278" s="13"/>
      <c r="Q1278" s="13"/>
      <c r="R1278" s="13"/>
      <c r="S1278" s="13"/>
      <c r="T1278" s="13"/>
      <c r="U1278" s="13"/>
    </row>
    <row r="1279" spans="1:21" ht="31.5" hidden="1">
      <c r="A1279" s="76" t="s">
        <v>1341</v>
      </c>
      <c r="B1279" s="149" t="s">
        <v>1342</v>
      </c>
      <c r="C1279" s="71" t="s">
        <v>6</v>
      </c>
      <c r="D1279" s="183"/>
      <c r="E1279" s="72">
        <v>180.84</v>
      </c>
      <c r="F1279" s="72">
        <f>E1279*(1+C$2031)</f>
        <v>222.65020800000002</v>
      </c>
      <c r="G1279" s="73">
        <f>D1279*F1279</f>
        <v>0</v>
      </c>
      <c r="H1279" s="68"/>
      <c r="I1279" s="74"/>
      <c r="J1279" s="75"/>
      <c r="K1279" s="62" t="str">
        <f t="shared" si="22"/>
        <v>Vazia</v>
      </c>
      <c r="L1279" s="13"/>
      <c r="M1279" s="13"/>
      <c r="N1279" s="13"/>
      <c r="O1279" s="13"/>
      <c r="P1279" s="13"/>
      <c r="Q1279" s="13"/>
      <c r="R1279" s="13"/>
      <c r="S1279" s="13"/>
      <c r="T1279" s="13"/>
      <c r="U1279" s="13"/>
    </row>
    <row r="1280" spans="1:21" ht="157.5" hidden="1">
      <c r="A1280" s="76"/>
      <c r="B1280" s="148" t="s">
        <v>1343</v>
      </c>
      <c r="C1280" s="71"/>
      <c r="D1280" s="183"/>
      <c r="E1280" s="72"/>
      <c r="F1280" s="72"/>
      <c r="G1280" s="73"/>
      <c r="H1280" s="68"/>
      <c r="I1280" s="74"/>
      <c r="J1280" s="69"/>
      <c r="K1280" s="62" t="str">
        <f t="shared" si="22"/>
        <v>Vazia</v>
      </c>
      <c r="L1280" s="13"/>
      <c r="M1280" s="13"/>
      <c r="N1280" s="13"/>
      <c r="O1280" s="13"/>
      <c r="P1280" s="13"/>
      <c r="Q1280" s="13"/>
      <c r="R1280" s="13"/>
      <c r="S1280" s="13"/>
      <c r="T1280" s="13"/>
      <c r="U1280" s="13"/>
    </row>
    <row r="1281" spans="1:21" ht="18.75" hidden="1">
      <c r="A1281" s="76"/>
      <c r="B1281" s="148"/>
      <c r="C1281" s="71"/>
      <c r="D1281" s="183"/>
      <c r="E1281" s="72"/>
      <c r="F1281" s="72"/>
      <c r="G1281" s="73"/>
      <c r="H1281" s="68"/>
      <c r="I1281" s="74"/>
      <c r="J1281" s="69"/>
      <c r="K1281" s="62" t="str">
        <f t="shared" si="22"/>
        <v>Vazia</v>
      </c>
      <c r="L1281" s="13"/>
      <c r="M1281" s="13"/>
      <c r="N1281" s="13"/>
      <c r="O1281" s="13"/>
      <c r="P1281" s="13"/>
      <c r="Q1281" s="13"/>
      <c r="R1281" s="13"/>
      <c r="S1281" s="13"/>
      <c r="T1281" s="13"/>
      <c r="U1281" s="13"/>
    </row>
    <row r="1282" spans="1:21" ht="31.5" hidden="1">
      <c r="A1282" s="76" t="s">
        <v>1344</v>
      </c>
      <c r="B1282" s="149" t="s">
        <v>1345</v>
      </c>
      <c r="C1282" s="71" t="s">
        <v>18</v>
      </c>
      <c r="D1282" s="183"/>
      <c r="E1282" s="72">
        <v>123.09</v>
      </c>
      <c r="F1282" s="72">
        <f>E1282*(1+C$2031)</f>
        <v>151.54840800000002</v>
      </c>
      <c r="G1282" s="73">
        <f>D1282*F1282</f>
        <v>0</v>
      </c>
      <c r="H1282" s="68"/>
      <c r="I1282" s="74"/>
      <c r="J1282" s="75"/>
      <c r="K1282" s="62" t="str">
        <f t="shared" si="22"/>
        <v>Vazia</v>
      </c>
      <c r="L1282" s="13"/>
      <c r="M1282" s="13"/>
      <c r="N1282" s="13"/>
      <c r="O1282" s="13"/>
      <c r="P1282" s="13"/>
      <c r="Q1282" s="13"/>
      <c r="R1282" s="13"/>
      <c r="S1282" s="13"/>
      <c r="T1282" s="13"/>
      <c r="U1282" s="13"/>
    </row>
    <row r="1283" spans="1:21" ht="330.75" hidden="1">
      <c r="A1283" s="76"/>
      <c r="B1283" s="148" t="s">
        <v>1346</v>
      </c>
      <c r="C1283" s="71"/>
      <c r="D1283" s="183"/>
      <c r="E1283" s="72"/>
      <c r="F1283" s="72"/>
      <c r="G1283" s="73"/>
      <c r="H1283" s="68"/>
      <c r="I1283" s="74"/>
      <c r="J1283" s="69"/>
      <c r="K1283" s="62" t="str">
        <f t="shared" si="22"/>
        <v>Vazia</v>
      </c>
      <c r="L1283" s="13"/>
      <c r="M1283" s="13"/>
      <c r="N1283" s="13"/>
      <c r="O1283" s="13"/>
      <c r="P1283" s="13"/>
      <c r="Q1283" s="13"/>
      <c r="R1283" s="13"/>
      <c r="S1283" s="13"/>
      <c r="T1283" s="13"/>
      <c r="U1283" s="13"/>
    </row>
    <row r="1284" spans="1:21" ht="18.75" hidden="1">
      <c r="A1284" s="76"/>
      <c r="B1284" s="148"/>
      <c r="C1284" s="71"/>
      <c r="D1284" s="183"/>
      <c r="E1284" s="72"/>
      <c r="F1284" s="72"/>
      <c r="G1284" s="73"/>
      <c r="H1284" s="68"/>
      <c r="I1284" s="74"/>
      <c r="J1284" s="69"/>
      <c r="K1284" s="62" t="str">
        <f t="shared" si="22"/>
        <v>Vazia</v>
      </c>
      <c r="L1284" s="13"/>
      <c r="M1284" s="13"/>
      <c r="N1284" s="13"/>
      <c r="O1284" s="13"/>
      <c r="P1284" s="13"/>
      <c r="Q1284" s="13"/>
      <c r="R1284" s="13"/>
      <c r="S1284" s="13"/>
      <c r="T1284" s="13"/>
      <c r="U1284" s="13"/>
    </row>
    <row r="1285" spans="1:21" ht="31.5" hidden="1">
      <c r="A1285" s="76" t="s">
        <v>1347</v>
      </c>
      <c r="B1285" s="149" t="s">
        <v>1348</v>
      </c>
      <c r="C1285" s="71" t="s">
        <v>18</v>
      </c>
      <c r="D1285" s="183"/>
      <c r="E1285" s="72">
        <v>225.32</v>
      </c>
      <c r="F1285" s="72">
        <f>E1285*(1+C$2031)</f>
        <v>277.41398400000003</v>
      </c>
      <c r="G1285" s="73">
        <f>D1285*F1285</f>
        <v>0</v>
      </c>
      <c r="H1285" s="68"/>
      <c r="I1285" s="74"/>
      <c r="J1285" s="75"/>
      <c r="K1285" s="62" t="str">
        <f t="shared" si="22"/>
        <v>Vazia</v>
      </c>
      <c r="L1285" s="13"/>
      <c r="M1285" s="13"/>
      <c r="N1285" s="13"/>
      <c r="O1285" s="13"/>
      <c r="P1285" s="13"/>
      <c r="Q1285" s="13"/>
      <c r="R1285" s="13"/>
      <c r="S1285" s="13"/>
      <c r="T1285" s="13"/>
      <c r="U1285" s="13"/>
    </row>
    <row r="1286" spans="1:21" ht="315" hidden="1">
      <c r="A1286" s="76"/>
      <c r="B1286" s="148" t="s">
        <v>1349</v>
      </c>
      <c r="C1286" s="71"/>
      <c r="D1286" s="183"/>
      <c r="E1286" s="72"/>
      <c r="F1286" s="72"/>
      <c r="G1286" s="73"/>
      <c r="H1286" s="68"/>
      <c r="I1286" s="74"/>
      <c r="J1286" s="69"/>
      <c r="K1286" s="62" t="str">
        <f t="shared" si="22"/>
        <v>Vazia</v>
      </c>
      <c r="L1286" s="13"/>
      <c r="M1286" s="13"/>
      <c r="N1286" s="13"/>
      <c r="O1286" s="13"/>
      <c r="P1286" s="13"/>
      <c r="Q1286" s="13"/>
      <c r="R1286" s="13"/>
      <c r="S1286" s="13"/>
      <c r="T1286" s="13"/>
      <c r="U1286" s="13"/>
    </row>
    <row r="1287" spans="1:21" ht="18.75" hidden="1">
      <c r="A1287" s="76"/>
      <c r="B1287" s="148"/>
      <c r="C1287" s="71"/>
      <c r="D1287" s="183"/>
      <c r="E1287" s="72"/>
      <c r="F1287" s="72"/>
      <c r="G1287" s="73"/>
      <c r="H1287" s="68"/>
      <c r="I1287" s="74"/>
      <c r="J1287" s="69"/>
      <c r="K1287" s="62" t="str">
        <f t="shared" si="22"/>
        <v>Vazia</v>
      </c>
      <c r="L1287" s="13"/>
      <c r="M1287" s="13"/>
      <c r="N1287" s="13"/>
      <c r="O1287" s="13"/>
      <c r="P1287" s="13"/>
      <c r="Q1287" s="13"/>
      <c r="R1287" s="13"/>
      <c r="S1287" s="13"/>
      <c r="T1287" s="13"/>
      <c r="U1287" s="13"/>
    </row>
    <row r="1288" spans="1:21" ht="31.5" hidden="1">
      <c r="A1288" s="76" t="s">
        <v>1350</v>
      </c>
      <c r="B1288" s="149" t="s">
        <v>1351</v>
      </c>
      <c r="C1288" s="71" t="s">
        <v>18</v>
      </c>
      <c r="D1288" s="183"/>
      <c r="E1288" s="72">
        <v>211.52</v>
      </c>
      <c r="F1288" s="72">
        <f>E1288*(1+C$2031)</f>
        <v>260.42342400000001</v>
      </c>
      <c r="G1288" s="73">
        <f>D1288*F1288</f>
        <v>0</v>
      </c>
      <c r="H1288" s="68"/>
      <c r="I1288" s="74"/>
      <c r="J1288" s="75"/>
      <c r="K1288" s="62" t="str">
        <f t="shared" si="22"/>
        <v>Vazia</v>
      </c>
      <c r="L1288" s="13"/>
      <c r="M1288" s="13"/>
      <c r="N1288" s="13"/>
      <c r="O1288" s="13"/>
      <c r="P1288" s="13"/>
      <c r="Q1288" s="13"/>
      <c r="R1288" s="13"/>
      <c r="S1288" s="13"/>
      <c r="T1288" s="13"/>
      <c r="U1288" s="13"/>
    </row>
    <row r="1289" spans="1:21" ht="315" hidden="1">
      <c r="A1289" s="76"/>
      <c r="B1289" s="148" t="s">
        <v>1352</v>
      </c>
      <c r="C1289" s="71"/>
      <c r="D1289" s="183"/>
      <c r="E1289" s="72"/>
      <c r="F1289" s="72"/>
      <c r="G1289" s="73"/>
      <c r="H1289" s="68"/>
      <c r="I1289" s="74"/>
      <c r="J1289" s="69"/>
      <c r="K1289" s="62" t="str">
        <f t="shared" si="22"/>
        <v>Vazia</v>
      </c>
      <c r="L1289" s="13"/>
      <c r="M1289" s="13"/>
      <c r="N1289" s="13"/>
      <c r="O1289" s="13"/>
      <c r="P1289" s="13"/>
      <c r="Q1289" s="13"/>
      <c r="R1289" s="13"/>
      <c r="S1289" s="13"/>
      <c r="T1289" s="13"/>
      <c r="U1289" s="13"/>
    </row>
    <row r="1290" spans="1:21" ht="18.75" hidden="1">
      <c r="A1290" s="76"/>
      <c r="B1290" s="148"/>
      <c r="C1290" s="71"/>
      <c r="D1290" s="183"/>
      <c r="E1290" s="72"/>
      <c r="F1290" s="72"/>
      <c r="G1290" s="73"/>
      <c r="H1290" s="68"/>
      <c r="I1290" s="74"/>
      <c r="J1290" s="69"/>
      <c r="K1290" s="62" t="str">
        <f t="shared" si="22"/>
        <v>Vazia</v>
      </c>
      <c r="L1290" s="13"/>
      <c r="M1290" s="13"/>
      <c r="N1290" s="13"/>
      <c r="O1290" s="13"/>
      <c r="P1290" s="13"/>
      <c r="Q1290" s="13"/>
      <c r="R1290" s="13"/>
      <c r="S1290" s="13"/>
      <c r="T1290" s="13"/>
      <c r="U1290" s="13"/>
    </row>
    <row r="1291" spans="1:21" ht="31.5" hidden="1">
      <c r="A1291" s="76" t="s">
        <v>1353</v>
      </c>
      <c r="B1291" s="149" t="s">
        <v>1354</v>
      </c>
      <c r="C1291" s="71" t="s">
        <v>18</v>
      </c>
      <c r="D1291" s="183"/>
      <c r="E1291" s="72">
        <v>313.75</v>
      </c>
      <c r="F1291" s="72">
        <f>E1291*(1+C$2031)</f>
        <v>386.28900000000004</v>
      </c>
      <c r="G1291" s="73">
        <f>D1291*F1291</f>
        <v>0</v>
      </c>
      <c r="H1291" s="68"/>
      <c r="I1291" s="74"/>
      <c r="J1291" s="75"/>
      <c r="K1291" s="62" t="str">
        <f t="shared" si="22"/>
        <v>Vazia</v>
      </c>
      <c r="L1291" s="13"/>
      <c r="M1291" s="13"/>
      <c r="N1291" s="13"/>
      <c r="O1291" s="13"/>
      <c r="P1291" s="13"/>
      <c r="Q1291" s="13"/>
      <c r="R1291" s="13"/>
      <c r="S1291" s="13"/>
      <c r="T1291" s="13"/>
      <c r="U1291" s="13"/>
    </row>
    <row r="1292" spans="1:21" ht="315" hidden="1">
      <c r="A1292" s="76"/>
      <c r="B1292" s="148" t="s">
        <v>1352</v>
      </c>
      <c r="C1292" s="71"/>
      <c r="D1292" s="183"/>
      <c r="E1292" s="72"/>
      <c r="F1292" s="72"/>
      <c r="G1292" s="73"/>
      <c r="H1292" s="89"/>
      <c r="I1292" s="74"/>
      <c r="J1292" s="69"/>
      <c r="K1292" s="62" t="str">
        <f t="shared" si="22"/>
        <v>Vazia</v>
      </c>
      <c r="L1292" s="13"/>
      <c r="M1292" s="13"/>
      <c r="N1292" s="13"/>
      <c r="O1292" s="13"/>
      <c r="P1292" s="13"/>
      <c r="Q1292" s="13"/>
      <c r="R1292" s="13"/>
      <c r="S1292" s="13"/>
      <c r="T1292" s="13"/>
      <c r="U1292" s="13"/>
    </row>
    <row r="1293" spans="1:21" ht="18.75" hidden="1">
      <c r="A1293" s="76"/>
      <c r="B1293" s="148"/>
      <c r="C1293" s="71"/>
      <c r="D1293" s="183"/>
      <c r="E1293" s="72"/>
      <c r="F1293" s="72"/>
      <c r="G1293" s="73"/>
      <c r="H1293" s="68"/>
      <c r="I1293" s="74"/>
      <c r="J1293" s="69"/>
      <c r="K1293" s="62" t="str">
        <f t="shared" si="22"/>
        <v>Vazia</v>
      </c>
      <c r="L1293" s="13"/>
      <c r="M1293" s="13"/>
      <c r="N1293" s="13"/>
      <c r="O1293" s="13"/>
      <c r="P1293" s="13"/>
      <c r="Q1293" s="13"/>
      <c r="R1293" s="13"/>
      <c r="S1293" s="13"/>
      <c r="T1293" s="13"/>
      <c r="U1293" s="13"/>
    </row>
    <row r="1294" spans="1:21" ht="31.5" hidden="1">
      <c r="A1294" s="76" t="s">
        <v>1355</v>
      </c>
      <c r="B1294" s="149" t="s">
        <v>1356</v>
      </c>
      <c r="C1294" s="71" t="s">
        <v>18</v>
      </c>
      <c r="D1294" s="183"/>
      <c r="E1294" s="72">
        <v>756.63</v>
      </c>
      <c r="F1294" s="72">
        <f>E1294*(1+C$2031)</f>
        <v>931.56285600000001</v>
      </c>
      <c r="G1294" s="73">
        <f>D1294*F1294</f>
        <v>0</v>
      </c>
      <c r="H1294" s="68"/>
      <c r="I1294" s="74"/>
      <c r="J1294" s="75"/>
      <c r="K1294" s="62" t="str">
        <f t="shared" si="22"/>
        <v>Vazia</v>
      </c>
      <c r="L1294" s="13"/>
      <c r="M1294" s="13"/>
      <c r="N1294" s="13"/>
      <c r="O1294" s="13"/>
      <c r="P1294" s="13"/>
      <c r="Q1294" s="13"/>
      <c r="R1294" s="13"/>
      <c r="S1294" s="13"/>
      <c r="T1294" s="13"/>
      <c r="U1294" s="13"/>
    </row>
    <row r="1295" spans="1:21" ht="267.75" hidden="1">
      <c r="A1295" s="76"/>
      <c r="B1295" s="148" t="s">
        <v>1357</v>
      </c>
      <c r="C1295" s="71"/>
      <c r="D1295" s="183"/>
      <c r="E1295" s="72"/>
      <c r="F1295" s="72"/>
      <c r="G1295" s="73"/>
      <c r="H1295" s="68"/>
      <c r="I1295" s="74"/>
      <c r="J1295" s="69"/>
      <c r="K1295" s="62" t="str">
        <f t="shared" si="22"/>
        <v>Vazia</v>
      </c>
      <c r="L1295" s="13"/>
      <c r="M1295" s="13"/>
      <c r="N1295" s="13"/>
      <c r="O1295" s="13"/>
      <c r="P1295" s="13"/>
      <c r="Q1295" s="13"/>
      <c r="R1295" s="13"/>
      <c r="S1295" s="13"/>
      <c r="T1295" s="13"/>
      <c r="U1295" s="13"/>
    </row>
    <row r="1296" spans="1:21" ht="18.75" hidden="1">
      <c r="A1296" s="76"/>
      <c r="B1296" s="148"/>
      <c r="C1296" s="71"/>
      <c r="D1296" s="183"/>
      <c r="E1296" s="72"/>
      <c r="F1296" s="72"/>
      <c r="G1296" s="73"/>
      <c r="H1296" s="68"/>
      <c r="I1296" s="74"/>
      <c r="J1296" s="69"/>
      <c r="K1296" s="62" t="str">
        <f t="shared" si="22"/>
        <v>Vazia</v>
      </c>
      <c r="L1296" s="13"/>
      <c r="M1296" s="13"/>
      <c r="N1296" s="13"/>
      <c r="O1296" s="13"/>
      <c r="P1296" s="13"/>
      <c r="Q1296" s="13"/>
      <c r="R1296" s="13"/>
      <c r="S1296" s="13"/>
      <c r="T1296" s="13"/>
      <c r="U1296" s="13"/>
    </row>
    <row r="1297" spans="1:21" ht="47.25" hidden="1">
      <c r="A1297" s="76" t="s">
        <v>1358</v>
      </c>
      <c r="B1297" s="149" t="s">
        <v>1359</v>
      </c>
      <c r="C1297" s="71" t="s">
        <v>18</v>
      </c>
      <c r="D1297" s="183"/>
      <c r="E1297" s="72">
        <v>857.97</v>
      </c>
      <c r="F1297" s="72">
        <f>E1297*(1+C$2031)</f>
        <v>1056.332664</v>
      </c>
      <c r="G1297" s="73">
        <f>D1297*F1297</f>
        <v>0</v>
      </c>
      <c r="H1297" s="68"/>
      <c r="I1297" s="74"/>
      <c r="J1297" s="75"/>
      <c r="K1297" s="62" t="str">
        <f t="shared" si="22"/>
        <v>Vazia</v>
      </c>
      <c r="L1297" s="13"/>
      <c r="M1297" s="13"/>
      <c r="N1297" s="13"/>
      <c r="O1297" s="13"/>
      <c r="P1297" s="13"/>
      <c r="Q1297" s="13"/>
      <c r="R1297" s="13"/>
      <c r="S1297" s="13"/>
      <c r="T1297" s="13"/>
      <c r="U1297" s="13"/>
    </row>
    <row r="1298" spans="1:21" ht="362.25" hidden="1">
      <c r="A1298" s="76"/>
      <c r="B1298" s="148" t="s">
        <v>1360</v>
      </c>
      <c r="C1298" s="71"/>
      <c r="D1298" s="183"/>
      <c r="E1298" s="72"/>
      <c r="F1298" s="72"/>
      <c r="G1298" s="73"/>
      <c r="H1298" s="68"/>
      <c r="I1298" s="74"/>
      <c r="J1298" s="69"/>
      <c r="K1298" s="62" t="str">
        <f t="shared" ref="K1298:K1361" si="23">IF(H1298="","Vazia","Preenchida")</f>
        <v>Vazia</v>
      </c>
      <c r="L1298" s="13"/>
      <c r="M1298" s="13"/>
      <c r="N1298" s="13"/>
      <c r="O1298" s="13"/>
      <c r="P1298" s="13"/>
      <c r="Q1298" s="13"/>
      <c r="R1298" s="13"/>
      <c r="S1298" s="13"/>
      <c r="T1298" s="13"/>
      <c r="U1298" s="13"/>
    </row>
    <row r="1299" spans="1:21" ht="18.75" hidden="1">
      <c r="A1299" s="76"/>
      <c r="B1299" s="148"/>
      <c r="C1299" s="71"/>
      <c r="D1299" s="183"/>
      <c r="E1299" s="72"/>
      <c r="F1299" s="72"/>
      <c r="G1299" s="73"/>
      <c r="H1299" s="68"/>
      <c r="I1299" s="74"/>
      <c r="J1299" s="69"/>
      <c r="K1299" s="62" t="str">
        <f t="shared" si="23"/>
        <v>Vazia</v>
      </c>
      <c r="L1299" s="13"/>
      <c r="M1299" s="13"/>
      <c r="N1299" s="13"/>
      <c r="O1299" s="13"/>
      <c r="P1299" s="13"/>
      <c r="Q1299" s="13"/>
      <c r="R1299" s="13"/>
      <c r="S1299" s="13"/>
      <c r="T1299" s="13"/>
      <c r="U1299" s="13"/>
    </row>
    <row r="1300" spans="1:21" ht="47.25" hidden="1">
      <c r="A1300" s="76" t="s">
        <v>1361</v>
      </c>
      <c r="B1300" s="149" t="s">
        <v>1362</v>
      </c>
      <c r="C1300" s="71" t="s">
        <v>18</v>
      </c>
      <c r="D1300" s="183"/>
      <c r="E1300" s="72">
        <v>959.3</v>
      </c>
      <c r="F1300" s="72">
        <f>E1300*(1+C$2031)</f>
        <v>1181.09016</v>
      </c>
      <c r="G1300" s="73">
        <f>D1300*F1300</f>
        <v>0</v>
      </c>
      <c r="H1300" s="68"/>
      <c r="I1300" s="74"/>
      <c r="J1300" s="75"/>
      <c r="K1300" s="62" t="str">
        <f t="shared" si="23"/>
        <v>Vazia</v>
      </c>
      <c r="L1300" s="13"/>
      <c r="M1300" s="13"/>
      <c r="N1300" s="13"/>
      <c r="O1300" s="13"/>
      <c r="P1300" s="13"/>
      <c r="Q1300" s="13"/>
      <c r="R1300" s="13"/>
      <c r="S1300" s="13"/>
      <c r="T1300" s="13"/>
      <c r="U1300" s="13"/>
    </row>
    <row r="1301" spans="1:21" ht="330.75" hidden="1">
      <c r="A1301" s="76"/>
      <c r="B1301" s="148" t="s">
        <v>1363</v>
      </c>
      <c r="C1301" s="71"/>
      <c r="D1301" s="183"/>
      <c r="E1301" s="72"/>
      <c r="F1301" s="72"/>
      <c r="G1301" s="73"/>
      <c r="H1301" s="68"/>
      <c r="I1301" s="74"/>
      <c r="J1301" s="69"/>
      <c r="K1301" s="62" t="str">
        <f t="shared" si="23"/>
        <v>Vazia</v>
      </c>
      <c r="L1301" s="13"/>
      <c r="M1301" s="13"/>
      <c r="N1301" s="13"/>
      <c r="O1301" s="13"/>
      <c r="P1301" s="13"/>
      <c r="Q1301" s="13"/>
      <c r="R1301" s="13"/>
      <c r="S1301" s="13"/>
      <c r="T1301" s="13"/>
      <c r="U1301" s="13"/>
    </row>
    <row r="1302" spans="1:21" ht="18.75" hidden="1">
      <c r="A1302" s="76"/>
      <c r="B1302" s="148"/>
      <c r="C1302" s="71"/>
      <c r="D1302" s="183"/>
      <c r="E1302" s="72"/>
      <c r="F1302" s="72"/>
      <c r="G1302" s="73"/>
      <c r="H1302" s="68"/>
      <c r="I1302" s="74"/>
      <c r="J1302" s="69"/>
      <c r="K1302" s="62" t="str">
        <f t="shared" si="23"/>
        <v>Vazia</v>
      </c>
      <c r="L1302" s="13"/>
      <c r="M1302" s="13"/>
      <c r="N1302" s="13"/>
      <c r="O1302" s="13"/>
      <c r="P1302" s="13"/>
      <c r="Q1302" s="13"/>
      <c r="R1302" s="13"/>
      <c r="S1302" s="13"/>
      <c r="T1302" s="13"/>
      <c r="U1302" s="13"/>
    </row>
    <row r="1303" spans="1:21" ht="78.599999999999994" customHeight="1">
      <c r="A1303" s="76" t="s">
        <v>1364</v>
      </c>
      <c r="B1303" s="149" t="s">
        <v>1365</v>
      </c>
      <c r="C1303" s="71" t="s">
        <v>18</v>
      </c>
      <c r="D1303" s="227">
        <v>18.100000000000001</v>
      </c>
      <c r="E1303" s="72">
        <v>675.48</v>
      </c>
      <c r="F1303" s="72">
        <f>E1303*(1+C$2031)</f>
        <v>831.65097600000013</v>
      </c>
      <c r="G1303" s="73">
        <f>D1303*F1303</f>
        <v>15052.882665600004</v>
      </c>
      <c r="H1303" s="285" t="s">
        <v>2221</v>
      </c>
      <c r="I1303" s="286"/>
      <c r="J1303" s="287"/>
      <c r="K1303" s="62" t="str">
        <f t="shared" si="23"/>
        <v>Preenchida</v>
      </c>
      <c r="L1303" s="13"/>
      <c r="M1303" s="13"/>
      <c r="N1303" s="13"/>
      <c r="O1303" s="13"/>
      <c r="P1303" s="13"/>
      <c r="Q1303" s="13"/>
      <c r="R1303" s="13"/>
      <c r="S1303" s="13"/>
      <c r="T1303" s="13"/>
      <c r="U1303" s="13"/>
    </row>
    <row r="1304" spans="1:21" ht="267.75">
      <c r="A1304" s="76"/>
      <c r="B1304" s="148" t="s">
        <v>1366</v>
      </c>
      <c r="C1304" s="71"/>
      <c r="D1304" s="227"/>
      <c r="E1304" s="72"/>
      <c r="F1304" s="72"/>
      <c r="G1304" s="73"/>
      <c r="H1304" s="212" t="s">
        <v>2225</v>
      </c>
      <c r="I1304" s="74"/>
      <c r="J1304" s="69"/>
      <c r="K1304" s="62" t="str">
        <f t="shared" si="23"/>
        <v>Preenchida</v>
      </c>
      <c r="L1304" s="13"/>
      <c r="M1304" s="13"/>
      <c r="N1304" s="13"/>
      <c r="O1304" s="13"/>
      <c r="P1304" s="13"/>
      <c r="Q1304" s="13"/>
      <c r="R1304" s="13"/>
      <c r="S1304" s="13"/>
      <c r="T1304" s="13"/>
      <c r="U1304" s="13"/>
    </row>
    <row r="1305" spans="1:21" ht="18.75" hidden="1">
      <c r="A1305" s="76"/>
      <c r="B1305" s="148"/>
      <c r="C1305" s="71"/>
      <c r="D1305" s="183"/>
      <c r="E1305" s="72"/>
      <c r="F1305" s="72"/>
      <c r="G1305" s="73"/>
      <c r="H1305" s="68"/>
      <c r="I1305" s="74"/>
      <c r="J1305" s="69"/>
      <c r="K1305" s="62" t="str">
        <f t="shared" si="23"/>
        <v>Vazia</v>
      </c>
      <c r="L1305" s="13"/>
      <c r="M1305" s="13"/>
      <c r="N1305" s="13"/>
      <c r="O1305" s="13"/>
      <c r="P1305" s="13"/>
      <c r="Q1305" s="13"/>
      <c r="R1305" s="13"/>
      <c r="S1305" s="13"/>
      <c r="T1305" s="13"/>
      <c r="U1305" s="13"/>
    </row>
    <row r="1306" spans="1:21" ht="47.25" hidden="1">
      <c r="A1306" s="76" t="s">
        <v>1367</v>
      </c>
      <c r="B1306" s="149" t="s">
        <v>1368</v>
      </c>
      <c r="C1306" s="71" t="s">
        <v>18</v>
      </c>
      <c r="D1306" s="183"/>
      <c r="E1306" s="72">
        <v>776.82</v>
      </c>
      <c r="F1306" s="72">
        <f>E1306*(1+C$2031)</f>
        <v>956.42078400000014</v>
      </c>
      <c r="G1306" s="73">
        <f>D1306*F1306</f>
        <v>0</v>
      </c>
      <c r="H1306" s="68"/>
      <c r="I1306" s="74"/>
      <c r="J1306" s="75"/>
      <c r="K1306" s="62" t="str">
        <f t="shared" si="23"/>
        <v>Vazia</v>
      </c>
      <c r="L1306" s="13"/>
      <c r="M1306" s="13"/>
      <c r="N1306" s="13"/>
      <c r="O1306" s="13"/>
      <c r="P1306" s="13"/>
      <c r="Q1306" s="13"/>
      <c r="R1306" s="13"/>
      <c r="S1306" s="13"/>
      <c r="T1306" s="13"/>
      <c r="U1306" s="13"/>
    </row>
    <row r="1307" spans="1:21" ht="330.75" hidden="1">
      <c r="A1307" s="76"/>
      <c r="B1307" s="148" t="s">
        <v>1369</v>
      </c>
      <c r="C1307" s="71"/>
      <c r="D1307" s="183"/>
      <c r="E1307" s="72"/>
      <c r="F1307" s="72"/>
      <c r="G1307" s="73"/>
      <c r="H1307" s="68"/>
      <c r="I1307" s="74"/>
      <c r="J1307" s="69"/>
      <c r="K1307" s="62" t="str">
        <f t="shared" si="23"/>
        <v>Vazia</v>
      </c>
      <c r="L1307" s="13"/>
      <c r="M1307" s="13"/>
      <c r="N1307" s="13"/>
      <c r="O1307" s="13"/>
      <c r="P1307" s="13"/>
      <c r="Q1307" s="13"/>
      <c r="R1307" s="13"/>
      <c r="S1307" s="13"/>
      <c r="T1307" s="13"/>
      <c r="U1307" s="13"/>
    </row>
    <row r="1308" spans="1:21" ht="18.75" hidden="1">
      <c r="A1308" s="76"/>
      <c r="B1308" s="148"/>
      <c r="C1308" s="71"/>
      <c r="D1308" s="183"/>
      <c r="E1308" s="72"/>
      <c r="F1308" s="72"/>
      <c r="G1308" s="73"/>
      <c r="H1308" s="68"/>
      <c r="I1308" s="74"/>
      <c r="J1308" s="69"/>
      <c r="K1308" s="62" t="str">
        <f t="shared" si="23"/>
        <v>Vazia</v>
      </c>
      <c r="L1308" s="13"/>
      <c r="M1308" s="13"/>
      <c r="N1308" s="13"/>
      <c r="O1308" s="13"/>
      <c r="P1308" s="13"/>
      <c r="Q1308" s="13"/>
      <c r="R1308" s="13"/>
      <c r="S1308" s="13"/>
      <c r="T1308" s="13"/>
      <c r="U1308" s="13"/>
    </row>
    <row r="1309" spans="1:21" ht="47.25" hidden="1">
      <c r="A1309" s="76" t="s">
        <v>1370</v>
      </c>
      <c r="B1309" s="149" t="s">
        <v>1371</v>
      </c>
      <c r="C1309" s="71" t="s">
        <v>18</v>
      </c>
      <c r="D1309" s="183"/>
      <c r="E1309" s="72">
        <v>878.15</v>
      </c>
      <c r="F1309" s="72">
        <f>E1309*(1+C$2031)</f>
        <v>1081.1782800000001</v>
      </c>
      <c r="G1309" s="73">
        <f>D1309*F1309</f>
        <v>0</v>
      </c>
      <c r="H1309" s="68"/>
      <c r="I1309" s="74"/>
      <c r="J1309" s="75"/>
      <c r="K1309" s="62" t="str">
        <f t="shared" si="23"/>
        <v>Vazia</v>
      </c>
      <c r="L1309" s="13"/>
      <c r="M1309" s="13"/>
      <c r="N1309" s="13"/>
      <c r="O1309" s="13"/>
      <c r="P1309" s="13"/>
      <c r="Q1309" s="13"/>
      <c r="R1309" s="13"/>
      <c r="S1309" s="13"/>
      <c r="T1309" s="13"/>
      <c r="U1309" s="13"/>
    </row>
    <row r="1310" spans="1:21" ht="330.75" hidden="1">
      <c r="A1310" s="76"/>
      <c r="B1310" s="148" t="s">
        <v>1372</v>
      </c>
      <c r="C1310" s="71"/>
      <c r="D1310" s="183"/>
      <c r="E1310" s="72"/>
      <c r="F1310" s="72"/>
      <c r="G1310" s="73"/>
      <c r="H1310" s="68"/>
      <c r="I1310" s="74"/>
      <c r="J1310" s="69"/>
      <c r="K1310" s="62" t="str">
        <f t="shared" si="23"/>
        <v>Vazia</v>
      </c>
      <c r="L1310" s="13"/>
      <c r="M1310" s="13"/>
      <c r="N1310" s="13"/>
      <c r="O1310" s="13"/>
      <c r="P1310" s="13"/>
      <c r="Q1310" s="13"/>
      <c r="R1310" s="13"/>
      <c r="S1310" s="13"/>
      <c r="T1310" s="13"/>
      <c r="U1310" s="13"/>
    </row>
    <row r="1311" spans="1:21" ht="18.75">
      <c r="A1311" s="93"/>
      <c r="B1311" s="159"/>
      <c r="C1311" s="276" t="s">
        <v>81</v>
      </c>
      <c r="D1311" s="272"/>
      <c r="E1311" s="270"/>
      <c r="F1311" s="20"/>
      <c r="G1311" s="21">
        <f>SUM(G1257:G1310)</f>
        <v>15199.506273600004</v>
      </c>
      <c r="H1311" s="212" t="s">
        <v>2225</v>
      </c>
      <c r="I1311" s="74"/>
      <c r="J1311" s="69"/>
      <c r="K1311" s="62" t="str">
        <f t="shared" si="23"/>
        <v>Preenchida</v>
      </c>
      <c r="L1311" s="13"/>
      <c r="M1311" s="13"/>
      <c r="N1311" s="13"/>
      <c r="O1311" s="13"/>
      <c r="P1311" s="13"/>
      <c r="Q1311" s="13"/>
      <c r="R1311" s="13"/>
      <c r="S1311" s="13"/>
      <c r="T1311" s="13"/>
      <c r="U1311" s="13"/>
    </row>
    <row r="1312" spans="1:21" ht="18.75">
      <c r="A1312" s="67">
        <v>140000</v>
      </c>
      <c r="B1312" s="147" t="s">
        <v>1373</v>
      </c>
      <c r="C1312" s="10"/>
      <c r="D1312" s="226"/>
      <c r="E1312" s="11"/>
      <c r="F1312" s="72"/>
      <c r="G1312" s="73"/>
      <c r="H1312" s="216" t="s">
        <v>2225</v>
      </c>
      <c r="I1312" s="74"/>
      <c r="J1312" s="69"/>
      <c r="K1312" s="62" t="str">
        <f t="shared" si="23"/>
        <v>Preenchida</v>
      </c>
      <c r="L1312" s="13"/>
      <c r="M1312" s="13"/>
      <c r="N1312" s="13"/>
      <c r="O1312" s="13"/>
      <c r="P1312" s="13"/>
      <c r="Q1312" s="13"/>
      <c r="R1312" s="13"/>
      <c r="S1312" s="13"/>
      <c r="T1312" s="13"/>
      <c r="U1312" s="13"/>
    </row>
    <row r="1313" spans="1:21" ht="18.75">
      <c r="A1313" s="70">
        <v>140100</v>
      </c>
      <c r="B1313" s="161" t="s">
        <v>373</v>
      </c>
      <c r="C1313" s="71"/>
      <c r="D1313" s="227"/>
      <c r="E1313" s="72"/>
      <c r="F1313" s="72"/>
      <c r="G1313" s="73"/>
      <c r="H1313" s="212" t="s">
        <v>2225</v>
      </c>
      <c r="I1313" s="74"/>
      <c r="J1313" s="69"/>
      <c r="K1313" s="62" t="str">
        <f t="shared" si="23"/>
        <v>Preenchida</v>
      </c>
      <c r="L1313" s="13"/>
      <c r="M1313" s="13"/>
      <c r="N1313" s="13"/>
      <c r="O1313" s="13"/>
      <c r="P1313" s="13"/>
      <c r="Q1313" s="13"/>
      <c r="R1313" s="13"/>
      <c r="S1313" s="13"/>
      <c r="T1313" s="13"/>
      <c r="U1313" s="13"/>
    </row>
    <row r="1314" spans="1:21" ht="31.5" hidden="1">
      <c r="A1314" s="76">
        <v>140101</v>
      </c>
      <c r="B1314" s="149" t="s">
        <v>1374</v>
      </c>
      <c r="C1314" s="71" t="s">
        <v>32</v>
      </c>
      <c r="D1314" s="183"/>
      <c r="E1314" s="72">
        <v>34.21</v>
      </c>
      <c r="F1314" s="72">
        <f>E1314*(1+C$2031)</f>
        <v>42.119352000000006</v>
      </c>
      <c r="G1314" s="73">
        <f>D1314*F1314</f>
        <v>0</v>
      </c>
      <c r="H1314" s="68"/>
      <c r="I1314" s="74"/>
      <c r="J1314" s="75"/>
      <c r="K1314" s="62" t="str">
        <f t="shared" si="23"/>
        <v>Vazia</v>
      </c>
      <c r="L1314" s="13"/>
      <c r="M1314" s="13"/>
      <c r="N1314" s="13"/>
      <c r="O1314" s="13"/>
      <c r="P1314" s="13"/>
      <c r="Q1314" s="13"/>
      <c r="R1314" s="13"/>
      <c r="S1314" s="13"/>
      <c r="T1314" s="13"/>
      <c r="U1314" s="13"/>
    </row>
    <row r="1315" spans="1:21" ht="94.5" hidden="1">
      <c r="A1315" s="76"/>
      <c r="B1315" s="148" t="s">
        <v>1375</v>
      </c>
      <c r="C1315" s="71"/>
      <c r="D1315" s="183"/>
      <c r="E1315" s="72"/>
      <c r="F1315" s="72"/>
      <c r="G1315" s="73"/>
      <c r="H1315" s="68"/>
      <c r="I1315" s="74"/>
      <c r="J1315" s="69"/>
      <c r="K1315" s="62" t="str">
        <f t="shared" si="23"/>
        <v>Vazia</v>
      </c>
      <c r="L1315" s="13"/>
      <c r="M1315" s="13"/>
      <c r="N1315" s="13"/>
      <c r="O1315" s="13"/>
      <c r="P1315" s="13"/>
      <c r="Q1315" s="13"/>
      <c r="R1315" s="13"/>
      <c r="S1315" s="13"/>
      <c r="T1315" s="13"/>
      <c r="U1315" s="13"/>
    </row>
    <row r="1316" spans="1:21" ht="18.75" hidden="1">
      <c r="A1316" s="76"/>
      <c r="B1316" s="148"/>
      <c r="C1316" s="71"/>
      <c r="D1316" s="183"/>
      <c r="E1316" s="72"/>
      <c r="F1316" s="72"/>
      <c r="G1316" s="73"/>
      <c r="H1316" s="68"/>
      <c r="I1316" s="74"/>
      <c r="J1316" s="69"/>
      <c r="K1316" s="62" t="str">
        <f t="shared" si="23"/>
        <v>Vazia</v>
      </c>
      <c r="L1316" s="13"/>
      <c r="M1316" s="13"/>
      <c r="N1316" s="13"/>
      <c r="O1316" s="13"/>
      <c r="P1316" s="13"/>
      <c r="Q1316" s="13"/>
      <c r="R1316" s="13"/>
      <c r="S1316" s="13"/>
      <c r="T1316" s="13"/>
      <c r="U1316" s="13"/>
    </row>
    <row r="1317" spans="1:21" ht="96.6" customHeight="1">
      <c r="A1317" s="76" t="s">
        <v>1376</v>
      </c>
      <c r="B1317" s="149" t="s">
        <v>1377</v>
      </c>
      <c r="C1317" s="71" t="s">
        <v>32</v>
      </c>
      <c r="D1317" s="227">
        <v>167.8</v>
      </c>
      <c r="E1317" s="72">
        <v>36.229999999999997</v>
      </c>
      <c r="F1317" s="72">
        <f>E1317*(1+C$2031)</f>
        <v>44.606375999999997</v>
      </c>
      <c r="G1317" s="73">
        <f>D1317*F1317</f>
        <v>7484.9498928000003</v>
      </c>
      <c r="H1317" s="285" t="s">
        <v>2181</v>
      </c>
      <c r="I1317" s="286"/>
      <c r="J1317" s="287"/>
      <c r="K1317" s="62" t="str">
        <f t="shared" si="23"/>
        <v>Preenchida</v>
      </c>
      <c r="L1317" s="13"/>
      <c r="M1317" s="13"/>
      <c r="N1317" s="13"/>
      <c r="O1317" s="13"/>
      <c r="P1317" s="13"/>
      <c r="Q1317" s="13"/>
      <c r="R1317" s="13"/>
      <c r="S1317" s="13"/>
      <c r="T1317" s="13"/>
      <c r="U1317" s="13"/>
    </row>
    <row r="1318" spans="1:21" ht="110.25">
      <c r="A1318" s="76"/>
      <c r="B1318" s="148" t="s">
        <v>1378</v>
      </c>
      <c r="C1318" s="71"/>
      <c r="D1318" s="227"/>
      <c r="E1318" s="72"/>
      <c r="F1318" s="72"/>
      <c r="G1318" s="73"/>
      <c r="H1318" s="212" t="s">
        <v>2225</v>
      </c>
      <c r="I1318" s="74"/>
      <c r="J1318" s="69"/>
      <c r="K1318" s="62" t="str">
        <f t="shared" si="23"/>
        <v>Preenchida</v>
      </c>
      <c r="L1318" s="13"/>
      <c r="M1318" s="13"/>
      <c r="N1318" s="13"/>
      <c r="O1318" s="13"/>
      <c r="P1318" s="13"/>
      <c r="Q1318" s="13"/>
      <c r="R1318" s="13"/>
      <c r="S1318" s="13"/>
      <c r="T1318" s="13"/>
      <c r="U1318" s="13"/>
    </row>
    <row r="1319" spans="1:21" ht="18.75" hidden="1">
      <c r="A1319" s="76"/>
      <c r="B1319" s="148"/>
      <c r="C1319" s="71"/>
      <c r="D1319" s="183"/>
      <c r="E1319" s="72"/>
      <c r="F1319" s="72"/>
      <c r="G1319" s="73"/>
      <c r="H1319" s="68"/>
      <c r="I1319" s="74"/>
      <c r="J1319" s="69"/>
      <c r="K1319" s="62" t="str">
        <f t="shared" si="23"/>
        <v>Vazia</v>
      </c>
      <c r="L1319" s="13"/>
      <c r="M1319" s="13"/>
      <c r="N1319" s="13"/>
      <c r="O1319" s="13"/>
      <c r="P1319" s="13"/>
      <c r="Q1319" s="13"/>
      <c r="R1319" s="13"/>
      <c r="S1319" s="13"/>
      <c r="T1319" s="13"/>
      <c r="U1319" s="13"/>
    </row>
    <row r="1320" spans="1:21" ht="31.5" hidden="1">
      <c r="A1320" s="76" t="s">
        <v>1379</v>
      </c>
      <c r="B1320" s="149" t="s">
        <v>1380</v>
      </c>
      <c r="C1320" s="71" t="s">
        <v>32</v>
      </c>
      <c r="D1320" s="183"/>
      <c r="E1320" s="72">
        <v>32.71</v>
      </c>
      <c r="F1320" s="72">
        <f>E1320*(1+C$2031)</f>
        <v>40.272552000000005</v>
      </c>
      <c r="G1320" s="73">
        <f>D1320*F1320</f>
        <v>0</v>
      </c>
      <c r="H1320" s="68"/>
      <c r="I1320" s="74"/>
      <c r="J1320" s="75"/>
      <c r="K1320" s="62" t="str">
        <f t="shared" si="23"/>
        <v>Vazia</v>
      </c>
      <c r="L1320" s="13"/>
      <c r="M1320" s="13"/>
      <c r="N1320" s="13"/>
      <c r="O1320" s="13"/>
      <c r="P1320" s="13"/>
      <c r="Q1320" s="13"/>
      <c r="R1320" s="13"/>
      <c r="S1320" s="13"/>
      <c r="T1320" s="13"/>
      <c r="U1320" s="13"/>
    </row>
    <row r="1321" spans="1:21" ht="110.25" hidden="1">
      <c r="A1321" s="76"/>
      <c r="B1321" s="148" t="s">
        <v>1381</v>
      </c>
      <c r="C1321" s="71"/>
      <c r="D1321" s="183"/>
      <c r="E1321" s="72"/>
      <c r="F1321" s="72"/>
      <c r="G1321" s="73"/>
      <c r="H1321" s="68"/>
      <c r="I1321" s="74"/>
      <c r="J1321" s="69"/>
      <c r="K1321" s="62" t="str">
        <f t="shared" si="23"/>
        <v>Vazia</v>
      </c>
      <c r="L1321" s="13"/>
      <c r="M1321" s="13"/>
      <c r="N1321" s="13"/>
      <c r="O1321" s="13"/>
      <c r="P1321" s="13"/>
      <c r="Q1321" s="13"/>
      <c r="R1321" s="13"/>
      <c r="S1321" s="13"/>
      <c r="T1321" s="13"/>
      <c r="U1321" s="13"/>
    </row>
    <row r="1322" spans="1:21" ht="18.75" hidden="1">
      <c r="A1322" s="76"/>
      <c r="B1322" s="148"/>
      <c r="C1322" s="71"/>
      <c r="D1322" s="183"/>
      <c r="E1322" s="72"/>
      <c r="F1322" s="72"/>
      <c r="G1322" s="73"/>
      <c r="H1322" s="68"/>
      <c r="I1322" s="74"/>
      <c r="J1322" s="69"/>
      <c r="K1322" s="62" t="str">
        <f t="shared" si="23"/>
        <v>Vazia</v>
      </c>
      <c r="L1322" s="13"/>
      <c r="M1322" s="13"/>
      <c r="N1322" s="13"/>
      <c r="O1322" s="13"/>
      <c r="P1322" s="13"/>
      <c r="Q1322" s="13"/>
      <c r="R1322" s="13"/>
      <c r="S1322" s="13"/>
      <c r="T1322" s="13"/>
      <c r="U1322" s="13"/>
    </row>
    <row r="1323" spans="1:21" ht="108" customHeight="1">
      <c r="A1323" s="76" t="s">
        <v>1382</v>
      </c>
      <c r="B1323" s="149" t="s">
        <v>1383</v>
      </c>
      <c r="C1323" s="71" t="s">
        <v>32</v>
      </c>
      <c r="D1323" s="227">
        <v>167.8</v>
      </c>
      <c r="E1323" s="72">
        <v>9.4600000000000009</v>
      </c>
      <c r="F1323" s="72">
        <f>E1323*(1+C$2031)</f>
        <v>11.647152000000002</v>
      </c>
      <c r="G1323" s="73">
        <f>D1323*F1323</f>
        <v>1954.3921056000004</v>
      </c>
      <c r="H1323" s="285" t="s">
        <v>2180</v>
      </c>
      <c r="I1323" s="286"/>
      <c r="J1323" s="287"/>
      <c r="K1323" s="62" t="str">
        <f t="shared" si="23"/>
        <v>Preenchida</v>
      </c>
      <c r="L1323" s="13"/>
      <c r="M1323" s="13"/>
      <c r="N1323" s="13"/>
      <c r="O1323" s="13"/>
      <c r="P1323" s="13"/>
      <c r="Q1323" s="13"/>
      <c r="R1323" s="13"/>
      <c r="S1323" s="13"/>
      <c r="T1323" s="13"/>
      <c r="U1323" s="13"/>
    </row>
    <row r="1324" spans="1:21" ht="133.9" customHeight="1">
      <c r="A1324" s="76"/>
      <c r="B1324" s="148" t="s">
        <v>1384</v>
      </c>
      <c r="C1324" s="71"/>
      <c r="D1324" s="227"/>
      <c r="E1324" s="72"/>
      <c r="F1324" s="72"/>
      <c r="G1324" s="73"/>
      <c r="H1324" s="212" t="s">
        <v>2225</v>
      </c>
      <c r="I1324" s="74"/>
      <c r="J1324" s="69"/>
      <c r="K1324" s="62" t="str">
        <f t="shared" si="23"/>
        <v>Preenchida</v>
      </c>
      <c r="L1324" s="13"/>
      <c r="M1324" s="13"/>
      <c r="N1324" s="13"/>
      <c r="O1324" s="13"/>
      <c r="P1324" s="13"/>
      <c r="Q1324" s="13"/>
      <c r="R1324" s="13"/>
      <c r="S1324" s="13"/>
      <c r="T1324" s="13"/>
      <c r="U1324" s="13"/>
    </row>
    <row r="1325" spans="1:21" ht="18.75" hidden="1">
      <c r="A1325" s="76"/>
      <c r="B1325" s="149"/>
      <c r="C1325" s="71"/>
      <c r="D1325" s="183"/>
      <c r="E1325" s="72"/>
      <c r="F1325" s="72"/>
      <c r="G1325" s="73"/>
      <c r="H1325" s="68"/>
      <c r="I1325" s="74"/>
      <c r="J1325" s="69"/>
      <c r="K1325" s="62" t="str">
        <f t="shared" si="23"/>
        <v>Vazia</v>
      </c>
      <c r="L1325" s="13"/>
      <c r="M1325" s="13"/>
      <c r="N1325" s="13"/>
      <c r="O1325" s="13"/>
      <c r="P1325" s="13"/>
      <c r="Q1325" s="13"/>
      <c r="R1325" s="13"/>
      <c r="S1325" s="13"/>
      <c r="T1325" s="13"/>
      <c r="U1325" s="13"/>
    </row>
    <row r="1326" spans="1:21" ht="18.75" hidden="1">
      <c r="A1326" s="76" t="s">
        <v>1385</v>
      </c>
      <c r="B1326" s="149" t="s">
        <v>1386</v>
      </c>
      <c r="C1326" s="71" t="s">
        <v>32</v>
      </c>
      <c r="D1326" s="183"/>
      <c r="E1326" s="72">
        <v>13.35</v>
      </c>
      <c r="F1326" s="72">
        <f>E1326*(1+C$2031)</f>
        <v>16.436520000000002</v>
      </c>
      <c r="G1326" s="73">
        <f>D1326*F1326</f>
        <v>0</v>
      </c>
      <c r="H1326" s="68"/>
      <c r="I1326" s="74"/>
      <c r="J1326" s="75"/>
      <c r="K1326" s="62" t="str">
        <f t="shared" si="23"/>
        <v>Vazia</v>
      </c>
      <c r="L1326" s="13"/>
      <c r="M1326" s="13"/>
      <c r="N1326" s="13"/>
      <c r="O1326" s="13"/>
      <c r="P1326" s="13"/>
      <c r="Q1326" s="13"/>
      <c r="R1326" s="13"/>
      <c r="S1326" s="13"/>
      <c r="T1326" s="13"/>
      <c r="U1326" s="13"/>
    </row>
    <row r="1327" spans="1:21" ht="126" hidden="1">
      <c r="A1327" s="76"/>
      <c r="B1327" s="148" t="s">
        <v>1387</v>
      </c>
      <c r="C1327" s="71"/>
      <c r="D1327" s="183"/>
      <c r="E1327" s="72"/>
      <c r="F1327" s="72"/>
      <c r="G1327" s="73"/>
      <c r="H1327" s="68"/>
      <c r="I1327" s="74"/>
      <c r="J1327" s="69"/>
      <c r="K1327" s="62" t="str">
        <f t="shared" si="23"/>
        <v>Vazia</v>
      </c>
      <c r="L1327" s="13"/>
      <c r="M1327" s="13"/>
      <c r="N1327" s="13"/>
      <c r="O1327" s="13"/>
      <c r="P1327" s="13"/>
      <c r="Q1327" s="13"/>
      <c r="R1327" s="13"/>
      <c r="S1327" s="13"/>
      <c r="T1327" s="13"/>
      <c r="U1327" s="13"/>
    </row>
    <row r="1328" spans="1:21" ht="18.75" hidden="1">
      <c r="A1328" s="76"/>
      <c r="B1328" s="149"/>
      <c r="C1328" s="71"/>
      <c r="D1328" s="183"/>
      <c r="E1328" s="72"/>
      <c r="F1328" s="72"/>
      <c r="G1328" s="73"/>
      <c r="H1328" s="68"/>
      <c r="I1328" s="74"/>
      <c r="J1328" s="69"/>
      <c r="K1328" s="62" t="str">
        <f t="shared" si="23"/>
        <v>Vazia</v>
      </c>
      <c r="L1328" s="13"/>
      <c r="M1328" s="13"/>
      <c r="N1328" s="13"/>
      <c r="O1328" s="13"/>
      <c r="P1328" s="13"/>
      <c r="Q1328" s="13"/>
      <c r="R1328" s="13"/>
      <c r="S1328" s="13"/>
      <c r="T1328" s="13"/>
      <c r="U1328" s="13"/>
    </row>
    <row r="1329" spans="1:21" ht="31.5" hidden="1">
      <c r="A1329" s="76" t="s">
        <v>1388</v>
      </c>
      <c r="B1329" s="149" t="s">
        <v>1389</v>
      </c>
      <c r="C1329" s="71" t="s">
        <v>32</v>
      </c>
      <c r="D1329" s="183"/>
      <c r="E1329" s="72">
        <v>14.38</v>
      </c>
      <c r="F1329" s="72">
        <f>E1329*(1+C$2031)</f>
        <v>17.704656000000004</v>
      </c>
      <c r="G1329" s="73">
        <f>D1329*F1329</f>
        <v>0</v>
      </c>
      <c r="H1329" s="68"/>
      <c r="I1329" s="74"/>
      <c r="J1329" s="75"/>
      <c r="K1329" s="62" t="str">
        <f t="shared" si="23"/>
        <v>Vazia</v>
      </c>
      <c r="L1329" s="13"/>
      <c r="M1329" s="13"/>
      <c r="N1329" s="13"/>
      <c r="O1329" s="13"/>
      <c r="P1329" s="13"/>
      <c r="Q1329" s="13"/>
      <c r="R1329" s="13"/>
      <c r="S1329" s="13"/>
      <c r="T1329" s="13"/>
      <c r="U1329" s="13"/>
    </row>
    <row r="1330" spans="1:21" ht="110.25" hidden="1">
      <c r="A1330" s="76"/>
      <c r="B1330" s="148" t="s">
        <v>1390</v>
      </c>
      <c r="C1330" s="71"/>
      <c r="D1330" s="183"/>
      <c r="E1330" s="72"/>
      <c r="F1330" s="72"/>
      <c r="G1330" s="73"/>
      <c r="H1330" s="68"/>
      <c r="I1330" s="74"/>
      <c r="J1330" s="69"/>
      <c r="K1330" s="62" t="str">
        <f t="shared" si="23"/>
        <v>Vazia</v>
      </c>
      <c r="L1330" s="13"/>
      <c r="M1330" s="13"/>
      <c r="N1330" s="13"/>
      <c r="O1330" s="13"/>
      <c r="P1330" s="13"/>
      <c r="Q1330" s="13"/>
      <c r="R1330" s="13"/>
      <c r="S1330" s="13"/>
      <c r="T1330" s="13"/>
      <c r="U1330" s="13"/>
    </row>
    <row r="1331" spans="1:21" ht="18.75" hidden="1">
      <c r="A1331" s="76"/>
      <c r="B1331" s="149"/>
      <c r="C1331" s="71"/>
      <c r="D1331" s="183"/>
      <c r="E1331" s="72"/>
      <c r="F1331" s="72"/>
      <c r="G1331" s="73"/>
      <c r="H1331" s="68"/>
      <c r="I1331" s="74"/>
      <c r="J1331" s="69"/>
      <c r="K1331" s="62" t="str">
        <f t="shared" si="23"/>
        <v>Vazia</v>
      </c>
      <c r="L1331" s="13"/>
      <c r="M1331" s="13"/>
      <c r="N1331" s="13"/>
      <c r="O1331" s="13"/>
      <c r="P1331" s="13"/>
      <c r="Q1331" s="13"/>
      <c r="R1331" s="13"/>
      <c r="S1331" s="13"/>
      <c r="T1331" s="13"/>
      <c r="U1331" s="13"/>
    </row>
    <row r="1332" spans="1:21" ht="47.25">
      <c r="A1332" s="76" t="s">
        <v>1391</v>
      </c>
      <c r="B1332" s="166" t="s">
        <v>1392</v>
      </c>
      <c r="C1332" s="71" t="s">
        <v>32</v>
      </c>
      <c r="D1332" s="227">
        <v>8.17</v>
      </c>
      <c r="E1332" s="72">
        <v>88.46</v>
      </c>
      <c r="F1332" s="72">
        <f>E1332*(1+C$2031)</f>
        <v>108.911952</v>
      </c>
      <c r="G1332" s="73">
        <f>D1332*F1332</f>
        <v>889.81064784</v>
      </c>
      <c r="H1332" s="285" t="s">
        <v>2182</v>
      </c>
      <c r="I1332" s="286"/>
      <c r="J1332" s="287"/>
      <c r="K1332" s="62" t="str">
        <f t="shared" si="23"/>
        <v>Preenchida</v>
      </c>
      <c r="L1332" s="13"/>
      <c r="M1332" s="13"/>
      <c r="N1332" s="13"/>
      <c r="O1332" s="13"/>
      <c r="P1332" s="13"/>
      <c r="Q1332" s="13"/>
      <c r="R1332" s="13"/>
      <c r="S1332" s="13"/>
      <c r="T1332" s="13"/>
      <c r="U1332" s="13"/>
    </row>
    <row r="1333" spans="1:21" ht="409.6" customHeight="1">
      <c r="A1333" s="76"/>
      <c r="B1333" s="150" t="s">
        <v>1393</v>
      </c>
      <c r="C1333" s="71"/>
      <c r="D1333" s="227"/>
      <c r="E1333" s="72"/>
      <c r="F1333" s="72"/>
      <c r="G1333" s="73"/>
      <c r="H1333" s="212" t="s">
        <v>2225</v>
      </c>
      <c r="I1333" s="74"/>
      <c r="J1333" s="69"/>
      <c r="K1333" s="62" t="str">
        <f t="shared" si="23"/>
        <v>Preenchida</v>
      </c>
      <c r="L1333" s="13"/>
      <c r="M1333" s="13"/>
      <c r="N1333" s="13"/>
      <c r="O1333" s="13"/>
      <c r="P1333" s="13"/>
      <c r="Q1333" s="13"/>
      <c r="R1333" s="13"/>
      <c r="S1333" s="13"/>
      <c r="T1333" s="13"/>
      <c r="U1333" s="13"/>
    </row>
    <row r="1334" spans="1:21" ht="18.75" hidden="1">
      <c r="A1334" s="76"/>
      <c r="B1334" s="167"/>
      <c r="C1334" s="71"/>
      <c r="D1334" s="183"/>
      <c r="E1334" s="72"/>
      <c r="F1334" s="72"/>
      <c r="G1334" s="73"/>
      <c r="H1334" s="68"/>
      <c r="I1334" s="74"/>
      <c r="J1334" s="69"/>
      <c r="K1334" s="62" t="str">
        <f t="shared" si="23"/>
        <v>Vazia</v>
      </c>
      <c r="L1334" s="13"/>
      <c r="M1334" s="13"/>
      <c r="N1334" s="13"/>
      <c r="O1334" s="13"/>
      <c r="P1334" s="13"/>
      <c r="Q1334" s="13"/>
      <c r="R1334" s="13"/>
      <c r="S1334" s="13"/>
      <c r="T1334" s="13"/>
      <c r="U1334" s="13"/>
    </row>
    <row r="1335" spans="1:21" ht="31.5">
      <c r="A1335" s="76" t="s">
        <v>1394</v>
      </c>
      <c r="B1335" s="166" t="s">
        <v>1395</v>
      </c>
      <c r="C1335" s="71" t="s">
        <v>32</v>
      </c>
      <c r="D1335" s="227">
        <v>8.17</v>
      </c>
      <c r="E1335" s="72">
        <v>5.39</v>
      </c>
      <c r="F1335" s="72">
        <f>E1335*(1+C$2031)</f>
        <v>6.6361679999999996</v>
      </c>
      <c r="G1335" s="73">
        <f>D1335*F1335</f>
        <v>54.217492559999997</v>
      </c>
      <c r="H1335" s="285" t="s">
        <v>2182</v>
      </c>
      <c r="I1335" s="286"/>
      <c r="J1335" s="287"/>
      <c r="K1335" s="62" t="str">
        <f t="shared" si="23"/>
        <v>Preenchida</v>
      </c>
      <c r="L1335" s="13"/>
      <c r="M1335" s="13"/>
      <c r="N1335" s="13"/>
      <c r="O1335" s="13"/>
      <c r="P1335" s="13"/>
      <c r="Q1335" s="13"/>
      <c r="R1335" s="13"/>
      <c r="S1335" s="13"/>
      <c r="T1335" s="13"/>
      <c r="U1335" s="13"/>
    </row>
    <row r="1336" spans="1:21" ht="204.75">
      <c r="A1336" s="76"/>
      <c r="B1336" s="150" t="s">
        <v>1396</v>
      </c>
      <c r="C1336" s="71"/>
      <c r="D1336" s="227"/>
      <c r="E1336" s="72"/>
      <c r="F1336" s="72"/>
      <c r="G1336" s="73"/>
      <c r="H1336" s="212" t="s">
        <v>2225</v>
      </c>
      <c r="I1336" s="74"/>
      <c r="J1336" s="69"/>
      <c r="K1336" s="62" t="str">
        <f t="shared" si="23"/>
        <v>Preenchida</v>
      </c>
      <c r="L1336" s="13"/>
      <c r="M1336" s="13"/>
      <c r="N1336" s="13"/>
      <c r="O1336" s="13"/>
      <c r="P1336" s="13"/>
      <c r="Q1336" s="13"/>
      <c r="R1336" s="13"/>
      <c r="S1336" s="13"/>
      <c r="T1336" s="13"/>
      <c r="U1336" s="13"/>
    </row>
    <row r="1337" spans="1:21" ht="18.75" hidden="1">
      <c r="A1337" s="76"/>
      <c r="B1337" s="150"/>
      <c r="C1337" s="71"/>
      <c r="D1337" s="183"/>
      <c r="E1337" s="72"/>
      <c r="F1337" s="72"/>
      <c r="G1337" s="73"/>
      <c r="H1337" s="68"/>
      <c r="I1337" s="74"/>
      <c r="J1337" s="69"/>
      <c r="K1337" s="62" t="str">
        <f t="shared" si="23"/>
        <v>Vazia</v>
      </c>
      <c r="L1337" s="13"/>
      <c r="M1337" s="13"/>
      <c r="N1337" s="13"/>
      <c r="O1337" s="13"/>
      <c r="P1337" s="13"/>
      <c r="Q1337" s="13"/>
      <c r="R1337" s="13"/>
      <c r="S1337" s="13"/>
      <c r="T1337" s="13"/>
      <c r="U1337" s="13"/>
    </row>
    <row r="1338" spans="1:21" ht="129.6" customHeight="1">
      <c r="A1338" s="76" t="s">
        <v>1397</v>
      </c>
      <c r="B1338" s="160" t="s">
        <v>1398</v>
      </c>
      <c r="C1338" s="71" t="s">
        <v>32</v>
      </c>
      <c r="D1338" s="227">
        <v>324.01</v>
      </c>
      <c r="E1338" s="72">
        <v>68.37</v>
      </c>
      <c r="F1338" s="72">
        <f>E1338*(1+C$2031)</f>
        <v>84.177144000000013</v>
      </c>
      <c r="G1338" s="73">
        <f>D1338*F1338</f>
        <v>27274.236427440002</v>
      </c>
      <c r="H1338" s="285" t="s">
        <v>2268</v>
      </c>
      <c r="I1338" s="286"/>
      <c r="J1338" s="287"/>
      <c r="K1338" s="62" t="str">
        <f t="shared" si="23"/>
        <v>Preenchida</v>
      </c>
      <c r="L1338" s="13"/>
      <c r="M1338" s="13"/>
      <c r="N1338" s="13"/>
      <c r="O1338" s="13"/>
      <c r="P1338" s="13"/>
      <c r="Q1338" s="13"/>
      <c r="R1338" s="13"/>
      <c r="S1338" s="13"/>
      <c r="T1338" s="13"/>
      <c r="U1338" s="13"/>
    </row>
    <row r="1339" spans="1:21" ht="409.6" customHeight="1">
      <c r="A1339" s="76"/>
      <c r="B1339" s="150" t="s">
        <v>1399</v>
      </c>
      <c r="C1339" s="71"/>
      <c r="D1339" s="227"/>
      <c r="E1339" s="72"/>
      <c r="F1339" s="72"/>
      <c r="G1339" s="73"/>
      <c r="H1339" s="212" t="s">
        <v>2225</v>
      </c>
      <c r="I1339" s="74"/>
      <c r="J1339" s="69"/>
      <c r="K1339" s="62" t="str">
        <f t="shared" si="23"/>
        <v>Preenchida</v>
      </c>
      <c r="L1339" s="13"/>
      <c r="M1339" s="13"/>
      <c r="N1339" s="13"/>
      <c r="O1339" s="13"/>
      <c r="P1339" s="13"/>
      <c r="Q1339" s="13"/>
      <c r="R1339" s="13"/>
      <c r="S1339" s="13"/>
      <c r="T1339" s="13"/>
      <c r="U1339" s="13"/>
    </row>
    <row r="1340" spans="1:21" ht="18.75" hidden="1">
      <c r="A1340" s="76"/>
      <c r="B1340" s="150"/>
      <c r="C1340" s="71"/>
      <c r="D1340" s="183"/>
      <c r="E1340" s="72"/>
      <c r="F1340" s="72"/>
      <c r="G1340" s="73"/>
      <c r="H1340" s="68"/>
      <c r="I1340" s="74"/>
      <c r="J1340" s="69"/>
      <c r="K1340" s="62" t="str">
        <f t="shared" si="23"/>
        <v>Vazia</v>
      </c>
      <c r="L1340" s="13"/>
      <c r="M1340" s="13"/>
      <c r="N1340" s="13"/>
      <c r="O1340" s="13"/>
      <c r="P1340" s="13"/>
      <c r="Q1340" s="13"/>
      <c r="R1340" s="13"/>
      <c r="S1340" s="13"/>
      <c r="T1340" s="13"/>
      <c r="U1340" s="13"/>
    </row>
    <row r="1341" spans="1:21" ht="18.75" hidden="1">
      <c r="A1341" s="76" t="s">
        <v>1400</v>
      </c>
      <c r="B1341" s="151" t="s">
        <v>826</v>
      </c>
      <c r="C1341" s="71"/>
      <c r="D1341" s="183"/>
      <c r="E1341" s="72"/>
      <c r="F1341" s="72"/>
      <c r="G1341" s="73"/>
      <c r="H1341" s="68"/>
      <c r="I1341" s="74"/>
      <c r="J1341" s="69"/>
      <c r="K1341" s="62" t="str">
        <f t="shared" si="23"/>
        <v>Vazia</v>
      </c>
      <c r="L1341" s="13"/>
      <c r="M1341" s="13"/>
      <c r="N1341" s="13"/>
      <c r="O1341" s="13"/>
      <c r="P1341" s="13"/>
      <c r="Q1341" s="13"/>
      <c r="R1341" s="13"/>
      <c r="S1341" s="13"/>
      <c r="T1341" s="13"/>
      <c r="U1341" s="13"/>
    </row>
    <row r="1342" spans="1:21" ht="18.75" hidden="1">
      <c r="A1342" s="76" t="s">
        <v>1401</v>
      </c>
      <c r="B1342" s="149" t="s">
        <v>1402</v>
      </c>
      <c r="C1342" s="71" t="s">
        <v>18</v>
      </c>
      <c r="D1342" s="183"/>
      <c r="E1342" s="72">
        <v>35.49</v>
      </c>
      <c r="F1342" s="72">
        <f>E1342*(1+C$2031)</f>
        <v>43.695288000000005</v>
      </c>
      <c r="G1342" s="73">
        <f>D1342*F1342</f>
        <v>0</v>
      </c>
      <c r="H1342" s="68"/>
      <c r="I1342" s="74"/>
      <c r="J1342" s="75"/>
      <c r="K1342" s="62" t="str">
        <f t="shared" si="23"/>
        <v>Vazia</v>
      </c>
      <c r="L1342" s="13"/>
      <c r="M1342" s="13"/>
      <c r="N1342" s="13"/>
      <c r="O1342" s="13"/>
      <c r="P1342" s="13"/>
      <c r="Q1342" s="13"/>
      <c r="R1342" s="13"/>
      <c r="S1342" s="13"/>
      <c r="T1342" s="13"/>
      <c r="U1342" s="13"/>
    </row>
    <row r="1343" spans="1:21" ht="330.75" hidden="1">
      <c r="A1343" s="76"/>
      <c r="B1343" s="148" t="s">
        <v>1403</v>
      </c>
      <c r="C1343" s="71"/>
      <c r="D1343" s="183"/>
      <c r="E1343" s="72"/>
      <c r="F1343" s="72"/>
      <c r="G1343" s="73"/>
      <c r="H1343" s="68"/>
      <c r="I1343" s="74"/>
      <c r="J1343" s="69"/>
      <c r="K1343" s="62" t="str">
        <f t="shared" si="23"/>
        <v>Vazia</v>
      </c>
      <c r="L1343" s="13"/>
      <c r="M1343" s="13"/>
      <c r="N1343" s="13"/>
      <c r="O1343" s="13"/>
      <c r="P1343" s="13"/>
      <c r="Q1343" s="13"/>
      <c r="R1343" s="13"/>
      <c r="S1343" s="13"/>
      <c r="T1343" s="13"/>
      <c r="U1343" s="13"/>
    </row>
    <row r="1344" spans="1:21" ht="18.75" hidden="1">
      <c r="A1344" s="76"/>
      <c r="B1344" s="149"/>
      <c r="C1344" s="71"/>
      <c r="D1344" s="183"/>
      <c r="E1344" s="72"/>
      <c r="F1344" s="72"/>
      <c r="G1344" s="73"/>
      <c r="H1344" s="68"/>
      <c r="I1344" s="74"/>
      <c r="J1344" s="69"/>
      <c r="K1344" s="62" t="str">
        <f t="shared" si="23"/>
        <v>Vazia</v>
      </c>
      <c r="L1344" s="13"/>
      <c r="M1344" s="13"/>
      <c r="N1344" s="13"/>
      <c r="O1344" s="13"/>
      <c r="P1344" s="13"/>
      <c r="Q1344" s="13"/>
      <c r="R1344" s="13"/>
      <c r="S1344" s="13"/>
      <c r="T1344" s="13"/>
      <c r="U1344" s="13"/>
    </row>
    <row r="1345" spans="1:21" ht="31.5" hidden="1">
      <c r="A1345" s="76" t="s">
        <v>1404</v>
      </c>
      <c r="B1345" s="149" t="s">
        <v>1405</v>
      </c>
      <c r="C1345" s="71" t="s">
        <v>18</v>
      </c>
      <c r="D1345" s="183"/>
      <c r="E1345" s="72">
        <v>1.1599999999999999</v>
      </c>
      <c r="F1345" s="72">
        <f>E1345*(1+C$2031)</f>
        <v>1.4281919999999999</v>
      </c>
      <c r="G1345" s="73">
        <f>D1345*F1345</f>
        <v>0</v>
      </c>
      <c r="H1345" s="68"/>
      <c r="I1345" s="74"/>
      <c r="J1345" s="75"/>
      <c r="K1345" s="62" t="str">
        <f t="shared" si="23"/>
        <v>Vazia</v>
      </c>
      <c r="L1345" s="13"/>
      <c r="M1345" s="13"/>
      <c r="N1345" s="13"/>
      <c r="O1345" s="13"/>
      <c r="P1345" s="13"/>
      <c r="Q1345" s="13"/>
      <c r="R1345" s="13"/>
      <c r="S1345" s="13"/>
      <c r="T1345" s="13"/>
      <c r="U1345" s="13"/>
    </row>
    <row r="1346" spans="1:21" ht="110.25" hidden="1">
      <c r="A1346" s="76"/>
      <c r="B1346" s="148" t="s">
        <v>1406</v>
      </c>
      <c r="C1346" s="71"/>
      <c r="D1346" s="183"/>
      <c r="E1346" s="72"/>
      <c r="F1346" s="72"/>
      <c r="G1346" s="73"/>
      <c r="H1346" s="68"/>
      <c r="I1346" s="74"/>
      <c r="J1346" s="69"/>
      <c r="K1346" s="62" t="str">
        <f t="shared" si="23"/>
        <v>Vazia</v>
      </c>
      <c r="L1346" s="13"/>
      <c r="M1346" s="13"/>
      <c r="N1346" s="13"/>
      <c r="O1346" s="13"/>
      <c r="P1346" s="13"/>
      <c r="Q1346" s="13"/>
      <c r="R1346" s="13"/>
      <c r="S1346" s="13"/>
      <c r="T1346" s="13"/>
      <c r="U1346" s="13"/>
    </row>
    <row r="1347" spans="1:21" ht="18.75">
      <c r="A1347" s="93"/>
      <c r="B1347" s="159"/>
      <c r="C1347" s="276" t="s">
        <v>81</v>
      </c>
      <c r="D1347" s="272"/>
      <c r="E1347" s="270"/>
      <c r="F1347" s="20"/>
      <c r="G1347" s="21">
        <f>SUM(G1314:G1345)</f>
        <v>37657.606566240007</v>
      </c>
      <c r="H1347" s="212" t="s">
        <v>2225</v>
      </c>
      <c r="I1347" s="74"/>
      <c r="J1347" s="69"/>
      <c r="K1347" s="62" t="str">
        <f t="shared" si="23"/>
        <v>Preenchida</v>
      </c>
      <c r="L1347" s="13"/>
      <c r="M1347" s="13"/>
      <c r="N1347" s="13"/>
      <c r="O1347" s="13"/>
      <c r="P1347" s="13"/>
      <c r="Q1347" s="13"/>
      <c r="R1347" s="13"/>
      <c r="S1347" s="13"/>
      <c r="T1347" s="13"/>
      <c r="U1347" s="13"/>
    </row>
    <row r="1348" spans="1:21" ht="18.75">
      <c r="A1348" s="67">
        <v>150000</v>
      </c>
      <c r="B1348" s="147" t="s">
        <v>1407</v>
      </c>
      <c r="C1348" s="10"/>
      <c r="D1348" s="226"/>
      <c r="E1348" s="72"/>
      <c r="F1348" s="72"/>
      <c r="G1348" s="73"/>
      <c r="H1348" s="212" t="s">
        <v>2225</v>
      </c>
      <c r="I1348" s="74"/>
      <c r="J1348" s="69"/>
      <c r="K1348" s="62" t="str">
        <f t="shared" si="23"/>
        <v>Preenchida</v>
      </c>
      <c r="L1348" s="13"/>
      <c r="M1348" s="13"/>
      <c r="N1348" s="13"/>
      <c r="O1348" s="13"/>
      <c r="P1348" s="13"/>
      <c r="Q1348" s="13"/>
      <c r="R1348" s="13"/>
      <c r="S1348" s="13"/>
      <c r="T1348" s="13"/>
      <c r="U1348" s="13"/>
    </row>
    <row r="1349" spans="1:21" ht="18.75">
      <c r="A1349" s="70">
        <v>150100</v>
      </c>
      <c r="B1349" s="161" t="s">
        <v>1408</v>
      </c>
      <c r="C1349" s="71"/>
      <c r="D1349" s="227"/>
      <c r="E1349" s="72"/>
      <c r="F1349" s="72"/>
      <c r="G1349" s="73"/>
      <c r="H1349" s="212" t="s">
        <v>2225</v>
      </c>
      <c r="I1349" s="74"/>
      <c r="J1349" s="69"/>
      <c r="K1349" s="62" t="str">
        <f t="shared" si="23"/>
        <v>Preenchida</v>
      </c>
      <c r="L1349" s="13"/>
      <c r="M1349" s="13"/>
      <c r="N1349" s="13"/>
      <c r="O1349" s="13"/>
      <c r="P1349" s="13"/>
      <c r="Q1349" s="13"/>
      <c r="R1349" s="13"/>
      <c r="S1349" s="13"/>
      <c r="T1349" s="13"/>
      <c r="U1349" s="13"/>
    </row>
    <row r="1350" spans="1:21" ht="47.25" hidden="1">
      <c r="A1350" s="76">
        <v>150101</v>
      </c>
      <c r="B1350" s="149" t="s">
        <v>1409</v>
      </c>
      <c r="C1350" s="71" t="s">
        <v>1410</v>
      </c>
      <c r="D1350" s="183"/>
      <c r="E1350" s="72">
        <v>403.39</v>
      </c>
      <c r="F1350" s="72">
        <f>E1350*(1+C$2031)</f>
        <v>496.65376800000001</v>
      </c>
      <c r="G1350" s="73">
        <f>D1350*F1350</f>
        <v>0</v>
      </c>
      <c r="H1350" s="68"/>
      <c r="I1350" s="74"/>
      <c r="J1350" s="75"/>
      <c r="K1350" s="62" t="str">
        <f t="shared" si="23"/>
        <v>Vazia</v>
      </c>
      <c r="L1350" s="13"/>
      <c r="M1350" s="13"/>
      <c r="N1350" s="13"/>
      <c r="O1350" s="13"/>
      <c r="P1350" s="13"/>
      <c r="Q1350" s="13"/>
      <c r="R1350" s="13"/>
      <c r="S1350" s="13"/>
      <c r="T1350" s="13"/>
      <c r="U1350" s="13"/>
    </row>
    <row r="1351" spans="1:21" ht="78.75" hidden="1">
      <c r="A1351" s="76"/>
      <c r="B1351" s="148" t="s">
        <v>1411</v>
      </c>
      <c r="C1351" s="71"/>
      <c r="D1351" s="183"/>
      <c r="E1351" s="72"/>
      <c r="F1351" s="72"/>
      <c r="G1351" s="73"/>
      <c r="H1351" s="68"/>
      <c r="I1351" s="74"/>
      <c r="J1351" s="69"/>
      <c r="K1351" s="62" t="str">
        <f t="shared" si="23"/>
        <v>Vazia</v>
      </c>
      <c r="L1351" s="13"/>
      <c r="M1351" s="13"/>
      <c r="N1351" s="13"/>
      <c r="O1351" s="13"/>
      <c r="P1351" s="13"/>
      <c r="Q1351" s="13"/>
      <c r="R1351" s="13"/>
      <c r="S1351" s="13"/>
      <c r="T1351" s="13"/>
      <c r="U1351" s="13"/>
    </row>
    <row r="1352" spans="1:21" ht="18.75" hidden="1">
      <c r="A1352" s="76"/>
      <c r="B1352" s="148"/>
      <c r="C1352" s="71"/>
      <c r="D1352" s="183"/>
      <c r="E1352" s="72"/>
      <c r="F1352" s="72"/>
      <c r="G1352" s="73"/>
      <c r="H1352" s="68"/>
      <c r="I1352" s="74"/>
      <c r="J1352" s="69"/>
      <c r="K1352" s="62" t="str">
        <f t="shared" si="23"/>
        <v>Vazia</v>
      </c>
      <c r="L1352" s="13"/>
      <c r="M1352" s="13"/>
      <c r="N1352" s="13"/>
      <c r="O1352" s="13"/>
      <c r="P1352" s="13"/>
      <c r="Q1352" s="13"/>
      <c r="R1352" s="13"/>
      <c r="S1352" s="13"/>
      <c r="T1352" s="13"/>
      <c r="U1352" s="13"/>
    </row>
    <row r="1353" spans="1:21" ht="63" hidden="1">
      <c r="A1353" s="76" t="s">
        <v>1412</v>
      </c>
      <c r="B1353" s="149" t="s">
        <v>1413</v>
      </c>
      <c r="C1353" s="71" t="s">
        <v>1414</v>
      </c>
      <c r="D1353" s="183"/>
      <c r="E1353" s="72">
        <v>381.78</v>
      </c>
      <c r="F1353" s="72">
        <f>E1353*(1+C$2031)</f>
        <v>470.04753599999998</v>
      </c>
      <c r="G1353" s="73">
        <f>D1353*F1353</f>
        <v>0</v>
      </c>
      <c r="H1353" s="68"/>
      <c r="I1353" s="74"/>
      <c r="J1353" s="75"/>
      <c r="K1353" s="62" t="str">
        <f t="shared" si="23"/>
        <v>Vazia</v>
      </c>
      <c r="L1353" s="13"/>
      <c r="M1353" s="13"/>
      <c r="N1353" s="13"/>
      <c r="O1353" s="13"/>
      <c r="P1353" s="13"/>
      <c r="Q1353" s="13"/>
      <c r="R1353" s="13"/>
      <c r="S1353" s="13"/>
      <c r="T1353" s="13"/>
      <c r="U1353" s="13"/>
    </row>
    <row r="1354" spans="1:21" ht="189" hidden="1">
      <c r="A1354" s="76"/>
      <c r="B1354" s="148" t="s">
        <v>1415</v>
      </c>
      <c r="C1354" s="71"/>
      <c r="D1354" s="183"/>
      <c r="E1354" s="72"/>
      <c r="F1354" s="72"/>
      <c r="G1354" s="73"/>
      <c r="H1354" s="68"/>
      <c r="I1354" s="74"/>
      <c r="J1354" s="69"/>
      <c r="K1354" s="62" t="str">
        <f t="shared" si="23"/>
        <v>Vazia</v>
      </c>
      <c r="L1354" s="13"/>
      <c r="M1354" s="13"/>
      <c r="N1354" s="13"/>
      <c r="O1354" s="13"/>
      <c r="P1354" s="13"/>
      <c r="Q1354" s="13"/>
      <c r="R1354" s="13"/>
      <c r="S1354" s="13"/>
      <c r="T1354" s="13"/>
      <c r="U1354" s="13"/>
    </row>
    <row r="1355" spans="1:21" ht="18.75" hidden="1">
      <c r="A1355" s="76"/>
      <c r="B1355" s="148"/>
      <c r="C1355" s="71"/>
      <c r="D1355" s="183"/>
      <c r="E1355" s="72"/>
      <c r="F1355" s="72"/>
      <c r="G1355" s="73"/>
      <c r="H1355" s="68"/>
      <c r="I1355" s="74"/>
      <c r="J1355" s="69"/>
      <c r="K1355" s="62" t="str">
        <f t="shared" si="23"/>
        <v>Vazia</v>
      </c>
      <c r="L1355" s="13"/>
      <c r="M1355" s="13"/>
      <c r="N1355" s="13"/>
      <c r="O1355" s="13"/>
      <c r="P1355" s="13"/>
      <c r="Q1355" s="13"/>
      <c r="R1355" s="13"/>
      <c r="S1355" s="13"/>
      <c r="T1355" s="13"/>
      <c r="U1355" s="13"/>
    </row>
    <row r="1356" spans="1:21" ht="47.25" hidden="1">
      <c r="A1356" s="76" t="s">
        <v>1416</v>
      </c>
      <c r="B1356" s="149" t="s">
        <v>1417</v>
      </c>
      <c r="C1356" s="71" t="s">
        <v>1418</v>
      </c>
      <c r="D1356" s="183"/>
      <c r="E1356" s="72">
        <v>69.58</v>
      </c>
      <c r="F1356" s="72">
        <f>E1356*(1+C$2031)</f>
        <v>85.666896000000008</v>
      </c>
      <c r="G1356" s="73">
        <f>D1356*F1356</f>
        <v>0</v>
      </c>
      <c r="H1356" s="68"/>
      <c r="I1356" s="74"/>
      <c r="J1356" s="75"/>
      <c r="K1356" s="62" t="str">
        <f t="shared" si="23"/>
        <v>Vazia</v>
      </c>
      <c r="L1356" s="13"/>
      <c r="M1356" s="13"/>
      <c r="N1356" s="13"/>
      <c r="O1356" s="13"/>
      <c r="P1356" s="13"/>
      <c r="Q1356" s="13"/>
      <c r="R1356" s="13"/>
      <c r="S1356" s="13"/>
      <c r="T1356" s="13"/>
      <c r="U1356" s="13"/>
    </row>
    <row r="1357" spans="1:21" ht="110.25" hidden="1">
      <c r="A1357" s="76"/>
      <c r="B1357" s="148" t="s">
        <v>1419</v>
      </c>
      <c r="C1357" s="71"/>
      <c r="D1357" s="183"/>
      <c r="E1357" s="72"/>
      <c r="F1357" s="72"/>
      <c r="G1357" s="73"/>
      <c r="H1357" s="68"/>
      <c r="I1357" s="74"/>
      <c r="J1357" s="69"/>
      <c r="K1357" s="62" t="str">
        <f t="shared" si="23"/>
        <v>Vazia</v>
      </c>
      <c r="L1357" s="13"/>
      <c r="M1357" s="13"/>
      <c r="N1357" s="13"/>
      <c r="O1357" s="13"/>
      <c r="P1357" s="13"/>
      <c r="Q1357" s="13"/>
      <c r="R1357" s="13"/>
      <c r="S1357" s="13"/>
      <c r="T1357" s="13"/>
      <c r="U1357" s="13"/>
    </row>
    <row r="1358" spans="1:21" ht="18.75" hidden="1">
      <c r="A1358" s="76"/>
      <c r="B1358" s="148"/>
      <c r="C1358" s="71"/>
      <c r="D1358" s="183"/>
      <c r="E1358" s="72"/>
      <c r="F1358" s="72"/>
      <c r="G1358" s="73"/>
      <c r="H1358" s="68"/>
      <c r="I1358" s="74"/>
      <c r="J1358" s="69"/>
      <c r="K1358" s="62" t="str">
        <f t="shared" si="23"/>
        <v>Vazia</v>
      </c>
      <c r="L1358" s="13"/>
      <c r="M1358" s="13"/>
      <c r="N1358" s="13"/>
      <c r="O1358" s="13"/>
      <c r="P1358" s="13"/>
      <c r="Q1358" s="13"/>
      <c r="R1358" s="13"/>
      <c r="S1358" s="13"/>
      <c r="T1358" s="13"/>
      <c r="U1358" s="13"/>
    </row>
    <row r="1359" spans="1:21" ht="78.75" hidden="1">
      <c r="A1359" s="76" t="s">
        <v>1420</v>
      </c>
      <c r="B1359" s="149" t="s">
        <v>1421</v>
      </c>
      <c r="C1359" s="71" t="s">
        <v>1422</v>
      </c>
      <c r="D1359" s="183"/>
      <c r="E1359" s="72">
        <v>74.209999999999994</v>
      </c>
      <c r="F1359" s="72">
        <f>E1359*(1+C$2031)</f>
        <v>91.367351999999997</v>
      </c>
      <c r="G1359" s="73">
        <f>D1359*F1359</f>
        <v>0</v>
      </c>
      <c r="H1359" s="68"/>
      <c r="I1359" s="74"/>
      <c r="J1359" s="75"/>
      <c r="K1359" s="62" t="str">
        <f t="shared" si="23"/>
        <v>Vazia</v>
      </c>
      <c r="L1359" s="13"/>
      <c r="M1359" s="13"/>
      <c r="N1359" s="13"/>
      <c r="O1359" s="13"/>
      <c r="P1359" s="13"/>
      <c r="Q1359" s="13"/>
      <c r="R1359" s="13"/>
      <c r="S1359" s="13"/>
      <c r="T1359" s="13"/>
      <c r="U1359" s="13"/>
    </row>
    <row r="1360" spans="1:21" ht="409.5" hidden="1">
      <c r="A1360" s="76"/>
      <c r="B1360" s="148" t="s">
        <v>1423</v>
      </c>
      <c r="C1360" s="71"/>
      <c r="D1360" s="183"/>
      <c r="E1360" s="72"/>
      <c r="F1360" s="72"/>
      <c r="G1360" s="73"/>
      <c r="H1360" s="68"/>
      <c r="I1360" s="74"/>
      <c r="J1360" s="69"/>
      <c r="K1360" s="62" t="str">
        <f t="shared" si="23"/>
        <v>Vazia</v>
      </c>
      <c r="L1360" s="13"/>
      <c r="M1360" s="13"/>
      <c r="N1360" s="13"/>
      <c r="O1360" s="13"/>
      <c r="P1360" s="13"/>
      <c r="Q1360" s="13"/>
      <c r="R1360" s="13"/>
      <c r="S1360" s="13"/>
      <c r="T1360" s="13"/>
      <c r="U1360" s="13"/>
    </row>
    <row r="1361" spans="1:21" ht="18.75" hidden="1">
      <c r="A1361" s="76"/>
      <c r="B1361" s="148"/>
      <c r="C1361" s="71"/>
      <c r="D1361" s="183"/>
      <c r="E1361" s="72"/>
      <c r="F1361" s="72"/>
      <c r="G1361" s="73"/>
      <c r="H1361" s="68"/>
      <c r="I1361" s="74"/>
      <c r="J1361" s="69"/>
      <c r="K1361" s="62" t="str">
        <f t="shared" si="23"/>
        <v>Vazia</v>
      </c>
      <c r="L1361" s="13"/>
      <c r="M1361" s="13"/>
      <c r="N1361" s="13"/>
      <c r="O1361" s="13"/>
      <c r="P1361" s="13"/>
      <c r="Q1361" s="13"/>
      <c r="R1361" s="13"/>
      <c r="S1361" s="13"/>
      <c r="T1361" s="13"/>
      <c r="U1361" s="13"/>
    </row>
    <row r="1362" spans="1:21" ht="31.5">
      <c r="A1362" s="76" t="s">
        <v>1424</v>
      </c>
      <c r="B1362" s="149" t="s">
        <v>1425</v>
      </c>
      <c r="C1362" s="71" t="s">
        <v>1426</v>
      </c>
      <c r="D1362" s="227">
        <v>91.36</v>
      </c>
      <c r="E1362" s="72">
        <v>80.47</v>
      </c>
      <c r="F1362" s="72">
        <f>E1362*(1+C$2031)</f>
        <v>99.074663999999999</v>
      </c>
      <c r="G1362" s="73">
        <f>D1362*F1362</f>
        <v>9051.4613030399996</v>
      </c>
      <c r="H1362" s="285" t="s">
        <v>2200</v>
      </c>
      <c r="I1362" s="286"/>
      <c r="J1362" s="287"/>
      <c r="K1362" s="62" t="str">
        <f t="shared" ref="K1362:K1425" si="24">IF(H1362="","Vazia","Preenchida")</f>
        <v>Preenchida</v>
      </c>
      <c r="L1362" s="13"/>
      <c r="M1362" s="13"/>
      <c r="N1362" s="13"/>
      <c r="O1362" s="13"/>
      <c r="P1362" s="13"/>
      <c r="Q1362" s="13"/>
      <c r="R1362" s="13"/>
      <c r="S1362" s="13"/>
      <c r="T1362" s="13"/>
      <c r="U1362" s="13"/>
    </row>
    <row r="1363" spans="1:21" ht="248.25" customHeight="1">
      <c r="A1363" s="76"/>
      <c r="B1363" s="148" t="s">
        <v>1427</v>
      </c>
      <c r="C1363" s="71"/>
      <c r="D1363" s="227"/>
      <c r="E1363" s="72"/>
      <c r="F1363" s="72"/>
      <c r="G1363" s="73"/>
      <c r="H1363" s="215" t="s">
        <v>2225</v>
      </c>
      <c r="I1363" s="74"/>
      <c r="J1363" s="69"/>
      <c r="K1363" s="62" t="str">
        <f t="shared" si="24"/>
        <v>Preenchida</v>
      </c>
      <c r="L1363" s="13"/>
      <c r="M1363" s="13"/>
      <c r="N1363" s="13"/>
      <c r="O1363" s="13"/>
      <c r="P1363" s="13"/>
      <c r="Q1363" s="13"/>
      <c r="R1363" s="13"/>
      <c r="S1363" s="13"/>
      <c r="T1363" s="13"/>
      <c r="U1363" s="13"/>
    </row>
    <row r="1364" spans="1:21" ht="18.75" hidden="1">
      <c r="A1364" s="76"/>
      <c r="B1364" s="148"/>
      <c r="C1364" s="71"/>
      <c r="D1364" s="183"/>
      <c r="E1364" s="72"/>
      <c r="F1364" s="72"/>
      <c r="G1364" s="73"/>
      <c r="H1364" s="68"/>
      <c r="I1364" s="74"/>
      <c r="J1364" s="69"/>
      <c r="K1364" s="62" t="str">
        <f t="shared" si="24"/>
        <v>Vazia</v>
      </c>
      <c r="L1364" s="13"/>
      <c r="M1364" s="13"/>
      <c r="N1364" s="13"/>
      <c r="O1364" s="13"/>
      <c r="P1364" s="13"/>
      <c r="Q1364" s="13"/>
      <c r="R1364" s="13"/>
      <c r="S1364" s="13"/>
      <c r="T1364" s="13"/>
      <c r="U1364" s="13"/>
    </row>
    <row r="1365" spans="1:21" ht="47.25" hidden="1">
      <c r="A1365" s="76" t="s">
        <v>1428</v>
      </c>
      <c r="B1365" s="149" t="s">
        <v>1429</v>
      </c>
      <c r="C1365" s="71" t="s">
        <v>1430</v>
      </c>
      <c r="D1365" s="183"/>
      <c r="E1365" s="72">
        <v>88.15</v>
      </c>
      <c r="F1365" s="72">
        <f>E1365*(1+C$2031)</f>
        <v>108.53028000000002</v>
      </c>
      <c r="G1365" s="73">
        <f>D1365*F1365</f>
        <v>0</v>
      </c>
      <c r="H1365" s="68"/>
      <c r="I1365" s="74"/>
      <c r="J1365" s="75"/>
      <c r="K1365" s="62" t="str">
        <f t="shared" si="24"/>
        <v>Vazia</v>
      </c>
      <c r="L1365" s="13"/>
      <c r="M1365" s="13"/>
      <c r="N1365" s="13"/>
      <c r="O1365" s="13"/>
      <c r="P1365" s="13"/>
      <c r="Q1365" s="13"/>
      <c r="R1365" s="13"/>
      <c r="S1365" s="13"/>
      <c r="T1365" s="13"/>
      <c r="U1365" s="13"/>
    </row>
    <row r="1366" spans="1:21" ht="110.25" hidden="1">
      <c r="A1366" s="76"/>
      <c r="B1366" s="148" t="s">
        <v>1431</v>
      </c>
      <c r="C1366" s="71"/>
      <c r="D1366" s="183"/>
      <c r="E1366" s="72"/>
      <c r="F1366" s="72"/>
      <c r="G1366" s="73"/>
      <c r="H1366" s="68"/>
      <c r="I1366" s="74"/>
      <c r="J1366" s="69"/>
      <c r="K1366" s="62" t="str">
        <f t="shared" si="24"/>
        <v>Vazia</v>
      </c>
      <c r="L1366" s="13"/>
      <c r="M1366" s="13"/>
      <c r="N1366" s="13"/>
      <c r="O1366" s="13"/>
      <c r="P1366" s="13"/>
      <c r="Q1366" s="13"/>
      <c r="R1366" s="13"/>
      <c r="S1366" s="13"/>
      <c r="T1366" s="13"/>
      <c r="U1366" s="13"/>
    </row>
    <row r="1367" spans="1:21" ht="18.75" hidden="1">
      <c r="A1367" s="76"/>
      <c r="B1367" s="148"/>
      <c r="C1367" s="71"/>
      <c r="D1367" s="183"/>
      <c r="E1367" s="72"/>
      <c r="F1367" s="72"/>
      <c r="G1367" s="73"/>
      <c r="H1367" s="68"/>
      <c r="I1367" s="74"/>
      <c r="J1367" s="69"/>
      <c r="K1367" s="62" t="str">
        <f t="shared" si="24"/>
        <v>Vazia</v>
      </c>
      <c r="L1367" s="13"/>
      <c r="M1367" s="13"/>
      <c r="N1367" s="13"/>
      <c r="O1367" s="13"/>
      <c r="P1367" s="13"/>
      <c r="Q1367" s="13"/>
      <c r="R1367" s="13"/>
      <c r="S1367" s="13"/>
      <c r="T1367" s="13"/>
      <c r="U1367" s="13"/>
    </row>
    <row r="1368" spans="1:21" ht="31.5" hidden="1">
      <c r="A1368" s="76" t="s">
        <v>1432</v>
      </c>
      <c r="B1368" s="149" t="s">
        <v>1433</v>
      </c>
      <c r="C1368" s="71" t="s">
        <v>1434</v>
      </c>
      <c r="D1368" s="183"/>
      <c r="E1368" s="72">
        <v>130.52000000000001</v>
      </c>
      <c r="F1368" s="72">
        <f>E1368*(1+C$2031)</f>
        <v>160.69622400000003</v>
      </c>
      <c r="G1368" s="73">
        <f>D1368*F1368</f>
        <v>0</v>
      </c>
      <c r="H1368" s="68"/>
      <c r="I1368" s="74"/>
      <c r="J1368" s="75"/>
      <c r="K1368" s="62" t="str">
        <f t="shared" si="24"/>
        <v>Vazia</v>
      </c>
      <c r="L1368" s="13"/>
      <c r="M1368" s="13"/>
      <c r="N1368" s="13"/>
      <c r="O1368" s="13"/>
      <c r="P1368" s="13"/>
      <c r="Q1368" s="13"/>
      <c r="R1368" s="13"/>
      <c r="S1368" s="13"/>
      <c r="T1368" s="13"/>
      <c r="U1368" s="13"/>
    </row>
    <row r="1369" spans="1:21" ht="126" hidden="1">
      <c r="A1369" s="76"/>
      <c r="B1369" s="148" t="s">
        <v>1435</v>
      </c>
      <c r="C1369" s="71"/>
      <c r="D1369" s="183"/>
      <c r="E1369" s="72"/>
      <c r="F1369" s="72"/>
      <c r="G1369" s="73"/>
      <c r="H1369" s="68"/>
      <c r="I1369" s="74"/>
      <c r="J1369" s="69"/>
      <c r="K1369" s="62" t="str">
        <f t="shared" si="24"/>
        <v>Vazia</v>
      </c>
      <c r="L1369" s="13"/>
      <c r="M1369" s="13"/>
      <c r="N1369" s="13"/>
      <c r="O1369" s="13"/>
      <c r="P1369" s="13"/>
      <c r="Q1369" s="13"/>
      <c r="R1369" s="13"/>
      <c r="S1369" s="13"/>
      <c r="T1369" s="13"/>
      <c r="U1369" s="13"/>
    </row>
    <row r="1370" spans="1:21" ht="18.75" hidden="1">
      <c r="A1370" s="76"/>
      <c r="B1370" s="148"/>
      <c r="C1370" s="71"/>
      <c r="D1370" s="183"/>
      <c r="E1370" s="72"/>
      <c r="F1370" s="72"/>
      <c r="G1370" s="73"/>
      <c r="H1370" s="68"/>
      <c r="I1370" s="74"/>
      <c r="J1370" s="69"/>
      <c r="K1370" s="62" t="str">
        <f t="shared" si="24"/>
        <v>Vazia</v>
      </c>
      <c r="L1370" s="13"/>
      <c r="M1370" s="13"/>
      <c r="N1370" s="13"/>
      <c r="O1370" s="13"/>
      <c r="P1370" s="13"/>
      <c r="Q1370" s="13"/>
      <c r="R1370" s="13"/>
      <c r="S1370" s="13"/>
      <c r="T1370" s="13"/>
      <c r="U1370" s="13"/>
    </row>
    <row r="1371" spans="1:21" ht="31.5" hidden="1">
      <c r="A1371" s="76" t="s">
        <v>1436</v>
      </c>
      <c r="B1371" s="149" t="s">
        <v>1437</v>
      </c>
      <c r="C1371" s="71" t="s">
        <v>18</v>
      </c>
      <c r="D1371" s="183"/>
      <c r="E1371" s="72">
        <v>69.61</v>
      </c>
      <c r="F1371" s="72">
        <f>E1371*(1+C$2031)</f>
        <v>85.703832000000006</v>
      </c>
      <c r="G1371" s="73">
        <f>D1371*F1371</f>
        <v>0</v>
      </c>
      <c r="H1371" s="68"/>
      <c r="I1371" s="74"/>
      <c r="J1371" s="75"/>
      <c r="K1371" s="62" t="str">
        <f t="shared" si="24"/>
        <v>Vazia</v>
      </c>
      <c r="L1371" s="13"/>
      <c r="M1371" s="13"/>
      <c r="N1371" s="13"/>
      <c r="O1371" s="13"/>
      <c r="P1371" s="13"/>
      <c r="Q1371" s="13"/>
      <c r="R1371" s="13"/>
      <c r="S1371" s="13"/>
      <c r="T1371" s="13"/>
      <c r="U1371" s="13"/>
    </row>
    <row r="1372" spans="1:21" ht="126" hidden="1">
      <c r="A1372" s="76"/>
      <c r="B1372" s="148" t="s">
        <v>1438</v>
      </c>
      <c r="C1372" s="71"/>
      <c r="D1372" s="183"/>
      <c r="E1372" s="72"/>
      <c r="F1372" s="72"/>
      <c r="G1372" s="73"/>
      <c r="H1372" s="68"/>
      <c r="I1372" s="74"/>
      <c r="J1372" s="69"/>
      <c r="K1372" s="62" t="str">
        <f t="shared" si="24"/>
        <v>Vazia</v>
      </c>
      <c r="L1372" s="13"/>
      <c r="M1372" s="13"/>
      <c r="N1372" s="13"/>
      <c r="O1372" s="13"/>
      <c r="P1372" s="13"/>
      <c r="Q1372" s="13"/>
      <c r="R1372" s="13"/>
      <c r="S1372" s="13"/>
      <c r="T1372" s="13"/>
      <c r="U1372" s="13"/>
    </row>
    <row r="1373" spans="1:21" ht="18.75" hidden="1">
      <c r="A1373" s="76"/>
      <c r="B1373" s="148"/>
      <c r="C1373" s="71"/>
      <c r="D1373" s="183"/>
      <c r="E1373" s="72"/>
      <c r="F1373" s="72"/>
      <c r="G1373" s="73"/>
      <c r="H1373" s="68"/>
      <c r="I1373" s="74"/>
      <c r="J1373" s="69"/>
      <c r="K1373" s="62" t="str">
        <f t="shared" si="24"/>
        <v>Vazia</v>
      </c>
      <c r="L1373" s="13"/>
      <c r="M1373" s="13"/>
      <c r="N1373" s="13"/>
      <c r="O1373" s="13"/>
      <c r="P1373" s="13"/>
      <c r="Q1373" s="13"/>
      <c r="R1373" s="13"/>
      <c r="S1373" s="13"/>
      <c r="T1373" s="13"/>
      <c r="U1373" s="13"/>
    </row>
    <row r="1374" spans="1:21" ht="61.15" customHeight="1">
      <c r="A1374" s="76" t="s">
        <v>1439</v>
      </c>
      <c r="B1374" s="149" t="s">
        <v>1440</v>
      </c>
      <c r="C1374" s="71" t="s">
        <v>1441</v>
      </c>
      <c r="D1374" s="227">
        <v>16</v>
      </c>
      <c r="E1374" s="72">
        <v>60.03</v>
      </c>
      <c r="F1374" s="72">
        <f>E1374*(1+C$2031)</f>
        <v>73.908936000000011</v>
      </c>
      <c r="G1374" s="73">
        <f>D1374*F1374</f>
        <v>1182.5429760000002</v>
      </c>
      <c r="H1374" s="285" t="s">
        <v>2269</v>
      </c>
      <c r="I1374" s="286"/>
      <c r="J1374" s="287"/>
      <c r="K1374" s="62" t="str">
        <f t="shared" si="24"/>
        <v>Preenchida</v>
      </c>
      <c r="L1374" s="13"/>
      <c r="M1374" s="13"/>
      <c r="N1374" s="13"/>
      <c r="O1374" s="13"/>
      <c r="P1374" s="13"/>
      <c r="Q1374" s="13"/>
      <c r="R1374" s="13"/>
      <c r="S1374" s="13"/>
      <c r="T1374" s="13"/>
      <c r="U1374" s="13"/>
    </row>
    <row r="1375" spans="1:21" ht="94.5">
      <c r="A1375" s="76"/>
      <c r="B1375" s="148" t="s">
        <v>1442</v>
      </c>
      <c r="C1375" s="71"/>
      <c r="D1375" s="227"/>
      <c r="E1375" s="72"/>
      <c r="F1375" s="72"/>
      <c r="G1375" s="73"/>
      <c r="H1375" s="212" t="s">
        <v>2225</v>
      </c>
      <c r="I1375" s="74"/>
      <c r="J1375" s="69"/>
      <c r="K1375" s="62" t="str">
        <f t="shared" si="24"/>
        <v>Preenchida</v>
      </c>
      <c r="L1375" s="13"/>
      <c r="M1375" s="13"/>
      <c r="N1375" s="13"/>
      <c r="O1375" s="13"/>
      <c r="P1375" s="13"/>
      <c r="Q1375" s="13"/>
      <c r="R1375" s="13"/>
      <c r="S1375" s="13"/>
      <c r="T1375" s="13"/>
      <c r="U1375" s="13"/>
    </row>
    <row r="1376" spans="1:21" ht="18.75" hidden="1">
      <c r="A1376" s="76"/>
      <c r="B1376" s="148"/>
      <c r="C1376" s="71"/>
      <c r="D1376" s="183"/>
      <c r="E1376" s="72"/>
      <c r="F1376" s="72"/>
      <c r="G1376" s="73"/>
      <c r="H1376" s="68"/>
      <c r="I1376" s="74"/>
      <c r="J1376" s="69"/>
      <c r="K1376" s="62" t="str">
        <f t="shared" si="24"/>
        <v>Vazia</v>
      </c>
      <c r="L1376" s="13"/>
      <c r="M1376" s="13"/>
      <c r="N1376" s="13"/>
      <c r="O1376" s="13"/>
      <c r="P1376" s="13"/>
      <c r="Q1376" s="13"/>
      <c r="R1376" s="13"/>
      <c r="S1376" s="13"/>
      <c r="T1376" s="13"/>
      <c r="U1376" s="13"/>
    </row>
    <row r="1377" spans="1:21" ht="31.5" hidden="1">
      <c r="A1377" s="76" t="s">
        <v>1443</v>
      </c>
      <c r="B1377" s="149" t="s">
        <v>1444</v>
      </c>
      <c r="C1377" s="71" t="s">
        <v>32</v>
      </c>
      <c r="D1377" s="183"/>
      <c r="E1377" s="72">
        <v>104.2</v>
      </c>
      <c r="F1377" s="72">
        <f>E1377*(1+C$2031)</f>
        <v>128.29104000000001</v>
      </c>
      <c r="G1377" s="73">
        <f>D1377*F1377</f>
        <v>0</v>
      </c>
      <c r="H1377" s="68"/>
      <c r="I1377" s="74"/>
      <c r="J1377" s="75"/>
      <c r="K1377" s="62" t="str">
        <f t="shared" si="24"/>
        <v>Vazia</v>
      </c>
      <c r="L1377" s="13"/>
      <c r="M1377" s="13"/>
      <c r="N1377" s="13"/>
      <c r="O1377" s="13"/>
      <c r="P1377" s="13"/>
      <c r="Q1377" s="13"/>
      <c r="R1377" s="13"/>
      <c r="S1377" s="13"/>
      <c r="T1377" s="13"/>
      <c r="U1377" s="13"/>
    </row>
    <row r="1378" spans="1:21" ht="236.25" hidden="1">
      <c r="A1378" s="76"/>
      <c r="B1378" s="148" t="s">
        <v>1445</v>
      </c>
      <c r="C1378" s="71"/>
      <c r="D1378" s="183"/>
      <c r="E1378" s="72"/>
      <c r="F1378" s="72"/>
      <c r="G1378" s="73"/>
      <c r="H1378" s="68"/>
      <c r="I1378" s="74"/>
      <c r="J1378" s="69"/>
      <c r="K1378" s="62" t="str">
        <f t="shared" si="24"/>
        <v>Vazia</v>
      </c>
      <c r="L1378" s="13"/>
      <c r="M1378" s="13"/>
      <c r="N1378" s="13"/>
      <c r="O1378" s="13"/>
      <c r="P1378" s="13"/>
      <c r="Q1378" s="13"/>
      <c r="R1378" s="13"/>
      <c r="S1378" s="13"/>
      <c r="T1378" s="13"/>
      <c r="U1378" s="13"/>
    </row>
    <row r="1379" spans="1:21" ht="18.75" hidden="1">
      <c r="A1379" s="76"/>
      <c r="B1379" s="148"/>
      <c r="C1379" s="71"/>
      <c r="D1379" s="183"/>
      <c r="E1379" s="72"/>
      <c r="F1379" s="72"/>
      <c r="G1379" s="73"/>
      <c r="H1379" s="68"/>
      <c r="I1379" s="74"/>
      <c r="J1379" s="69"/>
      <c r="K1379" s="62" t="str">
        <f t="shared" si="24"/>
        <v>Vazia</v>
      </c>
      <c r="L1379" s="13"/>
      <c r="M1379" s="13"/>
      <c r="N1379" s="13"/>
      <c r="O1379" s="13"/>
      <c r="P1379" s="13"/>
      <c r="Q1379" s="13"/>
      <c r="R1379" s="13"/>
      <c r="S1379" s="13"/>
      <c r="T1379" s="13"/>
      <c r="U1379" s="13"/>
    </row>
    <row r="1380" spans="1:21" ht="31.5">
      <c r="A1380" s="76" t="s">
        <v>1446</v>
      </c>
      <c r="B1380" s="149" t="s">
        <v>1447</v>
      </c>
      <c r="C1380" s="71" t="s">
        <v>32</v>
      </c>
      <c r="D1380" s="227">
        <v>11.8</v>
      </c>
      <c r="E1380" s="72">
        <v>201.39</v>
      </c>
      <c r="F1380" s="72">
        <f>E1380*(1+C$2031)</f>
        <v>247.951368</v>
      </c>
      <c r="G1380" s="73">
        <f>D1380*F1380</f>
        <v>2925.8261424000002</v>
      </c>
      <c r="H1380" s="285" t="s">
        <v>2201</v>
      </c>
      <c r="I1380" s="286"/>
      <c r="J1380" s="287"/>
      <c r="K1380" s="62" t="str">
        <f t="shared" si="24"/>
        <v>Preenchida</v>
      </c>
      <c r="L1380" s="13"/>
      <c r="M1380" s="13"/>
      <c r="N1380" s="13"/>
      <c r="O1380" s="13"/>
      <c r="P1380" s="13"/>
      <c r="Q1380" s="13"/>
      <c r="R1380" s="13"/>
      <c r="S1380" s="13"/>
      <c r="T1380" s="13"/>
      <c r="U1380" s="13"/>
    </row>
    <row r="1381" spans="1:21" ht="184.5" customHeight="1">
      <c r="A1381" s="76"/>
      <c r="B1381" s="148" t="s">
        <v>1448</v>
      </c>
      <c r="C1381" s="71"/>
      <c r="D1381" s="227"/>
      <c r="E1381" s="72"/>
      <c r="F1381" s="72"/>
      <c r="G1381" s="73"/>
      <c r="H1381" s="212" t="s">
        <v>2225</v>
      </c>
      <c r="I1381" s="74"/>
      <c r="J1381" s="69"/>
      <c r="K1381" s="62" t="str">
        <f t="shared" si="24"/>
        <v>Preenchida</v>
      </c>
      <c r="L1381" s="13"/>
      <c r="M1381" s="13"/>
      <c r="N1381" s="13"/>
      <c r="O1381" s="13"/>
      <c r="P1381" s="13"/>
      <c r="Q1381" s="13"/>
      <c r="R1381" s="13"/>
      <c r="S1381" s="13"/>
      <c r="T1381" s="13"/>
      <c r="U1381" s="13"/>
    </row>
    <row r="1382" spans="1:21" ht="18.75" hidden="1">
      <c r="A1382" s="76"/>
      <c r="B1382" s="148"/>
      <c r="C1382" s="71"/>
      <c r="D1382" s="183"/>
      <c r="E1382" s="72"/>
      <c r="F1382" s="72"/>
      <c r="G1382" s="73"/>
      <c r="H1382" s="68"/>
      <c r="I1382" s="74"/>
      <c r="J1382" s="69"/>
      <c r="K1382" s="62" t="str">
        <f t="shared" si="24"/>
        <v>Vazia</v>
      </c>
      <c r="L1382" s="13"/>
      <c r="M1382" s="13"/>
      <c r="N1382" s="13"/>
      <c r="O1382" s="13"/>
      <c r="P1382" s="13"/>
      <c r="Q1382" s="13"/>
      <c r="R1382" s="13"/>
      <c r="S1382" s="13"/>
      <c r="T1382" s="13"/>
      <c r="U1382" s="13"/>
    </row>
    <row r="1383" spans="1:21" ht="47.25" hidden="1">
      <c r="A1383" s="76" t="s">
        <v>1449</v>
      </c>
      <c r="B1383" s="149" t="s">
        <v>1450</v>
      </c>
      <c r="C1383" s="71" t="s">
        <v>32</v>
      </c>
      <c r="D1383" s="183"/>
      <c r="E1383" s="72">
        <v>135.22</v>
      </c>
      <c r="F1383" s="72">
        <f>E1383*(1+C$2031)</f>
        <v>166.48286400000001</v>
      </c>
      <c r="G1383" s="73">
        <f>D1383*F1383</f>
        <v>0</v>
      </c>
      <c r="H1383" s="68"/>
      <c r="I1383" s="74"/>
      <c r="J1383" s="75"/>
      <c r="K1383" s="62" t="str">
        <f t="shared" si="24"/>
        <v>Vazia</v>
      </c>
      <c r="L1383" s="13"/>
      <c r="M1383" s="13"/>
      <c r="N1383" s="13"/>
      <c r="O1383" s="13"/>
      <c r="P1383" s="13"/>
      <c r="Q1383" s="13"/>
      <c r="R1383" s="13"/>
      <c r="S1383" s="13"/>
      <c r="T1383" s="13"/>
      <c r="U1383" s="13"/>
    </row>
    <row r="1384" spans="1:21" ht="220.5" hidden="1">
      <c r="A1384" s="76"/>
      <c r="B1384" s="148" t="s">
        <v>1451</v>
      </c>
      <c r="C1384" s="71"/>
      <c r="D1384" s="183"/>
      <c r="E1384" s="72"/>
      <c r="F1384" s="72"/>
      <c r="G1384" s="73"/>
      <c r="H1384" s="68"/>
      <c r="I1384" s="74"/>
      <c r="J1384" s="69"/>
      <c r="K1384" s="62" t="str">
        <f t="shared" si="24"/>
        <v>Vazia</v>
      </c>
      <c r="L1384" s="13"/>
      <c r="M1384" s="13"/>
      <c r="N1384" s="13"/>
      <c r="O1384" s="13"/>
      <c r="P1384" s="13"/>
      <c r="Q1384" s="13"/>
      <c r="R1384" s="13"/>
      <c r="S1384" s="13"/>
      <c r="T1384" s="13"/>
      <c r="U1384" s="13"/>
    </row>
    <row r="1385" spans="1:21" ht="18.75" hidden="1">
      <c r="A1385" s="76"/>
      <c r="B1385" s="148"/>
      <c r="C1385" s="71"/>
      <c r="D1385" s="183"/>
      <c r="E1385" s="72"/>
      <c r="F1385" s="72"/>
      <c r="G1385" s="73"/>
      <c r="H1385" s="68"/>
      <c r="I1385" s="74"/>
      <c r="J1385" s="69"/>
      <c r="K1385" s="62" t="str">
        <f t="shared" si="24"/>
        <v>Vazia</v>
      </c>
      <c r="L1385" s="13"/>
      <c r="M1385" s="13"/>
      <c r="N1385" s="13"/>
      <c r="O1385" s="13"/>
      <c r="P1385" s="13"/>
      <c r="Q1385" s="13"/>
      <c r="R1385" s="13"/>
      <c r="S1385" s="13"/>
      <c r="T1385" s="13"/>
      <c r="U1385" s="13"/>
    </row>
    <row r="1386" spans="1:21" ht="113.45" customHeight="1">
      <c r="A1386" s="76" t="s">
        <v>1452</v>
      </c>
      <c r="B1386" s="160" t="s">
        <v>1453</v>
      </c>
      <c r="C1386" s="71" t="s">
        <v>32</v>
      </c>
      <c r="D1386" s="227">
        <v>343.02</v>
      </c>
      <c r="E1386" s="72">
        <v>116.08</v>
      </c>
      <c r="F1386" s="72">
        <f>E1386*(1+C$2031)</f>
        <v>142.91769600000001</v>
      </c>
      <c r="G1386" s="73">
        <f>D1386*F1386</f>
        <v>49023.628081919996</v>
      </c>
      <c r="H1386" s="285" t="s">
        <v>2199</v>
      </c>
      <c r="I1386" s="286"/>
      <c r="J1386" s="287"/>
      <c r="K1386" s="62" t="str">
        <f t="shared" si="24"/>
        <v>Preenchida</v>
      </c>
      <c r="L1386" s="13"/>
      <c r="M1386" s="13"/>
      <c r="N1386" s="13"/>
      <c r="O1386" s="13"/>
      <c r="P1386" s="13"/>
      <c r="Q1386" s="13"/>
      <c r="R1386" s="13"/>
      <c r="S1386" s="13"/>
      <c r="T1386" s="13"/>
      <c r="U1386" s="13"/>
    </row>
    <row r="1387" spans="1:21" ht="366" customHeight="1">
      <c r="A1387" s="76"/>
      <c r="B1387" s="150" t="s">
        <v>1454</v>
      </c>
      <c r="C1387" s="71"/>
      <c r="D1387" s="227"/>
      <c r="E1387" s="72"/>
      <c r="F1387" s="72"/>
      <c r="G1387" s="73"/>
      <c r="H1387" s="212" t="s">
        <v>2225</v>
      </c>
      <c r="I1387" s="74"/>
      <c r="J1387" s="69"/>
      <c r="K1387" s="62" t="str">
        <f t="shared" si="24"/>
        <v>Preenchida</v>
      </c>
      <c r="L1387" s="13"/>
      <c r="M1387" s="13"/>
      <c r="N1387" s="13"/>
      <c r="O1387" s="13"/>
      <c r="P1387" s="13"/>
      <c r="Q1387" s="13"/>
      <c r="R1387" s="13"/>
      <c r="S1387" s="13"/>
      <c r="T1387" s="13"/>
      <c r="U1387" s="13"/>
    </row>
    <row r="1388" spans="1:21" ht="18.75" hidden="1">
      <c r="A1388" s="76"/>
      <c r="B1388" s="148"/>
      <c r="C1388" s="71"/>
      <c r="D1388" s="183"/>
      <c r="E1388" s="72"/>
      <c r="F1388" s="72"/>
      <c r="G1388" s="73"/>
      <c r="H1388" s="68"/>
      <c r="I1388" s="74"/>
      <c r="J1388" s="69"/>
      <c r="K1388" s="62" t="str">
        <f t="shared" si="24"/>
        <v>Vazia</v>
      </c>
      <c r="L1388" s="13"/>
      <c r="M1388" s="13"/>
      <c r="N1388" s="13"/>
      <c r="O1388" s="13"/>
      <c r="P1388" s="13"/>
      <c r="Q1388" s="13"/>
      <c r="R1388" s="13"/>
      <c r="S1388" s="13"/>
      <c r="T1388" s="13"/>
      <c r="U1388" s="13"/>
    </row>
    <row r="1389" spans="1:21" ht="78.75" hidden="1">
      <c r="A1389" s="76" t="s">
        <v>1455</v>
      </c>
      <c r="B1389" s="160" t="s">
        <v>1456</v>
      </c>
      <c r="C1389" s="71" t="s">
        <v>32</v>
      </c>
      <c r="D1389" s="183"/>
      <c r="E1389" s="72">
        <v>98.08</v>
      </c>
      <c r="F1389" s="72">
        <f>E1389*(1+C$2031)</f>
        <v>120.756096</v>
      </c>
      <c r="G1389" s="73">
        <f>D1389*F1389</f>
        <v>0</v>
      </c>
      <c r="H1389" s="68"/>
      <c r="I1389" s="74"/>
      <c r="J1389" s="69"/>
      <c r="K1389" s="62" t="str">
        <f t="shared" si="24"/>
        <v>Vazia</v>
      </c>
      <c r="L1389" s="13"/>
      <c r="M1389" s="13"/>
      <c r="N1389" s="13"/>
      <c r="O1389" s="13"/>
      <c r="P1389" s="13"/>
      <c r="Q1389" s="13"/>
      <c r="R1389" s="13"/>
      <c r="S1389" s="13"/>
      <c r="T1389" s="13"/>
      <c r="U1389" s="13"/>
    </row>
    <row r="1390" spans="1:21" ht="315" hidden="1">
      <c r="A1390" s="76"/>
      <c r="B1390" s="150" t="s">
        <v>1454</v>
      </c>
      <c r="C1390" s="71"/>
      <c r="D1390" s="183"/>
      <c r="E1390" s="72"/>
      <c r="F1390" s="72"/>
      <c r="G1390" s="73"/>
      <c r="H1390" s="68"/>
      <c r="I1390" s="74"/>
      <c r="J1390" s="69"/>
      <c r="K1390" s="62" t="str">
        <f t="shared" si="24"/>
        <v>Vazia</v>
      </c>
      <c r="L1390" s="13"/>
      <c r="M1390" s="13"/>
      <c r="N1390" s="13"/>
      <c r="O1390" s="13"/>
      <c r="P1390" s="13"/>
      <c r="Q1390" s="13"/>
      <c r="R1390" s="13"/>
      <c r="S1390" s="13"/>
      <c r="T1390" s="13"/>
      <c r="U1390" s="13"/>
    </row>
    <row r="1391" spans="1:21" ht="18.75" hidden="1">
      <c r="A1391" s="76"/>
      <c r="B1391" s="148"/>
      <c r="C1391" s="71"/>
      <c r="D1391" s="183"/>
      <c r="E1391" s="72"/>
      <c r="F1391" s="72"/>
      <c r="G1391" s="73"/>
      <c r="H1391" s="68"/>
      <c r="I1391" s="74"/>
      <c r="J1391" s="69"/>
      <c r="K1391" s="62" t="str">
        <f t="shared" si="24"/>
        <v>Vazia</v>
      </c>
      <c r="L1391" s="13"/>
      <c r="M1391" s="13"/>
      <c r="N1391" s="13"/>
      <c r="O1391" s="13"/>
      <c r="P1391" s="13"/>
      <c r="Q1391" s="13"/>
      <c r="R1391" s="13"/>
      <c r="S1391" s="13"/>
      <c r="T1391" s="13"/>
      <c r="U1391" s="13"/>
    </row>
    <row r="1392" spans="1:21" ht="18.75" hidden="1">
      <c r="A1392" s="76" t="s">
        <v>1457</v>
      </c>
      <c r="B1392" s="151" t="s">
        <v>1458</v>
      </c>
      <c r="C1392" s="71"/>
      <c r="D1392" s="183"/>
      <c r="E1392" s="72"/>
      <c r="F1392" s="72"/>
      <c r="G1392" s="73"/>
      <c r="H1392" s="68"/>
      <c r="I1392" s="74"/>
      <c r="J1392" s="75"/>
      <c r="K1392" s="62" t="str">
        <f t="shared" si="24"/>
        <v>Vazia</v>
      </c>
      <c r="L1392" s="13"/>
      <c r="M1392" s="13"/>
      <c r="N1392" s="13"/>
      <c r="O1392" s="13"/>
      <c r="P1392" s="13"/>
      <c r="Q1392" s="13"/>
      <c r="R1392" s="13"/>
      <c r="S1392" s="13"/>
      <c r="T1392" s="13"/>
      <c r="U1392" s="13"/>
    </row>
    <row r="1393" spans="1:21" ht="18.75" hidden="1">
      <c r="A1393" s="76" t="s">
        <v>1459</v>
      </c>
      <c r="B1393" s="149" t="s">
        <v>1460</v>
      </c>
      <c r="C1393" s="71" t="s">
        <v>18</v>
      </c>
      <c r="D1393" s="183"/>
      <c r="E1393" s="72">
        <v>20.39</v>
      </c>
      <c r="F1393" s="72">
        <f>E1393*(1+C$2031)</f>
        <v>25.104168000000001</v>
      </c>
      <c r="G1393" s="73">
        <f>D1393*F1393</f>
        <v>0</v>
      </c>
      <c r="H1393" s="68"/>
      <c r="I1393" s="74"/>
      <c r="J1393" s="75"/>
      <c r="K1393" s="62" t="str">
        <f t="shared" si="24"/>
        <v>Vazia</v>
      </c>
      <c r="L1393" s="13"/>
      <c r="M1393" s="13"/>
      <c r="N1393" s="13"/>
      <c r="O1393" s="13"/>
      <c r="P1393" s="13"/>
      <c r="Q1393" s="13"/>
      <c r="R1393" s="13"/>
      <c r="S1393" s="13"/>
      <c r="T1393" s="13"/>
      <c r="U1393" s="13"/>
    </row>
    <row r="1394" spans="1:21" ht="94.5" hidden="1">
      <c r="A1394" s="76"/>
      <c r="B1394" s="148" t="s">
        <v>1461</v>
      </c>
      <c r="C1394" s="71"/>
      <c r="D1394" s="183"/>
      <c r="E1394" s="72"/>
      <c r="F1394" s="72"/>
      <c r="G1394" s="73"/>
      <c r="H1394" s="68"/>
      <c r="I1394" s="74"/>
      <c r="J1394" s="69"/>
      <c r="K1394" s="62" t="str">
        <f t="shared" si="24"/>
        <v>Vazia</v>
      </c>
      <c r="L1394" s="13"/>
      <c r="M1394" s="13"/>
      <c r="N1394" s="13"/>
      <c r="O1394" s="13"/>
      <c r="P1394" s="13"/>
      <c r="Q1394" s="13"/>
      <c r="R1394" s="13"/>
      <c r="S1394" s="13"/>
      <c r="T1394" s="13"/>
      <c r="U1394" s="13"/>
    </row>
    <row r="1395" spans="1:21" ht="18.75" hidden="1">
      <c r="A1395" s="76"/>
      <c r="B1395" s="148"/>
      <c r="C1395" s="71"/>
      <c r="D1395" s="183"/>
      <c r="E1395" s="72"/>
      <c r="F1395" s="72"/>
      <c r="G1395" s="73"/>
      <c r="H1395" s="68"/>
      <c r="I1395" s="74"/>
      <c r="J1395" s="69"/>
      <c r="K1395" s="62" t="str">
        <f t="shared" si="24"/>
        <v>Vazia</v>
      </c>
      <c r="L1395" s="13"/>
      <c r="M1395" s="13"/>
      <c r="N1395" s="13"/>
      <c r="O1395" s="13"/>
      <c r="P1395" s="13"/>
      <c r="Q1395" s="13"/>
      <c r="R1395" s="13"/>
      <c r="S1395" s="13"/>
      <c r="T1395" s="13"/>
      <c r="U1395" s="13"/>
    </row>
    <row r="1396" spans="1:21" ht="18.75" hidden="1">
      <c r="A1396" s="76" t="s">
        <v>1462</v>
      </c>
      <c r="B1396" s="149" t="s">
        <v>1463</v>
      </c>
      <c r="C1396" s="71" t="s">
        <v>18</v>
      </c>
      <c r="D1396" s="183"/>
      <c r="E1396" s="72">
        <v>19.66</v>
      </c>
      <c r="F1396" s="72">
        <f>E1396*(1+C$2031)</f>
        <v>24.205392000000003</v>
      </c>
      <c r="G1396" s="73">
        <f>D1396*F1396</f>
        <v>0</v>
      </c>
      <c r="H1396" s="68"/>
      <c r="I1396" s="74"/>
      <c r="J1396" s="75"/>
      <c r="K1396" s="62" t="str">
        <f t="shared" si="24"/>
        <v>Vazia</v>
      </c>
      <c r="L1396" s="13"/>
      <c r="M1396" s="13"/>
      <c r="N1396" s="13"/>
      <c r="O1396" s="13"/>
      <c r="P1396" s="13"/>
      <c r="Q1396" s="13"/>
      <c r="R1396" s="13"/>
      <c r="S1396" s="13"/>
      <c r="T1396" s="13"/>
      <c r="U1396" s="13"/>
    </row>
    <row r="1397" spans="1:21" ht="63" hidden="1">
      <c r="A1397" s="76"/>
      <c r="B1397" s="148" t="s">
        <v>1464</v>
      </c>
      <c r="C1397" s="71"/>
      <c r="D1397" s="183"/>
      <c r="E1397" s="72"/>
      <c r="F1397" s="72"/>
      <c r="G1397" s="73"/>
      <c r="H1397" s="68"/>
      <c r="I1397" s="74"/>
      <c r="J1397" s="69"/>
      <c r="K1397" s="62" t="str">
        <f t="shared" si="24"/>
        <v>Vazia</v>
      </c>
      <c r="L1397" s="13"/>
      <c r="M1397" s="13"/>
      <c r="N1397" s="13"/>
      <c r="O1397" s="13"/>
      <c r="P1397" s="13"/>
      <c r="Q1397" s="13"/>
      <c r="R1397" s="13"/>
      <c r="S1397" s="13"/>
      <c r="T1397" s="13"/>
      <c r="U1397" s="13"/>
    </row>
    <row r="1398" spans="1:21" ht="18.75" hidden="1">
      <c r="A1398" s="76"/>
      <c r="B1398" s="148"/>
      <c r="C1398" s="71"/>
      <c r="D1398" s="183"/>
      <c r="E1398" s="72"/>
      <c r="F1398" s="72"/>
      <c r="G1398" s="73"/>
      <c r="H1398" s="68"/>
      <c r="I1398" s="74"/>
      <c r="J1398" s="69"/>
      <c r="K1398" s="62" t="str">
        <f t="shared" si="24"/>
        <v>Vazia</v>
      </c>
      <c r="L1398" s="13"/>
      <c r="M1398" s="13"/>
      <c r="N1398" s="13"/>
      <c r="O1398" s="13"/>
      <c r="P1398" s="13"/>
      <c r="Q1398" s="13"/>
      <c r="R1398" s="13"/>
      <c r="S1398" s="13"/>
      <c r="T1398" s="13"/>
      <c r="U1398" s="13"/>
    </row>
    <row r="1399" spans="1:21" ht="18.75" hidden="1">
      <c r="A1399" s="76" t="s">
        <v>1465</v>
      </c>
      <c r="B1399" s="149" t="s">
        <v>1466</v>
      </c>
      <c r="C1399" s="71" t="s">
        <v>18</v>
      </c>
      <c r="D1399" s="183"/>
      <c r="E1399" s="72">
        <v>10.97</v>
      </c>
      <c r="F1399" s="72">
        <f>E1399*(1+C$2031)</f>
        <v>13.506264000000002</v>
      </c>
      <c r="G1399" s="73">
        <f>D1399*F1399</f>
        <v>0</v>
      </c>
      <c r="H1399" s="68"/>
      <c r="I1399" s="74"/>
      <c r="J1399" s="75"/>
      <c r="K1399" s="62" t="str">
        <f t="shared" si="24"/>
        <v>Vazia</v>
      </c>
      <c r="L1399" s="13"/>
      <c r="M1399" s="13"/>
      <c r="N1399" s="13"/>
      <c r="O1399" s="13"/>
      <c r="P1399" s="13"/>
      <c r="Q1399" s="13"/>
      <c r="R1399" s="13"/>
      <c r="S1399" s="13"/>
      <c r="T1399" s="13"/>
      <c r="U1399" s="13"/>
    </row>
    <row r="1400" spans="1:21" ht="409.5" hidden="1">
      <c r="A1400" s="76"/>
      <c r="B1400" s="148" t="s">
        <v>1467</v>
      </c>
      <c r="C1400" s="71"/>
      <c r="D1400" s="183"/>
      <c r="E1400" s="72"/>
      <c r="F1400" s="72"/>
      <c r="G1400" s="73"/>
      <c r="H1400" s="68"/>
      <c r="I1400" s="74"/>
      <c r="J1400" s="69"/>
      <c r="K1400" s="62" t="str">
        <f t="shared" si="24"/>
        <v>Vazia</v>
      </c>
      <c r="L1400" s="13"/>
      <c r="M1400" s="13"/>
      <c r="N1400" s="13"/>
      <c r="O1400" s="13"/>
      <c r="P1400" s="13"/>
      <c r="Q1400" s="13"/>
      <c r="R1400" s="13"/>
      <c r="S1400" s="13"/>
      <c r="T1400" s="13"/>
      <c r="U1400" s="13"/>
    </row>
    <row r="1401" spans="1:21" ht="18.75" hidden="1">
      <c r="A1401" s="76"/>
      <c r="B1401" s="148"/>
      <c r="C1401" s="71"/>
      <c r="D1401" s="183"/>
      <c r="E1401" s="72"/>
      <c r="F1401" s="72"/>
      <c r="G1401" s="73"/>
      <c r="H1401" s="68"/>
      <c r="I1401" s="74"/>
      <c r="J1401" s="69"/>
      <c r="K1401" s="62" t="str">
        <f t="shared" si="24"/>
        <v>Vazia</v>
      </c>
      <c r="L1401" s="13"/>
      <c r="M1401" s="13"/>
      <c r="N1401" s="13"/>
      <c r="O1401" s="13"/>
      <c r="P1401" s="13"/>
      <c r="Q1401" s="13"/>
      <c r="R1401" s="13"/>
      <c r="S1401" s="13"/>
      <c r="T1401" s="13"/>
      <c r="U1401" s="13"/>
    </row>
    <row r="1402" spans="1:21" ht="31.5" hidden="1">
      <c r="A1402" s="76" t="s">
        <v>1468</v>
      </c>
      <c r="B1402" s="149" t="s">
        <v>1469</v>
      </c>
      <c r="C1402" s="71" t="s">
        <v>18</v>
      </c>
      <c r="D1402" s="183"/>
      <c r="E1402" s="72">
        <v>17.420000000000002</v>
      </c>
      <c r="F1402" s="72">
        <f>E1402*(1+C$2031)</f>
        <v>21.447504000000002</v>
      </c>
      <c r="G1402" s="73">
        <f>D1402*F1402</f>
        <v>0</v>
      </c>
      <c r="H1402" s="68"/>
      <c r="I1402" s="74"/>
      <c r="J1402" s="75"/>
      <c r="K1402" s="62" t="str">
        <f t="shared" si="24"/>
        <v>Vazia</v>
      </c>
      <c r="L1402" s="13"/>
      <c r="M1402" s="13"/>
      <c r="N1402" s="13"/>
      <c r="O1402" s="13"/>
      <c r="P1402" s="13"/>
      <c r="Q1402" s="13"/>
      <c r="R1402" s="13"/>
      <c r="S1402" s="13"/>
      <c r="T1402" s="13"/>
      <c r="U1402" s="13"/>
    </row>
    <row r="1403" spans="1:21" ht="94.5" hidden="1">
      <c r="A1403" s="76"/>
      <c r="B1403" s="148" t="s">
        <v>1470</v>
      </c>
      <c r="C1403" s="71"/>
      <c r="D1403" s="183"/>
      <c r="E1403" s="72"/>
      <c r="F1403" s="72"/>
      <c r="G1403" s="73"/>
      <c r="H1403" s="68"/>
      <c r="I1403" s="74"/>
      <c r="J1403" s="69"/>
      <c r="K1403" s="62" t="str">
        <f t="shared" si="24"/>
        <v>Vazia</v>
      </c>
      <c r="L1403" s="13"/>
      <c r="M1403" s="13"/>
      <c r="N1403" s="13"/>
      <c r="O1403" s="13"/>
      <c r="P1403" s="13"/>
      <c r="Q1403" s="13"/>
      <c r="R1403" s="13"/>
      <c r="S1403" s="13"/>
      <c r="T1403" s="13"/>
      <c r="U1403" s="13"/>
    </row>
    <row r="1404" spans="1:21" ht="18.75" hidden="1">
      <c r="A1404" s="76"/>
      <c r="B1404" s="148"/>
      <c r="C1404" s="71"/>
      <c r="D1404" s="183"/>
      <c r="E1404" s="72"/>
      <c r="F1404" s="72"/>
      <c r="G1404" s="73"/>
      <c r="H1404" s="68"/>
      <c r="I1404" s="74"/>
      <c r="J1404" s="69"/>
      <c r="K1404" s="62" t="str">
        <f t="shared" si="24"/>
        <v>Vazia</v>
      </c>
      <c r="L1404" s="13"/>
      <c r="M1404" s="13"/>
      <c r="N1404" s="13"/>
      <c r="O1404" s="13"/>
      <c r="P1404" s="13"/>
      <c r="Q1404" s="13"/>
      <c r="R1404" s="13"/>
      <c r="S1404" s="13"/>
      <c r="T1404" s="13"/>
      <c r="U1404" s="13"/>
    </row>
    <row r="1405" spans="1:21" ht="18.75" hidden="1">
      <c r="A1405" s="76" t="s">
        <v>1471</v>
      </c>
      <c r="B1405" s="149" t="s">
        <v>1472</v>
      </c>
      <c r="C1405" s="71" t="s">
        <v>18</v>
      </c>
      <c r="D1405" s="183"/>
      <c r="E1405" s="72">
        <v>47.11</v>
      </c>
      <c r="F1405" s="72">
        <f>E1405*(1+C$2031)</f>
        <v>58.001832</v>
      </c>
      <c r="G1405" s="73">
        <f>D1405*F1405</f>
        <v>0</v>
      </c>
      <c r="H1405" s="68"/>
      <c r="I1405" s="74"/>
      <c r="J1405" s="75"/>
      <c r="K1405" s="62" t="str">
        <f t="shared" si="24"/>
        <v>Vazia</v>
      </c>
      <c r="L1405" s="13"/>
      <c r="M1405" s="13"/>
      <c r="N1405" s="13"/>
      <c r="O1405" s="13"/>
      <c r="P1405" s="13"/>
      <c r="Q1405" s="13"/>
      <c r="R1405" s="13"/>
      <c r="S1405" s="13"/>
      <c r="T1405" s="13"/>
      <c r="U1405" s="13"/>
    </row>
    <row r="1406" spans="1:21" ht="78.75" hidden="1">
      <c r="A1406" s="76"/>
      <c r="B1406" s="148" t="s">
        <v>1473</v>
      </c>
      <c r="C1406" s="71"/>
      <c r="D1406" s="183"/>
      <c r="E1406" s="72"/>
      <c r="F1406" s="72"/>
      <c r="G1406" s="73"/>
      <c r="H1406" s="68"/>
      <c r="I1406" s="74"/>
      <c r="J1406" s="69"/>
      <c r="K1406" s="62" t="str">
        <f t="shared" si="24"/>
        <v>Vazia</v>
      </c>
      <c r="L1406" s="13"/>
      <c r="M1406" s="13"/>
      <c r="N1406" s="13"/>
      <c r="O1406" s="13"/>
      <c r="P1406" s="13"/>
      <c r="Q1406" s="13"/>
      <c r="R1406" s="13"/>
      <c r="S1406" s="13"/>
      <c r="T1406" s="13"/>
      <c r="U1406" s="13"/>
    </row>
    <row r="1407" spans="1:21" ht="18.75" hidden="1">
      <c r="A1407" s="76"/>
      <c r="B1407" s="148"/>
      <c r="C1407" s="71"/>
      <c r="D1407" s="183"/>
      <c r="E1407" s="72"/>
      <c r="F1407" s="72"/>
      <c r="G1407" s="73"/>
      <c r="H1407" s="68"/>
      <c r="I1407" s="74"/>
      <c r="J1407" s="69"/>
      <c r="K1407" s="62" t="str">
        <f t="shared" si="24"/>
        <v>Vazia</v>
      </c>
      <c r="L1407" s="13"/>
      <c r="M1407" s="13"/>
      <c r="N1407" s="13"/>
      <c r="O1407" s="13"/>
      <c r="P1407" s="13"/>
      <c r="Q1407" s="13"/>
      <c r="R1407" s="13"/>
      <c r="S1407" s="13"/>
      <c r="T1407" s="13"/>
      <c r="U1407" s="13"/>
    </row>
    <row r="1408" spans="1:21" ht="47.25" hidden="1">
      <c r="A1408" s="76" t="s">
        <v>1474</v>
      </c>
      <c r="B1408" s="149" t="s">
        <v>1475</v>
      </c>
      <c r="C1408" s="71" t="s">
        <v>18</v>
      </c>
      <c r="D1408" s="183"/>
      <c r="E1408" s="72">
        <v>39.03</v>
      </c>
      <c r="F1408" s="72">
        <f>E1408*(1+C$2031)</f>
        <v>48.053736000000001</v>
      </c>
      <c r="G1408" s="73">
        <f>D1408*F1408</f>
        <v>0</v>
      </c>
      <c r="H1408" s="68"/>
      <c r="I1408" s="74"/>
      <c r="J1408" s="69"/>
      <c r="K1408" s="62" t="str">
        <f t="shared" si="24"/>
        <v>Vazia</v>
      </c>
      <c r="L1408" s="13"/>
      <c r="M1408" s="13"/>
      <c r="N1408" s="13"/>
      <c r="O1408" s="13"/>
      <c r="P1408" s="13"/>
      <c r="Q1408" s="13"/>
      <c r="R1408" s="13"/>
      <c r="S1408" s="13"/>
      <c r="T1408" s="13"/>
      <c r="U1408" s="13"/>
    </row>
    <row r="1409" spans="1:21" ht="110.25" hidden="1">
      <c r="A1409" s="76"/>
      <c r="B1409" s="148" t="s">
        <v>1476</v>
      </c>
      <c r="C1409" s="71"/>
      <c r="D1409" s="183"/>
      <c r="E1409" s="72"/>
      <c r="F1409" s="72"/>
      <c r="G1409" s="73"/>
      <c r="H1409" s="68"/>
      <c r="I1409" s="74"/>
      <c r="J1409" s="69"/>
      <c r="K1409" s="62" t="str">
        <f t="shared" si="24"/>
        <v>Vazia</v>
      </c>
      <c r="L1409" s="13"/>
      <c r="M1409" s="13"/>
      <c r="N1409" s="13"/>
      <c r="O1409" s="13"/>
      <c r="P1409" s="13"/>
      <c r="Q1409" s="13"/>
      <c r="R1409" s="13"/>
      <c r="S1409" s="13"/>
      <c r="T1409" s="13"/>
      <c r="U1409" s="13"/>
    </row>
    <row r="1410" spans="1:21" ht="18.75" hidden="1">
      <c r="A1410" s="76"/>
      <c r="B1410" s="148"/>
      <c r="C1410" s="71"/>
      <c r="D1410" s="183"/>
      <c r="E1410" s="72"/>
      <c r="F1410" s="72"/>
      <c r="G1410" s="73"/>
      <c r="H1410" s="68"/>
      <c r="I1410" s="74"/>
      <c r="J1410" s="69"/>
      <c r="K1410" s="62" t="str">
        <f t="shared" si="24"/>
        <v>Vazia</v>
      </c>
      <c r="L1410" s="13"/>
      <c r="M1410" s="13"/>
      <c r="N1410" s="13"/>
      <c r="O1410" s="13"/>
      <c r="P1410" s="13"/>
      <c r="Q1410" s="13"/>
      <c r="R1410" s="13"/>
      <c r="S1410" s="13"/>
      <c r="T1410" s="13"/>
      <c r="U1410" s="13"/>
    </row>
    <row r="1411" spans="1:21" ht="18.75" hidden="1">
      <c r="A1411" s="76" t="s">
        <v>1477</v>
      </c>
      <c r="B1411" s="151" t="s">
        <v>1478</v>
      </c>
      <c r="C1411" s="71"/>
      <c r="D1411" s="183"/>
      <c r="E1411" s="72"/>
      <c r="F1411" s="72"/>
      <c r="G1411" s="73"/>
      <c r="H1411" s="68"/>
      <c r="I1411" s="74"/>
      <c r="J1411" s="69"/>
      <c r="K1411" s="62" t="str">
        <f t="shared" si="24"/>
        <v>Vazia</v>
      </c>
      <c r="L1411" s="13"/>
      <c r="M1411" s="13"/>
      <c r="N1411" s="13"/>
      <c r="O1411" s="13"/>
      <c r="P1411" s="13"/>
      <c r="Q1411" s="13"/>
      <c r="R1411" s="13"/>
      <c r="S1411" s="13"/>
      <c r="T1411" s="13"/>
      <c r="U1411" s="13"/>
    </row>
    <row r="1412" spans="1:21" ht="31.5" hidden="1">
      <c r="A1412" s="76" t="s">
        <v>1479</v>
      </c>
      <c r="B1412" s="149" t="s">
        <v>1480</v>
      </c>
      <c r="C1412" s="71" t="s">
        <v>1481</v>
      </c>
      <c r="D1412" s="183"/>
      <c r="E1412" s="72">
        <v>61.51</v>
      </c>
      <c r="F1412" s="72">
        <f>E1412*(1+C$2031)</f>
        <v>75.731111999999996</v>
      </c>
      <c r="G1412" s="73">
        <f>D1412*F1412</f>
        <v>0</v>
      </c>
      <c r="H1412" s="68"/>
      <c r="I1412" s="74"/>
      <c r="J1412" s="75"/>
      <c r="K1412" s="62" t="str">
        <f t="shared" si="24"/>
        <v>Vazia</v>
      </c>
      <c r="L1412" s="207"/>
      <c r="M1412" s="207"/>
      <c r="N1412" s="208"/>
      <c r="O1412" s="13"/>
      <c r="P1412" s="13"/>
      <c r="Q1412" s="13"/>
      <c r="R1412" s="13"/>
      <c r="S1412" s="13"/>
      <c r="T1412" s="13"/>
      <c r="U1412" s="13"/>
    </row>
    <row r="1413" spans="1:21" ht="78.75" hidden="1">
      <c r="A1413" s="76"/>
      <c r="B1413" s="148" t="s">
        <v>1482</v>
      </c>
      <c r="C1413" s="71"/>
      <c r="D1413" s="183"/>
      <c r="E1413" s="72"/>
      <c r="F1413" s="72"/>
      <c r="G1413" s="73"/>
      <c r="H1413" s="68"/>
      <c r="I1413" s="74"/>
      <c r="J1413" s="69"/>
      <c r="K1413" s="62" t="str">
        <f t="shared" si="24"/>
        <v>Vazia</v>
      </c>
      <c r="L1413" s="210"/>
      <c r="M1413" s="210"/>
      <c r="N1413" s="211"/>
      <c r="O1413" s="13"/>
      <c r="P1413" s="13"/>
      <c r="Q1413" s="13"/>
      <c r="R1413" s="13"/>
      <c r="S1413" s="13"/>
      <c r="T1413" s="13"/>
      <c r="U1413" s="13"/>
    </row>
    <row r="1414" spans="1:21" ht="18.75" hidden="1">
      <c r="A1414" s="76"/>
      <c r="B1414" s="148"/>
      <c r="C1414" s="71"/>
      <c r="D1414" s="183"/>
      <c r="E1414" s="72"/>
      <c r="F1414" s="72"/>
      <c r="G1414" s="73"/>
      <c r="H1414" s="68"/>
      <c r="I1414" s="74"/>
      <c r="J1414" s="69"/>
      <c r="K1414" s="62" t="str">
        <f t="shared" si="24"/>
        <v>Vazia</v>
      </c>
      <c r="L1414" s="13"/>
      <c r="M1414" s="13"/>
      <c r="N1414" s="13"/>
      <c r="O1414" s="13"/>
      <c r="P1414" s="13"/>
      <c r="Q1414" s="13"/>
      <c r="R1414" s="13"/>
      <c r="S1414" s="13"/>
      <c r="T1414" s="13"/>
      <c r="U1414" s="13"/>
    </row>
    <row r="1415" spans="1:21" ht="47.25" hidden="1">
      <c r="A1415" s="76" t="s">
        <v>1483</v>
      </c>
      <c r="B1415" s="149" t="s">
        <v>1484</v>
      </c>
      <c r="C1415" s="71" t="s">
        <v>32</v>
      </c>
      <c r="D1415" s="183"/>
      <c r="E1415" s="72">
        <v>44.81</v>
      </c>
      <c r="F1415" s="72">
        <f>E1415*(1+C$2031)</f>
        <v>55.170072000000005</v>
      </c>
      <c r="G1415" s="73">
        <f>D1415*F1415</f>
        <v>0</v>
      </c>
      <c r="H1415" s="68"/>
      <c r="I1415" s="74"/>
      <c r="J1415" s="75"/>
      <c r="K1415" s="62" t="str">
        <f t="shared" si="24"/>
        <v>Vazia</v>
      </c>
      <c r="L1415" s="13"/>
      <c r="M1415" s="13"/>
      <c r="N1415" s="13"/>
      <c r="O1415" s="13"/>
      <c r="P1415" s="13"/>
      <c r="Q1415" s="13"/>
      <c r="R1415" s="13"/>
      <c r="S1415" s="13"/>
      <c r="T1415" s="13"/>
      <c r="U1415" s="13"/>
    </row>
    <row r="1416" spans="1:21" ht="94.5" hidden="1">
      <c r="A1416" s="76"/>
      <c r="B1416" s="148" t="s">
        <v>567</v>
      </c>
      <c r="C1416" s="71"/>
      <c r="D1416" s="183"/>
      <c r="E1416" s="72"/>
      <c r="F1416" s="72"/>
      <c r="G1416" s="73"/>
      <c r="H1416" s="68"/>
      <c r="I1416" s="74"/>
      <c r="J1416" s="69"/>
      <c r="K1416" s="62" t="str">
        <f t="shared" si="24"/>
        <v>Vazia</v>
      </c>
      <c r="L1416" s="13"/>
      <c r="M1416" s="13"/>
      <c r="N1416" s="13"/>
      <c r="O1416" s="13"/>
      <c r="P1416" s="13"/>
      <c r="Q1416" s="13"/>
      <c r="R1416" s="13"/>
      <c r="S1416" s="13"/>
      <c r="T1416" s="13"/>
      <c r="U1416" s="13"/>
    </row>
    <row r="1417" spans="1:21" ht="18.75" hidden="1">
      <c r="A1417" s="102"/>
      <c r="B1417" s="148"/>
      <c r="C1417" s="71"/>
      <c r="D1417" s="193"/>
      <c r="E1417" s="72"/>
      <c r="F1417" s="72"/>
      <c r="G1417" s="73"/>
      <c r="H1417" s="68"/>
      <c r="I1417" s="74"/>
      <c r="J1417" s="69"/>
      <c r="K1417" s="62" t="str">
        <f t="shared" si="24"/>
        <v>Vazia</v>
      </c>
      <c r="L1417" s="13"/>
      <c r="M1417" s="13"/>
      <c r="N1417" s="13"/>
      <c r="O1417" s="13"/>
      <c r="P1417" s="13"/>
      <c r="Q1417" s="13"/>
      <c r="R1417" s="13"/>
      <c r="S1417" s="13"/>
      <c r="T1417" s="13"/>
      <c r="U1417" s="13"/>
    </row>
    <row r="1418" spans="1:21" ht="18.75" hidden="1">
      <c r="A1418" s="76" t="s">
        <v>1485</v>
      </c>
      <c r="B1418" s="151" t="s">
        <v>1486</v>
      </c>
      <c r="C1418" s="71"/>
      <c r="D1418" s="183"/>
      <c r="E1418" s="72"/>
      <c r="F1418" s="72"/>
      <c r="G1418" s="73"/>
      <c r="H1418" s="68"/>
      <c r="I1418" s="74"/>
      <c r="J1418" s="69"/>
      <c r="K1418" s="62" t="str">
        <f t="shared" si="24"/>
        <v>Vazia</v>
      </c>
      <c r="L1418" s="13"/>
      <c r="M1418" s="13"/>
      <c r="N1418" s="13"/>
      <c r="O1418" s="13"/>
      <c r="P1418" s="13"/>
      <c r="Q1418" s="13"/>
      <c r="R1418" s="13"/>
      <c r="S1418" s="13"/>
      <c r="T1418" s="13"/>
      <c r="U1418" s="13"/>
    </row>
    <row r="1419" spans="1:21" ht="18.75" hidden="1">
      <c r="A1419" s="76" t="s">
        <v>1487</v>
      </c>
      <c r="B1419" s="149" t="s">
        <v>1488</v>
      </c>
      <c r="C1419" s="71" t="s">
        <v>18</v>
      </c>
      <c r="D1419" s="183"/>
      <c r="E1419" s="72">
        <v>13.63</v>
      </c>
      <c r="F1419" s="72">
        <f>E1419*(1+C$2031)</f>
        <v>16.781256000000003</v>
      </c>
      <c r="G1419" s="73">
        <f>D1419*F1419</f>
        <v>0</v>
      </c>
      <c r="H1419" s="68"/>
      <c r="I1419" s="74"/>
      <c r="J1419" s="75"/>
      <c r="K1419" s="62" t="str">
        <f t="shared" si="24"/>
        <v>Vazia</v>
      </c>
      <c r="L1419" s="13"/>
      <c r="M1419" s="13"/>
      <c r="N1419" s="13"/>
      <c r="O1419" s="13"/>
      <c r="P1419" s="13"/>
      <c r="Q1419" s="13"/>
      <c r="R1419" s="13"/>
      <c r="S1419" s="13"/>
      <c r="T1419" s="13"/>
      <c r="U1419" s="13"/>
    </row>
    <row r="1420" spans="1:21" ht="63" hidden="1">
      <c r="A1420" s="76"/>
      <c r="B1420" s="148" t="s">
        <v>1489</v>
      </c>
      <c r="C1420" s="71"/>
      <c r="D1420" s="183"/>
      <c r="E1420" s="72"/>
      <c r="F1420" s="72"/>
      <c r="G1420" s="73"/>
      <c r="H1420" s="68"/>
      <c r="I1420" s="74"/>
      <c r="J1420" s="69"/>
      <c r="K1420" s="62" t="str">
        <f t="shared" si="24"/>
        <v>Vazia</v>
      </c>
      <c r="L1420" s="13"/>
      <c r="M1420" s="13"/>
      <c r="N1420" s="13"/>
      <c r="O1420" s="13"/>
      <c r="P1420" s="13"/>
      <c r="Q1420" s="13"/>
      <c r="R1420" s="13"/>
      <c r="S1420" s="13"/>
      <c r="T1420" s="13"/>
      <c r="U1420" s="13"/>
    </row>
    <row r="1421" spans="1:21" ht="18.75" hidden="1">
      <c r="A1421" s="76"/>
      <c r="B1421" s="149"/>
      <c r="C1421" s="71"/>
      <c r="D1421" s="183"/>
      <c r="E1421" s="72"/>
      <c r="F1421" s="72"/>
      <c r="G1421" s="73"/>
      <c r="H1421" s="68"/>
      <c r="I1421" s="74"/>
      <c r="J1421" s="69"/>
      <c r="K1421" s="62" t="str">
        <f t="shared" si="24"/>
        <v>Vazia</v>
      </c>
      <c r="L1421" s="13"/>
      <c r="M1421" s="13"/>
      <c r="N1421" s="13"/>
      <c r="O1421" s="13"/>
      <c r="P1421" s="13"/>
      <c r="Q1421" s="13"/>
      <c r="R1421" s="13"/>
      <c r="S1421" s="13"/>
      <c r="T1421" s="13"/>
      <c r="U1421" s="13"/>
    </row>
    <row r="1422" spans="1:21" ht="72" customHeight="1">
      <c r="A1422" s="76" t="s">
        <v>1490</v>
      </c>
      <c r="B1422" s="149" t="s">
        <v>1491</v>
      </c>
      <c r="C1422" s="71" t="s">
        <v>1492</v>
      </c>
      <c r="D1422" s="227">
        <v>131.59</v>
      </c>
      <c r="E1422" s="72">
        <v>92.1</v>
      </c>
      <c r="F1422" s="72">
        <f>E1422*(1+C$2031)</f>
        <v>113.39352</v>
      </c>
      <c r="G1422" s="73">
        <f>D1422*F1422</f>
        <v>14921.4532968</v>
      </c>
      <c r="H1422" s="285" t="s">
        <v>2218</v>
      </c>
      <c r="I1422" s="286"/>
      <c r="J1422" s="287"/>
      <c r="K1422" s="62" t="str">
        <f t="shared" si="24"/>
        <v>Preenchida</v>
      </c>
      <c r="L1422" s="13"/>
      <c r="M1422" s="13"/>
      <c r="N1422" s="13"/>
      <c r="O1422" s="13"/>
      <c r="P1422" s="13"/>
      <c r="Q1422" s="13"/>
      <c r="R1422" s="13"/>
      <c r="S1422" s="13"/>
      <c r="T1422" s="13"/>
      <c r="U1422" s="13"/>
    </row>
    <row r="1423" spans="1:21" ht="409.5">
      <c r="A1423" s="76"/>
      <c r="B1423" s="148" t="s">
        <v>1493</v>
      </c>
      <c r="C1423" s="71"/>
      <c r="D1423" s="227"/>
      <c r="E1423" s="72"/>
      <c r="F1423" s="72"/>
      <c r="G1423" s="73"/>
      <c r="H1423" s="212" t="s">
        <v>2225</v>
      </c>
      <c r="I1423" s="74"/>
      <c r="J1423" s="69"/>
      <c r="K1423" s="62" t="str">
        <f t="shared" si="24"/>
        <v>Preenchida</v>
      </c>
      <c r="L1423" s="13"/>
      <c r="M1423" s="13"/>
      <c r="N1423" s="13"/>
      <c r="O1423" s="13"/>
      <c r="P1423" s="13"/>
      <c r="Q1423" s="13"/>
      <c r="R1423" s="13"/>
      <c r="S1423" s="13"/>
      <c r="T1423" s="13"/>
      <c r="U1423" s="13"/>
    </row>
    <row r="1424" spans="1:21" ht="18.75" hidden="1">
      <c r="A1424" s="76"/>
      <c r="B1424" s="148"/>
      <c r="C1424" s="71"/>
      <c r="D1424" s="183"/>
      <c r="E1424" s="72"/>
      <c r="F1424" s="72"/>
      <c r="G1424" s="73"/>
      <c r="H1424" s="68"/>
      <c r="I1424" s="74"/>
      <c r="J1424" s="69"/>
      <c r="K1424" s="62" t="str">
        <f t="shared" si="24"/>
        <v>Vazia</v>
      </c>
      <c r="L1424" s="13"/>
      <c r="M1424" s="13"/>
      <c r="N1424" s="13"/>
      <c r="O1424" s="13"/>
      <c r="P1424" s="13"/>
      <c r="Q1424" s="13"/>
      <c r="R1424" s="13"/>
      <c r="S1424" s="13"/>
      <c r="T1424" s="13"/>
      <c r="U1424" s="13"/>
    </row>
    <row r="1425" spans="1:21" ht="47.25" hidden="1">
      <c r="A1425" s="76" t="s">
        <v>1494</v>
      </c>
      <c r="B1425" s="149" t="s">
        <v>1495</v>
      </c>
      <c r="C1425" s="71" t="s">
        <v>1496</v>
      </c>
      <c r="D1425" s="183"/>
      <c r="E1425" s="72">
        <v>69.67</v>
      </c>
      <c r="F1425" s="72">
        <f>E1425*(1+C$2031)</f>
        <v>85.777704000000014</v>
      </c>
      <c r="G1425" s="73">
        <f>D1425*F1425</f>
        <v>0</v>
      </c>
      <c r="H1425" s="68"/>
      <c r="I1425" s="74"/>
      <c r="J1425" s="75"/>
      <c r="K1425" s="62" t="str">
        <f t="shared" si="24"/>
        <v>Vazia</v>
      </c>
      <c r="L1425" s="13"/>
      <c r="M1425" s="13"/>
      <c r="N1425" s="13"/>
      <c r="O1425" s="13"/>
      <c r="P1425" s="13"/>
      <c r="Q1425" s="13"/>
      <c r="R1425" s="13"/>
      <c r="S1425" s="13"/>
      <c r="T1425" s="13"/>
      <c r="U1425" s="13"/>
    </row>
    <row r="1426" spans="1:21" ht="378" hidden="1">
      <c r="A1426" s="76"/>
      <c r="B1426" s="148" t="s">
        <v>1497</v>
      </c>
      <c r="C1426" s="71"/>
      <c r="D1426" s="183"/>
      <c r="E1426" s="72"/>
      <c r="F1426" s="72"/>
      <c r="G1426" s="73"/>
      <c r="H1426" s="68"/>
      <c r="I1426" s="74"/>
      <c r="J1426" s="69"/>
      <c r="K1426" s="62" t="str">
        <f t="shared" ref="K1426:K1484" si="25">IF(H1426="","Vazia","Preenchida")</f>
        <v>Vazia</v>
      </c>
      <c r="L1426" s="13"/>
      <c r="M1426" s="13"/>
      <c r="N1426" s="13"/>
      <c r="O1426" s="13"/>
      <c r="P1426" s="13"/>
      <c r="Q1426" s="13"/>
      <c r="R1426" s="13"/>
      <c r="S1426" s="13"/>
      <c r="T1426" s="13"/>
      <c r="U1426" s="13"/>
    </row>
    <row r="1427" spans="1:21" ht="18.75" hidden="1">
      <c r="A1427" s="76"/>
      <c r="B1427" s="149"/>
      <c r="C1427" s="71"/>
      <c r="D1427" s="183"/>
      <c r="E1427" s="72"/>
      <c r="F1427" s="72"/>
      <c r="G1427" s="73"/>
      <c r="H1427" s="68"/>
      <c r="I1427" s="74"/>
      <c r="J1427" s="69"/>
      <c r="K1427" s="62" t="str">
        <f t="shared" si="25"/>
        <v>Vazia</v>
      </c>
      <c r="L1427" s="13"/>
      <c r="M1427" s="13"/>
      <c r="N1427" s="13"/>
      <c r="O1427" s="13"/>
      <c r="P1427" s="13"/>
      <c r="Q1427" s="13"/>
      <c r="R1427" s="13"/>
      <c r="S1427" s="13"/>
      <c r="T1427" s="13"/>
      <c r="U1427" s="13"/>
    </row>
    <row r="1428" spans="1:21" ht="21">
      <c r="A1428" s="76" t="s">
        <v>1498</v>
      </c>
      <c r="B1428" s="149" t="s">
        <v>1499</v>
      </c>
      <c r="C1428" s="71" t="s">
        <v>1500</v>
      </c>
      <c r="D1428" s="227">
        <v>1237.82</v>
      </c>
      <c r="E1428" s="72">
        <v>32.770000000000003</v>
      </c>
      <c r="F1428" s="72">
        <f>E1428*(1+C$2031)</f>
        <v>40.346424000000006</v>
      </c>
      <c r="G1428" s="73">
        <f>D1428*F1428</f>
        <v>49941.610555680003</v>
      </c>
      <c r="H1428" s="285" t="s">
        <v>2220</v>
      </c>
      <c r="I1428" s="286"/>
      <c r="J1428" s="287"/>
      <c r="K1428" s="62" t="str">
        <f t="shared" si="25"/>
        <v>Preenchida</v>
      </c>
      <c r="L1428" s="13"/>
      <c r="M1428" s="13"/>
      <c r="N1428" s="13"/>
      <c r="O1428" s="13"/>
      <c r="P1428" s="13"/>
      <c r="Q1428" s="13"/>
      <c r="R1428" s="13"/>
      <c r="S1428" s="13"/>
      <c r="T1428" s="13"/>
      <c r="U1428" s="13"/>
    </row>
    <row r="1429" spans="1:21" ht="217.5" customHeight="1">
      <c r="A1429" s="76"/>
      <c r="B1429" s="148" t="s">
        <v>1501</v>
      </c>
      <c r="C1429" s="71"/>
      <c r="D1429" s="227"/>
      <c r="E1429" s="72"/>
      <c r="F1429" s="72"/>
      <c r="G1429" s="73"/>
      <c r="H1429" s="212" t="s">
        <v>2225</v>
      </c>
      <c r="I1429" s="74"/>
      <c r="J1429" s="69"/>
      <c r="K1429" s="62" t="str">
        <f t="shared" si="25"/>
        <v>Preenchida</v>
      </c>
      <c r="L1429" s="13"/>
      <c r="M1429" s="13"/>
      <c r="N1429" s="13"/>
      <c r="O1429" s="13"/>
      <c r="P1429" s="13"/>
      <c r="Q1429" s="13"/>
      <c r="R1429" s="13"/>
      <c r="S1429" s="13"/>
      <c r="T1429" s="13"/>
      <c r="U1429" s="13"/>
    </row>
    <row r="1430" spans="1:21" ht="18.75" hidden="1">
      <c r="A1430" s="76"/>
      <c r="B1430" s="148"/>
      <c r="C1430" s="71"/>
      <c r="D1430" s="183"/>
      <c r="E1430" s="72"/>
      <c r="F1430" s="72"/>
      <c r="G1430" s="73"/>
      <c r="H1430" s="68"/>
      <c r="I1430" s="74"/>
      <c r="J1430" s="69"/>
      <c r="K1430" s="62" t="str">
        <f t="shared" si="25"/>
        <v>Vazia</v>
      </c>
      <c r="L1430" s="13"/>
      <c r="M1430" s="13"/>
      <c r="N1430" s="13"/>
      <c r="O1430" s="13"/>
      <c r="P1430" s="13"/>
      <c r="Q1430" s="13"/>
      <c r="R1430" s="13"/>
      <c r="S1430" s="13"/>
      <c r="T1430" s="13"/>
      <c r="U1430" s="13"/>
    </row>
    <row r="1431" spans="1:21" ht="47.25" hidden="1">
      <c r="A1431" s="76" t="s">
        <v>1502</v>
      </c>
      <c r="B1431" s="149" t="s">
        <v>1503</v>
      </c>
      <c r="C1431" s="71" t="s">
        <v>1504</v>
      </c>
      <c r="D1431" s="183"/>
      <c r="E1431" s="72">
        <v>75.319999999999993</v>
      </c>
      <c r="F1431" s="72">
        <f>E1431*(1+C$2031)</f>
        <v>92.733983999999992</v>
      </c>
      <c r="G1431" s="73">
        <f>D1431*F1431</f>
        <v>0</v>
      </c>
      <c r="H1431" s="68"/>
      <c r="I1431" s="74"/>
      <c r="J1431" s="75"/>
      <c r="K1431" s="62" t="str">
        <f t="shared" si="25"/>
        <v>Vazia</v>
      </c>
      <c r="L1431" s="207"/>
      <c r="M1431" s="207"/>
      <c r="N1431" s="207"/>
      <c r="O1431" s="207"/>
      <c r="P1431" s="208"/>
      <c r="Q1431" s="13"/>
      <c r="R1431" s="13"/>
      <c r="S1431" s="13"/>
      <c r="T1431" s="13"/>
      <c r="U1431" s="13"/>
    </row>
    <row r="1432" spans="1:21" ht="110.25" hidden="1">
      <c r="A1432" s="76"/>
      <c r="B1432" s="148" t="s">
        <v>1505</v>
      </c>
      <c r="C1432" s="71"/>
      <c r="D1432" s="183"/>
      <c r="E1432" s="72"/>
      <c r="F1432" s="72"/>
      <c r="G1432" s="73"/>
      <c r="H1432" s="68"/>
      <c r="I1432" s="74"/>
      <c r="J1432" s="69"/>
      <c r="K1432" s="62" t="str">
        <f t="shared" si="25"/>
        <v>Vazia</v>
      </c>
      <c r="L1432" s="210"/>
      <c r="M1432" s="210"/>
      <c r="N1432" s="210"/>
      <c r="O1432" s="210"/>
      <c r="P1432" s="211"/>
      <c r="Q1432" s="13"/>
      <c r="R1432" s="13"/>
      <c r="S1432" s="13"/>
      <c r="T1432" s="13"/>
      <c r="U1432" s="13"/>
    </row>
    <row r="1433" spans="1:21" ht="20.25" hidden="1">
      <c r="A1433" s="76"/>
      <c r="B1433" s="148"/>
      <c r="C1433" s="15"/>
      <c r="D1433" s="183"/>
      <c r="E1433" s="24"/>
      <c r="F1433" s="24"/>
      <c r="G1433" s="73"/>
      <c r="H1433" s="68"/>
      <c r="I1433" s="74"/>
      <c r="J1433" s="69"/>
      <c r="K1433" s="62" t="str">
        <f t="shared" si="25"/>
        <v>Vazia</v>
      </c>
      <c r="L1433" s="29"/>
      <c r="M1433" s="29"/>
      <c r="N1433" s="29"/>
      <c r="O1433" s="29"/>
      <c r="P1433" s="29"/>
      <c r="Q1433" s="13"/>
      <c r="R1433" s="13"/>
      <c r="S1433" s="13"/>
      <c r="T1433" s="13"/>
      <c r="U1433" s="13"/>
    </row>
    <row r="1434" spans="1:21" ht="31.5">
      <c r="A1434" s="76" t="s">
        <v>1506</v>
      </c>
      <c r="B1434" s="149" t="s">
        <v>1507</v>
      </c>
      <c r="C1434" s="15" t="s">
        <v>18</v>
      </c>
      <c r="D1434" s="227">
        <v>78.819999999999993</v>
      </c>
      <c r="E1434" s="72">
        <v>124.64</v>
      </c>
      <c r="F1434" s="72">
        <f>E1434*(1+C$2031)</f>
        <v>153.45676800000001</v>
      </c>
      <c r="G1434" s="73">
        <f>D1434*F1434</f>
        <v>12095.462453759999</v>
      </c>
      <c r="H1434" s="285" t="s">
        <v>2219</v>
      </c>
      <c r="I1434" s="286"/>
      <c r="J1434" s="287"/>
      <c r="K1434" s="62" t="str">
        <f t="shared" si="25"/>
        <v>Preenchida</v>
      </c>
      <c r="L1434" s="207"/>
      <c r="M1434" s="207"/>
      <c r="N1434" s="207"/>
      <c r="O1434" s="207"/>
      <c r="P1434" s="207"/>
      <c r="Q1434" s="208"/>
      <c r="R1434" s="13"/>
      <c r="S1434" s="13"/>
      <c r="T1434" s="13"/>
      <c r="U1434" s="13"/>
    </row>
    <row r="1435" spans="1:21" ht="269.25" customHeight="1">
      <c r="A1435" s="76"/>
      <c r="B1435" s="148" t="s">
        <v>1508</v>
      </c>
      <c r="C1435" s="15"/>
      <c r="D1435" s="227"/>
      <c r="E1435" s="24"/>
      <c r="F1435" s="24"/>
      <c r="G1435" s="73"/>
      <c r="H1435" s="212" t="s">
        <v>2225</v>
      </c>
      <c r="I1435" s="74"/>
      <c r="J1435" s="75"/>
      <c r="K1435" s="62" t="str">
        <f t="shared" si="25"/>
        <v>Preenchida</v>
      </c>
      <c r="Q1435" s="209"/>
      <c r="R1435" s="13"/>
      <c r="S1435" s="13"/>
      <c r="T1435" s="13"/>
      <c r="U1435" s="13"/>
    </row>
    <row r="1436" spans="1:21" ht="18.75" hidden="1">
      <c r="A1436" s="76"/>
      <c r="B1436" s="149"/>
      <c r="C1436" s="15"/>
      <c r="D1436" s="183"/>
      <c r="E1436" s="24"/>
      <c r="F1436" s="24"/>
      <c r="G1436" s="73"/>
      <c r="H1436" s="68"/>
      <c r="I1436" s="74"/>
      <c r="J1436" s="75"/>
      <c r="K1436" s="62" t="str">
        <f t="shared" si="25"/>
        <v>Vazia</v>
      </c>
      <c r="Q1436" s="209"/>
      <c r="R1436" s="13"/>
      <c r="S1436" s="13"/>
      <c r="T1436" s="13"/>
      <c r="U1436" s="13"/>
    </row>
    <row r="1437" spans="1:21" ht="31.5" hidden="1">
      <c r="A1437" s="76" t="s">
        <v>1509</v>
      </c>
      <c r="B1437" s="149" t="s">
        <v>1510</v>
      </c>
      <c r="C1437" s="15" t="s">
        <v>18</v>
      </c>
      <c r="D1437" s="183"/>
      <c r="E1437" s="72">
        <v>68.16</v>
      </c>
      <c r="F1437" s="72">
        <f>E1437*(1+C$2031)</f>
        <v>83.918592000000004</v>
      </c>
      <c r="G1437" s="73">
        <f>D1437*F1437</f>
        <v>0</v>
      </c>
      <c r="H1437" s="68"/>
      <c r="I1437" s="74"/>
      <c r="J1437" s="75"/>
      <c r="K1437" s="62" t="str">
        <f t="shared" si="25"/>
        <v>Vazia</v>
      </c>
      <c r="Q1437" s="209"/>
      <c r="R1437" s="13"/>
      <c r="S1437" s="13"/>
      <c r="T1437" s="13"/>
      <c r="U1437" s="13"/>
    </row>
    <row r="1438" spans="1:21" ht="220.5" hidden="1">
      <c r="A1438" s="76"/>
      <c r="B1438" s="148" t="s">
        <v>1511</v>
      </c>
      <c r="C1438" s="15"/>
      <c r="D1438" s="183"/>
      <c r="E1438" s="24"/>
      <c r="F1438" s="24"/>
      <c r="G1438" s="73"/>
      <c r="H1438" s="68"/>
      <c r="I1438" s="74"/>
      <c r="J1438" s="75"/>
      <c r="K1438" s="62" t="str">
        <f t="shared" si="25"/>
        <v>Vazia</v>
      </c>
      <c r="Q1438" s="209"/>
      <c r="R1438" s="13"/>
      <c r="S1438" s="13"/>
      <c r="T1438" s="13"/>
      <c r="U1438" s="13"/>
    </row>
    <row r="1439" spans="1:21" ht="18.75" hidden="1">
      <c r="A1439" s="76"/>
      <c r="B1439" s="149"/>
      <c r="C1439" s="15"/>
      <c r="D1439" s="183"/>
      <c r="E1439" s="24"/>
      <c r="F1439" s="24"/>
      <c r="G1439" s="73"/>
      <c r="H1439" s="68"/>
      <c r="I1439" s="74"/>
      <c r="J1439" s="75"/>
      <c r="K1439" s="62" t="str">
        <f t="shared" si="25"/>
        <v>Vazia</v>
      </c>
      <c r="Q1439" s="209"/>
      <c r="R1439" s="13"/>
      <c r="S1439" s="13"/>
      <c r="T1439" s="13"/>
      <c r="U1439" s="13"/>
    </row>
    <row r="1440" spans="1:21" ht="31.5" hidden="1">
      <c r="A1440" s="76" t="s">
        <v>1512</v>
      </c>
      <c r="B1440" s="149" t="s">
        <v>1513</v>
      </c>
      <c r="C1440" s="15" t="s">
        <v>18</v>
      </c>
      <c r="D1440" s="183"/>
      <c r="E1440" s="72">
        <v>88.21</v>
      </c>
      <c r="F1440" s="72">
        <f>E1440*(1+C$2031)</f>
        <v>108.604152</v>
      </c>
      <c r="G1440" s="73">
        <f>D1440*F1440</f>
        <v>0</v>
      </c>
      <c r="H1440" s="68"/>
      <c r="I1440" s="74"/>
      <c r="J1440" s="75"/>
      <c r="K1440" s="62" t="str">
        <f t="shared" si="25"/>
        <v>Vazia</v>
      </c>
      <c r="Q1440" s="209"/>
      <c r="R1440" s="13"/>
      <c r="S1440" s="13"/>
      <c r="T1440" s="13"/>
      <c r="U1440" s="13"/>
    </row>
    <row r="1441" spans="1:21" ht="220.5" hidden="1">
      <c r="A1441" s="76"/>
      <c r="B1441" s="148" t="s">
        <v>1511</v>
      </c>
      <c r="C1441" s="71"/>
      <c r="D1441" s="194"/>
      <c r="E1441" s="72"/>
      <c r="F1441" s="24"/>
      <c r="G1441" s="25"/>
      <c r="H1441" s="68"/>
      <c r="I1441" s="74"/>
      <c r="J1441" s="75"/>
      <c r="K1441" s="62" t="str">
        <f t="shared" si="25"/>
        <v>Vazia</v>
      </c>
      <c r="L1441" s="210"/>
      <c r="M1441" s="210"/>
      <c r="N1441" s="210"/>
      <c r="O1441" s="210"/>
      <c r="P1441" s="210"/>
      <c r="Q1441" s="211"/>
      <c r="R1441" s="13"/>
      <c r="S1441" s="13"/>
      <c r="T1441" s="13"/>
      <c r="U1441" s="13"/>
    </row>
    <row r="1442" spans="1:21" ht="23.25" hidden="1">
      <c r="A1442" s="76"/>
      <c r="B1442" s="148"/>
      <c r="C1442" s="71"/>
      <c r="D1442" s="194"/>
      <c r="E1442" s="72"/>
      <c r="F1442" s="24"/>
      <c r="G1442" s="25"/>
      <c r="H1442" s="68"/>
      <c r="I1442" s="74"/>
      <c r="J1442" s="75"/>
      <c r="K1442" s="62" t="str">
        <f t="shared" si="25"/>
        <v>Vazia</v>
      </c>
      <c r="L1442" s="30"/>
      <c r="M1442" s="30"/>
      <c r="N1442" s="30"/>
      <c r="O1442" s="30"/>
      <c r="P1442" s="30"/>
      <c r="Q1442" s="30"/>
      <c r="R1442" s="13"/>
      <c r="S1442" s="13"/>
      <c r="T1442" s="13"/>
      <c r="U1442" s="13"/>
    </row>
    <row r="1443" spans="1:21" ht="31.5" hidden="1">
      <c r="A1443" s="76" t="s">
        <v>1514</v>
      </c>
      <c r="B1443" s="149" t="s">
        <v>1515</v>
      </c>
      <c r="C1443" s="71" t="s">
        <v>32</v>
      </c>
      <c r="D1443" s="183"/>
      <c r="E1443" s="72">
        <v>21.89</v>
      </c>
      <c r="F1443" s="72">
        <f>E1443*(1+C$2031)</f>
        <v>26.950968000000003</v>
      </c>
      <c r="G1443" s="73">
        <f>D1443*F1443</f>
        <v>0</v>
      </c>
      <c r="H1443" s="68"/>
      <c r="I1443" s="74"/>
      <c r="J1443" s="75"/>
      <c r="K1443" s="62" t="str">
        <f t="shared" si="25"/>
        <v>Vazia</v>
      </c>
      <c r="L1443" s="30"/>
      <c r="M1443" s="30"/>
      <c r="N1443" s="30"/>
      <c r="O1443" s="30"/>
      <c r="P1443" s="30"/>
      <c r="Q1443" s="30"/>
      <c r="R1443" s="13"/>
      <c r="S1443" s="13"/>
      <c r="T1443" s="13"/>
      <c r="U1443" s="13"/>
    </row>
    <row r="1444" spans="1:21" ht="204.75" hidden="1">
      <c r="A1444" s="76"/>
      <c r="B1444" s="148" t="s">
        <v>1516</v>
      </c>
      <c r="C1444" s="71"/>
      <c r="D1444" s="194"/>
      <c r="E1444" s="72"/>
      <c r="F1444" s="24"/>
      <c r="G1444" s="25"/>
      <c r="H1444" s="68"/>
      <c r="I1444" s="74"/>
      <c r="J1444" s="75"/>
      <c r="K1444" s="62" t="str">
        <f t="shared" si="25"/>
        <v>Vazia</v>
      </c>
      <c r="L1444" s="30"/>
      <c r="M1444" s="30"/>
      <c r="N1444" s="30"/>
      <c r="O1444" s="30"/>
      <c r="P1444" s="30"/>
      <c r="Q1444" s="30"/>
      <c r="R1444" s="13"/>
      <c r="S1444" s="13"/>
      <c r="T1444" s="13"/>
      <c r="U1444" s="13"/>
    </row>
    <row r="1445" spans="1:21" ht="23.25" hidden="1">
      <c r="A1445" s="76"/>
      <c r="B1445" s="148"/>
      <c r="C1445" s="71"/>
      <c r="D1445" s="194"/>
      <c r="E1445" s="72"/>
      <c r="F1445" s="24"/>
      <c r="G1445" s="25"/>
      <c r="H1445" s="68"/>
      <c r="I1445" s="74"/>
      <c r="J1445" s="75"/>
      <c r="K1445" s="62" t="str">
        <f t="shared" si="25"/>
        <v>Vazia</v>
      </c>
      <c r="L1445" s="30"/>
      <c r="M1445" s="30"/>
      <c r="N1445" s="30"/>
      <c r="O1445" s="30"/>
      <c r="P1445" s="30"/>
      <c r="Q1445" s="30"/>
      <c r="R1445" s="13"/>
      <c r="S1445" s="13"/>
      <c r="T1445" s="13"/>
      <c r="U1445" s="13"/>
    </row>
    <row r="1446" spans="1:21" ht="31.5" hidden="1">
      <c r="A1446" s="76" t="s">
        <v>1517</v>
      </c>
      <c r="B1446" s="149" t="s">
        <v>1518</v>
      </c>
      <c r="C1446" s="71" t="s">
        <v>32</v>
      </c>
      <c r="D1446" s="183"/>
      <c r="E1446" s="72">
        <v>26.94</v>
      </c>
      <c r="F1446" s="72">
        <f>E1446*(1+C$2031)</f>
        <v>33.168528000000002</v>
      </c>
      <c r="G1446" s="73">
        <f>D1446*F1446</f>
        <v>0</v>
      </c>
      <c r="H1446" s="68"/>
      <c r="I1446" s="74"/>
      <c r="J1446" s="75"/>
      <c r="K1446" s="62" t="str">
        <f t="shared" si="25"/>
        <v>Vazia</v>
      </c>
      <c r="L1446" s="30"/>
      <c r="M1446" s="30"/>
      <c r="N1446" s="30"/>
      <c r="O1446" s="30"/>
      <c r="P1446" s="30"/>
      <c r="Q1446" s="30"/>
      <c r="R1446" s="13"/>
      <c r="S1446" s="13"/>
      <c r="T1446" s="13"/>
      <c r="U1446" s="13"/>
    </row>
    <row r="1447" spans="1:21" ht="94.5" hidden="1">
      <c r="A1447" s="76"/>
      <c r="B1447" s="148" t="s">
        <v>1519</v>
      </c>
      <c r="C1447" s="31"/>
      <c r="D1447" s="194"/>
      <c r="E1447" s="32"/>
      <c r="F1447" s="24"/>
      <c r="G1447" s="25"/>
      <c r="H1447" s="68"/>
      <c r="I1447" s="74"/>
      <c r="J1447" s="75"/>
      <c r="K1447" s="62" t="str">
        <f t="shared" si="25"/>
        <v>Vazia</v>
      </c>
      <c r="L1447" s="30"/>
      <c r="M1447" s="30"/>
      <c r="N1447" s="30"/>
      <c r="O1447" s="30"/>
      <c r="P1447" s="30"/>
      <c r="Q1447" s="30"/>
      <c r="R1447" s="13"/>
      <c r="S1447" s="13"/>
      <c r="T1447" s="13"/>
      <c r="U1447" s="13"/>
    </row>
    <row r="1448" spans="1:21" ht="18.75">
      <c r="A1448" s="93"/>
      <c r="B1448" s="159"/>
      <c r="C1448" s="276" t="s">
        <v>81</v>
      </c>
      <c r="D1448" s="272"/>
      <c r="E1448" s="270"/>
      <c r="F1448" s="20"/>
      <c r="G1448" s="21">
        <f>SUM(G1348:G1447)</f>
        <v>139141.98480959999</v>
      </c>
      <c r="H1448" s="212" t="s">
        <v>2225</v>
      </c>
      <c r="I1448" s="74"/>
      <c r="J1448" s="69"/>
      <c r="K1448" s="62" t="str">
        <f t="shared" si="25"/>
        <v>Preenchida</v>
      </c>
      <c r="L1448" s="13"/>
      <c r="M1448" s="13"/>
      <c r="N1448" s="13"/>
      <c r="O1448" s="13"/>
      <c r="P1448" s="13"/>
      <c r="Q1448" s="13"/>
      <c r="R1448" s="13"/>
      <c r="S1448" s="13"/>
      <c r="T1448" s="13"/>
      <c r="U1448" s="13"/>
    </row>
    <row r="1449" spans="1:21" ht="18.75">
      <c r="A1449" s="67">
        <v>160000</v>
      </c>
      <c r="B1449" s="147" t="s">
        <v>1520</v>
      </c>
      <c r="C1449" s="27"/>
      <c r="D1449" s="226"/>
      <c r="E1449" s="72"/>
      <c r="F1449" s="72"/>
      <c r="G1449" s="73"/>
      <c r="H1449" s="212" t="s">
        <v>2225</v>
      </c>
      <c r="I1449" s="74"/>
      <c r="J1449" s="69"/>
      <c r="K1449" s="62" t="str">
        <f t="shared" si="25"/>
        <v>Preenchida</v>
      </c>
      <c r="L1449" s="13"/>
      <c r="M1449" s="13"/>
      <c r="N1449" s="13"/>
      <c r="O1449" s="13"/>
      <c r="P1449" s="13"/>
      <c r="Q1449" s="13"/>
      <c r="R1449" s="13"/>
      <c r="S1449" s="13"/>
      <c r="T1449" s="13"/>
      <c r="U1449" s="13"/>
    </row>
    <row r="1450" spans="1:21" ht="39.75" customHeight="1">
      <c r="A1450" s="70">
        <v>160100</v>
      </c>
      <c r="B1450" s="161" t="s">
        <v>1521</v>
      </c>
      <c r="C1450" s="71"/>
      <c r="D1450" s="227"/>
      <c r="E1450" s="72"/>
      <c r="F1450" s="72"/>
      <c r="G1450" s="73"/>
      <c r="H1450" s="212" t="s">
        <v>2225</v>
      </c>
      <c r="I1450" s="74"/>
      <c r="J1450" s="69"/>
      <c r="K1450" s="62" t="str">
        <f t="shared" si="25"/>
        <v>Preenchida</v>
      </c>
      <c r="L1450" s="13"/>
      <c r="M1450" s="13"/>
      <c r="N1450" s="13"/>
      <c r="O1450" s="13"/>
      <c r="P1450" s="13"/>
      <c r="Q1450" s="13"/>
      <c r="R1450" s="13"/>
      <c r="S1450" s="13"/>
      <c r="T1450" s="13"/>
      <c r="U1450" s="13"/>
    </row>
    <row r="1451" spans="1:21" ht="31.5" hidden="1">
      <c r="A1451" s="76">
        <v>160101</v>
      </c>
      <c r="B1451" s="149" t="s">
        <v>1522</v>
      </c>
      <c r="C1451" s="71" t="s">
        <v>1523</v>
      </c>
      <c r="D1451" s="183"/>
      <c r="E1451" s="72">
        <v>189.7</v>
      </c>
      <c r="F1451" s="72">
        <f>E1451*(1+C$2031)</f>
        <v>233.55864</v>
      </c>
      <c r="G1451" s="73">
        <f>D1451*F1451</f>
        <v>0</v>
      </c>
      <c r="H1451" s="68"/>
      <c r="I1451" s="74"/>
      <c r="J1451" s="75"/>
      <c r="K1451" s="62" t="str">
        <f t="shared" si="25"/>
        <v>Vazia</v>
      </c>
      <c r="L1451" s="13"/>
      <c r="M1451" s="13"/>
      <c r="N1451" s="13"/>
      <c r="O1451" s="13"/>
      <c r="P1451" s="13"/>
      <c r="Q1451" s="13"/>
      <c r="R1451" s="13"/>
      <c r="S1451" s="13"/>
      <c r="T1451" s="13"/>
      <c r="U1451" s="13"/>
    </row>
    <row r="1452" spans="1:21" ht="94.5" hidden="1">
      <c r="A1452" s="76"/>
      <c r="B1452" s="148" t="s">
        <v>1524</v>
      </c>
      <c r="C1452" s="71"/>
      <c r="D1452" s="183"/>
      <c r="E1452" s="72"/>
      <c r="F1452" s="72"/>
      <c r="G1452" s="73"/>
      <c r="H1452" s="68"/>
      <c r="I1452" s="74"/>
      <c r="J1452" s="69"/>
      <c r="K1452" s="62" t="str">
        <f t="shared" si="25"/>
        <v>Vazia</v>
      </c>
      <c r="L1452" s="13"/>
      <c r="M1452" s="13"/>
      <c r="N1452" s="13"/>
      <c r="O1452" s="13"/>
      <c r="P1452" s="13"/>
      <c r="Q1452" s="13"/>
      <c r="R1452" s="13"/>
      <c r="S1452" s="13"/>
      <c r="T1452" s="13"/>
      <c r="U1452" s="13"/>
    </row>
    <row r="1453" spans="1:21" ht="18.75" hidden="1">
      <c r="A1453" s="76"/>
      <c r="B1453" s="148"/>
      <c r="C1453" s="71"/>
      <c r="D1453" s="183"/>
      <c r="E1453" s="72"/>
      <c r="F1453" s="72"/>
      <c r="G1453" s="73"/>
      <c r="H1453" s="68"/>
      <c r="I1453" s="74"/>
      <c r="J1453" s="69"/>
      <c r="K1453" s="62" t="str">
        <f t="shared" si="25"/>
        <v>Vazia</v>
      </c>
      <c r="L1453" s="13"/>
      <c r="M1453" s="13"/>
      <c r="N1453" s="13"/>
      <c r="O1453" s="13"/>
      <c r="P1453" s="13"/>
      <c r="Q1453" s="13"/>
      <c r="R1453" s="13"/>
      <c r="S1453" s="13"/>
      <c r="T1453" s="13"/>
      <c r="U1453" s="13"/>
    </row>
    <row r="1454" spans="1:21" ht="31.5">
      <c r="A1454" s="76" t="s">
        <v>1525</v>
      </c>
      <c r="B1454" s="149" t="s">
        <v>1526</v>
      </c>
      <c r="C1454" s="71" t="s">
        <v>1527</v>
      </c>
      <c r="D1454" s="227">
        <v>1.92</v>
      </c>
      <c r="E1454" s="72">
        <v>231.49</v>
      </c>
      <c r="F1454" s="72">
        <f>E1454*(1+C$2031)</f>
        <v>285.01048800000001</v>
      </c>
      <c r="G1454" s="73">
        <f>D1454*F1454</f>
        <v>547.22013695999999</v>
      </c>
      <c r="H1454" s="285" t="s">
        <v>2222</v>
      </c>
      <c r="I1454" s="286"/>
      <c r="J1454" s="287"/>
      <c r="K1454" s="62" t="str">
        <f t="shared" si="25"/>
        <v>Preenchida</v>
      </c>
      <c r="L1454" s="13"/>
      <c r="M1454" s="13"/>
      <c r="N1454" s="13"/>
      <c r="O1454" s="13"/>
      <c r="P1454" s="13"/>
      <c r="Q1454" s="13"/>
      <c r="R1454" s="13"/>
      <c r="S1454" s="13"/>
      <c r="T1454" s="13"/>
      <c r="U1454" s="13"/>
    </row>
    <row r="1455" spans="1:21" ht="126">
      <c r="A1455" s="76"/>
      <c r="B1455" s="148" t="s">
        <v>1528</v>
      </c>
      <c r="C1455" s="71"/>
      <c r="D1455" s="227"/>
      <c r="E1455" s="72"/>
      <c r="F1455" s="72"/>
      <c r="G1455" s="73"/>
      <c r="H1455" s="212" t="s">
        <v>2225</v>
      </c>
      <c r="I1455" s="74"/>
      <c r="J1455" s="69"/>
      <c r="K1455" s="62" t="str">
        <f t="shared" si="25"/>
        <v>Preenchida</v>
      </c>
      <c r="L1455" s="13"/>
      <c r="M1455" s="13"/>
      <c r="N1455" s="13"/>
      <c r="O1455" s="13"/>
      <c r="P1455" s="13"/>
      <c r="Q1455" s="13"/>
      <c r="R1455" s="13"/>
      <c r="S1455" s="13"/>
      <c r="T1455" s="13"/>
      <c r="U1455" s="13"/>
    </row>
    <row r="1456" spans="1:21" ht="18.75" hidden="1">
      <c r="A1456" s="76"/>
      <c r="B1456" s="148"/>
      <c r="C1456" s="71"/>
      <c r="D1456" s="183"/>
      <c r="E1456" s="72"/>
      <c r="F1456" s="72"/>
      <c r="G1456" s="73"/>
      <c r="H1456" s="68"/>
      <c r="I1456" s="74"/>
      <c r="J1456" s="69"/>
      <c r="K1456" s="62" t="str">
        <f t="shared" si="25"/>
        <v>Vazia</v>
      </c>
      <c r="L1456" s="13"/>
      <c r="M1456" s="13"/>
      <c r="N1456" s="13"/>
      <c r="O1456" s="13"/>
      <c r="P1456" s="13"/>
      <c r="Q1456" s="13"/>
      <c r="R1456" s="13"/>
      <c r="S1456" s="13"/>
      <c r="T1456" s="13"/>
      <c r="U1456" s="13"/>
    </row>
    <row r="1457" spans="1:21" ht="37.5" customHeight="1">
      <c r="A1457" s="76" t="s">
        <v>1529</v>
      </c>
      <c r="B1457" s="149" t="s">
        <v>1530</v>
      </c>
      <c r="C1457" s="71" t="s">
        <v>6</v>
      </c>
      <c r="D1457" s="227">
        <v>2</v>
      </c>
      <c r="E1457" s="72">
        <v>111.73</v>
      </c>
      <c r="F1457" s="72">
        <f>E1457*(1+C$2031)</f>
        <v>137.56197600000002</v>
      </c>
      <c r="G1457" s="73">
        <f>D1457*F1457</f>
        <v>275.12395200000003</v>
      </c>
      <c r="H1457" s="285" t="s">
        <v>2270</v>
      </c>
      <c r="I1457" s="286"/>
      <c r="J1457" s="287"/>
      <c r="K1457" s="62" t="str">
        <f t="shared" si="25"/>
        <v>Preenchida</v>
      </c>
      <c r="L1457" s="13"/>
      <c r="M1457" s="13"/>
      <c r="N1457" s="13"/>
      <c r="O1457" s="13"/>
      <c r="P1457" s="13"/>
      <c r="Q1457" s="13"/>
      <c r="R1457" s="13"/>
      <c r="S1457" s="13"/>
      <c r="T1457" s="13"/>
      <c r="U1457" s="13"/>
    </row>
    <row r="1458" spans="1:21" ht="132.6" customHeight="1">
      <c r="A1458" s="76"/>
      <c r="B1458" s="148" t="s">
        <v>1531</v>
      </c>
      <c r="C1458" s="71"/>
      <c r="D1458" s="227"/>
      <c r="E1458" s="72"/>
      <c r="F1458" s="72"/>
      <c r="G1458" s="73"/>
      <c r="H1458" s="212" t="s">
        <v>2225</v>
      </c>
      <c r="I1458" s="74"/>
      <c r="J1458" s="69"/>
      <c r="K1458" s="62" t="str">
        <f t="shared" si="25"/>
        <v>Preenchida</v>
      </c>
      <c r="L1458" s="13"/>
      <c r="M1458" s="13"/>
      <c r="N1458" s="13"/>
      <c r="O1458" s="13"/>
      <c r="P1458" s="13"/>
      <c r="Q1458" s="13"/>
      <c r="R1458" s="13"/>
      <c r="S1458" s="13"/>
      <c r="T1458" s="13"/>
      <c r="U1458" s="13"/>
    </row>
    <row r="1459" spans="1:21" ht="18.75" hidden="1">
      <c r="A1459" s="76"/>
      <c r="B1459" s="150"/>
      <c r="C1459" s="71"/>
      <c r="D1459" s="184"/>
      <c r="E1459" s="72"/>
      <c r="F1459" s="72"/>
      <c r="G1459" s="73"/>
      <c r="H1459" s="68"/>
      <c r="I1459" s="74"/>
      <c r="J1459" s="69"/>
      <c r="K1459" s="62" t="str">
        <f t="shared" si="25"/>
        <v>Vazia</v>
      </c>
      <c r="L1459" s="13"/>
      <c r="M1459" s="13"/>
      <c r="N1459" s="13"/>
      <c r="O1459" s="13"/>
      <c r="P1459" s="13"/>
      <c r="Q1459" s="13"/>
      <c r="R1459" s="13"/>
      <c r="S1459" s="13"/>
      <c r="T1459" s="13"/>
      <c r="U1459" s="13"/>
    </row>
    <row r="1460" spans="1:21" ht="18.75" hidden="1">
      <c r="A1460" s="76" t="s">
        <v>1532</v>
      </c>
      <c r="B1460" s="160" t="s">
        <v>1533</v>
      </c>
      <c r="C1460" s="71" t="s">
        <v>6</v>
      </c>
      <c r="D1460" s="183"/>
      <c r="E1460" s="72">
        <v>211.75</v>
      </c>
      <c r="F1460" s="72">
        <f>E1460*(1+C$2031)</f>
        <v>260.70660000000004</v>
      </c>
      <c r="G1460" s="73">
        <f>D1460*F1460</f>
        <v>0</v>
      </c>
      <c r="H1460" s="68"/>
      <c r="I1460" s="74"/>
      <c r="J1460" s="75"/>
      <c r="K1460" s="62" t="str">
        <f t="shared" si="25"/>
        <v>Vazia</v>
      </c>
      <c r="L1460" s="13"/>
      <c r="M1460" s="13"/>
      <c r="N1460" s="13"/>
      <c r="O1460" s="13"/>
      <c r="P1460" s="13"/>
      <c r="Q1460" s="13"/>
      <c r="R1460" s="13"/>
      <c r="S1460" s="13"/>
      <c r="T1460" s="13"/>
      <c r="U1460" s="13"/>
    </row>
    <row r="1461" spans="1:21" ht="126" hidden="1">
      <c r="A1461" s="76"/>
      <c r="B1461" s="150" t="s">
        <v>1534</v>
      </c>
      <c r="C1461" s="71"/>
      <c r="D1461" s="184"/>
      <c r="E1461" s="72"/>
      <c r="F1461" s="72"/>
      <c r="G1461" s="73"/>
      <c r="H1461" s="68"/>
      <c r="I1461" s="74"/>
      <c r="J1461" s="69"/>
      <c r="K1461" s="62" t="str">
        <f t="shared" si="25"/>
        <v>Vazia</v>
      </c>
      <c r="L1461" s="13"/>
      <c r="M1461" s="13"/>
      <c r="N1461" s="13"/>
      <c r="O1461" s="13"/>
      <c r="P1461" s="13"/>
      <c r="Q1461" s="13"/>
      <c r="R1461" s="13"/>
      <c r="S1461" s="13"/>
      <c r="T1461" s="13"/>
      <c r="U1461" s="13"/>
    </row>
    <row r="1462" spans="1:21" ht="18.75">
      <c r="A1462" s="93"/>
      <c r="B1462" s="160"/>
      <c r="C1462" s="276" t="s">
        <v>81</v>
      </c>
      <c r="D1462" s="272"/>
      <c r="E1462" s="270"/>
      <c r="F1462" s="20"/>
      <c r="G1462" s="21">
        <f>SUM(G1451:G1461)</f>
        <v>822.34408896000002</v>
      </c>
      <c r="H1462" s="212" t="s">
        <v>2225</v>
      </c>
      <c r="I1462" s="74"/>
      <c r="J1462" s="69"/>
      <c r="K1462" s="62" t="str">
        <f t="shared" si="25"/>
        <v>Preenchida</v>
      </c>
      <c r="L1462" s="13"/>
      <c r="M1462" s="13"/>
      <c r="N1462" s="13"/>
      <c r="O1462" s="13"/>
      <c r="P1462" s="13"/>
      <c r="Q1462" s="13"/>
      <c r="R1462" s="13"/>
      <c r="S1462" s="13"/>
      <c r="T1462" s="13"/>
      <c r="U1462" s="13"/>
    </row>
    <row r="1463" spans="1:21" ht="18.75">
      <c r="A1463" s="103">
        <v>170000</v>
      </c>
      <c r="B1463" s="147" t="s">
        <v>1535</v>
      </c>
      <c r="C1463" s="104"/>
      <c r="D1463" s="226"/>
      <c r="E1463" s="11"/>
      <c r="F1463" s="72"/>
      <c r="G1463" s="73"/>
      <c r="H1463" s="212" t="s">
        <v>2225</v>
      </c>
      <c r="I1463" s="74"/>
      <c r="J1463" s="69"/>
      <c r="K1463" s="62" t="str">
        <f t="shared" si="25"/>
        <v>Preenchida</v>
      </c>
      <c r="L1463" s="13"/>
      <c r="M1463" s="13"/>
      <c r="N1463" s="13"/>
      <c r="O1463" s="13"/>
      <c r="P1463" s="13"/>
      <c r="Q1463" s="13"/>
      <c r="R1463" s="13"/>
      <c r="S1463" s="13"/>
      <c r="T1463" s="13"/>
      <c r="U1463" s="13"/>
    </row>
    <row r="1464" spans="1:21" ht="18.75">
      <c r="A1464" s="105">
        <v>170100</v>
      </c>
      <c r="B1464" s="161" t="s">
        <v>1536</v>
      </c>
      <c r="C1464" s="71"/>
      <c r="D1464" s="227"/>
      <c r="E1464" s="72"/>
      <c r="F1464" s="72"/>
      <c r="G1464" s="73"/>
      <c r="H1464" s="212" t="s">
        <v>2225</v>
      </c>
      <c r="I1464" s="74"/>
      <c r="J1464" s="69"/>
      <c r="K1464" s="62" t="str">
        <f t="shared" si="25"/>
        <v>Preenchida</v>
      </c>
      <c r="L1464" s="13"/>
      <c r="M1464" s="13"/>
      <c r="N1464" s="13"/>
      <c r="O1464" s="13"/>
      <c r="P1464" s="13"/>
      <c r="Q1464" s="13"/>
      <c r="R1464" s="13"/>
      <c r="S1464" s="13"/>
      <c r="T1464" s="13"/>
      <c r="U1464" s="13"/>
    </row>
    <row r="1465" spans="1:21" ht="21" hidden="1">
      <c r="A1465" s="106">
        <v>170101</v>
      </c>
      <c r="B1465" s="149" t="s">
        <v>2159</v>
      </c>
      <c r="C1465" s="71" t="s">
        <v>1537</v>
      </c>
      <c r="D1465" s="183"/>
      <c r="E1465" s="72">
        <v>15.86</v>
      </c>
      <c r="F1465" s="72">
        <f>E1465*(1+C$2031)</f>
        <v>19.526831999999999</v>
      </c>
      <c r="G1465" s="73">
        <f>D1465*F1465</f>
        <v>0</v>
      </c>
      <c r="H1465" s="68"/>
      <c r="I1465" s="74"/>
      <c r="J1465" s="75"/>
      <c r="K1465" s="62" t="str">
        <f t="shared" si="25"/>
        <v>Vazia</v>
      </c>
      <c r="L1465" s="13"/>
      <c r="M1465" s="13"/>
      <c r="N1465" s="13"/>
      <c r="O1465" s="13"/>
      <c r="P1465" s="13"/>
      <c r="Q1465" s="13"/>
      <c r="R1465" s="13"/>
      <c r="S1465" s="13"/>
      <c r="T1465" s="13"/>
      <c r="U1465" s="13"/>
    </row>
    <row r="1466" spans="1:21" ht="173.25" hidden="1">
      <c r="A1466" s="106"/>
      <c r="B1466" s="148" t="s">
        <v>1538</v>
      </c>
      <c r="C1466" s="71"/>
      <c r="D1466" s="183"/>
      <c r="E1466" s="72"/>
      <c r="F1466" s="72"/>
      <c r="G1466" s="73"/>
      <c r="H1466" s="68"/>
      <c r="I1466" s="74"/>
      <c r="J1466" s="69"/>
      <c r="K1466" s="62" t="str">
        <f t="shared" si="25"/>
        <v>Vazia</v>
      </c>
      <c r="L1466" s="13"/>
      <c r="M1466" s="13"/>
      <c r="N1466" s="13"/>
      <c r="O1466" s="13"/>
      <c r="P1466" s="13"/>
      <c r="Q1466" s="13"/>
      <c r="R1466" s="13"/>
      <c r="S1466" s="13"/>
      <c r="T1466" s="13"/>
      <c r="U1466" s="13"/>
    </row>
    <row r="1467" spans="1:21" ht="18.75" hidden="1">
      <c r="A1467" s="106"/>
      <c r="B1467" s="148"/>
      <c r="C1467" s="71"/>
      <c r="D1467" s="183"/>
      <c r="E1467" s="72"/>
      <c r="F1467" s="72"/>
      <c r="G1467" s="73"/>
      <c r="H1467" s="68"/>
      <c r="I1467" s="74"/>
      <c r="J1467" s="69"/>
      <c r="K1467" s="62" t="str">
        <f t="shared" si="25"/>
        <v>Vazia</v>
      </c>
      <c r="L1467" s="13"/>
      <c r="M1467" s="13"/>
      <c r="N1467" s="13"/>
      <c r="O1467" s="13"/>
      <c r="P1467" s="13"/>
      <c r="Q1467" s="13"/>
      <c r="R1467" s="13"/>
      <c r="S1467" s="13"/>
      <c r="T1467" s="13"/>
      <c r="U1467" s="13"/>
    </row>
    <row r="1468" spans="1:21" ht="164.25" customHeight="1">
      <c r="A1468" s="106">
        <v>170102</v>
      </c>
      <c r="B1468" s="149" t="s">
        <v>2160</v>
      </c>
      <c r="C1468" s="71" t="s">
        <v>1539</v>
      </c>
      <c r="D1468" s="227">
        <v>438.04</v>
      </c>
      <c r="E1468" s="72">
        <v>21.75</v>
      </c>
      <c r="F1468" s="72">
        <f>E1468*(1+C$2031)</f>
        <v>26.778600000000001</v>
      </c>
      <c r="G1468" s="73">
        <f>D1468*F1468</f>
        <v>11730.097944000001</v>
      </c>
      <c r="H1468" s="285" t="s">
        <v>2271</v>
      </c>
      <c r="I1468" s="286"/>
      <c r="J1468" s="287"/>
      <c r="K1468" s="62" t="str">
        <f t="shared" si="25"/>
        <v>Preenchida</v>
      </c>
      <c r="L1468" s="13"/>
      <c r="M1468" s="13"/>
      <c r="N1468" s="13"/>
      <c r="O1468" s="13"/>
      <c r="P1468" s="13"/>
      <c r="Q1468" s="13"/>
      <c r="R1468" s="13"/>
      <c r="S1468" s="13"/>
      <c r="T1468" s="13"/>
      <c r="U1468" s="13"/>
    </row>
    <row r="1469" spans="1:21" ht="220.5">
      <c r="A1469" s="106"/>
      <c r="B1469" s="148" t="s">
        <v>1540</v>
      </c>
      <c r="C1469" s="71"/>
      <c r="D1469" s="227"/>
      <c r="E1469" s="72"/>
      <c r="F1469" s="72"/>
      <c r="G1469" s="73"/>
      <c r="H1469" s="212" t="s">
        <v>2225</v>
      </c>
      <c r="I1469" s="74"/>
      <c r="J1469" s="69"/>
      <c r="K1469" s="62" t="str">
        <f t="shared" si="25"/>
        <v>Preenchida</v>
      </c>
      <c r="L1469" s="13"/>
      <c r="M1469" s="13"/>
      <c r="N1469" s="13"/>
      <c r="O1469" s="13"/>
      <c r="P1469" s="13"/>
      <c r="Q1469" s="13"/>
      <c r="R1469" s="13"/>
      <c r="S1469" s="13"/>
      <c r="T1469" s="13"/>
      <c r="U1469" s="13"/>
    </row>
    <row r="1470" spans="1:21" ht="18.75" hidden="1">
      <c r="A1470" s="106"/>
      <c r="B1470" s="149"/>
      <c r="C1470" s="71"/>
      <c r="D1470" s="183"/>
      <c r="E1470" s="72"/>
      <c r="F1470" s="72"/>
      <c r="G1470" s="73"/>
      <c r="H1470" s="68"/>
      <c r="I1470" s="74"/>
      <c r="J1470" s="69"/>
      <c r="K1470" s="62" t="str">
        <f t="shared" si="25"/>
        <v>Vazia</v>
      </c>
      <c r="L1470" s="13"/>
      <c r="M1470" s="13"/>
      <c r="N1470" s="13"/>
      <c r="O1470" s="13"/>
      <c r="P1470" s="13"/>
      <c r="Q1470" s="13"/>
      <c r="R1470" s="13"/>
      <c r="S1470" s="13"/>
      <c r="T1470" s="13"/>
      <c r="U1470" s="13"/>
    </row>
    <row r="1471" spans="1:21" ht="31.5" hidden="1">
      <c r="A1471" s="106">
        <v>170103</v>
      </c>
      <c r="B1471" s="149" t="s">
        <v>2161</v>
      </c>
      <c r="C1471" s="71" t="s">
        <v>1541</v>
      </c>
      <c r="D1471" s="183"/>
      <c r="E1471" s="72">
        <v>23.81</v>
      </c>
      <c r="F1471" s="72">
        <f>E1471*(1+C$2031)</f>
        <v>29.314872000000001</v>
      </c>
      <c r="G1471" s="73">
        <f>D1471*F1471</f>
        <v>0</v>
      </c>
      <c r="H1471" s="68"/>
      <c r="I1471" s="74"/>
      <c r="J1471" s="75"/>
      <c r="K1471" s="62" t="str">
        <f t="shared" si="25"/>
        <v>Vazia</v>
      </c>
      <c r="L1471" s="13"/>
      <c r="M1471" s="13"/>
      <c r="N1471" s="13"/>
      <c r="O1471" s="13"/>
      <c r="P1471" s="13"/>
      <c r="Q1471" s="13"/>
      <c r="R1471" s="13"/>
      <c r="S1471" s="13"/>
      <c r="T1471" s="13"/>
      <c r="U1471" s="13"/>
    </row>
    <row r="1472" spans="1:21" ht="220.5" hidden="1">
      <c r="A1472" s="106"/>
      <c r="B1472" s="148" t="s">
        <v>1542</v>
      </c>
      <c r="C1472" s="71"/>
      <c r="D1472" s="183"/>
      <c r="E1472" s="72"/>
      <c r="F1472" s="72"/>
      <c r="G1472" s="73"/>
      <c r="H1472" s="68"/>
      <c r="I1472" s="74"/>
      <c r="J1472" s="69"/>
      <c r="K1472" s="62" t="str">
        <f t="shared" si="25"/>
        <v>Vazia</v>
      </c>
      <c r="L1472" s="13"/>
      <c r="M1472" s="13"/>
      <c r="N1472" s="13"/>
      <c r="O1472" s="13"/>
      <c r="P1472" s="13"/>
      <c r="Q1472" s="13"/>
      <c r="R1472" s="13"/>
      <c r="S1472" s="13"/>
      <c r="T1472" s="13"/>
      <c r="U1472" s="13"/>
    </row>
    <row r="1473" spans="1:21" ht="18.75" hidden="1">
      <c r="A1473" s="106"/>
      <c r="B1473" s="148"/>
      <c r="C1473" s="71"/>
      <c r="D1473" s="183"/>
      <c r="E1473" s="72"/>
      <c r="F1473" s="72"/>
      <c r="G1473" s="73"/>
      <c r="H1473" s="68"/>
      <c r="I1473" s="74"/>
      <c r="J1473" s="69"/>
      <c r="K1473" s="62" t="str">
        <f t="shared" si="25"/>
        <v>Vazia</v>
      </c>
      <c r="L1473" s="13"/>
      <c r="M1473" s="13"/>
      <c r="N1473" s="13"/>
      <c r="O1473" s="13"/>
      <c r="P1473" s="13"/>
      <c r="Q1473" s="13"/>
      <c r="R1473" s="13"/>
      <c r="S1473" s="13"/>
      <c r="T1473" s="13"/>
      <c r="U1473" s="13"/>
    </row>
    <row r="1474" spans="1:21" ht="65.45" customHeight="1">
      <c r="A1474" s="106">
        <v>170104</v>
      </c>
      <c r="B1474" s="149" t="s">
        <v>1543</v>
      </c>
      <c r="C1474" s="71" t="s">
        <v>1544</v>
      </c>
      <c r="D1474" s="227">
        <v>119.3</v>
      </c>
      <c r="E1474" s="72">
        <v>33.64</v>
      </c>
      <c r="F1474" s="72">
        <f>E1474*(1+C$2031)</f>
        <v>41.417568000000003</v>
      </c>
      <c r="G1474" s="73">
        <f>D1474*F1474</f>
        <v>4941.1158624</v>
      </c>
      <c r="H1474" s="285" t="s">
        <v>2183</v>
      </c>
      <c r="I1474" s="286"/>
      <c r="J1474" s="287"/>
      <c r="K1474" s="62" t="str">
        <f t="shared" si="25"/>
        <v>Preenchida</v>
      </c>
      <c r="L1474" s="13"/>
      <c r="M1474" s="13"/>
      <c r="N1474" s="13"/>
      <c r="O1474" s="13"/>
      <c r="P1474" s="13"/>
      <c r="Q1474" s="13"/>
      <c r="R1474" s="13"/>
      <c r="S1474" s="13"/>
      <c r="T1474" s="13"/>
      <c r="U1474" s="13"/>
    </row>
    <row r="1475" spans="1:21" ht="162" customHeight="1">
      <c r="A1475" s="106"/>
      <c r="B1475" s="148" t="s">
        <v>1545</v>
      </c>
      <c r="C1475" s="71"/>
      <c r="D1475" s="227"/>
      <c r="E1475" s="72"/>
      <c r="F1475" s="72"/>
      <c r="G1475" s="73"/>
      <c r="H1475" s="212" t="s">
        <v>2225</v>
      </c>
      <c r="I1475" s="74"/>
      <c r="J1475" s="69"/>
      <c r="K1475" s="62" t="str">
        <f t="shared" si="25"/>
        <v>Preenchida</v>
      </c>
      <c r="L1475" s="13"/>
      <c r="M1475" s="13"/>
      <c r="N1475" s="13"/>
      <c r="O1475" s="13"/>
      <c r="P1475" s="13"/>
      <c r="Q1475" s="13"/>
      <c r="R1475" s="13"/>
      <c r="S1475" s="13"/>
      <c r="T1475" s="13"/>
      <c r="U1475" s="13"/>
    </row>
    <row r="1476" spans="1:21" ht="18.75" hidden="1">
      <c r="A1476" s="106"/>
      <c r="B1476" s="148"/>
      <c r="C1476" s="71"/>
      <c r="D1476" s="183"/>
      <c r="E1476" s="72"/>
      <c r="F1476" s="72"/>
      <c r="G1476" s="73"/>
      <c r="H1476" s="68"/>
      <c r="I1476" s="74"/>
      <c r="J1476" s="69"/>
      <c r="K1476" s="62" t="str">
        <f t="shared" si="25"/>
        <v>Vazia</v>
      </c>
      <c r="L1476" s="13"/>
      <c r="M1476" s="13"/>
      <c r="N1476" s="13"/>
      <c r="O1476" s="13"/>
      <c r="P1476" s="13"/>
      <c r="Q1476" s="13"/>
      <c r="R1476" s="13"/>
      <c r="S1476" s="13"/>
      <c r="T1476" s="13"/>
      <c r="U1476" s="13"/>
    </row>
    <row r="1477" spans="1:21" ht="85.9" customHeight="1">
      <c r="A1477" s="106">
        <v>170105</v>
      </c>
      <c r="B1477" s="149" t="s">
        <v>1546</v>
      </c>
      <c r="C1477" s="71" t="s">
        <v>1547</v>
      </c>
      <c r="D1477" s="227">
        <v>231.79</v>
      </c>
      <c r="E1477" s="72">
        <v>38.61</v>
      </c>
      <c r="F1477" s="72">
        <f>E1477*(1+C$2031)</f>
        <v>47.536632000000004</v>
      </c>
      <c r="G1477" s="73">
        <f>D1477*F1477</f>
        <v>11018.515931280001</v>
      </c>
      <c r="H1477" s="285" t="s">
        <v>2272</v>
      </c>
      <c r="I1477" s="286"/>
      <c r="J1477" s="287"/>
      <c r="K1477" s="62" t="str">
        <f t="shared" si="25"/>
        <v>Preenchida</v>
      </c>
      <c r="L1477" s="13"/>
      <c r="M1477" s="13"/>
      <c r="N1477" s="13"/>
      <c r="O1477" s="13"/>
      <c r="P1477" s="13"/>
      <c r="Q1477" s="13"/>
      <c r="R1477" s="13"/>
      <c r="S1477" s="13"/>
      <c r="T1477" s="13"/>
      <c r="U1477" s="13"/>
    </row>
    <row r="1478" spans="1:21" ht="276.75" customHeight="1">
      <c r="A1478" s="107"/>
      <c r="B1478" s="148" t="s">
        <v>1548</v>
      </c>
      <c r="C1478" s="108"/>
      <c r="D1478" s="232"/>
      <c r="E1478" s="109"/>
      <c r="F1478" s="109"/>
      <c r="G1478" s="73"/>
      <c r="H1478" s="212" t="s">
        <v>2225</v>
      </c>
      <c r="I1478" s="74"/>
      <c r="J1478" s="69"/>
      <c r="K1478" s="62" t="str">
        <f t="shared" si="25"/>
        <v>Preenchida</v>
      </c>
      <c r="L1478" s="13"/>
      <c r="M1478" s="13"/>
      <c r="N1478" s="13"/>
      <c r="O1478" s="13"/>
      <c r="P1478" s="13"/>
      <c r="Q1478" s="13"/>
      <c r="R1478" s="13"/>
      <c r="S1478" s="13"/>
      <c r="T1478" s="13"/>
      <c r="U1478" s="13"/>
    </row>
    <row r="1479" spans="1:21" ht="18.75" hidden="1">
      <c r="A1479" s="106"/>
      <c r="B1479" s="148"/>
      <c r="C1479" s="71"/>
      <c r="D1479" s="183"/>
      <c r="E1479" s="72"/>
      <c r="F1479" s="72"/>
      <c r="G1479" s="73"/>
      <c r="H1479" s="68"/>
      <c r="I1479" s="74"/>
      <c r="J1479" s="69"/>
      <c r="K1479" s="62" t="str">
        <f t="shared" si="25"/>
        <v>Vazia</v>
      </c>
      <c r="L1479" s="13"/>
      <c r="M1479" s="13"/>
      <c r="N1479" s="13"/>
      <c r="O1479" s="13"/>
      <c r="P1479" s="13"/>
      <c r="Q1479" s="13"/>
      <c r="R1479" s="13"/>
      <c r="S1479" s="13"/>
      <c r="T1479" s="13"/>
      <c r="U1479" s="13"/>
    </row>
    <row r="1480" spans="1:21" ht="99.6" customHeight="1">
      <c r="A1480" s="106">
        <v>170106</v>
      </c>
      <c r="B1480" s="149" t="s">
        <v>1549</v>
      </c>
      <c r="C1480" s="71" t="s">
        <v>32</v>
      </c>
      <c r="D1480" s="227">
        <v>231.79</v>
      </c>
      <c r="E1480" s="72">
        <v>14.68</v>
      </c>
      <c r="F1480" s="72">
        <f>E1480*(1+C$2031)</f>
        <v>18.074016</v>
      </c>
      <c r="G1480" s="73">
        <f>D1480*F1480</f>
        <v>4189.3761686400003</v>
      </c>
      <c r="H1480" s="285" t="s">
        <v>2273</v>
      </c>
      <c r="I1480" s="286"/>
      <c r="J1480" s="287"/>
      <c r="K1480" s="62" t="str">
        <f t="shared" si="25"/>
        <v>Preenchida</v>
      </c>
      <c r="L1480" s="13"/>
      <c r="M1480" s="13"/>
      <c r="N1480" s="13"/>
      <c r="O1480" s="13"/>
      <c r="P1480" s="13"/>
      <c r="Q1480" s="13"/>
      <c r="R1480" s="13"/>
      <c r="S1480" s="13"/>
      <c r="T1480" s="13"/>
      <c r="U1480" s="13"/>
    </row>
    <row r="1481" spans="1:21" ht="288" customHeight="1">
      <c r="A1481" s="106"/>
      <c r="B1481" s="148" t="s">
        <v>1550</v>
      </c>
      <c r="C1481" s="71"/>
      <c r="D1481" s="227"/>
      <c r="E1481" s="72"/>
      <c r="F1481" s="72"/>
      <c r="G1481" s="73"/>
      <c r="H1481" s="212" t="s">
        <v>2225</v>
      </c>
      <c r="I1481" s="74"/>
      <c r="J1481" s="69"/>
      <c r="K1481" s="62" t="str">
        <f t="shared" si="25"/>
        <v>Preenchida</v>
      </c>
      <c r="L1481" s="13"/>
      <c r="M1481" s="13"/>
      <c r="N1481" s="13"/>
      <c r="O1481" s="13"/>
      <c r="P1481" s="13"/>
      <c r="Q1481" s="13"/>
      <c r="R1481" s="13"/>
      <c r="S1481" s="13"/>
      <c r="T1481" s="13"/>
      <c r="U1481" s="13"/>
    </row>
    <row r="1482" spans="1:21" ht="18.75" hidden="1">
      <c r="A1482" s="106"/>
      <c r="B1482" s="148"/>
      <c r="C1482" s="71"/>
      <c r="D1482" s="183"/>
      <c r="E1482" s="72"/>
      <c r="F1482" s="72"/>
      <c r="G1482" s="73"/>
      <c r="H1482" s="68"/>
      <c r="I1482" s="74"/>
      <c r="J1482" s="69"/>
      <c r="K1482" s="62" t="str">
        <f t="shared" si="25"/>
        <v>Vazia</v>
      </c>
      <c r="L1482" s="13"/>
      <c r="M1482" s="13"/>
      <c r="N1482" s="13"/>
      <c r="O1482" s="13"/>
      <c r="P1482" s="13"/>
      <c r="Q1482" s="13"/>
      <c r="R1482" s="13"/>
      <c r="S1482" s="13"/>
      <c r="T1482" s="13"/>
      <c r="U1482" s="13"/>
    </row>
    <row r="1483" spans="1:21" ht="60.6" customHeight="1">
      <c r="A1483" s="106">
        <v>170107</v>
      </c>
      <c r="B1483" s="149" t="s">
        <v>1551</v>
      </c>
      <c r="C1483" s="71" t="s">
        <v>1552</v>
      </c>
      <c r="D1483" s="227">
        <v>131.86000000000001</v>
      </c>
      <c r="E1483" s="72">
        <v>31.45</v>
      </c>
      <c r="F1483" s="72">
        <f>E1483*(1+C$2031)</f>
        <v>38.721240000000002</v>
      </c>
      <c r="G1483" s="73">
        <f>D1483*F1483</f>
        <v>5105.7827064000012</v>
      </c>
      <c r="H1483" s="285" t="s">
        <v>2184</v>
      </c>
      <c r="I1483" s="286"/>
      <c r="J1483" s="287"/>
      <c r="K1483" s="62" t="str">
        <f t="shared" si="25"/>
        <v>Preenchida</v>
      </c>
      <c r="L1483" s="13"/>
      <c r="M1483" s="13"/>
      <c r="N1483" s="13"/>
      <c r="O1483" s="13"/>
      <c r="P1483" s="13"/>
      <c r="Q1483" s="13"/>
      <c r="R1483" s="13"/>
      <c r="S1483" s="13"/>
      <c r="T1483" s="13"/>
      <c r="U1483" s="13"/>
    </row>
    <row r="1484" spans="1:21" ht="408" customHeight="1">
      <c r="A1484" s="106"/>
      <c r="B1484" s="148" t="s">
        <v>1553</v>
      </c>
      <c r="C1484" s="71"/>
      <c r="D1484" s="227"/>
      <c r="E1484" s="72"/>
      <c r="F1484" s="72"/>
      <c r="G1484" s="73"/>
      <c r="H1484" s="215" t="s">
        <v>2225</v>
      </c>
      <c r="I1484" s="74"/>
      <c r="J1484" s="69"/>
      <c r="K1484" s="62" t="str">
        <f t="shared" si="25"/>
        <v>Preenchida</v>
      </c>
      <c r="L1484" s="13"/>
      <c r="M1484" s="13"/>
      <c r="N1484" s="13"/>
      <c r="O1484" s="13"/>
      <c r="P1484" s="13"/>
      <c r="Q1484" s="13"/>
      <c r="R1484" s="13"/>
      <c r="S1484" s="13"/>
      <c r="T1484" s="13"/>
      <c r="U1484" s="13"/>
    </row>
    <row r="1485" spans="1:21" ht="18.75" hidden="1">
      <c r="A1485" s="106"/>
      <c r="B1485" s="148"/>
      <c r="C1485" s="71"/>
      <c r="D1485" s="183"/>
      <c r="E1485" s="72"/>
      <c r="F1485" s="72"/>
      <c r="G1485" s="73"/>
      <c r="H1485" s="68"/>
      <c r="I1485" s="74"/>
      <c r="J1485" s="69"/>
      <c r="K1485" s="63" t="str">
        <f>IF(H1485="","Vazia","Preenchida")</f>
        <v>Vazia</v>
      </c>
      <c r="L1485" s="13"/>
      <c r="M1485" s="13"/>
      <c r="N1485" s="13"/>
      <c r="O1485" s="13"/>
      <c r="P1485" s="13"/>
      <c r="Q1485" s="13"/>
      <c r="R1485" s="13"/>
      <c r="S1485" s="13"/>
      <c r="T1485" s="13"/>
      <c r="U1485" s="13"/>
    </row>
    <row r="1486" spans="1:21" ht="21" hidden="1">
      <c r="A1486" s="106">
        <v>170108</v>
      </c>
      <c r="B1486" s="149" t="s">
        <v>1554</v>
      </c>
      <c r="C1486" s="71" t="s">
        <v>1555</v>
      </c>
      <c r="D1486" s="183"/>
      <c r="E1486" s="72">
        <v>25.75</v>
      </c>
      <c r="F1486" s="72">
        <f>E1486*(1+C$2031)</f>
        <v>31.703400000000002</v>
      </c>
      <c r="G1486" s="73">
        <f>D1486*F1486</f>
        <v>0</v>
      </c>
      <c r="H1486" s="68"/>
      <c r="I1486" s="74"/>
      <c r="J1486" s="75"/>
      <c r="K1486" s="62"/>
      <c r="L1486" s="13"/>
      <c r="M1486" s="13"/>
      <c r="N1486" s="13"/>
      <c r="O1486" s="13"/>
      <c r="P1486" s="13"/>
      <c r="Q1486" s="13"/>
      <c r="R1486" s="13"/>
      <c r="S1486" s="13"/>
      <c r="T1486" s="13"/>
      <c r="U1486" s="13"/>
    </row>
    <row r="1487" spans="1:21" ht="267.75" hidden="1">
      <c r="A1487" s="106"/>
      <c r="B1487" s="148" t="s">
        <v>1556</v>
      </c>
      <c r="C1487" s="71"/>
      <c r="D1487" s="183"/>
      <c r="E1487" s="72"/>
      <c r="F1487" s="72"/>
      <c r="G1487" s="73"/>
      <c r="H1487" s="68"/>
      <c r="I1487" s="74"/>
      <c r="J1487" s="69"/>
      <c r="K1487" s="62"/>
      <c r="L1487" s="13"/>
      <c r="M1487" s="13"/>
      <c r="N1487" s="13"/>
      <c r="O1487" s="13"/>
      <c r="P1487" s="13"/>
      <c r="Q1487" s="13"/>
      <c r="R1487" s="13"/>
      <c r="S1487" s="13"/>
      <c r="T1487" s="13"/>
      <c r="U1487" s="13"/>
    </row>
    <row r="1488" spans="1:21" ht="18.75" hidden="1">
      <c r="A1488" s="106"/>
      <c r="B1488" s="148"/>
      <c r="C1488" s="71"/>
      <c r="D1488" s="183"/>
      <c r="E1488" s="72"/>
      <c r="F1488" s="72"/>
      <c r="G1488" s="73"/>
      <c r="H1488" s="68"/>
      <c r="I1488" s="74"/>
      <c r="J1488" s="69"/>
      <c r="K1488" s="62"/>
      <c r="L1488" s="13"/>
      <c r="M1488" s="13"/>
      <c r="N1488" s="13"/>
      <c r="O1488" s="13"/>
      <c r="P1488" s="13"/>
      <c r="Q1488" s="13"/>
      <c r="R1488" s="13"/>
      <c r="S1488" s="13"/>
      <c r="T1488" s="13"/>
      <c r="U1488" s="13"/>
    </row>
    <row r="1489" spans="1:21" ht="31.5" hidden="1">
      <c r="A1489" s="106">
        <v>170109</v>
      </c>
      <c r="B1489" s="149" t="s">
        <v>1557</v>
      </c>
      <c r="C1489" s="71" t="s">
        <v>18</v>
      </c>
      <c r="D1489" s="183"/>
      <c r="E1489" s="72">
        <v>8.3699999999999992</v>
      </c>
      <c r="F1489" s="72">
        <f>E1489*(1+C$2031)</f>
        <v>10.305144</v>
      </c>
      <c r="G1489" s="73">
        <f>D1489*F1489</f>
        <v>0</v>
      </c>
      <c r="H1489" s="68"/>
      <c r="I1489" s="74"/>
      <c r="J1489" s="75"/>
      <c r="K1489" s="62"/>
      <c r="L1489" s="13"/>
      <c r="M1489" s="13"/>
      <c r="N1489" s="13"/>
      <c r="O1489" s="13"/>
      <c r="P1489" s="13"/>
      <c r="Q1489" s="13"/>
      <c r="R1489" s="13"/>
      <c r="S1489" s="13"/>
      <c r="T1489" s="13"/>
      <c r="U1489" s="13"/>
    </row>
    <row r="1490" spans="1:21" ht="157.5" hidden="1">
      <c r="A1490" s="106"/>
      <c r="B1490" s="148" t="s">
        <v>1558</v>
      </c>
      <c r="C1490" s="71"/>
      <c r="D1490" s="183"/>
      <c r="E1490" s="72"/>
      <c r="F1490" s="72"/>
      <c r="G1490" s="73"/>
      <c r="H1490" s="68"/>
      <c r="I1490" s="74"/>
      <c r="J1490" s="69"/>
      <c r="K1490" s="62"/>
      <c r="L1490" s="13"/>
      <c r="M1490" s="13"/>
      <c r="N1490" s="13"/>
      <c r="O1490" s="13"/>
      <c r="P1490" s="13"/>
      <c r="Q1490" s="13"/>
      <c r="R1490" s="13"/>
      <c r="S1490" s="13"/>
      <c r="T1490" s="13"/>
      <c r="U1490" s="13"/>
    </row>
    <row r="1491" spans="1:21" ht="18.75" hidden="1">
      <c r="A1491" s="106"/>
      <c r="B1491" s="149"/>
      <c r="C1491" s="71"/>
      <c r="D1491" s="183"/>
      <c r="E1491" s="72"/>
      <c r="F1491" s="72"/>
      <c r="G1491" s="73"/>
      <c r="H1491" s="68"/>
      <c r="I1491" s="74"/>
      <c r="J1491" s="69"/>
      <c r="K1491" s="62"/>
      <c r="L1491" s="13"/>
      <c r="M1491" s="13"/>
      <c r="N1491" s="13"/>
      <c r="O1491" s="13"/>
      <c r="P1491" s="13"/>
      <c r="Q1491" s="13"/>
      <c r="R1491" s="13"/>
      <c r="S1491" s="13"/>
      <c r="T1491" s="13"/>
      <c r="U1491" s="13"/>
    </row>
    <row r="1492" spans="1:21" ht="31.5" hidden="1">
      <c r="A1492" s="106">
        <v>170110</v>
      </c>
      <c r="B1492" s="149" t="s">
        <v>1559</v>
      </c>
      <c r="C1492" s="71" t="s">
        <v>1560</v>
      </c>
      <c r="D1492" s="183"/>
      <c r="E1492" s="72">
        <v>18.739999999999998</v>
      </c>
      <c r="F1492" s="72">
        <f>E1492*(1+C$2031)</f>
        <v>23.072687999999999</v>
      </c>
      <c r="G1492" s="73">
        <f>D1492*F1492</f>
        <v>0</v>
      </c>
      <c r="H1492" s="68"/>
      <c r="I1492" s="74"/>
      <c r="J1492" s="75"/>
      <c r="K1492" s="62"/>
      <c r="L1492" s="13"/>
      <c r="M1492" s="13"/>
      <c r="N1492" s="13"/>
      <c r="O1492" s="13"/>
      <c r="P1492" s="13"/>
      <c r="Q1492" s="13"/>
      <c r="R1492" s="13"/>
      <c r="S1492" s="13"/>
      <c r="T1492" s="13"/>
      <c r="U1492" s="13"/>
    </row>
    <row r="1493" spans="1:21" ht="173.25" hidden="1">
      <c r="A1493" s="106"/>
      <c r="B1493" s="148" t="s">
        <v>1561</v>
      </c>
      <c r="C1493" s="71"/>
      <c r="D1493" s="183"/>
      <c r="E1493" s="72"/>
      <c r="F1493" s="72"/>
      <c r="G1493" s="73"/>
      <c r="H1493" s="68"/>
      <c r="I1493" s="74"/>
      <c r="J1493" s="69"/>
      <c r="K1493" s="62"/>
      <c r="L1493" s="13"/>
      <c r="M1493" s="13"/>
      <c r="N1493" s="13"/>
      <c r="O1493" s="13"/>
      <c r="P1493" s="13"/>
      <c r="Q1493" s="13"/>
      <c r="R1493" s="13"/>
      <c r="S1493" s="13"/>
      <c r="T1493" s="13"/>
      <c r="U1493" s="13"/>
    </row>
    <row r="1494" spans="1:21" ht="18.75" hidden="1">
      <c r="A1494" s="106"/>
      <c r="B1494" s="148"/>
      <c r="C1494" s="71"/>
      <c r="D1494" s="183"/>
      <c r="E1494" s="72"/>
      <c r="F1494" s="72"/>
      <c r="G1494" s="73"/>
      <c r="H1494" s="68"/>
      <c r="I1494" s="74"/>
      <c r="J1494" s="69"/>
      <c r="K1494" s="62"/>
      <c r="L1494" s="13"/>
      <c r="M1494" s="13"/>
      <c r="N1494" s="13"/>
      <c r="O1494" s="13"/>
      <c r="P1494" s="13"/>
      <c r="Q1494" s="13"/>
      <c r="R1494" s="13"/>
      <c r="S1494" s="13"/>
      <c r="T1494" s="13"/>
      <c r="U1494" s="13"/>
    </row>
    <row r="1495" spans="1:21" ht="31.5" hidden="1">
      <c r="A1495" s="106">
        <v>170111</v>
      </c>
      <c r="B1495" s="149" t="s">
        <v>1562</v>
      </c>
      <c r="C1495" s="71" t="s">
        <v>1563</v>
      </c>
      <c r="D1495" s="183"/>
      <c r="E1495" s="72">
        <v>23.75</v>
      </c>
      <c r="F1495" s="72">
        <f>E1495*(1+C$2031)</f>
        <v>29.241000000000003</v>
      </c>
      <c r="G1495" s="73">
        <f>D1495*F1495</f>
        <v>0</v>
      </c>
      <c r="H1495" s="68"/>
      <c r="I1495" s="74"/>
      <c r="J1495" s="75"/>
      <c r="K1495" s="62"/>
      <c r="L1495" s="13"/>
      <c r="M1495" s="13"/>
      <c r="N1495" s="13"/>
      <c r="O1495" s="13"/>
      <c r="P1495" s="13"/>
      <c r="Q1495" s="13"/>
      <c r="R1495" s="13"/>
      <c r="S1495" s="13"/>
      <c r="T1495" s="13"/>
      <c r="U1495" s="13"/>
    </row>
    <row r="1496" spans="1:21" ht="157.5" hidden="1">
      <c r="A1496" s="106"/>
      <c r="B1496" s="148" t="s">
        <v>1564</v>
      </c>
      <c r="C1496" s="71"/>
      <c r="D1496" s="183"/>
      <c r="E1496" s="72"/>
      <c r="F1496" s="72"/>
      <c r="G1496" s="73"/>
      <c r="H1496" s="68"/>
      <c r="I1496" s="74"/>
      <c r="J1496" s="69"/>
      <c r="K1496" s="62"/>
      <c r="L1496" s="13"/>
      <c r="M1496" s="13"/>
      <c r="N1496" s="13"/>
      <c r="O1496" s="13"/>
      <c r="P1496" s="13"/>
      <c r="Q1496" s="13"/>
      <c r="R1496" s="13"/>
      <c r="S1496" s="13"/>
      <c r="T1496" s="13"/>
      <c r="U1496" s="13"/>
    </row>
    <row r="1497" spans="1:21" ht="18.75" hidden="1">
      <c r="A1497" s="106"/>
      <c r="B1497" s="148"/>
      <c r="C1497" s="71"/>
      <c r="D1497" s="183"/>
      <c r="E1497" s="72"/>
      <c r="F1497" s="72"/>
      <c r="G1497" s="73"/>
      <c r="H1497" s="68"/>
      <c r="I1497" s="74"/>
      <c r="J1497" s="69"/>
      <c r="K1497" s="62"/>
      <c r="L1497" s="13"/>
      <c r="M1497" s="13"/>
      <c r="N1497" s="13"/>
      <c r="O1497" s="13"/>
      <c r="P1497" s="13"/>
      <c r="Q1497" s="13"/>
      <c r="R1497" s="13"/>
      <c r="S1497" s="13"/>
      <c r="T1497" s="13"/>
      <c r="U1497" s="13"/>
    </row>
    <row r="1498" spans="1:21" ht="18.75" hidden="1">
      <c r="A1498" s="106">
        <v>170200</v>
      </c>
      <c r="B1498" s="151" t="s">
        <v>1565</v>
      </c>
      <c r="C1498" s="71"/>
      <c r="D1498" s="183"/>
      <c r="E1498" s="72"/>
      <c r="F1498" s="72"/>
      <c r="G1498" s="73"/>
      <c r="H1498" s="68"/>
      <c r="I1498" s="74"/>
      <c r="J1498" s="69"/>
      <c r="K1498" s="62"/>
      <c r="L1498" s="13"/>
      <c r="M1498" s="13"/>
      <c r="N1498" s="13"/>
      <c r="O1498" s="13"/>
      <c r="P1498" s="13"/>
      <c r="Q1498" s="13"/>
      <c r="R1498" s="13"/>
      <c r="S1498" s="13"/>
      <c r="T1498" s="13"/>
      <c r="U1498" s="13"/>
    </row>
    <row r="1499" spans="1:21" ht="21" hidden="1">
      <c r="A1499" s="106">
        <v>170201</v>
      </c>
      <c r="B1499" s="149" t="s">
        <v>1566</v>
      </c>
      <c r="C1499" s="71" t="s">
        <v>1567</v>
      </c>
      <c r="D1499" s="183"/>
      <c r="E1499" s="72">
        <v>23.19</v>
      </c>
      <c r="F1499" s="72">
        <f>E1499*(1+C$2031)</f>
        <v>28.551528000000005</v>
      </c>
      <c r="G1499" s="73">
        <f>D1499*F1499</f>
        <v>0</v>
      </c>
      <c r="H1499" s="68"/>
      <c r="I1499" s="74"/>
      <c r="J1499" s="75"/>
      <c r="K1499" s="62"/>
      <c r="L1499" s="13"/>
      <c r="M1499" s="13"/>
      <c r="N1499" s="13"/>
      <c r="O1499" s="13"/>
      <c r="P1499" s="13"/>
      <c r="Q1499" s="13"/>
      <c r="R1499" s="13"/>
      <c r="S1499" s="13"/>
      <c r="T1499" s="13"/>
      <c r="U1499" s="13"/>
    </row>
    <row r="1500" spans="1:21" ht="204.75" hidden="1">
      <c r="A1500" s="106"/>
      <c r="B1500" s="148" t="s">
        <v>1568</v>
      </c>
      <c r="C1500" s="71"/>
      <c r="D1500" s="183"/>
      <c r="E1500" s="72"/>
      <c r="F1500" s="72"/>
      <c r="G1500" s="73"/>
      <c r="H1500" s="68"/>
      <c r="I1500" s="74"/>
      <c r="J1500" s="69"/>
      <c r="K1500" s="62"/>
      <c r="L1500" s="13"/>
      <c r="M1500" s="13"/>
      <c r="N1500" s="13"/>
      <c r="O1500" s="13"/>
      <c r="P1500" s="13"/>
      <c r="Q1500" s="13"/>
      <c r="R1500" s="13"/>
      <c r="S1500" s="13"/>
      <c r="T1500" s="13"/>
      <c r="U1500" s="13"/>
    </row>
    <row r="1501" spans="1:21" ht="18.75" hidden="1">
      <c r="A1501" s="106"/>
      <c r="B1501" s="149"/>
      <c r="C1501" s="71"/>
      <c r="D1501" s="183"/>
      <c r="E1501" s="72"/>
      <c r="F1501" s="72"/>
      <c r="G1501" s="73"/>
      <c r="H1501" s="68"/>
      <c r="I1501" s="74"/>
      <c r="J1501" s="69"/>
      <c r="K1501" s="62"/>
      <c r="L1501" s="13"/>
      <c r="M1501" s="13"/>
      <c r="N1501" s="13"/>
      <c r="O1501" s="13"/>
      <c r="P1501" s="13"/>
      <c r="Q1501" s="13"/>
      <c r="R1501" s="13"/>
      <c r="S1501" s="13"/>
      <c r="T1501" s="13"/>
      <c r="U1501" s="13"/>
    </row>
    <row r="1502" spans="1:21" ht="31.5" hidden="1">
      <c r="A1502" s="106">
        <v>170202</v>
      </c>
      <c r="B1502" s="149" t="s">
        <v>1569</v>
      </c>
      <c r="C1502" s="71" t="s">
        <v>1570</v>
      </c>
      <c r="D1502" s="183"/>
      <c r="E1502" s="72">
        <v>12.58</v>
      </c>
      <c r="F1502" s="72">
        <f>E1502*(1+C$2031)</f>
        <v>15.488496000000001</v>
      </c>
      <c r="G1502" s="73">
        <f>D1502*F1502</f>
        <v>0</v>
      </c>
      <c r="H1502" s="68"/>
      <c r="I1502" s="74"/>
      <c r="J1502" s="75"/>
      <c r="K1502" s="62"/>
      <c r="L1502" s="13"/>
      <c r="M1502" s="13"/>
      <c r="N1502" s="13"/>
      <c r="O1502" s="13"/>
      <c r="P1502" s="13"/>
      <c r="Q1502" s="13"/>
      <c r="R1502" s="13"/>
      <c r="S1502" s="13"/>
      <c r="T1502" s="13"/>
      <c r="U1502" s="13"/>
    </row>
    <row r="1503" spans="1:21" ht="204.75" hidden="1">
      <c r="A1503" s="106"/>
      <c r="B1503" s="148" t="s">
        <v>1571</v>
      </c>
      <c r="C1503" s="71"/>
      <c r="D1503" s="183"/>
      <c r="E1503" s="72"/>
      <c r="F1503" s="72"/>
      <c r="G1503" s="73"/>
      <c r="H1503" s="68"/>
      <c r="I1503" s="74"/>
      <c r="J1503" s="69"/>
      <c r="K1503" s="62"/>
      <c r="L1503" s="13"/>
      <c r="M1503" s="13"/>
      <c r="N1503" s="13"/>
      <c r="O1503" s="13"/>
      <c r="P1503" s="13"/>
      <c r="Q1503" s="13"/>
      <c r="R1503" s="13"/>
      <c r="S1503" s="13"/>
      <c r="T1503" s="13"/>
      <c r="U1503" s="13"/>
    </row>
    <row r="1504" spans="1:21" ht="18.75" hidden="1">
      <c r="A1504" s="106"/>
      <c r="B1504" s="148"/>
      <c r="C1504" s="71"/>
      <c r="D1504" s="183"/>
      <c r="E1504" s="72"/>
      <c r="F1504" s="72"/>
      <c r="G1504" s="73"/>
      <c r="H1504" s="68"/>
      <c r="I1504" s="74"/>
      <c r="J1504" s="69"/>
      <c r="K1504" s="62"/>
      <c r="L1504" s="13"/>
      <c r="M1504" s="13"/>
      <c r="N1504" s="13"/>
      <c r="O1504" s="13"/>
      <c r="P1504" s="13"/>
      <c r="Q1504" s="13"/>
      <c r="R1504" s="13"/>
      <c r="S1504" s="13"/>
      <c r="T1504" s="13"/>
      <c r="U1504" s="13"/>
    </row>
    <row r="1505" spans="1:21" ht="31.5" hidden="1">
      <c r="A1505" s="106">
        <v>170203</v>
      </c>
      <c r="B1505" s="149" t="s">
        <v>1572</v>
      </c>
      <c r="C1505" s="71" t="s">
        <v>32</v>
      </c>
      <c r="D1505" s="183"/>
      <c r="E1505" s="72">
        <v>31.7</v>
      </c>
      <c r="F1505" s="72">
        <f>E1505*(1+C$2031)</f>
        <v>39.029040000000002</v>
      </c>
      <c r="G1505" s="73">
        <f>D1505*F1505</f>
        <v>0</v>
      </c>
      <c r="H1505" s="68"/>
      <c r="I1505" s="74"/>
      <c r="J1505" s="75"/>
      <c r="K1505" s="62"/>
      <c r="L1505" s="13"/>
      <c r="M1505" s="13"/>
      <c r="N1505" s="13"/>
      <c r="O1505" s="13"/>
      <c r="P1505" s="13"/>
      <c r="Q1505" s="13"/>
      <c r="R1505" s="13"/>
      <c r="S1505" s="13"/>
      <c r="T1505" s="13"/>
      <c r="U1505" s="13"/>
    </row>
    <row r="1506" spans="1:21" ht="157.5" hidden="1">
      <c r="A1506" s="106"/>
      <c r="B1506" s="148" t="s">
        <v>1573</v>
      </c>
      <c r="C1506" s="71"/>
      <c r="D1506" s="183"/>
      <c r="E1506" s="72"/>
      <c r="F1506" s="72"/>
      <c r="G1506" s="73"/>
      <c r="H1506" s="68"/>
      <c r="I1506" s="74"/>
      <c r="J1506" s="69"/>
      <c r="K1506" s="62"/>
      <c r="L1506" s="13"/>
      <c r="M1506" s="13"/>
      <c r="N1506" s="13"/>
      <c r="O1506" s="13"/>
      <c r="P1506" s="13"/>
      <c r="Q1506" s="13"/>
      <c r="R1506" s="13"/>
      <c r="S1506" s="13"/>
      <c r="T1506" s="13"/>
      <c r="U1506" s="13"/>
    </row>
    <row r="1507" spans="1:21" ht="18.75" hidden="1">
      <c r="A1507" s="106"/>
      <c r="B1507" s="149"/>
      <c r="C1507" s="71"/>
      <c r="D1507" s="183"/>
      <c r="E1507" s="72"/>
      <c r="F1507" s="72"/>
      <c r="G1507" s="73"/>
      <c r="H1507" s="68"/>
      <c r="I1507" s="74"/>
      <c r="J1507" s="69"/>
      <c r="K1507" s="62"/>
      <c r="L1507" s="13"/>
      <c r="M1507" s="13"/>
      <c r="N1507" s="13"/>
      <c r="O1507" s="13"/>
      <c r="P1507" s="13"/>
      <c r="Q1507" s="13"/>
      <c r="R1507" s="13"/>
      <c r="S1507" s="13"/>
      <c r="T1507" s="13"/>
      <c r="U1507" s="13"/>
    </row>
    <row r="1508" spans="1:21" ht="63" hidden="1">
      <c r="A1508" s="106">
        <v>170204</v>
      </c>
      <c r="B1508" s="149" t="s">
        <v>1574</v>
      </c>
      <c r="C1508" s="71" t="s">
        <v>32</v>
      </c>
      <c r="D1508" s="183"/>
      <c r="E1508" s="72">
        <v>46.42</v>
      </c>
      <c r="F1508" s="72">
        <f>E1508*(1+C$2031)</f>
        <v>57.152304000000008</v>
      </c>
      <c r="G1508" s="73">
        <f>D1508*F1508</f>
        <v>0</v>
      </c>
      <c r="H1508" s="68"/>
      <c r="I1508" s="74"/>
      <c r="J1508" s="75"/>
      <c r="K1508" s="62"/>
      <c r="L1508" s="13"/>
      <c r="M1508" s="13"/>
      <c r="N1508" s="13"/>
      <c r="O1508" s="13"/>
      <c r="P1508" s="13"/>
      <c r="Q1508" s="13"/>
      <c r="R1508" s="13"/>
      <c r="S1508" s="13"/>
      <c r="T1508" s="13"/>
      <c r="U1508" s="13"/>
    </row>
    <row r="1509" spans="1:21" ht="141.75" hidden="1">
      <c r="A1509" s="106"/>
      <c r="B1509" s="148" t="s">
        <v>1575</v>
      </c>
      <c r="C1509" s="71"/>
      <c r="D1509" s="183"/>
      <c r="E1509" s="72"/>
      <c r="F1509" s="72"/>
      <c r="G1509" s="73"/>
      <c r="H1509" s="68"/>
      <c r="I1509" s="74"/>
      <c r="J1509" s="69"/>
      <c r="K1509" s="291"/>
      <c r="L1509" s="292"/>
      <c r="M1509" s="292"/>
      <c r="N1509" s="292"/>
      <c r="O1509" s="292"/>
      <c r="P1509" s="293"/>
      <c r="Q1509" s="13"/>
      <c r="R1509" s="13"/>
      <c r="S1509" s="13"/>
      <c r="T1509" s="13"/>
      <c r="U1509" s="13"/>
    </row>
    <row r="1510" spans="1:21" ht="18.75">
      <c r="A1510" s="110"/>
      <c r="B1510" s="168"/>
      <c r="C1510" s="276" t="s">
        <v>81</v>
      </c>
      <c r="D1510" s="272"/>
      <c r="E1510" s="270"/>
      <c r="F1510" s="20"/>
      <c r="G1510" s="21">
        <f>SUM(G1465:G1508)</f>
        <v>36984.888612720009</v>
      </c>
      <c r="H1510" s="212" t="s">
        <v>2225</v>
      </c>
      <c r="I1510" s="74"/>
      <c r="J1510" s="69"/>
      <c r="K1510" s="63" t="str">
        <f>IF(H1510="","Vazia","Preenchida")</f>
        <v>Preenchida</v>
      </c>
      <c r="L1510" s="13"/>
      <c r="M1510" s="13"/>
      <c r="N1510" s="13"/>
      <c r="O1510" s="13"/>
      <c r="P1510" s="13"/>
      <c r="Q1510" s="13"/>
      <c r="R1510" s="13"/>
      <c r="S1510" s="13"/>
      <c r="T1510" s="13"/>
      <c r="U1510" s="13"/>
    </row>
    <row r="1511" spans="1:21" ht="18.75">
      <c r="A1511" s="67">
        <v>180000</v>
      </c>
      <c r="B1511" s="147" t="s">
        <v>1576</v>
      </c>
      <c r="C1511" s="27"/>
      <c r="D1511" s="226"/>
      <c r="E1511" s="11"/>
      <c r="F1511" s="72"/>
      <c r="G1511" s="73"/>
      <c r="H1511" s="212" t="s">
        <v>2225</v>
      </c>
      <c r="I1511" s="74"/>
      <c r="J1511" s="69"/>
      <c r="K1511" s="63" t="str">
        <f t="shared" ref="K1511:K1574" si="26">IF(H1511="","Vazia","Preenchida")</f>
        <v>Preenchida</v>
      </c>
      <c r="L1511" s="13"/>
      <c r="M1511" s="13"/>
      <c r="N1511" s="13"/>
      <c r="O1511" s="13"/>
      <c r="P1511" s="13"/>
      <c r="Q1511" s="13"/>
      <c r="R1511" s="13"/>
      <c r="S1511" s="13"/>
      <c r="T1511" s="13"/>
      <c r="U1511" s="13"/>
    </row>
    <row r="1512" spans="1:21" ht="18.75">
      <c r="A1512" s="70">
        <v>180100</v>
      </c>
      <c r="B1512" s="161" t="s">
        <v>1577</v>
      </c>
      <c r="C1512" s="71"/>
      <c r="D1512" s="227"/>
      <c r="E1512" s="72"/>
      <c r="F1512" s="72"/>
      <c r="G1512" s="73"/>
      <c r="H1512" s="212" t="s">
        <v>2225</v>
      </c>
      <c r="I1512" s="74"/>
      <c r="J1512" s="69"/>
      <c r="K1512" s="63" t="str">
        <f t="shared" si="26"/>
        <v>Preenchida</v>
      </c>
      <c r="L1512" s="13"/>
      <c r="M1512" s="13"/>
      <c r="N1512" s="13"/>
      <c r="O1512" s="13"/>
      <c r="P1512" s="13"/>
      <c r="Q1512" s="13"/>
      <c r="R1512" s="13"/>
      <c r="S1512" s="13"/>
      <c r="T1512" s="13"/>
      <c r="U1512" s="13"/>
    </row>
    <row r="1513" spans="1:21" ht="31.5" hidden="1">
      <c r="A1513" s="76" t="s">
        <v>1578</v>
      </c>
      <c r="B1513" s="149" t="s">
        <v>1579</v>
      </c>
      <c r="C1513" s="71" t="s">
        <v>18</v>
      </c>
      <c r="D1513" s="183"/>
      <c r="E1513" s="72">
        <v>219.52</v>
      </c>
      <c r="F1513" s="72">
        <f>E1513*(1+C$2031)</f>
        <v>270.27302400000002</v>
      </c>
      <c r="G1513" s="73">
        <f>SUM(D1513*F1513)</f>
        <v>0</v>
      </c>
      <c r="H1513" s="68"/>
      <c r="I1513" s="74"/>
      <c r="J1513" s="75"/>
      <c r="K1513" s="63" t="str">
        <f t="shared" si="26"/>
        <v>Vazia</v>
      </c>
      <c r="L1513" s="13"/>
      <c r="M1513" s="13"/>
      <c r="N1513" s="13"/>
      <c r="O1513" s="13"/>
      <c r="P1513" s="13"/>
      <c r="Q1513" s="13"/>
      <c r="R1513" s="13"/>
      <c r="S1513" s="13"/>
      <c r="T1513" s="13"/>
      <c r="U1513" s="13"/>
    </row>
    <row r="1514" spans="1:21" ht="141.75" hidden="1">
      <c r="A1514" s="76"/>
      <c r="B1514" s="148" t="s">
        <v>1580</v>
      </c>
      <c r="C1514" s="71"/>
      <c r="D1514" s="183"/>
      <c r="E1514" s="72"/>
      <c r="F1514" s="72"/>
      <c r="G1514" s="73"/>
      <c r="H1514" s="68"/>
      <c r="I1514" s="74"/>
      <c r="J1514" s="69"/>
      <c r="K1514" s="63" t="str">
        <f t="shared" si="26"/>
        <v>Vazia</v>
      </c>
      <c r="L1514" s="13"/>
      <c r="M1514" s="13"/>
      <c r="N1514" s="13"/>
      <c r="O1514" s="13"/>
      <c r="P1514" s="13"/>
      <c r="Q1514" s="13"/>
      <c r="R1514" s="13"/>
      <c r="S1514" s="13"/>
      <c r="T1514" s="13"/>
      <c r="U1514" s="13"/>
    </row>
    <row r="1515" spans="1:21" ht="18.75" hidden="1">
      <c r="A1515" s="76"/>
      <c r="B1515" s="149"/>
      <c r="C1515" s="71"/>
      <c r="D1515" s="183"/>
      <c r="E1515" s="72"/>
      <c r="F1515" s="72"/>
      <c r="G1515" s="73"/>
      <c r="H1515" s="68"/>
      <c r="I1515" s="74"/>
      <c r="J1515" s="69"/>
      <c r="K1515" s="63" t="str">
        <f t="shared" si="26"/>
        <v>Vazia</v>
      </c>
      <c r="L1515" s="13"/>
      <c r="M1515" s="13"/>
      <c r="N1515" s="13"/>
      <c r="O1515" s="13"/>
      <c r="P1515" s="13"/>
      <c r="Q1515" s="13"/>
      <c r="R1515" s="13"/>
      <c r="S1515" s="13"/>
      <c r="T1515" s="13"/>
      <c r="U1515" s="13"/>
    </row>
    <row r="1516" spans="1:21" ht="18.75" hidden="1">
      <c r="A1516" s="76" t="s">
        <v>1581</v>
      </c>
      <c r="B1516" s="149" t="s">
        <v>1582</v>
      </c>
      <c r="C1516" s="71" t="s">
        <v>6</v>
      </c>
      <c r="D1516" s="183"/>
      <c r="E1516" s="72">
        <v>195.88</v>
      </c>
      <c r="F1516" s="72">
        <f>E1516*(1+C$2031)</f>
        <v>241.16745600000002</v>
      </c>
      <c r="G1516" s="73">
        <f>SUM(D1516*F1516)</f>
        <v>0</v>
      </c>
      <c r="H1516" s="68"/>
      <c r="I1516" s="74"/>
      <c r="J1516" s="75"/>
      <c r="K1516" s="63" t="str">
        <f t="shared" si="26"/>
        <v>Vazia</v>
      </c>
      <c r="L1516" s="13"/>
      <c r="M1516" s="13"/>
      <c r="N1516" s="13"/>
      <c r="O1516" s="13"/>
      <c r="P1516" s="13"/>
      <c r="Q1516" s="13"/>
      <c r="R1516" s="13"/>
      <c r="S1516" s="13"/>
      <c r="T1516" s="13"/>
      <c r="U1516" s="13"/>
    </row>
    <row r="1517" spans="1:21" ht="94.5" hidden="1">
      <c r="A1517" s="76"/>
      <c r="B1517" s="148" t="s">
        <v>1583</v>
      </c>
      <c r="C1517" s="71"/>
      <c r="D1517" s="183"/>
      <c r="E1517" s="72"/>
      <c r="F1517" s="72"/>
      <c r="G1517" s="73"/>
      <c r="H1517" s="68"/>
      <c r="I1517" s="74"/>
      <c r="J1517" s="69"/>
      <c r="K1517" s="63" t="str">
        <f t="shared" si="26"/>
        <v>Vazia</v>
      </c>
      <c r="L1517" s="13"/>
      <c r="M1517" s="13"/>
      <c r="N1517" s="13"/>
      <c r="O1517" s="13"/>
      <c r="P1517" s="13"/>
      <c r="Q1517" s="13"/>
      <c r="R1517" s="13"/>
      <c r="S1517" s="13"/>
      <c r="T1517" s="13"/>
      <c r="U1517" s="13"/>
    </row>
    <row r="1518" spans="1:21" ht="18.75" hidden="1">
      <c r="A1518" s="76"/>
      <c r="B1518" s="149"/>
      <c r="C1518" s="71"/>
      <c r="D1518" s="183"/>
      <c r="E1518" s="72"/>
      <c r="F1518" s="72"/>
      <c r="G1518" s="73"/>
      <c r="H1518" s="68"/>
      <c r="I1518" s="74"/>
      <c r="J1518" s="69"/>
      <c r="K1518" s="63" t="str">
        <f t="shared" si="26"/>
        <v>Vazia</v>
      </c>
      <c r="L1518" s="13"/>
      <c r="M1518" s="13"/>
      <c r="N1518" s="13"/>
      <c r="O1518" s="13"/>
      <c r="P1518" s="13"/>
      <c r="Q1518" s="13"/>
      <c r="R1518" s="13"/>
      <c r="S1518" s="13"/>
      <c r="T1518" s="13"/>
      <c r="U1518" s="13"/>
    </row>
    <row r="1519" spans="1:21" ht="47.25" hidden="1">
      <c r="A1519" s="76" t="s">
        <v>1584</v>
      </c>
      <c r="B1519" s="149" t="s">
        <v>1585</v>
      </c>
      <c r="C1519" s="71" t="s">
        <v>1586</v>
      </c>
      <c r="D1519" s="183"/>
      <c r="E1519" s="72">
        <v>858.13</v>
      </c>
      <c r="F1519" s="72">
        <f>E1519*(1+C$2031)</f>
        <v>1056.5296560000002</v>
      </c>
      <c r="G1519" s="73">
        <f>SUM(D1519*F1519)</f>
        <v>0</v>
      </c>
      <c r="H1519" s="68"/>
      <c r="I1519" s="74"/>
      <c r="J1519" s="75"/>
      <c r="K1519" s="63" t="str">
        <f t="shared" si="26"/>
        <v>Vazia</v>
      </c>
      <c r="L1519" s="13"/>
      <c r="M1519" s="13"/>
      <c r="N1519" s="13"/>
      <c r="O1519" s="13"/>
      <c r="P1519" s="13"/>
      <c r="Q1519" s="13"/>
      <c r="R1519" s="13"/>
      <c r="S1519" s="13"/>
      <c r="T1519" s="13"/>
      <c r="U1519" s="13"/>
    </row>
    <row r="1520" spans="1:21" ht="141.75" hidden="1">
      <c r="A1520" s="76"/>
      <c r="B1520" s="148" t="s">
        <v>1587</v>
      </c>
      <c r="C1520" s="71"/>
      <c r="D1520" s="183"/>
      <c r="E1520" s="72"/>
      <c r="F1520" s="72"/>
      <c r="G1520" s="73"/>
      <c r="H1520" s="68"/>
      <c r="I1520" s="74"/>
      <c r="J1520" s="69"/>
      <c r="K1520" s="63" t="str">
        <f t="shared" si="26"/>
        <v>Vazia</v>
      </c>
      <c r="L1520" s="13"/>
      <c r="M1520" s="13"/>
      <c r="N1520" s="13"/>
      <c r="O1520" s="13"/>
      <c r="P1520" s="13"/>
      <c r="Q1520" s="13"/>
      <c r="R1520" s="13"/>
      <c r="S1520" s="13"/>
      <c r="T1520" s="13"/>
      <c r="U1520" s="13"/>
    </row>
    <row r="1521" spans="1:21" ht="18.75" hidden="1">
      <c r="A1521" s="76"/>
      <c r="B1521" s="148"/>
      <c r="C1521" s="71"/>
      <c r="D1521" s="183"/>
      <c r="E1521" s="72"/>
      <c r="F1521" s="72"/>
      <c r="G1521" s="73"/>
      <c r="H1521" s="68"/>
      <c r="I1521" s="74"/>
      <c r="J1521" s="69"/>
      <c r="K1521" s="63" t="str">
        <f t="shared" si="26"/>
        <v>Vazia</v>
      </c>
      <c r="L1521" s="13"/>
      <c r="M1521" s="13"/>
      <c r="N1521" s="13"/>
      <c r="O1521" s="13"/>
      <c r="P1521" s="13"/>
      <c r="Q1521" s="13"/>
      <c r="R1521" s="13"/>
      <c r="S1521" s="13"/>
      <c r="T1521" s="13"/>
      <c r="U1521" s="13"/>
    </row>
    <row r="1522" spans="1:21" ht="18.75" hidden="1">
      <c r="A1522" s="76" t="s">
        <v>1588</v>
      </c>
      <c r="B1522" s="149" t="s">
        <v>1589</v>
      </c>
      <c r="C1522" s="71" t="s">
        <v>1586</v>
      </c>
      <c r="D1522" s="183"/>
      <c r="E1522" s="72">
        <v>6205.79</v>
      </c>
      <c r="F1522" s="72">
        <f>E1522*(1+C$2031)</f>
        <v>7640.5686480000004</v>
      </c>
      <c r="G1522" s="73">
        <f>SUM(D1522*F1522)</f>
        <v>0</v>
      </c>
      <c r="H1522" s="68"/>
      <c r="I1522" s="74"/>
      <c r="J1522" s="75"/>
      <c r="K1522" s="63" t="str">
        <f t="shared" si="26"/>
        <v>Vazia</v>
      </c>
      <c r="L1522" s="13"/>
      <c r="M1522" s="13"/>
      <c r="N1522" s="13"/>
      <c r="O1522" s="13"/>
      <c r="P1522" s="13"/>
      <c r="Q1522" s="13"/>
      <c r="R1522" s="13"/>
      <c r="S1522" s="13"/>
      <c r="T1522" s="13"/>
      <c r="U1522" s="13"/>
    </row>
    <row r="1523" spans="1:21" ht="173.25" hidden="1">
      <c r="A1523" s="76"/>
      <c r="B1523" s="148" t="s">
        <v>1590</v>
      </c>
      <c r="C1523" s="71"/>
      <c r="D1523" s="183"/>
      <c r="E1523" s="72"/>
      <c r="F1523" s="72"/>
      <c r="G1523" s="73"/>
      <c r="H1523" s="68"/>
      <c r="I1523" s="74"/>
      <c r="J1523" s="69"/>
      <c r="K1523" s="63" t="str">
        <f t="shared" si="26"/>
        <v>Vazia</v>
      </c>
      <c r="L1523" s="13"/>
      <c r="M1523" s="13"/>
      <c r="N1523" s="13"/>
      <c r="O1523" s="13"/>
      <c r="P1523" s="13"/>
      <c r="Q1523" s="13"/>
      <c r="R1523" s="13"/>
      <c r="S1523" s="13"/>
      <c r="T1523" s="13"/>
      <c r="U1523" s="13"/>
    </row>
    <row r="1524" spans="1:21" ht="18.75" hidden="1">
      <c r="A1524" s="76"/>
      <c r="B1524" s="148"/>
      <c r="C1524" s="71"/>
      <c r="D1524" s="183"/>
      <c r="E1524" s="72"/>
      <c r="F1524" s="72"/>
      <c r="G1524" s="73"/>
      <c r="H1524" s="68"/>
      <c r="I1524" s="74"/>
      <c r="J1524" s="69"/>
      <c r="K1524" s="63" t="str">
        <f t="shared" si="26"/>
        <v>Vazia</v>
      </c>
      <c r="L1524" s="13"/>
      <c r="M1524" s="13"/>
      <c r="N1524" s="13"/>
      <c r="O1524" s="13"/>
      <c r="P1524" s="13"/>
      <c r="Q1524" s="13"/>
      <c r="R1524" s="13"/>
      <c r="S1524" s="13"/>
      <c r="T1524" s="13"/>
      <c r="U1524" s="13"/>
    </row>
    <row r="1525" spans="1:21" ht="31.5" hidden="1">
      <c r="A1525" s="76" t="s">
        <v>1591</v>
      </c>
      <c r="B1525" s="149" t="s">
        <v>1592</v>
      </c>
      <c r="C1525" s="71" t="s">
        <v>1593</v>
      </c>
      <c r="D1525" s="183"/>
      <c r="E1525" s="72">
        <v>235.8</v>
      </c>
      <c r="F1525" s="72">
        <f>E1525*(1+C$2031)</f>
        <v>290.31696000000005</v>
      </c>
      <c r="G1525" s="73">
        <f>SUM(D1525*F1525)</f>
        <v>0</v>
      </c>
      <c r="H1525" s="68"/>
      <c r="I1525" s="74"/>
      <c r="J1525" s="75"/>
      <c r="K1525" s="63" t="str">
        <f t="shared" si="26"/>
        <v>Vazia</v>
      </c>
      <c r="L1525" s="13"/>
      <c r="M1525" s="13"/>
      <c r="N1525" s="13"/>
      <c r="O1525" s="13"/>
      <c r="P1525" s="13"/>
      <c r="Q1525" s="13"/>
      <c r="R1525" s="13"/>
      <c r="S1525" s="13"/>
      <c r="T1525" s="13"/>
      <c r="U1525" s="13"/>
    </row>
    <row r="1526" spans="1:21" ht="78.75" hidden="1">
      <c r="A1526" s="76"/>
      <c r="B1526" s="148" t="s">
        <v>1594</v>
      </c>
      <c r="C1526" s="71"/>
      <c r="D1526" s="183"/>
      <c r="E1526" s="72"/>
      <c r="F1526" s="72"/>
      <c r="G1526" s="73"/>
      <c r="H1526" s="68"/>
      <c r="I1526" s="74"/>
      <c r="J1526" s="75"/>
      <c r="K1526" s="63" t="str">
        <f t="shared" si="26"/>
        <v>Vazia</v>
      </c>
      <c r="L1526" s="13"/>
      <c r="M1526" s="13"/>
      <c r="N1526" s="13"/>
      <c r="O1526" s="13"/>
      <c r="P1526" s="13"/>
      <c r="Q1526" s="13"/>
      <c r="R1526" s="13"/>
      <c r="S1526" s="13"/>
      <c r="T1526" s="13"/>
      <c r="U1526" s="13"/>
    </row>
    <row r="1527" spans="1:21" ht="18.75" hidden="1">
      <c r="A1527" s="76"/>
      <c r="B1527" s="148"/>
      <c r="C1527" s="71"/>
      <c r="D1527" s="183"/>
      <c r="E1527" s="72"/>
      <c r="F1527" s="72"/>
      <c r="G1527" s="73"/>
      <c r="H1527" s="68"/>
      <c r="I1527" s="74"/>
      <c r="J1527" s="69"/>
      <c r="K1527" s="63" t="str">
        <f t="shared" si="26"/>
        <v>Vazia</v>
      </c>
      <c r="L1527" s="13"/>
      <c r="M1527" s="13"/>
      <c r="N1527" s="13"/>
      <c r="O1527" s="13"/>
      <c r="P1527" s="13"/>
      <c r="Q1527" s="13"/>
      <c r="R1527" s="13"/>
      <c r="S1527" s="13"/>
      <c r="T1527" s="13"/>
      <c r="U1527" s="13"/>
    </row>
    <row r="1528" spans="1:21" ht="31.5" hidden="1">
      <c r="A1528" s="76" t="s">
        <v>1595</v>
      </c>
      <c r="B1528" s="149" t="s">
        <v>1596</v>
      </c>
      <c r="C1528" s="71" t="s">
        <v>1597</v>
      </c>
      <c r="D1528" s="183"/>
      <c r="E1528" s="72">
        <v>248.67</v>
      </c>
      <c r="F1528" s="72">
        <f>E1528*(1+C$2031)</f>
        <v>306.16250400000001</v>
      </c>
      <c r="G1528" s="73">
        <f>SUM(D1528*F1528)</f>
        <v>0</v>
      </c>
      <c r="H1528" s="68"/>
      <c r="I1528" s="74"/>
      <c r="J1528" s="75"/>
      <c r="K1528" s="63" t="str">
        <f t="shared" si="26"/>
        <v>Vazia</v>
      </c>
      <c r="L1528" s="13"/>
      <c r="M1528" s="13"/>
      <c r="N1528" s="13"/>
      <c r="O1528" s="13"/>
      <c r="P1528" s="13"/>
      <c r="Q1528" s="13"/>
      <c r="R1528" s="13"/>
      <c r="S1528" s="13"/>
      <c r="T1528" s="13"/>
      <c r="U1528" s="13"/>
    </row>
    <row r="1529" spans="1:21" ht="110.25" hidden="1">
      <c r="A1529" s="76"/>
      <c r="B1529" s="148" t="s">
        <v>1598</v>
      </c>
      <c r="C1529" s="71"/>
      <c r="D1529" s="183"/>
      <c r="E1529" s="72"/>
      <c r="F1529" s="72"/>
      <c r="G1529" s="73"/>
      <c r="H1529" s="68"/>
      <c r="I1529" s="74"/>
      <c r="J1529" s="69"/>
      <c r="K1529" s="63" t="str">
        <f t="shared" si="26"/>
        <v>Vazia</v>
      </c>
      <c r="L1529" s="13"/>
      <c r="M1529" s="13"/>
      <c r="N1529" s="13"/>
      <c r="O1529" s="13"/>
      <c r="P1529" s="13"/>
      <c r="Q1529" s="13"/>
      <c r="R1529" s="13"/>
      <c r="S1529" s="13"/>
      <c r="T1529" s="13"/>
      <c r="U1529" s="13"/>
    </row>
    <row r="1530" spans="1:21" ht="18.75" hidden="1">
      <c r="A1530" s="76"/>
      <c r="B1530" s="148"/>
      <c r="C1530" s="71"/>
      <c r="D1530" s="183"/>
      <c r="E1530" s="72"/>
      <c r="F1530" s="72"/>
      <c r="G1530" s="73"/>
      <c r="H1530" s="68"/>
      <c r="I1530" s="74"/>
      <c r="J1530" s="69"/>
      <c r="K1530" s="63" t="str">
        <f t="shared" si="26"/>
        <v>Vazia</v>
      </c>
      <c r="L1530" s="13"/>
      <c r="M1530" s="13"/>
      <c r="N1530" s="13"/>
      <c r="O1530" s="13"/>
      <c r="P1530" s="13"/>
      <c r="Q1530" s="13"/>
      <c r="R1530" s="13"/>
      <c r="S1530" s="13"/>
      <c r="T1530" s="13"/>
      <c r="U1530" s="13"/>
    </row>
    <row r="1531" spans="1:21" ht="31.5" hidden="1">
      <c r="A1531" s="76" t="s">
        <v>1599</v>
      </c>
      <c r="B1531" s="149" t="s">
        <v>1600</v>
      </c>
      <c r="C1531" s="71" t="s">
        <v>32</v>
      </c>
      <c r="D1531" s="183"/>
      <c r="E1531" s="72">
        <v>310.64999999999998</v>
      </c>
      <c r="F1531" s="72">
        <f>E1531*(1+C$2031)</f>
        <v>382.47228000000001</v>
      </c>
      <c r="G1531" s="73">
        <f>SUM(D1531*F1531)</f>
        <v>0</v>
      </c>
      <c r="H1531" s="68"/>
      <c r="I1531" s="74"/>
      <c r="J1531" s="75"/>
      <c r="K1531" s="63" t="str">
        <f t="shared" si="26"/>
        <v>Vazia</v>
      </c>
      <c r="L1531" s="13"/>
      <c r="M1531" s="13"/>
      <c r="N1531" s="13"/>
      <c r="O1531" s="13"/>
      <c r="P1531" s="13"/>
      <c r="Q1531" s="13"/>
      <c r="R1531" s="13"/>
      <c r="S1531" s="13"/>
      <c r="T1531" s="13"/>
      <c r="U1531" s="13"/>
    </row>
    <row r="1532" spans="1:21" ht="94.5" hidden="1">
      <c r="A1532" s="76"/>
      <c r="B1532" s="148" t="s">
        <v>1601</v>
      </c>
      <c r="C1532" s="71"/>
      <c r="D1532" s="183"/>
      <c r="E1532" s="72"/>
      <c r="F1532" s="72"/>
      <c r="G1532" s="73"/>
      <c r="H1532" s="68"/>
      <c r="I1532" s="74"/>
      <c r="J1532" s="69"/>
      <c r="K1532" s="63" t="str">
        <f t="shared" si="26"/>
        <v>Vazia</v>
      </c>
      <c r="L1532" s="13"/>
      <c r="M1532" s="13"/>
      <c r="N1532" s="13"/>
      <c r="O1532" s="13"/>
      <c r="P1532" s="13"/>
      <c r="Q1532" s="13"/>
      <c r="R1532" s="13"/>
      <c r="S1532" s="13"/>
      <c r="T1532" s="13"/>
      <c r="U1532" s="13"/>
    </row>
    <row r="1533" spans="1:21" ht="18.75" hidden="1">
      <c r="A1533" s="76"/>
      <c r="B1533" s="149"/>
      <c r="C1533" s="71"/>
      <c r="D1533" s="183"/>
      <c r="E1533" s="72"/>
      <c r="F1533" s="72"/>
      <c r="G1533" s="73"/>
      <c r="H1533" s="68"/>
      <c r="I1533" s="74"/>
      <c r="J1533" s="69"/>
      <c r="K1533" s="63" t="str">
        <f t="shared" si="26"/>
        <v>Vazia</v>
      </c>
      <c r="L1533" s="13"/>
      <c r="M1533" s="13"/>
      <c r="N1533" s="13"/>
      <c r="O1533" s="13"/>
      <c r="P1533" s="13"/>
      <c r="Q1533" s="13"/>
      <c r="R1533" s="13"/>
      <c r="S1533" s="13"/>
      <c r="T1533" s="13"/>
      <c r="U1533" s="13"/>
    </row>
    <row r="1534" spans="1:21" ht="31.5" hidden="1">
      <c r="A1534" s="76" t="s">
        <v>1602</v>
      </c>
      <c r="B1534" s="149" t="s">
        <v>1603</v>
      </c>
      <c r="C1534" s="71" t="s">
        <v>32</v>
      </c>
      <c r="D1534" s="183"/>
      <c r="E1534" s="72">
        <v>320.91000000000003</v>
      </c>
      <c r="F1534" s="72">
        <f>E1534*(1+C$2031)</f>
        <v>395.10439200000008</v>
      </c>
      <c r="G1534" s="73">
        <f>SUM(D1534*F1534)</f>
        <v>0</v>
      </c>
      <c r="H1534" s="68"/>
      <c r="I1534" s="74"/>
      <c r="J1534" s="75"/>
      <c r="K1534" s="63" t="str">
        <f t="shared" si="26"/>
        <v>Vazia</v>
      </c>
      <c r="L1534" s="13"/>
      <c r="M1534" s="13"/>
      <c r="N1534" s="13"/>
      <c r="O1534" s="13"/>
      <c r="P1534" s="13"/>
      <c r="Q1534" s="13"/>
      <c r="R1534" s="13"/>
      <c r="S1534" s="13"/>
      <c r="T1534" s="13"/>
      <c r="U1534" s="13"/>
    </row>
    <row r="1535" spans="1:21" ht="126" hidden="1">
      <c r="A1535" s="76"/>
      <c r="B1535" s="148" t="s">
        <v>1604</v>
      </c>
      <c r="C1535" s="71"/>
      <c r="D1535" s="183"/>
      <c r="E1535" s="72"/>
      <c r="F1535" s="72"/>
      <c r="G1535" s="73"/>
      <c r="H1535" s="68"/>
      <c r="I1535" s="74"/>
      <c r="J1535" s="69"/>
      <c r="K1535" s="63" t="str">
        <f t="shared" si="26"/>
        <v>Vazia</v>
      </c>
      <c r="L1535" s="13"/>
      <c r="M1535" s="13"/>
      <c r="N1535" s="13"/>
      <c r="O1535" s="13"/>
      <c r="P1535" s="13"/>
      <c r="Q1535" s="13"/>
      <c r="R1535" s="13"/>
      <c r="S1535" s="13"/>
      <c r="T1535" s="13"/>
      <c r="U1535" s="13"/>
    </row>
    <row r="1536" spans="1:21" ht="18.75" hidden="1">
      <c r="A1536" s="76"/>
      <c r="B1536" s="148"/>
      <c r="C1536" s="71"/>
      <c r="D1536" s="183"/>
      <c r="E1536" s="72"/>
      <c r="F1536" s="72"/>
      <c r="G1536" s="73"/>
      <c r="H1536" s="68"/>
      <c r="I1536" s="74"/>
      <c r="J1536" s="69"/>
      <c r="K1536" s="63" t="str">
        <f t="shared" si="26"/>
        <v>Vazia</v>
      </c>
      <c r="L1536" s="13"/>
      <c r="M1536" s="13"/>
      <c r="N1536" s="13"/>
      <c r="O1536" s="13"/>
      <c r="P1536" s="13"/>
      <c r="Q1536" s="13"/>
      <c r="R1536" s="13"/>
      <c r="S1536" s="13"/>
      <c r="T1536" s="13"/>
      <c r="U1536" s="13"/>
    </row>
    <row r="1537" spans="1:21" ht="21" hidden="1">
      <c r="A1537" s="76" t="s">
        <v>1605</v>
      </c>
      <c r="B1537" s="149" t="s">
        <v>1606</v>
      </c>
      <c r="C1537" s="71" t="s">
        <v>1607</v>
      </c>
      <c r="D1537" s="183"/>
      <c r="E1537" s="72">
        <v>245.58</v>
      </c>
      <c r="F1537" s="72">
        <f>E1537*(1+C$2031)</f>
        <v>302.35809600000005</v>
      </c>
      <c r="G1537" s="73">
        <f>SUM(D1537*F1537)</f>
        <v>0</v>
      </c>
      <c r="H1537" s="68"/>
      <c r="I1537" s="74"/>
      <c r="J1537" s="75"/>
      <c r="K1537" s="63" t="str">
        <f t="shared" si="26"/>
        <v>Vazia</v>
      </c>
      <c r="L1537" s="13"/>
      <c r="M1537" s="13"/>
      <c r="N1537" s="13"/>
      <c r="O1537" s="13"/>
      <c r="P1537" s="13"/>
      <c r="Q1537" s="13"/>
      <c r="R1537" s="13"/>
      <c r="S1537" s="13"/>
      <c r="T1537" s="13"/>
      <c r="U1537" s="13"/>
    </row>
    <row r="1538" spans="1:21" ht="126" hidden="1">
      <c r="A1538" s="76"/>
      <c r="B1538" s="148" t="s">
        <v>1608</v>
      </c>
      <c r="C1538" s="71"/>
      <c r="D1538" s="183"/>
      <c r="E1538" s="72"/>
      <c r="F1538" s="72"/>
      <c r="G1538" s="73"/>
      <c r="H1538" s="68"/>
      <c r="I1538" s="74"/>
      <c r="J1538" s="69"/>
      <c r="K1538" s="63" t="str">
        <f t="shared" si="26"/>
        <v>Vazia</v>
      </c>
      <c r="L1538" s="13"/>
      <c r="M1538" s="13"/>
      <c r="N1538" s="13"/>
      <c r="O1538" s="13"/>
      <c r="P1538" s="13"/>
      <c r="Q1538" s="13"/>
      <c r="R1538" s="13"/>
      <c r="S1538" s="13"/>
      <c r="T1538" s="13"/>
      <c r="U1538" s="13"/>
    </row>
    <row r="1539" spans="1:21" ht="18.75" hidden="1">
      <c r="A1539" s="76"/>
      <c r="B1539" s="148"/>
      <c r="C1539" s="71"/>
      <c r="D1539" s="183"/>
      <c r="E1539" s="72"/>
      <c r="F1539" s="72"/>
      <c r="G1539" s="73"/>
      <c r="H1539" s="68"/>
      <c r="I1539" s="74"/>
      <c r="J1539" s="69"/>
      <c r="K1539" s="63" t="str">
        <f t="shared" si="26"/>
        <v>Vazia</v>
      </c>
      <c r="L1539" s="13"/>
      <c r="M1539" s="13"/>
      <c r="N1539" s="13"/>
      <c r="O1539" s="13"/>
      <c r="P1539" s="13"/>
      <c r="Q1539" s="13"/>
      <c r="R1539" s="13"/>
      <c r="S1539" s="13"/>
      <c r="T1539" s="13"/>
      <c r="U1539" s="13"/>
    </row>
    <row r="1540" spans="1:21" ht="77.45" customHeight="1">
      <c r="A1540" s="76" t="s">
        <v>1609</v>
      </c>
      <c r="B1540" s="149" t="s">
        <v>1610</v>
      </c>
      <c r="C1540" s="71" t="s">
        <v>32</v>
      </c>
      <c r="D1540" s="227">
        <v>1.92</v>
      </c>
      <c r="E1540" s="72">
        <v>337.43</v>
      </c>
      <c r="F1540" s="72">
        <f>E1540*(1+C$2031)</f>
        <v>415.44381600000003</v>
      </c>
      <c r="G1540" s="73">
        <f>SUM(D1540*F1540)</f>
        <v>797.65212672000007</v>
      </c>
      <c r="H1540" s="285" t="s">
        <v>2202</v>
      </c>
      <c r="I1540" s="286"/>
      <c r="J1540" s="287"/>
      <c r="K1540" s="63" t="str">
        <f t="shared" si="26"/>
        <v>Preenchida</v>
      </c>
      <c r="L1540" s="13"/>
      <c r="M1540" s="13"/>
      <c r="N1540" s="13"/>
      <c r="O1540" s="13"/>
      <c r="P1540" s="13"/>
      <c r="Q1540" s="13"/>
      <c r="R1540" s="13"/>
      <c r="S1540" s="13"/>
      <c r="T1540" s="13"/>
      <c r="U1540" s="13"/>
    </row>
    <row r="1541" spans="1:21" ht="141.75">
      <c r="A1541" s="76"/>
      <c r="B1541" s="148" t="s">
        <v>1611</v>
      </c>
      <c r="C1541" s="71"/>
      <c r="D1541" s="227"/>
      <c r="E1541" s="72"/>
      <c r="F1541" s="72"/>
      <c r="G1541" s="73"/>
      <c r="H1541" s="212" t="s">
        <v>2225</v>
      </c>
      <c r="I1541" s="74"/>
      <c r="J1541" s="69"/>
      <c r="K1541" s="63" t="str">
        <f t="shared" si="26"/>
        <v>Preenchida</v>
      </c>
      <c r="L1541" s="13"/>
      <c r="M1541" s="13"/>
      <c r="N1541" s="13"/>
      <c r="O1541" s="13"/>
      <c r="P1541" s="13"/>
      <c r="Q1541" s="13"/>
      <c r="R1541" s="13"/>
      <c r="S1541" s="13"/>
      <c r="T1541" s="13"/>
      <c r="U1541" s="13"/>
    </row>
    <row r="1542" spans="1:21" ht="18.75" hidden="1">
      <c r="A1542" s="76"/>
      <c r="B1542" s="148"/>
      <c r="C1542" s="71"/>
      <c r="D1542" s="183"/>
      <c r="E1542" s="72"/>
      <c r="F1542" s="72"/>
      <c r="G1542" s="73"/>
      <c r="H1542" s="68"/>
      <c r="I1542" s="74"/>
      <c r="J1542" s="69"/>
      <c r="K1542" s="63" t="str">
        <f t="shared" si="26"/>
        <v>Vazia</v>
      </c>
      <c r="L1542" s="13"/>
      <c r="M1542" s="13"/>
      <c r="N1542" s="13"/>
      <c r="O1542" s="13"/>
      <c r="P1542" s="13"/>
      <c r="Q1542" s="13"/>
      <c r="R1542" s="13"/>
      <c r="S1542" s="13"/>
      <c r="T1542" s="13"/>
      <c r="U1542" s="13"/>
    </row>
    <row r="1543" spans="1:21" ht="18.75">
      <c r="A1543" s="76" t="s">
        <v>1612</v>
      </c>
      <c r="B1543" s="151" t="s">
        <v>1613</v>
      </c>
      <c r="C1543" s="71"/>
      <c r="D1543" s="227"/>
      <c r="E1543" s="72"/>
      <c r="F1543" s="72"/>
      <c r="G1543" s="73"/>
      <c r="H1543" s="212" t="s">
        <v>2225</v>
      </c>
      <c r="I1543" s="74"/>
      <c r="J1543" s="69"/>
      <c r="K1543" s="63" t="str">
        <f t="shared" si="26"/>
        <v>Preenchida</v>
      </c>
      <c r="L1543" s="13"/>
      <c r="M1543" s="13"/>
      <c r="N1543" s="13"/>
      <c r="O1543" s="13"/>
      <c r="P1543" s="13"/>
      <c r="Q1543" s="13"/>
      <c r="R1543" s="13"/>
      <c r="S1543" s="13"/>
      <c r="T1543" s="13"/>
      <c r="U1543" s="13"/>
    </row>
    <row r="1544" spans="1:21" ht="31.5" hidden="1">
      <c r="A1544" s="76" t="s">
        <v>1614</v>
      </c>
      <c r="B1544" s="149" t="s">
        <v>1615</v>
      </c>
      <c r="C1544" s="71" t="s">
        <v>1616</v>
      </c>
      <c r="D1544" s="183"/>
      <c r="E1544" s="72">
        <v>275.32</v>
      </c>
      <c r="F1544" s="72">
        <f>E1544*(1+C$2031)</f>
        <v>338.97398400000003</v>
      </c>
      <c r="G1544" s="73">
        <f>SUM(D1544*F1544)</f>
        <v>0</v>
      </c>
      <c r="H1544" s="68"/>
      <c r="I1544" s="74"/>
      <c r="J1544" s="75"/>
      <c r="K1544" s="63" t="str">
        <f t="shared" si="26"/>
        <v>Vazia</v>
      </c>
      <c r="L1544" s="26"/>
      <c r="M1544" s="26"/>
      <c r="N1544" s="26"/>
      <c r="O1544" s="26"/>
      <c r="P1544" s="26"/>
      <c r="Q1544" s="26"/>
      <c r="R1544" s="26"/>
      <c r="S1544" s="26"/>
      <c r="T1544" s="26"/>
      <c r="U1544" s="26"/>
    </row>
    <row r="1545" spans="1:21" ht="94.5" hidden="1">
      <c r="A1545" s="76"/>
      <c r="B1545" s="148" t="s">
        <v>1617</v>
      </c>
      <c r="C1545" s="71"/>
      <c r="D1545" s="183"/>
      <c r="E1545" s="72"/>
      <c r="F1545" s="72"/>
      <c r="G1545" s="73"/>
      <c r="H1545" s="68"/>
      <c r="I1545" s="74"/>
      <c r="J1545" s="78"/>
      <c r="K1545" s="63" t="str">
        <f t="shared" si="26"/>
        <v>Vazia</v>
      </c>
      <c r="L1545" s="26"/>
      <c r="M1545" s="26"/>
      <c r="N1545" s="26"/>
      <c r="O1545" s="26"/>
      <c r="P1545" s="26"/>
      <c r="Q1545" s="26"/>
      <c r="R1545" s="26"/>
      <c r="S1545" s="26"/>
      <c r="T1545" s="26"/>
      <c r="U1545" s="26"/>
    </row>
    <row r="1546" spans="1:21" ht="18.75" hidden="1">
      <c r="A1546" s="76"/>
      <c r="B1546" s="148"/>
      <c r="C1546" s="71"/>
      <c r="D1546" s="183"/>
      <c r="E1546" s="72"/>
      <c r="F1546" s="72"/>
      <c r="G1546" s="73"/>
      <c r="H1546" s="68"/>
      <c r="I1546" s="74"/>
      <c r="J1546" s="78"/>
      <c r="K1546" s="63" t="str">
        <f t="shared" si="26"/>
        <v>Vazia</v>
      </c>
      <c r="L1546" s="26"/>
      <c r="M1546" s="26"/>
      <c r="N1546" s="26"/>
      <c r="O1546" s="26"/>
      <c r="P1546" s="26"/>
      <c r="Q1546" s="26"/>
      <c r="R1546" s="26"/>
      <c r="S1546" s="26"/>
      <c r="T1546" s="26"/>
      <c r="U1546" s="26"/>
    </row>
    <row r="1547" spans="1:21" ht="31.5">
      <c r="A1547" s="76" t="s">
        <v>1618</v>
      </c>
      <c r="B1547" s="149" t="s">
        <v>1619</v>
      </c>
      <c r="C1547" s="71" t="s">
        <v>32</v>
      </c>
      <c r="D1547" s="227">
        <v>1</v>
      </c>
      <c r="E1547" s="72">
        <v>388.24</v>
      </c>
      <c r="F1547" s="72">
        <f>E1547*(1+C$2031)</f>
        <v>478.00108800000004</v>
      </c>
      <c r="G1547" s="73">
        <f>SUM(D1547*F1547)</f>
        <v>478.00108800000004</v>
      </c>
      <c r="H1547" s="285" t="s">
        <v>2192</v>
      </c>
      <c r="I1547" s="286"/>
      <c r="J1547" s="287"/>
      <c r="K1547" s="63" t="str">
        <f t="shared" si="26"/>
        <v>Preenchida</v>
      </c>
      <c r="L1547" s="13"/>
      <c r="M1547" s="13"/>
      <c r="N1547" s="13"/>
      <c r="O1547" s="13"/>
      <c r="P1547" s="13"/>
      <c r="Q1547" s="13"/>
      <c r="R1547" s="13"/>
      <c r="S1547" s="13"/>
      <c r="T1547" s="13"/>
      <c r="U1547" s="13"/>
    </row>
    <row r="1548" spans="1:21" ht="126">
      <c r="A1548" s="76"/>
      <c r="B1548" s="148" t="s">
        <v>1620</v>
      </c>
      <c r="C1548" s="71"/>
      <c r="D1548" s="227"/>
      <c r="E1548" s="72"/>
      <c r="F1548" s="72"/>
      <c r="G1548" s="73"/>
      <c r="H1548" s="212" t="s">
        <v>2225</v>
      </c>
      <c r="I1548" s="74"/>
      <c r="J1548" s="69"/>
      <c r="K1548" s="63" t="str">
        <f t="shared" si="26"/>
        <v>Preenchida</v>
      </c>
      <c r="L1548" s="13"/>
      <c r="M1548" s="13"/>
      <c r="N1548" s="13"/>
      <c r="O1548" s="13"/>
      <c r="P1548" s="13"/>
      <c r="Q1548" s="13"/>
      <c r="R1548" s="13"/>
      <c r="S1548" s="13"/>
      <c r="T1548" s="13"/>
      <c r="U1548" s="13"/>
    </row>
    <row r="1549" spans="1:21" ht="18.75" hidden="1">
      <c r="A1549" s="76"/>
      <c r="B1549" s="148"/>
      <c r="C1549" s="71"/>
      <c r="D1549" s="183"/>
      <c r="E1549" s="72"/>
      <c r="F1549" s="72"/>
      <c r="G1549" s="73"/>
      <c r="H1549" s="68"/>
      <c r="I1549" s="74"/>
      <c r="J1549" s="69"/>
      <c r="K1549" s="63" t="str">
        <f t="shared" si="26"/>
        <v>Vazia</v>
      </c>
      <c r="L1549" s="13"/>
      <c r="M1549" s="13"/>
      <c r="N1549" s="13"/>
      <c r="O1549" s="13"/>
      <c r="P1549" s="13"/>
      <c r="Q1549" s="13"/>
      <c r="R1549" s="13"/>
      <c r="S1549" s="13"/>
      <c r="T1549" s="13"/>
      <c r="U1549" s="13"/>
    </row>
    <row r="1550" spans="1:21" ht="45.6" customHeight="1">
      <c r="A1550" s="76" t="s">
        <v>1621</v>
      </c>
      <c r="B1550" s="149" t="s">
        <v>1622</v>
      </c>
      <c r="C1550" s="71" t="s">
        <v>32</v>
      </c>
      <c r="D1550" s="227">
        <v>0.75</v>
      </c>
      <c r="E1550" s="72">
        <v>359.68</v>
      </c>
      <c r="F1550" s="72">
        <f>E1550*(1+C$2031)</f>
        <v>442.83801600000004</v>
      </c>
      <c r="G1550" s="73">
        <f>SUM(D1550*F1550)</f>
        <v>332.128512</v>
      </c>
      <c r="H1550" s="285" t="s">
        <v>2191</v>
      </c>
      <c r="I1550" s="286"/>
      <c r="J1550" s="287"/>
      <c r="K1550" s="63" t="str">
        <f t="shared" si="26"/>
        <v>Preenchida</v>
      </c>
      <c r="L1550" s="13"/>
      <c r="M1550" s="13"/>
      <c r="N1550" s="13"/>
      <c r="O1550" s="13"/>
      <c r="P1550" s="13"/>
      <c r="Q1550" s="13"/>
      <c r="R1550" s="13"/>
      <c r="S1550" s="13"/>
      <c r="T1550" s="13"/>
      <c r="U1550" s="13"/>
    </row>
    <row r="1551" spans="1:21" ht="110.25">
      <c r="A1551" s="76"/>
      <c r="B1551" s="148" t="s">
        <v>1623</v>
      </c>
      <c r="C1551" s="71"/>
      <c r="D1551" s="227"/>
      <c r="E1551" s="72"/>
      <c r="F1551" s="72"/>
      <c r="G1551" s="73"/>
      <c r="H1551" s="212" t="s">
        <v>2225</v>
      </c>
      <c r="I1551" s="74"/>
      <c r="J1551" s="69"/>
      <c r="K1551" s="63" t="str">
        <f t="shared" si="26"/>
        <v>Preenchida</v>
      </c>
      <c r="L1551" s="13"/>
      <c r="M1551" s="13"/>
      <c r="N1551" s="13"/>
      <c r="O1551" s="13"/>
      <c r="P1551" s="13"/>
      <c r="Q1551" s="13"/>
      <c r="R1551" s="13"/>
      <c r="S1551" s="13"/>
      <c r="T1551" s="13"/>
      <c r="U1551" s="13"/>
    </row>
    <row r="1552" spans="1:21" ht="18.75" hidden="1">
      <c r="A1552" s="76"/>
      <c r="B1552" s="148"/>
      <c r="C1552" s="71"/>
      <c r="D1552" s="183"/>
      <c r="E1552" s="72"/>
      <c r="F1552" s="72"/>
      <c r="G1552" s="73"/>
      <c r="H1552" s="68"/>
      <c r="I1552" s="74"/>
      <c r="J1552" s="69"/>
      <c r="K1552" s="63" t="str">
        <f t="shared" si="26"/>
        <v>Vazia</v>
      </c>
      <c r="L1552" s="13"/>
      <c r="M1552" s="13"/>
      <c r="N1552" s="13"/>
      <c r="O1552" s="13"/>
      <c r="P1552" s="13"/>
      <c r="Q1552" s="13"/>
      <c r="R1552" s="13"/>
      <c r="S1552" s="13"/>
      <c r="T1552" s="13"/>
      <c r="U1552" s="13"/>
    </row>
    <row r="1553" spans="1:21" ht="31.5" hidden="1">
      <c r="A1553" s="76" t="s">
        <v>1624</v>
      </c>
      <c r="B1553" s="149" t="s">
        <v>1625</v>
      </c>
      <c r="C1553" s="71" t="s">
        <v>32</v>
      </c>
      <c r="D1553" s="183"/>
      <c r="E1553" s="72">
        <v>671.68</v>
      </c>
      <c r="F1553" s="72">
        <f>E1553*(1+C$2031)</f>
        <v>826.97241599999995</v>
      </c>
      <c r="G1553" s="73">
        <f>SUM(D1553*F1553)</f>
        <v>0</v>
      </c>
      <c r="H1553" s="68"/>
      <c r="I1553" s="74"/>
      <c r="J1553" s="75"/>
      <c r="K1553" s="63" t="str">
        <f t="shared" si="26"/>
        <v>Vazia</v>
      </c>
      <c r="L1553" s="13"/>
      <c r="M1553" s="13"/>
      <c r="N1553" s="13"/>
      <c r="O1553" s="13"/>
      <c r="P1553" s="13"/>
      <c r="Q1553" s="13"/>
      <c r="R1553" s="13"/>
      <c r="S1553" s="13"/>
      <c r="T1553" s="13"/>
      <c r="U1553" s="13"/>
    </row>
    <row r="1554" spans="1:21" ht="141.75" hidden="1">
      <c r="A1554" s="76"/>
      <c r="B1554" s="148" t="s">
        <v>1626</v>
      </c>
      <c r="C1554" s="71"/>
      <c r="D1554" s="183"/>
      <c r="E1554" s="72"/>
      <c r="F1554" s="72"/>
      <c r="G1554" s="73"/>
      <c r="H1554" s="68"/>
      <c r="I1554" s="74"/>
      <c r="J1554" s="69"/>
      <c r="K1554" s="63" t="str">
        <f t="shared" si="26"/>
        <v>Vazia</v>
      </c>
      <c r="L1554" s="13"/>
      <c r="M1554" s="13"/>
      <c r="N1554" s="13"/>
      <c r="O1554" s="13"/>
      <c r="P1554" s="13"/>
      <c r="Q1554" s="13"/>
      <c r="R1554" s="13"/>
      <c r="S1554" s="13"/>
      <c r="T1554" s="13"/>
      <c r="U1554" s="13"/>
    </row>
    <row r="1555" spans="1:21" ht="18.75" hidden="1">
      <c r="A1555" s="76"/>
      <c r="B1555" s="148"/>
      <c r="C1555" s="71"/>
      <c r="D1555" s="183"/>
      <c r="E1555" s="72"/>
      <c r="F1555" s="72"/>
      <c r="G1555" s="73"/>
      <c r="H1555" s="68"/>
      <c r="I1555" s="74"/>
      <c r="J1555" s="69"/>
      <c r="K1555" s="63" t="str">
        <f t="shared" si="26"/>
        <v>Vazia</v>
      </c>
      <c r="L1555" s="13"/>
      <c r="M1555" s="13"/>
      <c r="N1555" s="13"/>
      <c r="O1555" s="13"/>
      <c r="P1555" s="13"/>
      <c r="Q1555" s="13"/>
      <c r="R1555" s="13"/>
      <c r="S1555" s="13"/>
      <c r="T1555" s="13"/>
      <c r="U1555" s="13"/>
    </row>
    <row r="1556" spans="1:21" ht="47.25" hidden="1">
      <c r="A1556" s="76" t="s">
        <v>1627</v>
      </c>
      <c r="B1556" s="149" t="s">
        <v>1628</v>
      </c>
      <c r="C1556" s="71" t="s">
        <v>32</v>
      </c>
      <c r="D1556" s="183"/>
      <c r="E1556" s="72">
        <v>453.07</v>
      </c>
      <c r="F1556" s="72">
        <f>E1556*(1+C$2031)</f>
        <v>557.81978400000003</v>
      </c>
      <c r="G1556" s="73">
        <f>SUM(D1556*F1556)</f>
        <v>0</v>
      </c>
      <c r="H1556" s="68"/>
      <c r="I1556" s="74"/>
      <c r="J1556" s="75"/>
      <c r="K1556" s="63" t="str">
        <f t="shared" si="26"/>
        <v>Vazia</v>
      </c>
      <c r="L1556" s="13"/>
      <c r="M1556" s="13"/>
      <c r="N1556" s="13"/>
      <c r="O1556" s="13"/>
      <c r="P1556" s="13"/>
      <c r="Q1556" s="13"/>
      <c r="R1556" s="13"/>
      <c r="S1556" s="13"/>
      <c r="T1556" s="13"/>
      <c r="U1556" s="13"/>
    </row>
    <row r="1557" spans="1:21" ht="126" hidden="1">
      <c r="A1557" s="76"/>
      <c r="B1557" s="148" t="s">
        <v>1629</v>
      </c>
      <c r="C1557" s="71"/>
      <c r="D1557" s="183"/>
      <c r="E1557" s="72"/>
      <c r="F1557" s="72"/>
      <c r="G1557" s="73"/>
      <c r="H1557" s="68"/>
      <c r="I1557" s="74"/>
      <c r="J1557" s="69"/>
      <c r="K1557" s="63" t="str">
        <f t="shared" si="26"/>
        <v>Vazia</v>
      </c>
      <c r="L1557" s="13"/>
      <c r="M1557" s="13"/>
      <c r="N1557" s="13"/>
      <c r="O1557" s="13"/>
      <c r="P1557" s="13"/>
      <c r="Q1557" s="13"/>
      <c r="R1557" s="13"/>
      <c r="S1557" s="13"/>
      <c r="T1557" s="13"/>
      <c r="U1557" s="13"/>
    </row>
    <row r="1558" spans="1:21" ht="18.75">
      <c r="A1558" s="93"/>
      <c r="B1558" s="159"/>
      <c r="C1558" s="276" t="s">
        <v>81</v>
      </c>
      <c r="D1558" s="272"/>
      <c r="E1558" s="270"/>
      <c r="F1558" s="20"/>
      <c r="G1558" s="21">
        <f>SUM(G1513:G1557)</f>
        <v>1607.7817267200001</v>
      </c>
      <c r="H1558" s="212" t="s">
        <v>2225</v>
      </c>
      <c r="I1558" s="74"/>
      <c r="J1558" s="69"/>
      <c r="K1558" s="63" t="str">
        <f t="shared" si="26"/>
        <v>Preenchida</v>
      </c>
      <c r="L1558" s="13"/>
      <c r="M1558" s="13"/>
      <c r="N1558" s="13"/>
      <c r="O1558" s="13"/>
      <c r="P1558" s="13"/>
      <c r="Q1558" s="13"/>
      <c r="R1558" s="13"/>
      <c r="S1558" s="13"/>
      <c r="T1558" s="13"/>
      <c r="U1558" s="13"/>
    </row>
    <row r="1559" spans="1:21" ht="18.75">
      <c r="A1559" s="67">
        <v>190000</v>
      </c>
      <c r="B1559" s="147" t="s">
        <v>1630</v>
      </c>
      <c r="C1559" s="27"/>
      <c r="D1559" s="226"/>
      <c r="E1559" s="72"/>
      <c r="F1559" s="72"/>
      <c r="G1559" s="73"/>
      <c r="H1559" s="212" t="s">
        <v>2225</v>
      </c>
      <c r="I1559" s="74"/>
      <c r="J1559" s="69"/>
      <c r="K1559" s="63" t="str">
        <f t="shared" si="26"/>
        <v>Preenchida</v>
      </c>
      <c r="L1559" s="13"/>
      <c r="M1559" s="13"/>
      <c r="N1559" s="13"/>
      <c r="O1559" s="13"/>
      <c r="P1559" s="13"/>
      <c r="Q1559" s="13"/>
      <c r="R1559" s="13"/>
      <c r="S1559" s="13"/>
      <c r="T1559" s="13"/>
      <c r="U1559" s="13"/>
    </row>
    <row r="1560" spans="1:21" ht="18.75">
      <c r="A1560" s="76" t="s">
        <v>1631</v>
      </c>
      <c r="B1560" s="151" t="s">
        <v>1577</v>
      </c>
      <c r="C1560" s="71"/>
      <c r="D1560" s="227"/>
      <c r="E1560" s="72"/>
      <c r="F1560" s="72"/>
      <c r="G1560" s="73"/>
      <c r="H1560" s="212" t="s">
        <v>2225</v>
      </c>
      <c r="I1560" s="74"/>
      <c r="J1560" s="69"/>
      <c r="K1560" s="63" t="str">
        <f t="shared" si="26"/>
        <v>Preenchida</v>
      </c>
      <c r="L1560" s="13"/>
      <c r="M1560" s="13"/>
      <c r="N1560" s="13"/>
      <c r="O1560" s="13"/>
      <c r="P1560" s="13"/>
      <c r="Q1560" s="13"/>
      <c r="R1560" s="13"/>
      <c r="S1560" s="13"/>
      <c r="T1560" s="13"/>
      <c r="U1560" s="13"/>
    </row>
    <row r="1561" spans="1:21" ht="87.6" customHeight="1">
      <c r="A1561" s="76" t="s">
        <v>1632</v>
      </c>
      <c r="B1561" s="149" t="s">
        <v>1633</v>
      </c>
      <c r="C1561" s="71" t="s">
        <v>18</v>
      </c>
      <c r="D1561" s="227">
        <v>127.9</v>
      </c>
      <c r="E1561" s="72">
        <v>312.91000000000003</v>
      </c>
      <c r="F1561" s="72">
        <f>E1561*(1+C$2031)</f>
        <v>385.25479200000007</v>
      </c>
      <c r="G1561" s="73">
        <f>D1561*F1561</f>
        <v>49274.087896800011</v>
      </c>
      <c r="H1561" s="285" t="s">
        <v>2177</v>
      </c>
      <c r="I1561" s="286"/>
      <c r="J1561" s="287"/>
      <c r="K1561" s="63" t="str">
        <f t="shared" si="26"/>
        <v>Preenchida</v>
      </c>
      <c r="L1561" s="13"/>
      <c r="M1561" s="13"/>
      <c r="N1561" s="13"/>
      <c r="O1561" s="13"/>
      <c r="P1561" s="13"/>
      <c r="Q1561" s="13"/>
      <c r="R1561" s="13"/>
      <c r="S1561" s="13"/>
      <c r="T1561" s="13"/>
      <c r="U1561" s="13"/>
    </row>
    <row r="1562" spans="1:21" ht="303.75" customHeight="1">
      <c r="A1562" s="76"/>
      <c r="B1562" s="148" t="s">
        <v>1634</v>
      </c>
      <c r="C1562" s="71"/>
      <c r="D1562" s="227"/>
      <c r="E1562" s="72"/>
      <c r="F1562" s="72"/>
      <c r="G1562" s="73"/>
      <c r="H1562" s="212" t="s">
        <v>2225</v>
      </c>
      <c r="I1562" s="74"/>
      <c r="J1562" s="69"/>
      <c r="K1562" s="63" t="str">
        <f t="shared" si="26"/>
        <v>Preenchida</v>
      </c>
      <c r="L1562" s="13"/>
      <c r="M1562" s="13"/>
      <c r="N1562" s="13"/>
      <c r="O1562" s="13"/>
      <c r="P1562" s="13"/>
      <c r="Q1562" s="13"/>
      <c r="R1562" s="13"/>
      <c r="S1562" s="13"/>
      <c r="T1562" s="13"/>
      <c r="U1562" s="13"/>
    </row>
    <row r="1563" spans="1:21" ht="18.75" hidden="1">
      <c r="A1563" s="76"/>
      <c r="B1563" s="148"/>
      <c r="C1563" s="71"/>
      <c r="D1563" s="183"/>
      <c r="E1563" s="72"/>
      <c r="F1563" s="72"/>
      <c r="G1563" s="73"/>
      <c r="H1563" s="68"/>
      <c r="I1563" s="74"/>
      <c r="J1563" s="69"/>
      <c r="K1563" s="63" t="str">
        <f t="shared" si="26"/>
        <v>Vazia</v>
      </c>
      <c r="L1563" s="13"/>
      <c r="M1563" s="13"/>
      <c r="N1563" s="13"/>
      <c r="O1563" s="13"/>
      <c r="P1563" s="13"/>
      <c r="Q1563" s="13"/>
      <c r="R1563" s="13"/>
      <c r="S1563" s="13"/>
      <c r="T1563" s="13"/>
      <c r="U1563" s="13"/>
    </row>
    <row r="1564" spans="1:21" ht="47.25" hidden="1">
      <c r="A1564" s="76" t="s">
        <v>1635</v>
      </c>
      <c r="B1564" s="149" t="s">
        <v>1636</v>
      </c>
      <c r="C1564" s="71" t="s">
        <v>32</v>
      </c>
      <c r="D1564" s="183"/>
      <c r="E1564" s="72">
        <v>56.26</v>
      </c>
      <c r="F1564" s="72">
        <f>E1564*(1+C$2031)</f>
        <v>69.267312000000004</v>
      </c>
      <c r="G1564" s="73">
        <f>D1564*F1564</f>
        <v>0</v>
      </c>
      <c r="H1564" s="68"/>
      <c r="I1564" s="74"/>
      <c r="J1564" s="75"/>
      <c r="K1564" s="63" t="str">
        <f t="shared" si="26"/>
        <v>Vazia</v>
      </c>
      <c r="L1564" s="13"/>
      <c r="M1564" s="13"/>
      <c r="N1564" s="13"/>
      <c r="O1564" s="13"/>
      <c r="P1564" s="13"/>
      <c r="Q1564" s="13"/>
      <c r="R1564" s="13"/>
      <c r="S1564" s="13"/>
      <c r="T1564" s="13"/>
      <c r="U1564" s="13"/>
    </row>
    <row r="1565" spans="1:21" ht="204.75" hidden="1">
      <c r="A1565" s="76"/>
      <c r="B1565" s="148" t="s">
        <v>1637</v>
      </c>
      <c r="C1565" s="71"/>
      <c r="D1565" s="183"/>
      <c r="E1565" s="72"/>
      <c r="F1565" s="72"/>
      <c r="G1565" s="73"/>
      <c r="H1565" s="89"/>
      <c r="I1565" s="74"/>
      <c r="J1565" s="69"/>
      <c r="K1565" s="63" t="str">
        <f t="shared" si="26"/>
        <v>Vazia</v>
      </c>
      <c r="L1565" s="13"/>
      <c r="M1565" s="13"/>
      <c r="N1565" s="13"/>
      <c r="O1565" s="13"/>
      <c r="P1565" s="13"/>
      <c r="Q1565" s="13"/>
      <c r="R1565" s="13"/>
      <c r="S1565" s="13"/>
      <c r="T1565" s="13"/>
      <c r="U1565" s="13"/>
    </row>
    <row r="1566" spans="1:21" ht="18.75" hidden="1">
      <c r="A1566" s="76"/>
      <c r="B1566" s="151"/>
      <c r="C1566" s="71"/>
      <c r="D1566" s="183"/>
      <c r="E1566" s="72"/>
      <c r="F1566" s="72"/>
      <c r="G1566" s="73"/>
      <c r="H1566" s="68"/>
      <c r="I1566" s="74"/>
      <c r="J1566" s="69"/>
      <c r="K1566" s="63" t="str">
        <f t="shared" si="26"/>
        <v>Vazia</v>
      </c>
      <c r="L1566" s="13"/>
      <c r="M1566" s="13"/>
      <c r="N1566" s="13"/>
      <c r="O1566" s="13"/>
      <c r="P1566" s="13"/>
      <c r="Q1566" s="13"/>
      <c r="R1566" s="13"/>
      <c r="S1566" s="13"/>
      <c r="T1566" s="13"/>
      <c r="U1566" s="13"/>
    </row>
    <row r="1567" spans="1:21" ht="18.75" hidden="1">
      <c r="A1567" s="76" t="s">
        <v>1638</v>
      </c>
      <c r="B1567" s="151" t="s">
        <v>1639</v>
      </c>
      <c r="C1567" s="71"/>
      <c r="D1567" s="183"/>
      <c r="E1567" s="72"/>
      <c r="F1567" s="72"/>
      <c r="G1567" s="73"/>
      <c r="H1567" s="68"/>
      <c r="I1567" s="74"/>
      <c r="J1567" s="69"/>
      <c r="K1567" s="63" t="str">
        <f t="shared" si="26"/>
        <v>Vazia</v>
      </c>
      <c r="L1567" s="13"/>
      <c r="M1567" s="13"/>
      <c r="N1567" s="13"/>
      <c r="O1567" s="13"/>
      <c r="P1567" s="13"/>
      <c r="Q1567" s="13"/>
      <c r="R1567" s="13"/>
      <c r="S1567" s="13"/>
      <c r="T1567" s="13"/>
      <c r="U1567" s="13"/>
    </row>
    <row r="1568" spans="1:21" ht="31.5" hidden="1">
      <c r="A1568" s="76" t="s">
        <v>1640</v>
      </c>
      <c r="B1568" s="160" t="s">
        <v>1641</v>
      </c>
      <c r="C1568" s="71" t="s">
        <v>32</v>
      </c>
      <c r="D1568" s="183"/>
      <c r="E1568" s="72">
        <v>94.18</v>
      </c>
      <c r="F1568" s="72">
        <f>E1568*(1+C$2031)</f>
        <v>115.95441600000001</v>
      </c>
      <c r="G1568" s="73">
        <f>D1568*F1568</f>
        <v>0</v>
      </c>
      <c r="H1568" s="68"/>
      <c r="I1568" s="74"/>
      <c r="J1568" s="75"/>
      <c r="K1568" s="63" t="str">
        <f t="shared" si="26"/>
        <v>Vazia</v>
      </c>
      <c r="L1568" s="13"/>
      <c r="M1568" s="13"/>
      <c r="N1568" s="13"/>
      <c r="O1568" s="13"/>
      <c r="P1568" s="13"/>
      <c r="Q1568" s="13"/>
      <c r="R1568" s="13"/>
      <c r="S1568" s="13"/>
      <c r="T1568" s="13"/>
      <c r="U1568" s="13"/>
    </row>
    <row r="1569" spans="1:21" ht="126" hidden="1">
      <c r="A1569" s="76"/>
      <c r="B1569" s="150" t="s">
        <v>1642</v>
      </c>
      <c r="C1569" s="71"/>
      <c r="D1569" s="183"/>
      <c r="E1569" s="72"/>
      <c r="F1569" s="72"/>
      <c r="G1569" s="73"/>
      <c r="H1569" s="68"/>
      <c r="I1569" s="74"/>
      <c r="J1569" s="69"/>
      <c r="K1569" s="63" t="str">
        <f t="shared" si="26"/>
        <v>Vazia</v>
      </c>
      <c r="L1569" s="13"/>
      <c r="M1569" s="13"/>
      <c r="N1569" s="13"/>
      <c r="O1569" s="13"/>
      <c r="P1569" s="13"/>
      <c r="Q1569" s="13"/>
      <c r="R1569" s="13"/>
      <c r="S1569" s="13"/>
      <c r="T1569" s="13"/>
      <c r="U1569" s="13"/>
    </row>
    <row r="1570" spans="1:21" ht="18.75" hidden="1">
      <c r="A1570" s="76"/>
      <c r="B1570" s="149"/>
      <c r="C1570" s="71"/>
      <c r="D1570" s="183"/>
      <c r="E1570" s="72"/>
      <c r="F1570" s="72"/>
      <c r="G1570" s="73"/>
      <c r="H1570" s="68"/>
      <c r="I1570" s="74"/>
      <c r="J1570" s="69"/>
      <c r="K1570" s="63" t="str">
        <f t="shared" si="26"/>
        <v>Vazia</v>
      </c>
      <c r="L1570" s="13"/>
      <c r="M1570" s="13"/>
      <c r="N1570" s="13"/>
      <c r="O1570" s="13"/>
      <c r="P1570" s="13"/>
      <c r="Q1570" s="13"/>
      <c r="R1570" s="13"/>
      <c r="S1570" s="13"/>
      <c r="T1570" s="13"/>
      <c r="U1570" s="13"/>
    </row>
    <row r="1571" spans="1:21" ht="18.75" hidden="1">
      <c r="A1571" s="76" t="s">
        <v>1643</v>
      </c>
      <c r="B1571" s="149" t="s">
        <v>1644</v>
      </c>
      <c r="C1571" s="71" t="s">
        <v>32</v>
      </c>
      <c r="D1571" s="183"/>
      <c r="E1571" s="72">
        <v>58.46</v>
      </c>
      <c r="F1571" s="72">
        <f>E1571*(1+C$2031)</f>
        <v>71.975952000000007</v>
      </c>
      <c r="G1571" s="73">
        <f>D1571*F1571</f>
        <v>0</v>
      </c>
      <c r="H1571" s="68"/>
      <c r="I1571" s="74"/>
      <c r="J1571" s="75"/>
      <c r="K1571" s="63" t="str">
        <f t="shared" si="26"/>
        <v>Vazia</v>
      </c>
      <c r="L1571" s="13"/>
      <c r="M1571" s="13"/>
      <c r="N1571" s="13"/>
      <c r="O1571" s="13"/>
      <c r="P1571" s="13"/>
      <c r="Q1571" s="13"/>
      <c r="R1571" s="13"/>
      <c r="S1571" s="13"/>
      <c r="T1571" s="13"/>
      <c r="U1571" s="13"/>
    </row>
    <row r="1572" spans="1:21" ht="126" hidden="1">
      <c r="A1572" s="76"/>
      <c r="B1572" s="150" t="s">
        <v>1645</v>
      </c>
      <c r="C1572" s="71"/>
      <c r="D1572" s="183"/>
      <c r="E1572" s="72"/>
      <c r="F1572" s="72"/>
      <c r="G1572" s="73"/>
      <c r="H1572" s="68"/>
      <c r="I1572" s="74"/>
      <c r="J1572" s="69"/>
      <c r="K1572" s="63" t="str">
        <f t="shared" si="26"/>
        <v>Vazia</v>
      </c>
      <c r="L1572" s="13"/>
      <c r="M1572" s="13"/>
      <c r="N1572" s="13"/>
      <c r="O1572" s="13"/>
      <c r="P1572" s="13"/>
      <c r="Q1572" s="13"/>
      <c r="R1572" s="13"/>
      <c r="S1572" s="13"/>
      <c r="T1572" s="13"/>
      <c r="U1572" s="13"/>
    </row>
    <row r="1573" spans="1:21" ht="18.75" hidden="1">
      <c r="A1573" s="76"/>
      <c r="B1573" s="149"/>
      <c r="C1573" s="71"/>
      <c r="D1573" s="183"/>
      <c r="E1573" s="72"/>
      <c r="F1573" s="72"/>
      <c r="G1573" s="73"/>
      <c r="H1573" s="68"/>
      <c r="I1573" s="74"/>
      <c r="J1573" s="69"/>
      <c r="K1573" s="63" t="str">
        <f t="shared" si="26"/>
        <v>Vazia</v>
      </c>
      <c r="L1573" s="13"/>
      <c r="M1573" s="13"/>
      <c r="N1573" s="13"/>
      <c r="O1573" s="13"/>
      <c r="P1573" s="13"/>
      <c r="Q1573" s="13"/>
      <c r="R1573" s="13"/>
      <c r="S1573" s="13"/>
      <c r="T1573" s="13"/>
      <c r="U1573" s="13"/>
    </row>
    <row r="1574" spans="1:21" ht="18.75" hidden="1">
      <c r="A1574" s="76" t="s">
        <v>1646</v>
      </c>
      <c r="B1574" s="160" t="s">
        <v>1647</v>
      </c>
      <c r="C1574" s="71" t="s">
        <v>32</v>
      </c>
      <c r="D1574" s="183"/>
      <c r="E1574" s="72">
        <v>29.75</v>
      </c>
      <c r="F1574" s="72">
        <f>E1574*(1+C$2031)</f>
        <v>36.6282</v>
      </c>
      <c r="G1574" s="73">
        <f>D1574*F1574</f>
        <v>0</v>
      </c>
      <c r="H1574" s="68"/>
      <c r="I1574" s="74"/>
      <c r="J1574" s="75"/>
      <c r="K1574" s="63" t="str">
        <f t="shared" si="26"/>
        <v>Vazia</v>
      </c>
      <c r="L1574" s="13"/>
      <c r="M1574" s="13"/>
      <c r="N1574" s="13"/>
      <c r="O1574" s="13"/>
      <c r="P1574" s="13"/>
      <c r="Q1574" s="13"/>
      <c r="R1574" s="13"/>
      <c r="S1574" s="13"/>
      <c r="T1574" s="13"/>
      <c r="U1574" s="13"/>
    </row>
    <row r="1575" spans="1:21" ht="78.75" hidden="1">
      <c r="A1575" s="76"/>
      <c r="B1575" s="150" t="s">
        <v>1648</v>
      </c>
      <c r="C1575" s="71"/>
      <c r="D1575" s="183"/>
      <c r="E1575" s="72"/>
      <c r="F1575" s="72"/>
      <c r="G1575" s="73"/>
      <c r="H1575" s="89"/>
      <c r="I1575" s="74"/>
      <c r="J1575" s="69"/>
      <c r="K1575" s="63" t="str">
        <f t="shared" ref="K1575:K1638" si="27">IF(H1575="","Vazia","Preenchida")</f>
        <v>Vazia</v>
      </c>
      <c r="L1575" s="13"/>
      <c r="M1575" s="13"/>
      <c r="N1575" s="13"/>
      <c r="O1575" s="13"/>
      <c r="P1575" s="13"/>
      <c r="Q1575" s="13"/>
      <c r="R1575" s="13"/>
      <c r="S1575" s="13"/>
      <c r="T1575" s="13"/>
      <c r="U1575" s="13"/>
    </row>
    <row r="1576" spans="1:21" ht="18.75" hidden="1">
      <c r="A1576" s="76"/>
      <c r="B1576" s="148"/>
      <c r="C1576" s="71"/>
      <c r="D1576" s="183"/>
      <c r="E1576" s="72"/>
      <c r="F1576" s="72"/>
      <c r="G1576" s="73"/>
      <c r="H1576" s="68"/>
      <c r="I1576" s="74"/>
      <c r="J1576" s="69"/>
      <c r="K1576" s="63" t="str">
        <f t="shared" si="27"/>
        <v>Vazia</v>
      </c>
      <c r="L1576" s="13"/>
      <c r="M1576" s="13"/>
      <c r="N1576" s="13"/>
      <c r="O1576" s="13"/>
      <c r="P1576" s="13"/>
      <c r="Q1576" s="13"/>
      <c r="R1576" s="13"/>
      <c r="S1576" s="13"/>
      <c r="T1576" s="13"/>
      <c r="U1576" s="13"/>
    </row>
    <row r="1577" spans="1:21" ht="31.5" hidden="1">
      <c r="A1577" s="76" t="s">
        <v>1649</v>
      </c>
      <c r="B1577" s="169" t="s">
        <v>1650</v>
      </c>
      <c r="C1577" s="71"/>
      <c r="D1577" s="183"/>
      <c r="E1577" s="72"/>
      <c r="F1577" s="72"/>
      <c r="G1577" s="73"/>
      <c r="H1577" s="68"/>
      <c r="I1577" s="74"/>
      <c r="J1577" s="69"/>
      <c r="K1577" s="63" t="str">
        <f t="shared" si="27"/>
        <v>Vazia</v>
      </c>
      <c r="L1577" s="13"/>
      <c r="M1577" s="13"/>
      <c r="N1577" s="13"/>
      <c r="O1577" s="13"/>
      <c r="P1577" s="13"/>
      <c r="Q1577" s="13"/>
      <c r="R1577" s="13"/>
      <c r="S1577" s="13"/>
      <c r="T1577" s="13"/>
      <c r="U1577" s="13"/>
    </row>
    <row r="1578" spans="1:21" ht="47.25" hidden="1">
      <c r="A1578" s="76" t="s">
        <v>1651</v>
      </c>
      <c r="B1578" s="160" t="s">
        <v>1652</v>
      </c>
      <c r="C1578" s="71"/>
      <c r="D1578" s="183"/>
      <c r="E1578" s="72"/>
      <c r="F1578" s="72"/>
      <c r="G1578" s="73"/>
      <c r="H1578" s="68"/>
      <c r="I1578" s="74"/>
      <c r="J1578" s="69"/>
      <c r="K1578" s="63" t="str">
        <f t="shared" si="27"/>
        <v>Vazia</v>
      </c>
      <c r="L1578" s="13"/>
      <c r="M1578" s="13"/>
      <c r="N1578" s="13"/>
      <c r="O1578" s="13"/>
      <c r="P1578" s="13"/>
      <c r="Q1578" s="13"/>
      <c r="R1578" s="13"/>
      <c r="S1578" s="13"/>
      <c r="T1578" s="13"/>
      <c r="U1578" s="13"/>
    </row>
    <row r="1579" spans="1:21" ht="94.5" hidden="1">
      <c r="A1579" s="76"/>
      <c r="B1579" s="148" t="s">
        <v>1653</v>
      </c>
      <c r="C1579" s="71"/>
      <c r="D1579" s="183"/>
      <c r="E1579" s="72"/>
      <c r="F1579" s="72"/>
      <c r="G1579" s="73"/>
      <c r="H1579" s="68"/>
      <c r="I1579" s="74"/>
      <c r="J1579" s="69"/>
      <c r="K1579" s="63" t="str">
        <f t="shared" si="27"/>
        <v>Vazia</v>
      </c>
      <c r="L1579" s="13"/>
      <c r="M1579" s="13"/>
      <c r="N1579" s="13"/>
      <c r="O1579" s="13"/>
      <c r="P1579" s="13"/>
      <c r="Q1579" s="13"/>
      <c r="R1579" s="13"/>
      <c r="S1579" s="13"/>
      <c r="T1579" s="13"/>
      <c r="U1579" s="13"/>
    </row>
    <row r="1580" spans="1:21" ht="31.5" hidden="1">
      <c r="A1580" s="76" t="s">
        <v>1654</v>
      </c>
      <c r="B1580" s="160" t="s">
        <v>1655</v>
      </c>
      <c r="C1580" s="71" t="s">
        <v>6</v>
      </c>
      <c r="D1580" s="183"/>
      <c r="E1580" s="72">
        <v>18.920000000000002</v>
      </c>
      <c r="F1580" s="72">
        <f>E1580*(1+C$2031)</f>
        <v>23.294304000000004</v>
      </c>
      <c r="G1580" s="73">
        <f>D1580*F1580</f>
        <v>0</v>
      </c>
      <c r="H1580" s="68"/>
      <c r="I1580" s="74"/>
      <c r="J1580" s="69"/>
      <c r="K1580" s="63" t="str">
        <f t="shared" si="27"/>
        <v>Vazia</v>
      </c>
      <c r="L1580" s="13"/>
      <c r="M1580" s="13"/>
      <c r="N1580" s="13"/>
      <c r="O1580" s="13"/>
      <c r="P1580" s="13"/>
      <c r="Q1580" s="13"/>
      <c r="R1580" s="13"/>
      <c r="S1580" s="13"/>
      <c r="T1580" s="13"/>
      <c r="U1580" s="13"/>
    </row>
    <row r="1581" spans="1:21" ht="18.75" hidden="1">
      <c r="A1581" s="76"/>
      <c r="B1581" s="150"/>
      <c r="C1581" s="71"/>
      <c r="D1581" s="183"/>
      <c r="E1581" s="72"/>
      <c r="F1581" s="72"/>
      <c r="G1581" s="73"/>
      <c r="H1581" s="68"/>
      <c r="I1581" s="74"/>
      <c r="J1581" s="69"/>
      <c r="K1581" s="63" t="str">
        <f t="shared" si="27"/>
        <v>Vazia</v>
      </c>
      <c r="L1581" s="13"/>
      <c r="M1581" s="13"/>
      <c r="N1581" s="13"/>
      <c r="O1581" s="13"/>
      <c r="P1581" s="13"/>
      <c r="Q1581" s="13"/>
      <c r="R1581" s="13"/>
      <c r="S1581" s="13"/>
      <c r="T1581" s="13"/>
      <c r="U1581" s="13"/>
    </row>
    <row r="1582" spans="1:21" ht="31.5" hidden="1">
      <c r="A1582" s="76" t="s">
        <v>1656</v>
      </c>
      <c r="B1582" s="160" t="s">
        <v>1657</v>
      </c>
      <c r="C1582" s="71" t="s">
        <v>6</v>
      </c>
      <c r="D1582" s="183"/>
      <c r="E1582" s="72">
        <v>40.08</v>
      </c>
      <c r="F1582" s="72">
        <f>E1582*(1+C$2031)</f>
        <v>49.346496000000002</v>
      </c>
      <c r="G1582" s="73">
        <f>D1582*F1582</f>
        <v>0</v>
      </c>
      <c r="H1582" s="68"/>
      <c r="I1582" s="74"/>
      <c r="J1582" s="69"/>
      <c r="K1582" s="63" t="str">
        <f t="shared" si="27"/>
        <v>Vazia</v>
      </c>
      <c r="L1582" s="13"/>
      <c r="M1582" s="13"/>
      <c r="N1582" s="13"/>
      <c r="O1582" s="13"/>
      <c r="P1582" s="13"/>
      <c r="Q1582" s="13"/>
      <c r="R1582" s="13"/>
      <c r="S1582" s="13"/>
      <c r="T1582" s="13"/>
      <c r="U1582" s="13"/>
    </row>
    <row r="1583" spans="1:21" ht="18.75" hidden="1">
      <c r="A1583" s="76"/>
      <c r="B1583" s="160"/>
      <c r="C1583" s="71"/>
      <c r="D1583" s="183"/>
      <c r="E1583" s="72"/>
      <c r="F1583" s="72"/>
      <c r="G1583" s="73"/>
      <c r="H1583" s="68"/>
      <c r="I1583" s="74"/>
      <c r="J1583" s="69"/>
      <c r="K1583" s="63" t="str">
        <f t="shared" si="27"/>
        <v>Vazia</v>
      </c>
      <c r="L1583" s="13"/>
      <c r="M1583" s="13"/>
      <c r="N1583" s="13"/>
      <c r="O1583" s="13"/>
      <c r="P1583" s="13"/>
      <c r="Q1583" s="13"/>
      <c r="R1583" s="13"/>
      <c r="S1583" s="13"/>
      <c r="T1583" s="13"/>
      <c r="U1583" s="13"/>
    </row>
    <row r="1584" spans="1:21" ht="31.5" hidden="1">
      <c r="A1584" s="76" t="s">
        <v>1658</v>
      </c>
      <c r="B1584" s="160" t="s">
        <v>1659</v>
      </c>
      <c r="C1584" s="71" t="s">
        <v>18</v>
      </c>
      <c r="D1584" s="183"/>
      <c r="E1584" s="72">
        <v>23.22</v>
      </c>
      <c r="F1584" s="72">
        <f>E1584*(1+C$2031)</f>
        <v>28.588464000000002</v>
      </c>
      <c r="G1584" s="73">
        <f>D1584*F1584</f>
        <v>0</v>
      </c>
      <c r="H1584" s="68"/>
      <c r="I1584" s="74"/>
      <c r="J1584" s="69"/>
      <c r="K1584" s="63" t="str">
        <f t="shared" si="27"/>
        <v>Vazia</v>
      </c>
      <c r="L1584" s="13"/>
      <c r="M1584" s="13"/>
      <c r="N1584" s="13"/>
      <c r="O1584" s="13"/>
      <c r="P1584" s="13"/>
      <c r="Q1584" s="13"/>
      <c r="R1584" s="13"/>
      <c r="S1584" s="13"/>
      <c r="T1584" s="13"/>
      <c r="U1584" s="13"/>
    </row>
    <row r="1585" spans="1:21" ht="18.75" hidden="1">
      <c r="A1585" s="76"/>
      <c r="B1585" s="160"/>
      <c r="C1585" s="71"/>
      <c r="D1585" s="183"/>
      <c r="E1585" s="72"/>
      <c r="F1585" s="72"/>
      <c r="G1585" s="73"/>
      <c r="H1585" s="68"/>
      <c r="I1585" s="74"/>
      <c r="J1585" s="69"/>
      <c r="K1585" s="63" t="str">
        <f t="shared" si="27"/>
        <v>Vazia</v>
      </c>
      <c r="L1585" s="13"/>
      <c r="M1585" s="13"/>
      <c r="N1585" s="13"/>
      <c r="O1585" s="13"/>
      <c r="P1585" s="13"/>
      <c r="Q1585" s="13"/>
      <c r="R1585" s="13"/>
      <c r="S1585" s="13"/>
      <c r="T1585" s="13"/>
      <c r="U1585" s="13"/>
    </row>
    <row r="1586" spans="1:21" ht="47.25" hidden="1">
      <c r="A1586" s="76" t="s">
        <v>1660</v>
      </c>
      <c r="B1586" s="160" t="s">
        <v>1661</v>
      </c>
      <c r="C1586" s="71" t="s">
        <v>18</v>
      </c>
      <c r="D1586" s="183"/>
      <c r="E1586" s="72">
        <v>27.08</v>
      </c>
      <c r="F1586" s="72">
        <f>E1586*(1+C$2031)</f>
        <v>33.340896000000001</v>
      </c>
      <c r="G1586" s="73">
        <f>D1586*F1586</f>
        <v>0</v>
      </c>
      <c r="H1586" s="68"/>
      <c r="I1586" s="74"/>
      <c r="J1586" s="69"/>
      <c r="K1586" s="63" t="str">
        <f t="shared" si="27"/>
        <v>Vazia</v>
      </c>
      <c r="L1586" s="13"/>
      <c r="M1586" s="13"/>
      <c r="N1586" s="13"/>
      <c r="O1586" s="13"/>
      <c r="P1586" s="13"/>
      <c r="Q1586" s="13"/>
      <c r="R1586" s="13"/>
      <c r="S1586" s="13"/>
      <c r="T1586" s="13"/>
      <c r="U1586" s="13"/>
    </row>
    <row r="1587" spans="1:21" ht="18.75" hidden="1">
      <c r="A1587" s="76"/>
      <c r="B1587" s="160"/>
      <c r="C1587" s="71"/>
      <c r="D1587" s="183"/>
      <c r="E1587" s="72"/>
      <c r="F1587" s="72"/>
      <c r="G1587" s="73"/>
      <c r="H1587" s="68"/>
      <c r="I1587" s="74"/>
      <c r="J1587" s="69"/>
      <c r="K1587" s="63" t="str">
        <f t="shared" si="27"/>
        <v>Vazia</v>
      </c>
      <c r="L1587" s="13"/>
      <c r="M1587" s="13"/>
      <c r="N1587" s="13"/>
      <c r="O1587" s="13"/>
      <c r="P1587" s="13"/>
      <c r="Q1587" s="13"/>
      <c r="R1587" s="13"/>
      <c r="S1587" s="13"/>
      <c r="T1587" s="13"/>
      <c r="U1587" s="13"/>
    </row>
    <row r="1588" spans="1:21" ht="47.25" hidden="1">
      <c r="A1588" s="76" t="s">
        <v>1662</v>
      </c>
      <c r="B1588" s="160" t="s">
        <v>1663</v>
      </c>
      <c r="C1588" s="71" t="s">
        <v>18</v>
      </c>
      <c r="D1588" s="183"/>
      <c r="E1588" s="72">
        <v>32.94</v>
      </c>
      <c r="F1588" s="72">
        <f>E1588*(1+C$2031)</f>
        <v>40.555728000000002</v>
      </c>
      <c r="G1588" s="73">
        <f>D1588*F1588</f>
        <v>0</v>
      </c>
      <c r="H1588" s="68"/>
      <c r="I1588" s="74"/>
      <c r="J1588" s="69"/>
      <c r="K1588" s="63" t="str">
        <f t="shared" si="27"/>
        <v>Vazia</v>
      </c>
      <c r="L1588" s="13"/>
      <c r="M1588" s="13"/>
      <c r="N1588" s="13"/>
      <c r="O1588" s="13"/>
      <c r="P1588" s="13"/>
      <c r="Q1588" s="13"/>
      <c r="R1588" s="13"/>
      <c r="S1588" s="13"/>
      <c r="T1588" s="13"/>
      <c r="U1588" s="13"/>
    </row>
    <row r="1589" spans="1:21" ht="18.75" hidden="1">
      <c r="A1589" s="76"/>
      <c r="B1589" s="160"/>
      <c r="C1589" s="71"/>
      <c r="D1589" s="183"/>
      <c r="E1589" s="72"/>
      <c r="F1589" s="72"/>
      <c r="G1589" s="73"/>
      <c r="H1589" s="68"/>
      <c r="I1589" s="74"/>
      <c r="J1589" s="69"/>
      <c r="K1589" s="63" t="str">
        <f t="shared" si="27"/>
        <v>Vazia</v>
      </c>
      <c r="L1589" s="13"/>
      <c r="M1589" s="13"/>
      <c r="N1589" s="13"/>
      <c r="O1589" s="13"/>
      <c r="P1589" s="13"/>
      <c r="Q1589" s="13"/>
      <c r="R1589" s="13"/>
      <c r="S1589" s="13"/>
      <c r="T1589" s="13"/>
      <c r="U1589" s="13"/>
    </row>
    <row r="1590" spans="1:21" ht="47.25" hidden="1">
      <c r="A1590" s="76" t="s">
        <v>1664</v>
      </c>
      <c r="B1590" s="160" t="s">
        <v>1665</v>
      </c>
      <c r="C1590" s="71" t="s">
        <v>18</v>
      </c>
      <c r="D1590" s="183"/>
      <c r="E1590" s="72">
        <v>8.25</v>
      </c>
      <c r="F1590" s="72">
        <f>E1590*(1+C$2031)</f>
        <v>10.157400000000001</v>
      </c>
      <c r="G1590" s="73">
        <f>D1590*F1590</f>
        <v>0</v>
      </c>
      <c r="H1590" s="68"/>
      <c r="I1590" s="74"/>
      <c r="J1590" s="69"/>
      <c r="K1590" s="63" t="str">
        <f t="shared" si="27"/>
        <v>Vazia</v>
      </c>
      <c r="L1590" s="13"/>
      <c r="M1590" s="13"/>
      <c r="N1590" s="13"/>
      <c r="O1590" s="13"/>
      <c r="P1590" s="13"/>
      <c r="Q1590" s="13"/>
      <c r="R1590" s="13"/>
      <c r="S1590" s="13"/>
      <c r="T1590" s="13"/>
      <c r="U1590" s="13"/>
    </row>
    <row r="1591" spans="1:21" ht="18.75" hidden="1">
      <c r="A1591" s="76"/>
      <c r="B1591" s="148"/>
      <c r="C1591" s="71"/>
      <c r="D1591" s="183"/>
      <c r="E1591" s="72"/>
      <c r="F1591" s="72"/>
      <c r="G1591" s="73"/>
      <c r="H1591" s="68"/>
      <c r="I1591" s="74"/>
      <c r="J1591" s="69"/>
      <c r="K1591" s="63" t="str">
        <f t="shared" si="27"/>
        <v>Vazia</v>
      </c>
      <c r="L1591" s="13"/>
      <c r="M1591" s="13"/>
      <c r="N1591" s="13"/>
      <c r="O1591" s="13"/>
      <c r="P1591" s="13"/>
      <c r="Q1591" s="13"/>
      <c r="R1591" s="13"/>
      <c r="S1591" s="13"/>
      <c r="T1591" s="13"/>
      <c r="U1591" s="13"/>
    </row>
    <row r="1592" spans="1:21" ht="31.5" hidden="1">
      <c r="A1592" s="76" t="s">
        <v>1666</v>
      </c>
      <c r="B1592" s="160" t="s">
        <v>1667</v>
      </c>
      <c r="C1592" s="71" t="s">
        <v>6</v>
      </c>
      <c r="D1592" s="183"/>
      <c r="E1592" s="72">
        <v>76.7</v>
      </c>
      <c r="F1592" s="72">
        <f>E1592*(1+C$2031)</f>
        <v>94.433040000000005</v>
      </c>
      <c r="G1592" s="73">
        <f>D1592*F1592</f>
        <v>0</v>
      </c>
      <c r="H1592" s="68"/>
      <c r="I1592" s="74"/>
      <c r="J1592" s="69"/>
      <c r="K1592" s="63" t="str">
        <f t="shared" si="27"/>
        <v>Vazia</v>
      </c>
      <c r="L1592" s="13"/>
      <c r="M1592" s="13"/>
      <c r="N1592" s="13"/>
      <c r="O1592" s="13"/>
      <c r="P1592" s="13"/>
      <c r="Q1592" s="13"/>
      <c r="R1592" s="13"/>
      <c r="S1592" s="13"/>
      <c r="T1592" s="13"/>
      <c r="U1592" s="13"/>
    </row>
    <row r="1593" spans="1:21" ht="18.75" hidden="1">
      <c r="A1593" s="76"/>
      <c r="B1593" s="148"/>
      <c r="C1593" s="71"/>
      <c r="D1593" s="183"/>
      <c r="E1593" s="72"/>
      <c r="F1593" s="72"/>
      <c r="G1593" s="73"/>
      <c r="H1593" s="68"/>
      <c r="I1593" s="74"/>
      <c r="J1593" s="69"/>
      <c r="K1593" s="63" t="str">
        <f t="shared" si="27"/>
        <v>Vazia</v>
      </c>
      <c r="L1593" s="13"/>
      <c r="M1593" s="13"/>
      <c r="N1593" s="13"/>
      <c r="O1593" s="13"/>
      <c r="P1593" s="13"/>
      <c r="Q1593" s="13"/>
      <c r="R1593" s="13"/>
      <c r="S1593" s="13"/>
      <c r="T1593" s="13"/>
      <c r="U1593" s="13"/>
    </row>
    <row r="1594" spans="1:21" ht="18.75" hidden="1">
      <c r="A1594" s="76" t="s">
        <v>1668</v>
      </c>
      <c r="B1594" s="151" t="s">
        <v>1669</v>
      </c>
      <c r="C1594" s="71"/>
      <c r="D1594" s="183"/>
      <c r="E1594" s="72"/>
      <c r="F1594" s="72"/>
      <c r="G1594" s="73"/>
      <c r="H1594" s="68"/>
      <c r="I1594" s="74"/>
      <c r="J1594" s="75"/>
      <c r="K1594" s="63" t="str">
        <f t="shared" si="27"/>
        <v>Vazia</v>
      </c>
      <c r="L1594" s="13"/>
      <c r="M1594" s="13"/>
      <c r="N1594" s="13"/>
      <c r="O1594" s="13"/>
      <c r="P1594" s="13"/>
      <c r="Q1594" s="13"/>
      <c r="R1594" s="13"/>
      <c r="S1594" s="13"/>
      <c r="T1594" s="13"/>
      <c r="U1594" s="13"/>
    </row>
    <row r="1595" spans="1:21" ht="47.25" hidden="1">
      <c r="A1595" s="76" t="s">
        <v>1670</v>
      </c>
      <c r="B1595" s="149" t="s">
        <v>1671</v>
      </c>
      <c r="C1595" s="71" t="s">
        <v>6</v>
      </c>
      <c r="D1595" s="183"/>
      <c r="E1595" s="72">
        <v>286.64999999999998</v>
      </c>
      <c r="F1595" s="72">
        <f>E1595*(1+C$2031)</f>
        <v>352.92347999999998</v>
      </c>
      <c r="G1595" s="73">
        <f>D1595*F1595</f>
        <v>0</v>
      </c>
      <c r="H1595" s="68"/>
      <c r="I1595" s="74"/>
      <c r="J1595" s="69"/>
      <c r="K1595" s="63" t="str">
        <f t="shared" si="27"/>
        <v>Vazia</v>
      </c>
      <c r="L1595" s="13"/>
      <c r="M1595" s="13"/>
      <c r="N1595" s="13"/>
      <c r="O1595" s="13"/>
      <c r="P1595" s="13"/>
      <c r="Q1595" s="13"/>
      <c r="R1595" s="13"/>
      <c r="S1595" s="13"/>
      <c r="T1595" s="13"/>
      <c r="U1595" s="13"/>
    </row>
    <row r="1596" spans="1:21" ht="141.75" hidden="1">
      <c r="A1596" s="76"/>
      <c r="B1596" s="148" t="s">
        <v>1672</v>
      </c>
      <c r="C1596" s="71"/>
      <c r="D1596" s="183"/>
      <c r="E1596" s="72"/>
      <c r="F1596" s="72"/>
      <c r="G1596" s="73"/>
      <c r="H1596" s="68"/>
      <c r="I1596" s="74"/>
      <c r="J1596" s="69"/>
      <c r="K1596" s="63" t="str">
        <f t="shared" si="27"/>
        <v>Vazia</v>
      </c>
      <c r="L1596" s="13"/>
      <c r="M1596" s="13"/>
      <c r="N1596" s="13"/>
      <c r="O1596" s="13"/>
      <c r="P1596" s="13"/>
      <c r="Q1596" s="13"/>
      <c r="R1596" s="13"/>
      <c r="S1596" s="13"/>
      <c r="T1596" s="13"/>
      <c r="U1596" s="13"/>
    </row>
    <row r="1597" spans="1:21" ht="18.75" hidden="1">
      <c r="A1597" s="76"/>
      <c r="B1597" s="151"/>
      <c r="C1597" s="71"/>
      <c r="D1597" s="183"/>
      <c r="E1597" s="72"/>
      <c r="F1597" s="72"/>
      <c r="G1597" s="73"/>
      <c r="H1597" s="68"/>
      <c r="I1597" s="74"/>
      <c r="J1597" s="75"/>
      <c r="K1597" s="63" t="str">
        <f t="shared" si="27"/>
        <v>Vazia</v>
      </c>
      <c r="L1597" s="13"/>
      <c r="M1597" s="13"/>
      <c r="N1597" s="13"/>
      <c r="O1597" s="13"/>
      <c r="P1597" s="13"/>
      <c r="Q1597" s="13"/>
      <c r="R1597" s="13"/>
      <c r="S1597" s="13"/>
      <c r="T1597" s="13"/>
      <c r="U1597" s="13"/>
    </row>
    <row r="1598" spans="1:21" ht="18.75" hidden="1">
      <c r="A1598" s="76" t="s">
        <v>1673</v>
      </c>
      <c r="B1598" s="149" t="s">
        <v>1674</v>
      </c>
      <c r="C1598" s="71" t="s">
        <v>6</v>
      </c>
      <c r="D1598" s="183"/>
      <c r="E1598" s="72">
        <v>47.69</v>
      </c>
      <c r="F1598" s="72">
        <f>E1598*(1+C$2031)</f>
        <v>58.715927999999998</v>
      </c>
      <c r="G1598" s="73">
        <f>D1598*F1598</f>
        <v>0</v>
      </c>
      <c r="H1598" s="68"/>
      <c r="I1598" s="74"/>
      <c r="J1598" s="69"/>
      <c r="K1598" s="63" t="str">
        <f t="shared" si="27"/>
        <v>Vazia</v>
      </c>
      <c r="L1598" s="13"/>
      <c r="M1598" s="13"/>
      <c r="N1598" s="13"/>
      <c r="O1598" s="13"/>
      <c r="P1598" s="13"/>
      <c r="Q1598" s="13"/>
      <c r="R1598" s="13"/>
      <c r="S1598" s="13"/>
      <c r="T1598" s="13"/>
      <c r="U1598" s="13"/>
    </row>
    <row r="1599" spans="1:21" ht="94.5" hidden="1">
      <c r="A1599" s="76"/>
      <c r="B1599" s="148" t="s">
        <v>1675</v>
      </c>
      <c r="C1599" s="71"/>
      <c r="D1599" s="183"/>
      <c r="E1599" s="72"/>
      <c r="F1599" s="72"/>
      <c r="G1599" s="73"/>
      <c r="H1599" s="68"/>
      <c r="I1599" s="74"/>
      <c r="J1599" s="69"/>
      <c r="K1599" s="63" t="str">
        <f t="shared" si="27"/>
        <v>Vazia</v>
      </c>
      <c r="L1599" s="13"/>
      <c r="M1599" s="13"/>
      <c r="N1599" s="13"/>
      <c r="O1599" s="13"/>
      <c r="P1599" s="13"/>
      <c r="Q1599" s="13"/>
      <c r="R1599" s="13"/>
      <c r="S1599" s="13"/>
      <c r="T1599" s="13"/>
      <c r="U1599" s="13"/>
    </row>
    <row r="1600" spans="1:21" ht="18.75" hidden="1">
      <c r="A1600" s="76"/>
      <c r="B1600" s="149"/>
      <c r="C1600" s="71"/>
      <c r="D1600" s="183"/>
      <c r="E1600" s="72"/>
      <c r="F1600" s="72"/>
      <c r="G1600" s="73"/>
      <c r="H1600" s="68"/>
      <c r="I1600" s="74"/>
      <c r="J1600" s="75"/>
      <c r="K1600" s="63" t="str">
        <f t="shared" si="27"/>
        <v>Vazia</v>
      </c>
      <c r="L1600" s="13"/>
      <c r="M1600" s="13"/>
      <c r="N1600" s="13"/>
      <c r="O1600" s="13"/>
      <c r="P1600" s="13"/>
      <c r="Q1600" s="13"/>
      <c r="R1600" s="13"/>
      <c r="S1600" s="13"/>
      <c r="T1600" s="13"/>
      <c r="U1600" s="13"/>
    </row>
    <row r="1601" spans="1:21" ht="31.5" hidden="1">
      <c r="A1601" s="76" t="s">
        <v>1676</v>
      </c>
      <c r="B1601" s="149" t="s">
        <v>1677</v>
      </c>
      <c r="C1601" s="71" t="s">
        <v>6</v>
      </c>
      <c r="D1601" s="183"/>
      <c r="E1601" s="72">
        <v>21.4</v>
      </c>
      <c r="F1601" s="72">
        <f>E1601*(1+C$2031)</f>
        <v>26.34768</v>
      </c>
      <c r="G1601" s="73">
        <f>D1601*F1601</f>
        <v>0</v>
      </c>
      <c r="H1601" s="68"/>
      <c r="I1601" s="74"/>
      <c r="J1601" s="69"/>
      <c r="K1601" s="63" t="str">
        <f t="shared" si="27"/>
        <v>Vazia</v>
      </c>
      <c r="L1601" s="13"/>
      <c r="M1601" s="13"/>
      <c r="N1601" s="13"/>
      <c r="O1601" s="13"/>
      <c r="P1601" s="13"/>
      <c r="Q1601" s="13"/>
      <c r="R1601" s="13"/>
      <c r="S1601" s="13"/>
      <c r="T1601" s="13"/>
      <c r="U1601" s="13"/>
    </row>
    <row r="1602" spans="1:21" ht="78.75" hidden="1">
      <c r="A1602" s="76"/>
      <c r="B1602" s="148" t="s">
        <v>1678</v>
      </c>
      <c r="C1602" s="71"/>
      <c r="D1602" s="183"/>
      <c r="E1602" s="72"/>
      <c r="F1602" s="72"/>
      <c r="G1602" s="73"/>
      <c r="H1602" s="68"/>
      <c r="I1602" s="74"/>
      <c r="J1602" s="69"/>
      <c r="K1602" s="63" t="str">
        <f t="shared" si="27"/>
        <v>Vazia</v>
      </c>
      <c r="L1602" s="13"/>
      <c r="M1602" s="13"/>
      <c r="N1602" s="13"/>
      <c r="O1602" s="13"/>
      <c r="P1602" s="13"/>
      <c r="Q1602" s="13"/>
      <c r="R1602" s="13"/>
      <c r="S1602" s="13"/>
      <c r="T1602" s="13"/>
      <c r="U1602" s="13"/>
    </row>
    <row r="1603" spans="1:21" ht="18.75" hidden="1">
      <c r="A1603" s="76"/>
      <c r="B1603" s="148"/>
      <c r="C1603" s="71"/>
      <c r="D1603" s="183"/>
      <c r="E1603" s="72"/>
      <c r="F1603" s="72"/>
      <c r="G1603" s="73"/>
      <c r="H1603" s="68"/>
      <c r="I1603" s="74"/>
      <c r="J1603" s="75"/>
      <c r="K1603" s="63" t="str">
        <f t="shared" si="27"/>
        <v>Vazia</v>
      </c>
      <c r="L1603" s="13"/>
      <c r="M1603" s="13"/>
      <c r="N1603" s="13"/>
      <c r="O1603" s="13"/>
      <c r="P1603" s="13"/>
      <c r="Q1603" s="13"/>
      <c r="R1603" s="13"/>
      <c r="S1603" s="13"/>
      <c r="T1603" s="13"/>
      <c r="U1603" s="13"/>
    </row>
    <row r="1604" spans="1:21" ht="31.5" hidden="1">
      <c r="A1604" s="76" t="s">
        <v>1679</v>
      </c>
      <c r="B1604" s="149" t="s">
        <v>1680</v>
      </c>
      <c r="C1604" s="71" t="s">
        <v>6</v>
      </c>
      <c r="D1604" s="183"/>
      <c r="E1604" s="72">
        <v>9.6300000000000008</v>
      </c>
      <c r="F1604" s="72">
        <f>E1604*(1+C$2031)</f>
        <v>11.856456000000001</v>
      </c>
      <c r="G1604" s="73">
        <f>D1604*F1604</f>
        <v>0</v>
      </c>
      <c r="H1604" s="68"/>
      <c r="I1604" s="74"/>
      <c r="J1604" s="69"/>
      <c r="K1604" s="63" t="str">
        <f t="shared" si="27"/>
        <v>Vazia</v>
      </c>
      <c r="L1604" s="13"/>
      <c r="M1604" s="13"/>
      <c r="N1604" s="13"/>
      <c r="O1604" s="13"/>
      <c r="P1604" s="13"/>
      <c r="Q1604" s="13"/>
      <c r="R1604" s="13"/>
      <c r="S1604" s="13"/>
      <c r="T1604" s="13"/>
      <c r="U1604" s="13"/>
    </row>
    <row r="1605" spans="1:21" ht="78.75" hidden="1">
      <c r="A1605" s="76"/>
      <c r="B1605" s="148" t="s">
        <v>1678</v>
      </c>
      <c r="C1605" s="71"/>
      <c r="D1605" s="183"/>
      <c r="E1605" s="72"/>
      <c r="F1605" s="72"/>
      <c r="G1605" s="73"/>
      <c r="H1605" s="68"/>
      <c r="I1605" s="74"/>
      <c r="J1605" s="69"/>
      <c r="K1605" s="63" t="str">
        <f t="shared" si="27"/>
        <v>Vazia</v>
      </c>
      <c r="L1605" s="13"/>
      <c r="M1605" s="13"/>
      <c r="N1605" s="13"/>
      <c r="O1605" s="13"/>
      <c r="P1605" s="13"/>
      <c r="Q1605" s="13"/>
      <c r="R1605" s="13"/>
      <c r="S1605" s="13"/>
      <c r="T1605" s="13"/>
      <c r="U1605" s="13"/>
    </row>
    <row r="1606" spans="1:21" ht="18.75" hidden="1">
      <c r="A1606" s="76"/>
      <c r="B1606" s="148"/>
      <c r="C1606" s="71"/>
      <c r="D1606" s="183"/>
      <c r="E1606" s="72"/>
      <c r="F1606" s="72"/>
      <c r="G1606" s="73"/>
      <c r="H1606" s="68"/>
      <c r="I1606" s="74"/>
      <c r="J1606" s="75"/>
      <c r="K1606" s="63" t="str">
        <f t="shared" si="27"/>
        <v>Vazia</v>
      </c>
      <c r="L1606" s="13"/>
      <c r="M1606" s="13"/>
      <c r="N1606" s="13"/>
      <c r="O1606" s="13"/>
      <c r="P1606" s="13"/>
      <c r="Q1606" s="13"/>
      <c r="R1606" s="13"/>
      <c r="S1606" s="13"/>
      <c r="T1606" s="13"/>
      <c r="U1606" s="13"/>
    </row>
    <row r="1607" spans="1:21" ht="18.75" hidden="1">
      <c r="A1607" s="76" t="s">
        <v>1681</v>
      </c>
      <c r="B1607" s="149" t="s">
        <v>1682</v>
      </c>
      <c r="C1607" s="71" t="s">
        <v>6</v>
      </c>
      <c r="D1607" s="183"/>
      <c r="E1607" s="72">
        <v>39.43</v>
      </c>
      <c r="F1607" s="72">
        <f>E1607*(1+C$2031)</f>
        <v>48.546216000000001</v>
      </c>
      <c r="G1607" s="73">
        <f>D1607*F1607</f>
        <v>0</v>
      </c>
      <c r="H1607" s="68"/>
      <c r="I1607" s="74"/>
      <c r="J1607" s="69"/>
      <c r="K1607" s="63" t="str">
        <f t="shared" si="27"/>
        <v>Vazia</v>
      </c>
      <c r="L1607" s="13"/>
      <c r="M1607" s="13"/>
      <c r="N1607" s="13"/>
      <c r="O1607" s="13"/>
      <c r="P1607" s="13"/>
      <c r="Q1607" s="13"/>
      <c r="R1607" s="13"/>
      <c r="S1607" s="13"/>
      <c r="T1607" s="13"/>
      <c r="U1607" s="13"/>
    </row>
    <row r="1608" spans="1:21" ht="78.75" hidden="1">
      <c r="A1608" s="76"/>
      <c r="B1608" s="148" t="s">
        <v>1683</v>
      </c>
      <c r="C1608" s="71"/>
      <c r="D1608" s="183"/>
      <c r="E1608" s="72"/>
      <c r="F1608" s="72"/>
      <c r="G1608" s="73"/>
      <c r="H1608" s="68"/>
      <c r="I1608" s="74"/>
      <c r="J1608" s="69"/>
      <c r="K1608" s="63" t="str">
        <f t="shared" si="27"/>
        <v>Vazia</v>
      </c>
      <c r="L1608" s="13"/>
      <c r="M1608" s="13"/>
      <c r="N1608" s="13"/>
      <c r="O1608" s="13"/>
      <c r="P1608" s="13"/>
      <c r="Q1608" s="13"/>
      <c r="R1608" s="13"/>
      <c r="S1608" s="13"/>
      <c r="T1608" s="13"/>
      <c r="U1608" s="13"/>
    </row>
    <row r="1609" spans="1:21" ht="18.75" hidden="1">
      <c r="A1609" s="76"/>
      <c r="B1609" s="148"/>
      <c r="C1609" s="71"/>
      <c r="D1609" s="183"/>
      <c r="E1609" s="72"/>
      <c r="F1609" s="72"/>
      <c r="G1609" s="73"/>
      <c r="H1609" s="68"/>
      <c r="I1609" s="74"/>
      <c r="J1609" s="75"/>
      <c r="K1609" s="63" t="str">
        <f t="shared" si="27"/>
        <v>Vazia</v>
      </c>
      <c r="L1609" s="13"/>
      <c r="M1609" s="13"/>
      <c r="N1609" s="13"/>
      <c r="O1609" s="13"/>
      <c r="P1609" s="13"/>
      <c r="Q1609" s="13"/>
      <c r="R1609" s="13"/>
      <c r="S1609" s="13"/>
      <c r="T1609" s="13"/>
      <c r="U1609" s="13"/>
    </row>
    <row r="1610" spans="1:21" ht="31.5" hidden="1">
      <c r="A1610" s="76" t="s">
        <v>1684</v>
      </c>
      <c r="B1610" s="149" t="s">
        <v>1685</v>
      </c>
      <c r="C1610" s="71" t="s">
        <v>6</v>
      </c>
      <c r="D1610" s="183"/>
      <c r="E1610" s="72">
        <v>49.61</v>
      </c>
      <c r="F1610" s="72">
        <f>E1610*(1+C$2031)</f>
        <v>61.079832000000003</v>
      </c>
      <c r="G1610" s="73">
        <f>D1610*F1610</f>
        <v>0</v>
      </c>
      <c r="H1610" s="68"/>
      <c r="I1610" s="74"/>
      <c r="J1610" s="69"/>
      <c r="K1610" s="63" t="str">
        <f t="shared" si="27"/>
        <v>Vazia</v>
      </c>
      <c r="L1610" s="13"/>
      <c r="M1610" s="13"/>
      <c r="N1610" s="13"/>
      <c r="O1610" s="13"/>
      <c r="P1610" s="13"/>
      <c r="Q1610" s="13"/>
      <c r="R1610" s="13"/>
      <c r="S1610" s="13"/>
      <c r="T1610" s="13"/>
      <c r="U1610" s="13"/>
    </row>
    <row r="1611" spans="1:21" ht="94.5" hidden="1">
      <c r="A1611" s="76"/>
      <c r="B1611" s="148" t="s">
        <v>1686</v>
      </c>
      <c r="C1611" s="71"/>
      <c r="D1611" s="183"/>
      <c r="E1611" s="72"/>
      <c r="F1611" s="72"/>
      <c r="G1611" s="73"/>
      <c r="H1611" s="68"/>
      <c r="I1611" s="74"/>
      <c r="J1611" s="69"/>
      <c r="K1611" s="63" t="str">
        <f t="shared" si="27"/>
        <v>Vazia</v>
      </c>
      <c r="L1611" s="13"/>
      <c r="M1611" s="13"/>
      <c r="N1611" s="13"/>
      <c r="O1611" s="13"/>
      <c r="P1611" s="13"/>
      <c r="Q1611" s="13"/>
      <c r="R1611" s="13"/>
      <c r="S1611" s="13"/>
      <c r="T1611" s="13"/>
      <c r="U1611" s="13"/>
    </row>
    <row r="1612" spans="1:21" ht="18.75" hidden="1">
      <c r="A1612" s="76"/>
      <c r="B1612" s="149"/>
      <c r="C1612" s="71"/>
      <c r="D1612" s="183"/>
      <c r="E1612" s="72"/>
      <c r="F1612" s="72"/>
      <c r="G1612" s="73"/>
      <c r="H1612" s="68"/>
      <c r="I1612" s="74"/>
      <c r="J1612" s="75"/>
      <c r="K1612" s="63" t="str">
        <f t="shared" si="27"/>
        <v>Vazia</v>
      </c>
      <c r="L1612" s="13"/>
      <c r="M1612" s="13"/>
      <c r="N1612" s="13"/>
      <c r="O1612" s="13"/>
      <c r="P1612" s="13"/>
      <c r="Q1612" s="13"/>
      <c r="R1612" s="13"/>
      <c r="S1612" s="13"/>
      <c r="T1612" s="13"/>
      <c r="U1612" s="13"/>
    </row>
    <row r="1613" spans="1:21" ht="18.75" hidden="1">
      <c r="A1613" s="76" t="s">
        <v>1687</v>
      </c>
      <c r="B1613" s="151" t="s">
        <v>1688</v>
      </c>
      <c r="C1613" s="71"/>
      <c r="D1613" s="183"/>
      <c r="E1613" s="72"/>
      <c r="F1613" s="72"/>
      <c r="G1613" s="73"/>
      <c r="H1613" s="68"/>
      <c r="I1613" s="74"/>
      <c r="J1613" s="69"/>
      <c r="K1613" s="63" t="str">
        <f t="shared" si="27"/>
        <v>Vazia</v>
      </c>
      <c r="L1613" s="13"/>
      <c r="M1613" s="13"/>
      <c r="N1613" s="13"/>
      <c r="O1613" s="13"/>
      <c r="P1613" s="13"/>
      <c r="Q1613" s="13"/>
      <c r="R1613" s="13"/>
      <c r="S1613" s="13"/>
      <c r="T1613" s="13"/>
      <c r="U1613" s="13"/>
    </row>
    <row r="1614" spans="1:21" ht="267.75" hidden="1">
      <c r="A1614" s="76"/>
      <c r="B1614" s="148" t="s">
        <v>1689</v>
      </c>
      <c r="C1614" s="71"/>
      <c r="D1614" s="183"/>
      <c r="E1614" s="72"/>
      <c r="F1614" s="72"/>
      <c r="G1614" s="73"/>
      <c r="H1614" s="68"/>
      <c r="I1614" s="74"/>
      <c r="J1614" s="69"/>
      <c r="K1614" s="63" t="str">
        <f t="shared" si="27"/>
        <v>Vazia</v>
      </c>
      <c r="L1614" s="13"/>
      <c r="M1614" s="13"/>
      <c r="N1614" s="13"/>
      <c r="O1614" s="13"/>
      <c r="P1614" s="13"/>
      <c r="Q1614" s="13"/>
      <c r="R1614" s="13"/>
      <c r="S1614" s="13"/>
      <c r="T1614" s="13"/>
      <c r="U1614" s="13"/>
    </row>
    <row r="1615" spans="1:21" ht="18.75" hidden="1">
      <c r="A1615" s="76"/>
      <c r="B1615" s="148"/>
      <c r="C1615" s="71"/>
      <c r="D1615" s="183"/>
      <c r="E1615" s="72"/>
      <c r="F1615" s="72"/>
      <c r="G1615" s="73"/>
      <c r="H1615" s="68"/>
      <c r="I1615" s="74"/>
      <c r="J1615" s="75"/>
      <c r="K1615" s="63" t="str">
        <f t="shared" si="27"/>
        <v>Vazia</v>
      </c>
      <c r="L1615" s="13"/>
      <c r="M1615" s="13"/>
      <c r="N1615" s="13"/>
      <c r="O1615" s="13"/>
      <c r="P1615" s="13"/>
      <c r="Q1615" s="13"/>
      <c r="R1615" s="13"/>
      <c r="S1615" s="13"/>
      <c r="T1615" s="13"/>
      <c r="U1615" s="13"/>
    </row>
    <row r="1616" spans="1:21" ht="18.75" hidden="1">
      <c r="A1616" s="76" t="s">
        <v>1690</v>
      </c>
      <c r="B1616" s="149" t="s">
        <v>1691</v>
      </c>
      <c r="C1616" s="71" t="s">
        <v>6</v>
      </c>
      <c r="D1616" s="183"/>
      <c r="E1616" s="72">
        <v>3038.2</v>
      </c>
      <c r="F1616" s="72">
        <f>E1616*(1+C$2031)</f>
        <v>3740.63184</v>
      </c>
      <c r="G1616" s="73">
        <f>D1616*F1616</f>
        <v>0</v>
      </c>
      <c r="H1616" s="89"/>
      <c r="I1616" s="74"/>
      <c r="J1616" s="75"/>
      <c r="K1616" s="63" t="str">
        <f t="shared" si="27"/>
        <v>Vazia</v>
      </c>
      <c r="L1616" s="13"/>
      <c r="M1616" s="13"/>
      <c r="N1616" s="13"/>
      <c r="O1616" s="13"/>
      <c r="P1616" s="13"/>
      <c r="Q1616" s="13"/>
      <c r="R1616" s="13"/>
      <c r="S1616" s="13"/>
      <c r="T1616" s="13"/>
      <c r="U1616" s="13"/>
    </row>
    <row r="1617" spans="1:21" ht="18.75" hidden="1">
      <c r="A1617" s="76"/>
      <c r="B1617" s="149"/>
      <c r="C1617" s="71"/>
      <c r="D1617" s="183"/>
      <c r="E1617" s="72"/>
      <c r="F1617" s="72"/>
      <c r="G1617" s="73"/>
      <c r="H1617" s="68"/>
      <c r="I1617" s="74"/>
      <c r="J1617" s="75"/>
      <c r="K1617" s="63" t="str">
        <f t="shared" si="27"/>
        <v>Vazia</v>
      </c>
      <c r="L1617" s="13"/>
      <c r="M1617" s="13"/>
      <c r="N1617" s="13"/>
      <c r="O1617" s="13"/>
      <c r="P1617" s="13"/>
      <c r="Q1617" s="13"/>
      <c r="R1617" s="13"/>
      <c r="S1617" s="13"/>
      <c r="T1617" s="13"/>
      <c r="U1617" s="13"/>
    </row>
    <row r="1618" spans="1:21" ht="18.75" hidden="1">
      <c r="A1618" s="76" t="s">
        <v>1692</v>
      </c>
      <c r="B1618" s="149" t="s">
        <v>1693</v>
      </c>
      <c r="C1618" s="71" t="s">
        <v>6</v>
      </c>
      <c r="D1618" s="183"/>
      <c r="E1618" s="72">
        <v>6460.76</v>
      </c>
      <c r="F1618" s="72">
        <f>E1618*(1+C$2031)</f>
        <v>7954.487712000001</v>
      </c>
      <c r="G1618" s="73">
        <f>D1618*F1618</f>
        <v>0</v>
      </c>
      <c r="H1618" s="89"/>
      <c r="I1618" s="74"/>
      <c r="J1618" s="69"/>
      <c r="K1618" s="63" t="str">
        <f t="shared" si="27"/>
        <v>Vazia</v>
      </c>
      <c r="L1618" s="13"/>
      <c r="M1618" s="13"/>
      <c r="N1618" s="13"/>
      <c r="O1618" s="13"/>
      <c r="P1618" s="13"/>
      <c r="Q1618" s="13"/>
      <c r="R1618" s="13"/>
      <c r="S1618" s="13"/>
      <c r="T1618" s="13"/>
      <c r="U1618" s="13"/>
    </row>
    <row r="1619" spans="1:21" ht="18.75" hidden="1">
      <c r="A1619" s="76"/>
      <c r="B1619" s="149"/>
      <c r="C1619" s="71"/>
      <c r="D1619" s="183"/>
      <c r="E1619" s="72"/>
      <c r="F1619" s="72"/>
      <c r="G1619" s="73"/>
      <c r="H1619" s="68"/>
      <c r="I1619" s="74"/>
      <c r="J1619" s="75"/>
      <c r="K1619" s="63" t="str">
        <f t="shared" si="27"/>
        <v>Vazia</v>
      </c>
      <c r="L1619" s="13"/>
      <c r="M1619" s="13"/>
      <c r="N1619" s="13"/>
      <c r="O1619" s="13"/>
      <c r="P1619" s="13"/>
      <c r="Q1619" s="13"/>
      <c r="R1619" s="13"/>
      <c r="S1619" s="13"/>
      <c r="T1619" s="13"/>
      <c r="U1619" s="13"/>
    </row>
    <row r="1620" spans="1:21" ht="18.75" hidden="1">
      <c r="A1620" s="76" t="s">
        <v>1694</v>
      </c>
      <c r="B1620" s="149" t="s">
        <v>1695</v>
      </c>
      <c r="C1620" s="71" t="s">
        <v>6</v>
      </c>
      <c r="D1620" s="183"/>
      <c r="E1620" s="72">
        <v>3656.59</v>
      </c>
      <c r="F1620" s="72">
        <f>E1620*(1+C$2031)</f>
        <v>4501.9936080000007</v>
      </c>
      <c r="G1620" s="73">
        <f>D1620*F1620</f>
        <v>0</v>
      </c>
      <c r="H1620" s="89"/>
      <c r="I1620" s="74"/>
      <c r="J1620" s="69"/>
      <c r="K1620" s="63" t="str">
        <f t="shared" si="27"/>
        <v>Vazia</v>
      </c>
      <c r="L1620" s="13"/>
      <c r="M1620" s="13"/>
      <c r="N1620" s="13"/>
      <c r="O1620" s="13"/>
      <c r="P1620" s="13"/>
      <c r="Q1620" s="13"/>
      <c r="R1620" s="13"/>
      <c r="S1620" s="13"/>
      <c r="T1620" s="13"/>
      <c r="U1620" s="13"/>
    </row>
    <row r="1621" spans="1:21" ht="18.75" hidden="1">
      <c r="A1621" s="76"/>
      <c r="B1621" s="149"/>
      <c r="C1621" s="71"/>
      <c r="D1621" s="183"/>
      <c r="E1621" s="72"/>
      <c r="F1621" s="72"/>
      <c r="G1621" s="73"/>
      <c r="H1621" s="68"/>
      <c r="I1621" s="74"/>
      <c r="J1621" s="75"/>
      <c r="K1621" s="63" t="str">
        <f t="shared" si="27"/>
        <v>Vazia</v>
      </c>
      <c r="L1621" s="13"/>
      <c r="M1621" s="13"/>
      <c r="N1621" s="13"/>
      <c r="O1621" s="13"/>
      <c r="P1621" s="13"/>
      <c r="Q1621" s="13"/>
      <c r="R1621" s="13"/>
      <c r="S1621" s="13"/>
      <c r="T1621" s="13"/>
      <c r="U1621" s="13"/>
    </row>
    <row r="1622" spans="1:21" ht="18.75" hidden="1">
      <c r="A1622" s="76" t="s">
        <v>1696</v>
      </c>
      <c r="B1622" s="149" t="s">
        <v>1697</v>
      </c>
      <c r="C1622" s="71" t="s">
        <v>6</v>
      </c>
      <c r="D1622" s="183"/>
      <c r="E1622" s="72">
        <v>8866.2999999999993</v>
      </c>
      <c r="F1622" s="72">
        <f>E1622*(1+C$2031)</f>
        <v>10916.188560000001</v>
      </c>
      <c r="G1622" s="73">
        <f>D1622*F1622</f>
        <v>0</v>
      </c>
      <c r="H1622" s="89"/>
      <c r="I1622" s="74"/>
      <c r="J1622" s="69"/>
      <c r="K1622" s="63" t="str">
        <f t="shared" si="27"/>
        <v>Vazia</v>
      </c>
      <c r="L1622" s="13"/>
      <c r="M1622" s="13"/>
      <c r="N1622" s="13"/>
      <c r="O1622" s="13"/>
      <c r="P1622" s="13"/>
      <c r="Q1622" s="13"/>
      <c r="R1622" s="13"/>
      <c r="S1622" s="13"/>
      <c r="T1622" s="13"/>
      <c r="U1622" s="13"/>
    </row>
    <row r="1623" spans="1:21" ht="18.75" hidden="1">
      <c r="A1623" s="76"/>
      <c r="B1623" s="149"/>
      <c r="C1623" s="71"/>
      <c r="D1623" s="183"/>
      <c r="E1623" s="72"/>
      <c r="F1623" s="72"/>
      <c r="G1623" s="73"/>
      <c r="H1623" s="89"/>
      <c r="I1623" s="74"/>
      <c r="J1623" s="69"/>
      <c r="K1623" s="63" t="str">
        <f t="shared" si="27"/>
        <v>Vazia</v>
      </c>
      <c r="L1623" s="13"/>
      <c r="M1623" s="13"/>
      <c r="N1623" s="13"/>
      <c r="O1623" s="13"/>
      <c r="P1623" s="13"/>
      <c r="Q1623" s="13"/>
      <c r="R1623" s="13"/>
      <c r="S1623" s="13"/>
      <c r="T1623" s="13"/>
      <c r="U1623" s="13"/>
    </row>
    <row r="1624" spans="1:21" ht="47.25" hidden="1">
      <c r="A1624" s="76" t="s">
        <v>1698</v>
      </c>
      <c r="B1624" s="149" t="s">
        <v>1699</v>
      </c>
      <c r="C1624" s="71" t="s">
        <v>6</v>
      </c>
      <c r="D1624" s="183"/>
      <c r="E1624" s="72">
        <v>750</v>
      </c>
      <c r="F1624" s="72">
        <f>E1624*(1+C$2031)</f>
        <v>923.40000000000009</v>
      </c>
      <c r="G1624" s="73">
        <f>D1624*F1624</f>
        <v>0</v>
      </c>
      <c r="H1624" s="89"/>
      <c r="I1624" s="74"/>
      <c r="J1624" s="69"/>
      <c r="K1624" s="63" t="str">
        <f t="shared" si="27"/>
        <v>Vazia</v>
      </c>
      <c r="L1624" s="13"/>
      <c r="M1624" s="13"/>
      <c r="N1624" s="13"/>
      <c r="O1624" s="13"/>
      <c r="P1624" s="13"/>
      <c r="Q1624" s="13"/>
      <c r="R1624" s="13"/>
      <c r="S1624" s="13"/>
      <c r="T1624" s="13"/>
      <c r="U1624" s="13"/>
    </row>
    <row r="1625" spans="1:21" ht="18.75" hidden="1">
      <c r="A1625" s="76"/>
      <c r="B1625" s="149"/>
      <c r="C1625" s="71"/>
      <c r="D1625" s="183"/>
      <c r="E1625" s="72"/>
      <c r="F1625" s="72"/>
      <c r="G1625" s="73"/>
      <c r="H1625" s="89"/>
      <c r="I1625" s="74"/>
      <c r="J1625" s="69"/>
      <c r="K1625" s="63" t="str">
        <f t="shared" si="27"/>
        <v>Vazia</v>
      </c>
      <c r="L1625" s="13"/>
      <c r="M1625" s="13"/>
      <c r="N1625" s="13"/>
      <c r="O1625" s="13"/>
      <c r="P1625" s="13"/>
      <c r="Q1625" s="13"/>
      <c r="R1625" s="13"/>
      <c r="S1625" s="13"/>
      <c r="T1625" s="13"/>
      <c r="U1625" s="13"/>
    </row>
    <row r="1626" spans="1:21" ht="18.75">
      <c r="A1626" s="76" t="s">
        <v>1700</v>
      </c>
      <c r="B1626" s="151" t="s">
        <v>1701</v>
      </c>
      <c r="C1626" s="71"/>
      <c r="D1626" s="227"/>
      <c r="E1626" s="72"/>
      <c r="F1626" s="72"/>
      <c r="G1626" s="73"/>
      <c r="H1626" s="217" t="s">
        <v>2225</v>
      </c>
      <c r="I1626" s="74"/>
      <c r="J1626" s="69"/>
      <c r="K1626" s="63" t="str">
        <f t="shared" si="27"/>
        <v>Preenchida</v>
      </c>
      <c r="L1626" s="13"/>
      <c r="M1626" s="13"/>
      <c r="N1626" s="13"/>
      <c r="O1626" s="13"/>
      <c r="P1626" s="13"/>
      <c r="Q1626" s="13"/>
      <c r="R1626" s="13"/>
      <c r="S1626" s="13"/>
      <c r="T1626" s="13"/>
      <c r="U1626" s="13"/>
    </row>
    <row r="1627" spans="1:21" ht="47.25" hidden="1">
      <c r="A1627" s="76" t="s">
        <v>1702</v>
      </c>
      <c r="B1627" s="149" t="s">
        <v>1703</v>
      </c>
      <c r="C1627" s="71" t="s">
        <v>18</v>
      </c>
      <c r="D1627" s="183"/>
      <c r="E1627" s="72">
        <v>1.64</v>
      </c>
      <c r="F1627" s="72">
        <f>E1627*(1+C$2031)</f>
        <v>2.0191680000000001</v>
      </c>
      <c r="G1627" s="73">
        <f>D1627*F1627</f>
        <v>0</v>
      </c>
      <c r="H1627" s="89"/>
      <c r="I1627" s="74"/>
      <c r="J1627" s="69"/>
      <c r="K1627" s="63" t="str">
        <f t="shared" si="27"/>
        <v>Vazia</v>
      </c>
      <c r="L1627" s="13"/>
      <c r="M1627" s="13"/>
      <c r="N1627" s="13"/>
      <c r="O1627" s="13"/>
      <c r="P1627" s="13"/>
      <c r="Q1627" s="13"/>
      <c r="R1627" s="13"/>
      <c r="S1627" s="13"/>
      <c r="T1627" s="13"/>
      <c r="U1627" s="13"/>
    </row>
    <row r="1628" spans="1:21" ht="110.25" hidden="1">
      <c r="A1628" s="76"/>
      <c r="B1628" s="148" t="s">
        <v>1704</v>
      </c>
      <c r="C1628" s="71"/>
      <c r="D1628" s="183"/>
      <c r="E1628" s="72"/>
      <c r="F1628" s="72"/>
      <c r="G1628" s="73"/>
      <c r="H1628" s="89"/>
      <c r="I1628" s="74"/>
      <c r="J1628" s="69"/>
      <c r="K1628" s="63" t="str">
        <f t="shared" si="27"/>
        <v>Vazia</v>
      </c>
      <c r="L1628" s="13"/>
      <c r="M1628" s="13"/>
      <c r="N1628" s="13"/>
      <c r="O1628" s="13"/>
      <c r="P1628" s="13"/>
      <c r="Q1628" s="13"/>
      <c r="R1628" s="13"/>
      <c r="S1628" s="13"/>
      <c r="T1628" s="13"/>
      <c r="U1628" s="13"/>
    </row>
    <row r="1629" spans="1:21" ht="18.75" hidden="1">
      <c r="A1629" s="76"/>
      <c r="B1629" s="149"/>
      <c r="C1629" s="71"/>
      <c r="D1629" s="183"/>
      <c r="E1629" s="72"/>
      <c r="F1629" s="72"/>
      <c r="G1629" s="73"/>
      <c r="H1629" s="89"/>
      <c r="I1629" s="74"/>
      <c r="J1629" s="69"/>
      <c r="K1629" s="63" t="str">
        <f t="shared" si="27"/>
        <v>Vazia</v>
      </c>
      <c r="L1629" s="13"/>
      <c r="M1629" s="13"/>
      <c r="N1629" s="13"/>
      <c r="O1629" s="13"/>
      <c r="P1629" s="13"/>
      <c r="Q1629" s="13"/>
      <c r="R1629" s="13"/>
      <c r="S1629" s="13"/>
      <c r="T1629" s="13"/>
      <c r="U1629" s="13"/>
    </row>
    <row r="1630" spans="1:21" ht="63" hidden="1">
      <c r="A1630" s="76" t="s">
        <v>1705</v>
      </c>
      <c r="B1630" s="149" t="s">
        <v>1706</v>
      </c>
      <c r="C1630" s="71" t="s">
        <v>32</v>
      </c>
      <c r="D1630" s="183"/>
      <c r="E1630" s="72">
        <v>1.49</v>
      </c>
      <c r="F1630" s="72">
        <f>E1630*(1+C$2031)</f>
        <v>1.8344880000000001</v>
      </c>
      <c r="G1630" s="73">
        <f>D1630*F1630</f>
        <v>0</v>
      </c>
      <c r="H1630" s="89"/>
      <c r="I1630" s="74"/>
      <c r="J1630" s="69"/>
      <c r="K1630" s="63" t="str">
        <f t="shared" si="27"/>
        <v>Vazia</v>
      </c>
      <c r="L1630" s="13"/>
      <c r="M1630" s="13"/>
      <c r="N1630" s="13"/>
      <c r="O1630" s="13"/>
      <c r="P1630" s="13"/>
      <c r="Q1630" s="13"/>
      <c r="R1630" s="13"/>
      <c r="S1630" s="13"/>
      <c r="T1630" s="13"/>
      <c r="U1630" s="13"/>
    </row>
    <row r="1631" spans="1:21" ht="110.25" hidden="1">
      <c r="A1631" s="76"/>
      <c r="B1631" s="148" t="s">
        <v>1707</v>
      </c>
      <c r="C1631" s="71"/>
      <c r="D1631" s="183"/>
      <c r="E1631" s="72"/>
      <c r="F1631" s="72"/>
      <c r="G1631" s="73"/>
      <c r="H1631" s="89"/>
      <c r="I1631" s="74"/>
      <c r="J1631" s="69"/>
      <c r="K1631" s="63" t="str">
        <f t="shared" si="27"/>
        <v>Vazia</v>
      </c>
      <c r="L1631" s="13"/>
      <c r="M1631" s="13"/>
      <c r="N1631" s="13"/>
      <c r="O1631" s="13"/>
      <c r="P1631" s="13"/>
      <c r="Q1631" s="13"/>
      <c r="R1631" s="13"/>
      <c r="S1631" s="13"/>
      <c r="T1631" s="13"/>
      <c r="U1631" s="13"/>
    </row>
    <row r="1632" spans="1:21" ht="18.75" hidden="1">
      <c r="A1632" s="76"/>
      <c r="B1632" s="148"/>
      <c r="C1632" s="71"/>
      <c r="D1632" s="183"/>
      <c r="E1632" s="72"/>
      <c r="F1632" s="72"/>
      <c r="G1632" s="73"/>
      <c r="H1632" s="89"/>
      <c r="I1632" s="74"/>
      <c r="J1632" s="69"/>
      <c r="K1632" s="63" t="str">
        <f t="shared" si="27"/>
        <v>Vazia</v>
      </c>
      <c r="L1632" s="13"/>
      <c r="M1632" s="13"/>
      <c r="N1632" s="13"/>
      <c r="O1632" s="13"/>
      <c r="P1632" s="13"/>
      <c r="Q1632" s="13"/>
      <c r="R1632" s="13"/>
      <c r="S1632" s="13"/>
      <c r="T1632" s="13"/>
      <c r="U1632" s="13"/>
    </row>
    <row r="1633" spans="1:21" ht="47.25">
      <c r="A1633" s="76" t="s">
        <v>1708</v>
      </c>
      <c r="B1633" s="149" t="s">
        <v>1709</v>
      </c>
      <c r="C1633" s="71" t="s">
        <v>1710</v>
      </c>
      <c r="D1633" s="227">
        <v>55</v>
      </c>
      <c r="E1633" s="72">
        <v>13.5</v>
      </c>
      <c r="F1633" s="72">
        <f>E1633*(1+C$2031)</f>
        <v>16.621200000000002</v>
      </c>
      <c r="G1633" s="73">
        <f>D1633*F1633</f>
        <v>914.16600000000005</v>
      </c>
      <c r="H1633" s="288" t="s">
        <v>2224</v>
      </c>
      <c r="I1633" s="289"/>
      <c r="J1633" s="290"/>
      <c r="K1633" s="63" t="str">
        <f t="shared" si="27"/>
        <v>Preenchida</v>
      </c>
      <c r="L1633" s="13"/>
      <c r="M1633" s="13"/>
      <c r="N1633" s="13"/>
      <c r="O1633" s="13"/>
      <c r="P1633" s="13"/>
      <c r="Q1633" s="13"/>
      <c r="R1633" s="13"/>
      <c r="S1633" s="13"/>
      <c r="T1633" s="13"/>
      <c r="U1633" s="13"/>
    </row>
    <row r="1634" spans="1:21" ht="366" customHeight="1">
      <c r="A1634" s="76"/>
      <c r="B1634" s="148" t="s">
        <v>1711</v>
      </c>
      <c r="C1634" s="71"/>
      <c r="D1634" s="227"/>
      <c r="E1634" s="72"/>
      <c r="F1634" s="72"/>
      <c r="G1634" s="73"/>
      <c r="H1634" s="217" t="s">
        <v>2225</v>
      </c>
      <c r="I1634" s="74"/>
      <c r="J1634" s="69"/>
      <c r="K1634" s="63" t="str">
        <f t="shared" si="27"/>
        <v>Preenchida</v>
      </c>
      <c r="L1634" s="13"/>
      <c r="M1634" s="13"/>
      <c r="N1634" s="13"/>
      <c r="O1634" s="13"/>
      <c r="P1634" s="13"/>
      <c r="Q1634" s="13"/>
      <c r="R1634" s="13"/>
      <c r="S1634" s="13"/>
      <c r="T1634" s="13"/>
      <c r="U1634" s="13"/>
    </row>
    <row r="1635" spans="1:21" ht="18.75" hidden="1">
      <c r="A1635" s="76"/>
      <c r="B1635" s="149"/>
      <c r="C1635" s="71"/>
      <c r="D1635" s="183"/>
      <c r="E1635" s="72"/>
      <c r="F1635" s="72"/>
      <c r="G1635" s="73"/>
      <c r="H1635" s="89"/>
      <c r="I1635" s="74"/>
      <c r="J1635" s="69"/>
      <c r="K1635" s="63" t="str">
        <f t="shared" si="27"/>
        <v>Vazia</v>
      </c>
      <c r="L1635" s="13"/>
      <c r="M1635" s="13"/>
      <c r="N1635" s="13"/>
      <c r="O1635" s="13"/>
      <c r="P1635" s="13"/>
      <c r="Q1635" s="13"/>
      <c r="R1635" s="13"/>
      <c r="S1635" s="13"/>
      <c r="T1635" s="13"/>
      <c r="U1635" s="13"/>
    </row>
    <row r="1636" spans="1:21" ht="47.25" hidden="1">
      <c r="A1636" s="76" t="s">
        <v>1712</v>
      </c>
      <c r="B1636" s="149" t="s">
        <v>1713</v>
      </c>
      <c r="C1636" s="71" t="s">
        <v>32</v>
      </c>
      <c r="D1636" s="183"/>
      <c r="E1636" s="72">
        <v>8.66</v>
      </c>
      <c r="F1636" s="72">
        <f>E1636*(1+C$2031)</f>
        <v>10.662192000000001</v>
      </c>
      <c r="G1636" s="73">
        <f>D1636*F1636</f>
        <v>0</v>
      </c>
      <c r="H1636" s="68"/>
      <c r="I1636" s="74"/>
      <c r="J1636" s="75"/>
      <c r="K1636" s="63" t="str">
        <f t="shared" si="27"/>
        <v>Vazia</v>
      </c>
      <c r="L1636" s="13"/>
      <c r="M1636" s="13"/>
      <c r="N1636" s="13"/>
      <c r="O1636" s="13"/>
      <c r="P1636" s="13"/>
      <c r="Q1636" s="13"/>
      <c r="R1636" s="13"/>
      <c r="S1636" s="13"/>
      <c r="T1636" s="13"/>
      <c r="U1636" s="13"/>
    </row>
    <row r="1637" spans="1:21" ht="110.25" hidden="1">
      <c r="A1637" s="76"/>
      <c r="B1637" s="148" t="s">
        <v>1714</v>
      </c>
      <c r="C1637" s="71"/>
      <c r="D1637" s="183"/>
      <c r="E1637" s="72"/>
      <c r="F1637" s="72"/>
      <c r="G1637" s="73"/>
      <c r="H1637" s="68"/>
      <c r="I1637" s="74"/>
      <c r="J1637" s="75"/>
      <c r="K1637" s="63" t="str">
        <f t="shared" si="27"/>
        <v>Vazia</v>
      </c>
      <c r="L1637" s="13"/>
      <c r="M1637" s="13"/>
      <c r="N1637" s="13"/>
      <c r="O1637" s="13"/>
      <c r="P1637" s="13"/>
      <c r="Q1637" s="13"/>
      <c r="R1637" s="13"/>
      <c r="S1637" s="13"/>
      <c r="T1637" s="13"/>
      <c r="U1637" s="13"/>
    </row>
    <row r="1638" spans="1:21" ht="18.75" hidden="1">
      <c r="A1638" s="76"/>
      <c r="B1638" s="149"/>
      <c r="C1638" s="71"/>
      <c r="D1638" s="183"/>
      <c r="E1638" s="72"/>
      <c r="F1638" s="72"/>
      <c r="G1638" s="73"/>
      <c r="H1638" s="68"/>
      <c r="I1638" s="74"/>
      <c r="J1638" s="75"/>
      <c r="K1638" s="63" t="str">
        <f t="shared" si="27"/>
        <v>Vazia</v>
      </c>
      <c r="L1638" s="13"/>
      <c r="M1638" s="13"/>
      <c r="N1638" s="13"/>
      <c r="O1638" s="13"/>
      <c r="P1638" s="13"/>
      <c r="Q1638" s="13"/>
      <c r="R1638" s="13"/>
      <c r="S1638" s="13"/>
      <c r="T1638" s="13"/>
      <c r="U1638" s="13"/>
    </row>
    <row r="1639" spans="1:21" ht="47.25" hidden="1">
      <c r="A1639" s="76" t="s">
        <v>1715</v>
      </c>
      <c r="B1639" s="149" t="s">
        <v>1716</v>
      </c>
      <c r="C1639" s="71" t="s">
        <v>1717</v>
      </c>
      <c r="D1639" s="183"/>
      <c r="E1639" s="72">
        <v>22</v>
      </c>
      <c r="F1639" s="72">
        <f>E1639*(1+C$2031)</f>
        <v>27.086400000000001</v>
      </c>
      <c r="G1639" s="73">
        <f>D1639*F1639</f>
        <v>0</v>
      </c>
      <c r="H1639" s="68"/>
      <c r="I1639" s="74"/>
      <c r="J1639" s="75"/>
      <c r="K1639" s="63" t="str">
        <f t="shared" ref="K1639:K1704" si="28">IF(H1639="","Vazia","Preenchida")</f>
        <v>Vazia</v>
      </c>
      <c r="L1639" s="13"/>
      <c r="M1639" s="13"/>
      <c r="N1639" s="13"/>
      <c r="O1639" s="13"/>
      <c r="P1639" s="13"/>
      <c r="Q1639" s="13"/>
      <c r="R1639" s="13"/>
      <c r="S1639" s="13"/>
      <c r="T1639" s="13"/>
      <c r="U1639" s="13"/>
    </row>
    <row r="1640" spans="1:21" ht="204.75" hidden="1">
      <c r="A1640" s="76"/>
      <c r="B1640" s="148" t="s">
        <v>1718</v>
      </c>
      <c r="C1640" s="71"/>
      <c r="D1640" s="183"/>
      <c r="E1640" s="72"/>
      <c r="F1640" s="72"/>
      <c r="G1640" s="73"/>
      <c r="H1640" s="68"/>
      <c r="I1640" s="74"/>
      <c r="J1640" s="75"/>
      <c r="K1640" s="63" t="str">
        <f t="shared" si="28"/>
        <v>Vazia</v>
      </c>
      <c r="L1640" s="13"/>
      <c r="M1640" s="13"/>
      <c r="N1640" s="13"/>
      <c r="O1640" s="13"/>
      <c r="P1640" s="13"/>
      <c r="Q1640" s="13"/>
      <c r="R1640" s="13"/>
      <c r="S1640" s="13"/>
      <c r="T1640" s="13"/>
      <c r="U1640" s="13"/>
    </row>
    <row r="1641" spans="1:21" ht="18.75" hidden="1">
      <c r="A1641" s="76"/>
      <c r="B1641" s="149"/>
      <c r="C1641" s="71"/>
      <c r="D1641" s="183"/>
      <c r="E1641" s="72"/>
      <c r="F1641" s="72"/>
      <c r="G1641" s="73"/>
      <c r="H1641" s="68"/>
      <c r="I1641" s="74"/>
      <c r="J1641" s="75"/>
      <c r="K1641" s="63" t="str">
        <f t="shared" si="28"/>
        <v>Vazia</v>
      </c>
      <c r="L1641" s="13"/>
      <c r="M1641" s="13"/>
      <c r="N1641" s="13"/>
      <c r="O1641" s="13"/>
      <c r="P1641" s="13"/>
      <c r="Q1641" s="13"/>
      <c r="R1641" s="13"/>
      <c r="S1641" s="13"/>
      <c r="T1641" s="13"/>
      <c r="U1641" s="13"/>
    </row>
    <row r="1642" spans="1:21" ht="31.5" hidden="1">
      <c r="A1642" s="76" t="s">
        <v>1719</v>
      </c>
      <c r="B1642" s="149" t="s">
        <v>1720</v>
      </c>
      <c r="C1642" s="71" t="s">
        <v>18</v>
      </c>
      <c r="D1642" s="183"/>
      <c r="E1642" s="72">
        <v>9.98</v>
      </c>
      <c r="F1642" s="72">
        <f>E1642*(1+C$2031)</f>
        <v>12.287376000000002</v>
      </c>
      <c r="G1642" s="73">
        <f>D1642*F1642</f>
        <v>0</v>
      </c>
      <c r="H1642" s="68"/>
      <c r="I1642" s="74"/>
      <c r="J1642" s="75"/>
      <c r="K1642" s="63" t="str">
        <f t="shared" si="28"/>
        <v>Vazia</v>
      </c>
      <c r="L1642" s="13"/>
      <c r="M1642" s="13"/>
      <c r="N1642" s="13"/>
      <c r="O1642" s="13"/>
      <c r="P1642" s="13"/>
      <c r="Q1642" s="13"/>
      <c r="R1642" s="13"/>
      <c r="S1642" s="13"/>
      <c r="T1642" s="13"/>
      <c r="U1642" s="13"/>
    </row>
    <row r="1643" spans="1:21" ht="94.5" hidden="1">
      <c r="A1643" s="76"/>
      <c r="B1643" s="148" t="s">
        <v>1721</v>
      </c>
      <c r="C1643" s="71"/>
      <c r="D1643" s="183"/>
      <c r="E1643" s="72"/>
      <c r="F1643" s="72"/>
      <c r="G1643" s="73"/>
      <c r="H1643" s="68"/>
      <c r="I1643" s="74"/>
      <c r="J1643" s="75"/>
      <c r="K1643" s="63" t="str">
        <f t="shared" si="28"/>
        <v>Vazia</v>
      </c>
      <c r="L1643" s="13"/>
      <c r="M1643" s="13"/>
      <c r="N1643" s="13"/>
      <c r="O1643" s="13"/>
      <c r="P1643" s="13"/>
      <c r="Q1643" s="13"/>
      <c r="R1643" s="13"/>
      <c r="S1643" s="13"/>
      <c r="T1643" s="13"/>
      <c r="U1643" s="13"/>
    </row>
    <row r="1644" spans="1:21" ht="18.75">
      <c r="A1644" s="76"/>
      <c r="B1644" s="149"/>
      <c r="C1644" s="276" t="s">
        <v>81</v>
      </c>
      <c r="D1644" s="272"/>
      <c r="E1644" s="270"/>
      <c r="F1644" s="20"/>
      <c r="G1644" s="21">
        <f>SUM(G1560:G1643)</f>
        <v>50188.253896800008</v>
      </c>
      <c r="H1644" s="212" t="s">
        <v>2225</v>
      </c>
      <c r="I1644" s="74"/>
      <c r="J1644" s="69"/>
      <c r="K1644" s="63" t="str">
        <f t="shared" si="28"/>
        <v>Preenchida</v>
      </c>
      <c r="L1644" s="13"/>
      <c r="M1644" s="13"/>
      <c r="N1644" s="13"/>
      <c r="O1644" s="13"/>
      <c r="P1644" s="13"/>
      <c r="Q1644" s="13"/>
      <c r="R1644" s="13"/>
      <c r="S1644" s="13"/>
      <c r="T1644" s="13"/>
      <c r="U1644" s="13"/>
    </row>
    <row r="1645" spans="1:21" ht="18.75">
      <c r="A1645" s="67">
        <v>200000</v>
      </c>
      <c r="B1645" s="146" t="s">
        <v>1722</v>
      </c>
      <c r="C1645" s="27"/>
      <c r="D1645" s="226"/>
      <c r="E1645" s="11"/>
      <c r="F1645" s="72"/>
      <c r="G1645" s="73"/>
      <c r="H1645" s="212" t="s">
        <v>2225</v>
      </c>
      <c r="I1645" s="74"/>
      <c r="J1645" s="69"/>
      <c r="K1645" s="63" t="str">
        <f t="shared" si="28"/>
        <v>Preenchida</v>
      </c>
      <c r="L1645" s="13"/>
      <c r="M1645" s="13"/>
      <c r="N1645" s="13"/>
      <c r="O1645" s="13"/>
      <c r="P1645" s="13"/>
      <c r="Q1645" s="13"/>
      <c r="R1645" s="13"/>
      <c r="S1645" s="13"/>
      <c r="T1645" s="13"/>
      <c r="U1645" s="13"/>
    </row>
    <row r="1646" spans="1:21" ht="18.75">
      <c r="A1646" s="111">
        <v>200100</v>
      </c>
      <c r="B1646" s="161" t="s">
        <v>373</v>
      </c>
      <c r="C1646" s="23"/>
      <c r="D1646" s="227"/>
      <c r="E1646" s="72"/>
      <c r="F1646" s="72"/>
      <c r="G1646" s="73"/>
      <c r="H1646" s="212" t="s">
        <v>2225</v>
      </c>
      <c r="I1646" s="74"/>
      <c r="J1646" s="69"/>
      <c r="K1646" s="63" t="str">
        <f t="shared" si="28"/>
        <v>Preenchida</v>
      </c>
      <c r="L1646" s="13"/>
      <c r="M1646" s="13"/>
      <c r="N1646" s="13"/>
      <c r="O1646" s="13"/>
      <c r="P1646" s="13"/>
      <c r="Q1646" s="13"/>
      <c r="R1646" s="13"/>
      <c r="S1646" s="13"/>
      <c r="T1646" s="13"/>
      <c r="U1646" s="13"/>
    </row>
    <row r="1647" spans="1:21" ht="31.5" hidden="1">
      <c r="A1647" s="76" t="s">
        <v>1723</v>
      </c>
      <c r="B1647" s="146" t="s">
        <v>17</v>
      </c>
      <c r="C1647" s="71" t="s">
        <v>18</v>
      </c>
      <c r="D1647" s="183"/>
      <c r="E1647" s="72">
        <v>48.53</v>
      </c>
      <c r="F1647" s="72">
        <f>E1647*(1+C$2031)</f>
        <v>59.750136000000005</v>
      </c>
      <c r="G1647" s="73">
        <f>D1647*F1647</f>
        <v>0</v>
      </c>
      <c r="H1647" s="68"/>
      <c r="I1647" s="74"/>
      <c r="J1647" s="75"/>
      <c r="K1647" s="63" t="str">
        <f t="shared" si="28"/>
        <v>Vazia</v>
      </c>
      <c r="L1647" s="13"/>
      <c r="M1647" s="13"/>
      <c r="N1647" s="13"/>
      <c r="O1647" s="13"/>
      <c r="P1647" s="13"/>
      <c r="Q1647" s="13"/>
      <c r="R1647" s="13"/>
      <c r="S1647" s="13"/>
      <c r="T1647" s="13"/>
      <c r="U1647" s="13"/>
    </row>
    <row r="1648" spans="1:21" ht="141.75" hidden="1">
      <c r="A1648" s="76"/>
      <c r="B1648" s="148" t="s">
        <v>19</v>
      </c>
      <c r="C1648" s="71"/>
      <c r="D1648" s="183"/>
      <c r="E1648" s="72"/>
      <c r="F1648" s="72"/>
      <c r="G1648" s="73"/>
      <c r="H1648" s="68"/>
      <c r="I1648" s="74"/>
      <c r="J1648" s="69"/>
      <c r="K1648" s="63" t="str">
        <f t="shared" si="28"/>
        <v>Vazia</v>
      </c>
      <c r="L1648" s="13"/>
      <c r="M1648" s="13"/>
      <c r="N1648" s="13"/>
      <c r="O1648" s="13"/>
      <c r="P1648" s="13"/>
      <c r="Q1648" s="13"/>
      <c r="R1648" s="13"/>
      <c r="S1648" s="13"/>
      <c r="T1648" s="13"/>
      <c r="U1648" s="13"/>
    </row>
    <row r="1649" spans="1:21" ht="18.75" hidden="1">
      <c r="A1649" s="76"/>
      <c r="B1649" s="148"/>
      <c r="C1649" s="71"/>
      <c r="D1649" s="183"/>
      <c r="E1649" s="72"/>
      <c r="F1649" s="72"/>
      <c r="G1649" s="73"/>
      <c r="H1649" s="68"/>
      <c r="I1649" s="74"/>
      <c r="J1649" s="69"/>
      <c r="K1649" s="63" t="str">
        <f t="shared" si="28"/>
        <v>Vazia</v>
      </c>
      <c r="L1649" s="13"/>
      <c r="M1649" s="13"/>
      <c r="N1649" s="13"/>
      <c r="O1649" s="13"/>
      <c r="P1649" s="13"/>
      <c r="Q1649" s="13"/>
      <c r="R1649" s="13"/>
      <c r="S1649" s="13"/>
      <c r="T1649" s="13"/>
      <c r="U1649" s="13"/>
    </row>
    <row r="1650" spans="1:21" ht="31.5" hidden="1">
      <c r="A1650" s="76" t="s">
        <v>1724</v>
      </c>
      <c r="B1650" s="149" t="s">
        <v>227</v>
      </c>
      <c r="C1650" s="71" t="s">
        <v>1725</v>
      </c>
      <c r="D1650" s="183"/>
      <c r="E1650" s="72">
        <v>23.48</v>
      </c>
      <c r="F1650" s="72">
        <f>E1650*(1+C$2031)</f>
        <v>28.908576000000004</v>
      </c>
      <c r="G1650" s="73">
        <f>D1650*F1650</f>
        <v>0</v>
      </c>
      <c r="H1650" s="68"/>
      <c r="I1650" s="74"/>
      <c r="J1650" s="75"/>
      <c r="K1650" s="63" t="str">
        <f t="shared" si="28"/>
        <v>Vazia</v>
      </c>
      <c r="L1650" s="13"/>
      <c r="M1650" s="13"/>
      <c r="N1650" s="13"/>
      <c r="O1650" s="13"/>
      <c r="P1650" s="13"/>
      <c r="Q1650" s="13"/>
      <c r="R1650" s="13"/>
      <c r="S1650" s="13"/>
      <c r="T1650" s="13"/>
      <c r="U1650" s="13"/>
    </row>
    <row r="1651" spans="1:21" ht="63" hidden="1">
      <c r="A1651" s="76"/>
      <c r="B1651" s="148" t="s">
        <v>229</v>
      </c>
      <c r="C1651" s="71"/>
      <c r="D1651" s="183"/>
      <c r="E1651" s="72"/>
      <c r="F1651" s="72"/>
      <c r="G1651" s="73"/>
      <c r="H1651" s="68"/>
      <c r="I1651" s="74"/>
      <c r="J1651" s="69"/>
      <c r="K1651" s="63" t="str">
        <f t="shared" si="28"/>
        <v>Vazia</v>
      </c>
      <c r="L1651" s="13"/>
      <c r="M1651" s="13"/>
      <c r="N1651" s="13"/>
      <c r="O1651" s="13"/>
      <c r="P1651" s="13"/>
      <c r="Q1651" s="13"/>
      <c r="R1651" s="13"/>
      <c r="S1651" s="13"/>
      <c r="T1651" s="13"/>
      <c r="U1651" s="13"/>
    </row>
    <row r="1652" spans="1:21" ht="18.75" hidden="1">
      <c r="A1652" s="76"/>
      <c r="B1652" s="149"/>
      <c r="C1652" s="71"/>
      <c r="D1652" s="183"/>
      <c r="E1652" s="72"/>
      <c r="F1652" s="72"/>
      <c r="G1652" s="73"/>
      <c r="H1652" s="68"/>
      <c r="I1652" s="74"/>
      <c r="J1652" s="69"/>
      <c r="K1652" s="63" t="str">
        <f t="shared" si="28"/>
        <v>Vazia</v>
      </c>
      <c r="L1652" s="13"/>
      <c r="M1652" s="13"/>
      <c r="N1652" s="13"/>
      <c r="O1652" s="13"/>
      <c r="P1652" s="13"/>
      <c r="Q1652" s="13"/>
      <c r="R1652" s="13"/>
      <c r="S1652" s="13"/>
      <c r="T1652" s="13"/>
      <c r="U1652" s="13"/>
    </row>
    <row r="1653" spans="1:21" ht="31.5" hidden="1">
      <c r="A1653" s="76" t="s">
        <v>1726</v>
      </c>
      <c r="B1653" s="149" t="s">
        <v>1480</v>
      </c>
      <c r="C1653" s="71" t="s">
        <v>1727</v>
      </c>
      <c r="D1653" s="183"/>
      <c r="E1653" s="72">
        <v>61.51</v>
      </c>
      <c r="F1653" s="72">
        <f>E1653*(1+C$2031)</f>
        <v>75.731111999999996</v>
      </c>
      <c r="G1653" s="73">
        <f>D1653*F1653</f>
        <v>0</v>
      </c>
      <c r="H1653" s="68"/>
      <c r="I1653" s="74"/>
      <c r="J1653" s="75"/>
      <c r="K1653" s="63" t="str">
        <f t="shared" si="28"/>
        <v>Vazia</v>
      </c>
      <c r="L1653" s="13"/>
      <c r="M1653" s="13"/>
      <c r="N1653" s="13"/>
      <c r="O1653" s="13"/>
      <c r="P1653" s="13"/>
      <c r="Q1653" s="13"/>
      <c r="R1653" s="13"/>
      <c r="S1653" s="13"/>
      <c r="T1653" s="13"/>
      <c r="U1653" s="13"/>
    </row>
    <row r="1654" spans="1:21" ht="78.75" hidden="1">
      <c r="A1654" s="76"/>
      <c r="B1654" s="148" t="s">
        <v>1728</v>
      </c>
      <c r="C1654" s="71"/>
      <c r="D1654" s="183"/>
      <c r="E1654" s="72"/>
      <c r="F1654" s="72"/>
      <c r="G1654" s="73"/>
      <c r="H1654" s="68"/>
      <c r="I1654" s="74"/>
      <c r="J1654" s="69"/>
      <c r="K1654" s="63" t="str">
        <f t="shared" si="28"/>
        <v>Vazia</v>
      </c>
      <c r="L1654" s="13"/>
      <c r="M1654" s="13"/>
      <c r="N1654" s="13"/>
      <c r="O1654" s="13"/>
      <c r="P1654" s="13"/>
      <c r="Q1654" s="13"/>
      <c r="R1654" s="13"/>
      <c r="S1654" s="13"/>
      <c r="T1654" s="13"/>
      <c r="U1654" s="13"/>
    </row>
    <row r="1655" spans="1:21" ht="18.75" hidden="1">
      <c r="A1655" s="76"/>
      <c r="B1655" s="148"/>
      <c r="C1655" s="71"/>
      <c r="D1655" s="183"/>
      <c r="E1655" s="72"/>
      <c r="F1655" s="72"/>
      <c r="G1655" s="73"/>
      <c r="H1655" s="68"/>
      <c r="I1655" s="74"/>
      <c r="J1655" s="69"/>
      <c r="K1655" s="63" t="str">
        <f t="shared" si="28"/>
        <v>Vazia</v>
      </c>
      <c r="L1655" s="13"/>
      <c r="M1655" s="13"/>
      <c r="N1655" s="13"/>
      <c r="O1655" s="13"/>
      <c r="P1655" s="13"/>
      <c r="Q1655" s="13"/>
      <c r="R1655" s="13"/>
      <c r="S1655" s="13"/>
      <c r="T1655" s="13"/>
      <c r="U1655" s="13"/>
    </row>
    <row r="1656" spans="1:21" ht="31.5" hidden="1">
      <c r="A1656" s="76" t="s">
        <v>1729</v>
      </c>
      <c r="B1656" s="149" t="s">
        <v>1730</v>
      </c>
      <c r="C1656" s="71" t="s">
        <v>1731</v>
      </c>
      <c r="D1656" s="183"/>
      <c r="E1656" s="72">
        <v>60.03</v>
      </c>
      <c r="F1656" s="72">
        <f>E1656*(1+C$2031)</f>
        <v>73.908936000000011</v>
      </c>
      <c r="G1656" s="73">
        <f>D1656*F1656</f>
        <v>0</v>
      </c>
      <c r="H1656" s="68"/>
      <c r="I1656" s="74"/>
      <c r="J1656" s="75"/>
      <c r="K1656" s="63" t="str">
        <f t="shared" si="28"/>
        <v>Vazia</v>
      </c>
      <c r="L1656" s="13"/>
      <c r="M1656" s="13"/>
      <c r="N1656" s="13"/>
      <c r="O1656" s="13"/>
      <c r="P1656" s="13"/>
      <c r="Q1656" s="13"/>
      <c r="R1656" s="13"/>
      <c r="S1656" s="13"/>
      <c r="T1656" s="13"/>
      <c r="U1656" s="13"/>
    </row>
    <row r="1657" spans="1:21" ht="63" hidden="1">
      <c r="A1657" s="76"/>
      <c r="B1657" s="148" t="s">
        <v>1732</v>
      </c>
      <c r="C1657" s="71"/>
      <c r="D1657" s="183"/>
      <c r="E1657" s="72"/>
      <c r="F1657" s="72"/>
      <c r="G1657" s="73"/>
      <c r="H1657" s="68"/>
      <c r="I1657" s="74"/>
      <c r="J1657" s="69"/>
      <c r="K1657" s="63" t="str">
        <f t="shared" si="28"/>
        <v>Vazia</v>
      </c>
      <c r="L1657" s="13"/>
      <c r="M1657" s="13"/>
      <c r="N1657" s="13"/>
      <c r="O1657" s="13"/>
      <c r="P1657" s="13"/>
      <c r="Q1657" s="13"/>
      <c r="R1657" s="13"/>
      <c r="S1657" s="13"/>
      <c r="T1657" s="13"/>
      <c r="U1657" s="13"/>
    </row>
    <row r="1658" spans="1:21" ht="18.75" hidden="1">
      <c r="A1658" s="76"/>
      <c r="B1658" s="164"/>
      <c r="C1658" s="71"/>
      <c r="D1658" s="183"/>
      <c r="E1658" s="72"/>
      <c r="F1658" s="72"/>
      <c r="G1658" s="73"/>
      <c r="H1658" s="68"/>
      <c r="I1658" s="74"/>
      <c r="J1658" s="69"/>
      <c r="K1658" s="63" t="str">
        <f t="shared" si="28"/>
        <v>Vazia</v>
      </c>
      <c r="L1658" s="13"/>
      <c r="M1658" s="13"/>
      <c r="N1658" s="13"/>
      <c r="O1658" s="13"/>
      <c r="P1658" s="13"/>
      <c r="Q1658" s="13"/>
      <c r="R1658" s="13"/>
      <c r="S1658" s="13"/>
      <c r="T1658" s="13"/>
      <c r="U1658" s="13"/>
    </row>
    <row r="1659" spans="1:21" ht="31.5" hidden="1">
      <c r="A1659" s="106">
        <v>200105</v>
      </c>
      <c r="B1659" s="149" t="s">
        <v>1733</v>
      </c>
      <c r="C1659" s="71" t="s">
        <v>1734</v>
      </c>
      <c r="D1659" s="183"/>
      <c r="E1659" s="72">
        <v>23.97</v>
      </c>
      <c r="F1659" s="72">
        <f>E1659*(1+C$2031)</f>
        <v>29.511863999999999</v>
      </c>
      <c r="G1659" s="73">
        <f>D1659*F1659</f>
        <v>0</v>
      </c>
      <c r="H1659" s="68"/>
      <c r="I1659" s="74"/>
      <c r="J1659" s="75"/>
      <c r="K1659" s="63" t="str">
        <f t="shared" si="28"/>
        <v>Vazia</v>
      </c>
      <c r="L1659" s="13"/>
      <c r="M1659" s="13"/>
      <c r="N1659" s="13"/>
      <c r="O1659" s="13"/>
      <c r="P1659" s="13"/>
      <c r="Q1659" s="13"/>
      <c r="R1659" s="13"/>
      <c r="S1659" s="13"/>
      <c r="T1659" s="13"/>
      <c r="U1659" s="13"/>
    </row>
    <row r="1660" spans="1:21" ht="173.25" hidden="1">
      <c r="A1660" s="106"/>
      <c r="B1660" s="148" t="s">
        <v>1735</v>
      </c>
      <c r="C1660" s="71"/>
      <c r="D1660" s="183"/>
      <c r="E1660" s="72"/>
      <c r="F1660" s="72"/>
      <c r="G1660" s="73"/>
      <c r="H1660" s="68"/>
      <c r="I1660" s="74"/>
      <c r="J1660" s="69"/>
      <c r="K1660" s="63" t="str">
        <f t="shared" si="28"/>
        <v>Vazia</v>
      </c>
      <c r="L1660" s="13"/>
      <c r="M1660" s="13"/>
      <c r="N1660" s="13"/>
      <c r="O1660" s="13"/>
      <c r="P1660" s="13"/>
      <c r="Q1660" s="13"/>
      <c r="R1660" s="13"/>
      <c r="S1660" s="13"/>
      <c r="T1660" s="13"/>
      <c r="U1660" s="13"/>
    </row>
    <row r="1661" spans="1:21" ht="18.75" hidden="1">
      <c r="A1661" s="106"/>
      <c r="B1661" s="148"/>
      <c r="C1661" s="71"/>
      <c r="D1661" s="183"/>
      <c r="E1661" s="72"/>
      <c r="F1661" s="72"/>
      <c r="G1661" s="73"/>
      <c r="H1661" s="68"/>
      <c r="I1661" s="74"/>
      <c r="J1661" s="69"/>
      <c r="K1661" s="63" t="str">
        <f t="shared" si="28"/>
        <v>Vazia</v>
      </c>
      <c r="L1661" s="13"/>
      <c r="M1661" s="13"/>
      <c r="N1661" s="13"/>
      <c r="O1661" s="13"/>
      <c r="P1661" s="13"/>
      <c r="Q1661" s="13"/>
      <c r="R1661" s="13"/>
      <c r="S1661" s="13"/>
      <c r="T1661" s="13"/>
      <c r="U1661" s="13"/>
    </row>
    <row r="1662" spans="1:21" ht="47.25" hidden="1">
      <c r="A1662" s="106">
        <v>200106</v>
      </c>
      <c r="B1662" s="170" t="s">
        <v>1736</v>
      </c>
      <c r="C1662" s="71" t="s">
        <v>18</v>
      </c>
      <c r="D1662" s="183"/>
      <c r="E1662" s="72">
        <v>5.2</v>
      </c>
      <c r="F1662" s="72">
        <f>E1662*(1+C$2031)</f>
        <v>6.4022400000000008</v>
      </c>
      <c r="G1662" s="73">
        <f>D1662*F1662</f>
        <v>0</v>
      </c>
      <c r="H1662" s="68"/>
      <c r="I1662" s="74"/>
      <c r="J1662" s="75"/>
      <c r="K1662" s="63" t="str">
        <f t="shared" si="28"/>
        <v>Vazia</v>
      </c>
      <c r="L1662" s="13"/>
      <c r="M1662" s="13"/>
      <c r="N1662" s="13"/>
      <c r="O1662" s="13"/>
      <c r="P1662" s="13"/>
      <c r="Q1662" s="13"/>
      <c r="R1662" s="13"/>
      <c r="S1662" s="13"/>
      <c r="T1662" s="13"/>
      <c r="U1662" s="13"/>
    </row>
    <row r="1663" spans="1:21" ht="141.75" hidden="1">
      <c r="A1663" s="106"/>
      <c r="B1663" s="171" t="s">
        <v>1737</v>
      </c>
      <c r="C1663" s="71"/>
      <c r="D1663" s="183"/>
      <c r="E1663" s="72"/>
      <c r="F1663" s="72"/>
      <c r="G1663" s="73"/>
      <c r="H1663" s="68"/>
      <c r="I1663" s="74"/>
      <c r="J1663" s="69"/>
      <c r="K1663" s="63" t="str">
        <f t="shared" si="28"/>
        <v>Vazia</v>
      </c>
      <c r="L1663" s="13"/>
      <c r="M1663" s="13"/>
      <c r="N1663" s="13"/>
      <c r="O1663" s="13"/>
      <c r="P1663" s="13"/>
      <c r="Q1663" s="13"/>
      <c r="R1663" s="13"/>
      <c r="S1663" s="13"/>
      <c r="T1663" s="13"/>
      <c r="U1663" s="13"/>
    </row>
    <row r="1664" spans="1:21" ht="18.75" hidden="1">
      <c r="A1664" s="106"/>
      <c r="B1664" s="171"/>
      <c r="C1664" s="71"/>
      <c r="D1664" s="183"/>
      <c r="E1664" s="72"/>
      <c r="F1664" s="72"/>
      <c r="G1664" s="73"/>
      <c r="H1664" s="68"/>
      <c r="I1664" s="74"/>
      <c r="J1664" s="69"/>
      <c r="K1664" s="63" t="str">
        <f t="shared" si="28"/>
        <v>Vazia</v>
      </c>
      <c r="L1664" s="13"/>
      <c r="M1664" s="13"/>
      <c r="N1664" s="13"/>
      <c r="O1664" s="13"/>
      <c r="P1664" s="13"/>
      <c r="Q1664" s="13"/>
      <c r="R1664" s="13"/>
      <c r="S1664" s="13"/>
      <c r="T1664" s="13"/>
      <c r="U1664" s="13"/>
    </row>
    <row r="1665" spans="1:21" ht="39" hidden="1">
      <c r="A1665" s="112">
        <v>200107</v>
      </c>
      <c r="B1665" s="172" t="s">
        <v>1738</v>
      </c>
      <c r="C1665" s="113" t="s">
        <v>32</v>
      </c>
      <c r="D1665" s="183"/>
      <c r="E1665" s="72">
        <v>26.98</v>
      </c>
      <c r="F1665" s="72">
        <f>E1665*(1+C$2031)</f>
        <v>33.217776000000001</v>
      </c>
      <c r="G1665" s="73">
        <f>D1665*F1665</f>
        <v>0</v>
      </c>
      <c r="H1665" s="68"/>
      <c r="I1665" s="74"/>
      <c r="J1665" s="75"/>
      <c r="K1665" s="63" t="str">
        <f t="shared" si="28"/>
        <v>Vazia</v>
      </c>
      <c r="L1665" s="13"/>
      <c r="M1665" s="13"/>
      <c r="N1665" s="13"/>
      <c r="O1665" s="13"/>
      <c r="P1665" s="13"/>
      <c r="Q1665" s="13"/>
      <c r="R1665" s="13"/>
      <c r="S1665" s="13"/>
      <c r="T1665" s="13"/>
      <c r="U1665" s="13"/>
    </row>
    <row r="1666" spans="1:21" ht="136.5" hidden="1">
      <c r="A1666" s="112"/>
      <c r="B1666" s="173" t="s">
        <v>1739</v>
      </c>
      <c r="C1666" s="113"/>
      <c r="D1666" s="183"/>
      <c r="E1666" s="72"/>
      <c r="F1666" s="72"/>
      <c r="G1666" s="73"/>
      <c r="H1666" s="68"/>
      <c r="I1666" s="74"/>
      <c r="J1666" s="69"/>
      <c r="K1666" s="63" t="str">
        <f t="shared" si="28"/>
        <v>Vazia</v>
      </c>
      <c r="L1666" s="13"/>
      <c r="M1666" s="13"/>
      <c r="N1666" s="13"/>
      <c r="O1666" s="13"/>
      <c r="P1666" s="13"/>
      <c r="Q1666" s="13"/>
      <c r="R1666" s="13"/>
      <c r="S1666" s="13"/>
      <c r="T1666" s="13"/>
      <c r="U1666" s="13"/>
    </row>
    <row r="1667" spans="1:21" ht="18.75" hidden="1">
      <c r="A1667" s="106"/>
      <c r="B1667" s="171"/>
      <c r="C1667" s="71"/>
      <c r="D1667" s="183"/>
      <c r="E1667" s="72"/>
      <c r="F1667" s="72"/>
      <c r="G1667" s="73"/>
      <c r="H1667" s="68"/>
      <c r="I1667" s="74"/>
      <c r="J1667" s="69"/>
      <c r="K1667" s="63" t="str">
        <f t="shared" si="28"/>
        <v>Vazia</v>
      </c>
      <c r="L1667" s="13"/>
      <c r="M1667" s="13"/>
      <c r="N1667" s="13"/>
      <c r="O1667" s="13"/>
      <c r="P1667" s="13"/>
      <c r="Q1667" s="13"/>
      <c r="R1667" s="13"/>
      <c r="S1667" s="13"/>
      <c r="T1667" s="13"/>
      <c r="U1667" s="13"/>
    </row>
    <row r="1668" spans="1:21" ht="18.75" hidden="1">
      <c r="A1668" s="106">
        <v>200200</v>
      </c>
      <c r="B1668" s="174" t="s">
        <v>1740</v>
      </c>
      <c r="C1668" s="71"/>
      <c r="D1668" s="183"/>
      <c r="E1668" s="72"/>
      <c r="F1668" s="72"/>
      <c r="G1668" s="73"/>
      <c r="H1668" s="68"/>
      <c r="I1668" s="74"/>
      <c r="J1668" s="69"/>
      <c r="K1668" s="63" t="str">
        <f t="shared" si="28"/>
        <v>Vazia</v>
      </c>
      <c r="L1668" s="13"/>
      <c r="M1668" s="13"/>
      <c r="N1668" s="13"/>
      <c r="O1668" s="13"/>
      <c r="P1668" s="13"/>
      <c r="Q1668" s="13"/>
      <c r="R1668" s="13"/>
      <c r="S1668" s="13"/>
      <c r="T1668" s="13"/>
      <c r="U1668" s="13"/>
    </row>
    <row r="1669" spans="1:21" ht="409.5" hidden="1">
      <c r="A1669" s="106"/>
      <c r="B1669" s="148" t="s">
        <v>1741</v>
      </c>
      <c r="C1669" s="71"/>
      <c r="D1669" s="183"/>
      <c r="E1669" s="72"/>
      <c r="F1669" s="72"/>
      <c r="G1669" s="73"/>
      <c r="H1669" s="68"/>
      <c r="I1669" s="74"/>
      <c r="J1669" s="69"/>
      <c r="K1669" s="63" t="str">
        <f t="shared" si="28"/>
        <v>Vazia</v>
      </c>
      <c r="L1669" s="13"/>
      <c r="M1669" s="13"/>
      <c r="N1669" s="13"/>
      <c r="O1669" s="13"/>
      <c r="P1669" s="13"/>
      <c r="Q1669" s="13"/>
      <c r="R1669" s="13"/>
      <c r="S1669" s="13"/>
      <c r="T1669" s="13"/>
      <c r="U1669" s="13"/>
    </row>
    <row r="1670" spans="1:21" ht="18.75" hidden="1">
      <c r="A1670" s="106"/>
      <c r="B1670" s="174"/>
      <c r="C1670" s="71"/>
      <c r="D1670" s="183"/>
      <c r="E1670" s="72"/>
      <c r="F1670" s="72"/>
      <c r="G1670" s="73"/>
      <c r="H1670" s="68"/>
      <c r="I1670" s="74"/>
      <c r="J1670" s="69"/>
      <c r="K1670" s="63" t="str">
        <f t="shared" si="28"/>
        <v>Vazia</v>
      </c>
      <c r="L1670" s="13"/>
      <c r="M1670" s="13"/>
      <c r="N1670" s="13"/>
      <c r="O1670" s="13"/>
      <c r="P1670" s="13"/>
      <c r="Q1670" s="13"/>
      <c r="R1670" s="13"/>
      <c r="S1670" s="13"/>
      <c r="T1670" s="13"/>
      <c r="U1670" s="13"/>
    </row>
    <row r="1671" spans="1:21" ht="47.25" hidden="1">
      <c r="A1671" s="76" t="s">
        <v>1742</v>
      </c>
      <c r="B1671" s="149" t="s">
        <v>1743</v>
      </c>
      <c r="C1671" s="71" t="s">
        <v>18</v>
      </c>
      <c r="D1671" s="183"/>
      <c r="E1671" s="72">
        <v>263.74</v>
      </c>
      <c r="F1671" s="72">
        <f>E1671*(1+C$2031)</f>
        <v>324.71668800000003</v>
      </c>
      <c r="G1671" s="73">
        <f>D1671*F1671</f>
        <v>0</v>
      </c>
      <c r="H1671" s="68"/>
      <c r="I1671" s="74"/>
      <c r="J1671" s="75"/>
      <c r="K1671" s="63" t="str">
        <f t="shared" si="28"/>
        <v>Vazia</v>
      </c>
      <c r="L1671" s="13"/>
      <c r="M1671" s="13"/>
      <c r="N1671" s="13"/>
      <c r="O1671" s="13"/>
      <c r="P1671" s="13"/>
      <c r="Q1671" s="13"/>
      <c r="R1671" s="13"/>
      <c r="S1671" s="13"/>
      <c r="T1671" s="13"/>
      <c r="U1671" s="13"/>
    </row>
    <row r="1672" spans="1:21" ht="18.75" hidden="1">
      <c r="A1672" s="76"/>
      <c r="B1672" s="148"/>
      <c r="C1672" s="71"/>
      <c r="D1672" s="183"/>
      <c r="E1672" s="72"/>
      <c r="F1672" s="72"/>
      <c r="G1672" s="73"/>
      <c r="H1672" s="68"/>
      <c r="I1672" s="74"/>
      <c r="J1672" s="69"/>
      <c r="K1672" s="63" t="str">
        <f t="shared" si="28"/>
        <v>Vazia</v>
      </c>
      <c r="L1672" s="13"/>
      <c r="M1672" s="13"/>
      <c r="N1672" s="13"/>
      <c r="O1672" s="13"/>
      <c r="P1672" s="13"/>
      <c r="Q1672" s="13"/>
      <c r="R1672" s="13"/>
      <c r="S1672" s="13"/>
      <c r="T1672" s="13"/>
      <c r="U1672" s="13"/>
    </row>
    <row r="1673" spans="1:21" ht="47.25" hidden="1">
      <c r="A1673" s="76" t="s">
        <v>1744</v>
      </c>
      <c r="B1673" s="149" t="s">
        <v>2162</v>
      </c>
      <c r="C1673" s="71" t="s">
        <v>18</v>
      </c>
      <c r="D1673" s="183"/>
      <c r="E1673" s="72">
        <v>408.72</v>
      </c>
      <c r="F1673" s="72">
        <f>E1673*(1+C$2031)</f>
        <v>503.21606400000007</v>
      </c>
      <c r="G1673" s="73">
        <f>D1673*F1673</f>
        <v>0</v>
      </c>
      <c r="H1673" s="68"/>
      <c r="I1673" s="74"/>
      <c r="J1673" s="75"/>
      <c r="K1673" s="63" t="str">
        <f t="shared" si="28"/>
        <v>Vazia</v>
      </c>
      <c r="L1673" s="13"/>
      <c r="M1673" s="13"/>
      <c r="N1673" s="13"/>
      <c r="O1673" s="13"/>
      <c r="P1673" s="13"/>
      <c r="Q1673" s="13"/>
      <c r="R1673" s="13"/>
      <c r="S1673" s="13"/>
      <c r="T1673" s="13"/>
      <c r="U1673" s="13"/>
    </row>
    <row r="1674" spans="1:21" ht="18.75" hidden="1">
      <c r="A1674" s="76"/>
      <c r="B1674" s="148"/>
      <c r="C1674" s="71"/>
      <c r="D1674" s="183"/>
      <c r="E1674" s="72"/>
      <c r="F1674" s="72"/>
      <c r="G1674" s="73"/>
      <c r="H1674" s="89"/>
      <c r="I1674" s="74"/>
      <c r="J1674" s="69"/>
      <c r="K1674" s="63" t="str">
        <f t="shared" si="28"/>
        <v>Vazia</v>
      </c>
      <c r="L1674" s="13"/>
      <c r="M1674" s="13"/>
      <c r="N1674" s="13"/>
      <c r="O1674" s="13"/>
      <c r="P1674" s="13"/>
      <c r="Q1674" s="13"/>
      <c r="R1674" s="13"/>
      <c r="S1674" s="13"/>
      <c r="T1674" s="13"/>
      <c r="U1674" s="13"/>
    </row>
    <row r="1675" spans="1:21" ht="47.25" hidden="1">
      <c r="A1675" s="76" t="s">
        <v>1745</v>
      </c>
      <c r="B1675" s="149" t="s">
        <v>1746</v>
      </c>
      <c r="C1675" s="71" t="s">
        <v>18</v>
      </c>
      <c r="D1675" s="183"/>
      <c r="E1675" s="72">
        <v>579.9</v>
      </c>
      <c r="F1675" s="72">
        <f>E1675*(1+C$2031)</f>
        <v>713.97288000000003</v>
      </c>
      <c r="G1675" s="73">
        <f>D1675*F1675</f>
        <v>0</v>
      </c>
      <c r="H1675" s="68"/>
      <c r="I1675" s="74"/>
      <c r="J1675" s="75"/>
      <c r="K1675" s="63" t="str">
        <f t="shared" si="28"/>
        <v>Vazia</v>
      </c>
      <c r="L1675" s="13"/>
      <c r="M1675" s="13"/>
      <c r="N1675" s="13"/>
      <c r="O1675" s="13"/>
      <c r="P1675" s="13"/>
      <c r="Q1675" s="13"/>
      <c r="R1675" s="13"/>
      <c r="S1675" s="13"/>
      <c r="T1675" s="13"/>
      <c r="U1675" s="13"/>
    </row>
    <row r="1676" spans="1:21" ht="18.75" hidden="1">
      <c r="A1676" s="76"/>
      <c r="B1676" s="148"/>
      <c r="C1676" s="71"/>
      <c r="D1676" s="183"/>
      <c r="E1676" s="72"/>
      <c r="F1676" s="72"/>
      <c r="G1676" s="73"/>
      <c r="H1676" s="68"/>
      <c r="I1676" s="74"/>
      <c r="J1676" s="69"/>
      <c r="K1676" s="63" t="str">
        <f t="shared" si="28"/>
        <v>Vazia</v>
      </c>
      <c r="L1676" s="13"/>
      <c r="M1676" s="13"/>
      <c r="N1676" s="13"/>
      <c r="O1676" s="13"/>
      <c r="P1676" s="13"/>
      <c r="Q1676" s="13"/>
      <c r="R1676" s="13"/>
      <c r="S1676" s="13"/>
      <c r="T1676" s="13"/>
      <c r="U1676" s="13"/>
    </row>
    <row r="1677" spans="1:21" ht="63" hidden="1">
      <c r="A1677" s="76" t="s">
        <v>1747</v>
      </c>
      <c r="B1677" s="149" t="s">
        <v>1748</v>
      </c>
      <c r="C1677" s="71" t="s">
        <v>6</v>
      </c>
      <c r="D1677" s="183"/>
      <c r="E1677" s="72">
        <v>918.57</v>
      </c>
      <c r="F1677" s="72">
        <f>E1677*(1+C$2031)</f>
        <v>1130.9433840000002</v>
      </c>
      <c r="G1677" s="73">
        <f>D1677*F1677</f>
        <v>0</v>
      </c>
      <c r="H1677" s="68"/>
      <c r="I1677" s="74"/>
      <c r="J1677" s="75"/>
      <c r="K1677" s="63" t="str">
        <f t="shared" si="28"/>
        <v>Vazia</v>
      </c>
      <c r="L1677" s="13"/>
      <c r="M1677" s="13"/>
      <c r="N1677" s="13"/>
      <c r="O1677" s="13"/>
      <c r="P1677" s="13"/>
      <c r="Q1677" s="13"/>
      <c r="R1677" s="13"/>
      <c r="S1677" s="13"/>
      <c r="T1677" s="13"/>
      <c r="U1677" s="13"/>
    </row>
    <row r="1678" spans="1:21" ht="204.75" hidden="1">
      <c r="A1678" s="76"/>
      <c r="B1678" s="148" t="s">
        <v>1749</v>
      </c>
      <c r="C1678" s="71"/>
      <c r="D1678" s="183"/>
      <c r="E1678" s="72"/>
      <c r="F1678" s="72"/>
      <c r="G1678" s="73"/>
      <c r="H1678" s="68"/>
      <c r="I1678" s="74"/>
      <c r="J1678" s="69"/>
      <c r="K1678" s="63" t="str">
        <f t="shared" si="28"/>
        <v>Vazia</v>
      </c>
      <c r="L1678" s="13"/>
      <c r="M1678" s="13"/>
      <c r="N1678" s="13"/>
      <c r="O1678" s="13"/>
      <c r="P1678" s="13"/>
      <c r="Q1678" s="13"/>
      <c r="R1678" s="13"/>
      <c r="S1678" s="13"/>
      <c r="T1678" s="13"/>
      <c r="U1678" s="13"/>
    </row>
    <row r="1679" spans="1:21" ht="18.75" hidden="1">
      <c r="A1679" s="76"/>
      <c r="B1679" s="148"/>
      <c r="C1679" s="71"/>
      <c r="D1679" s="183"/>
      <c r="E1679" s="72"/>
      <c r="F1679" s="72"/>
      <c r="G1679" s="73"/>
      <c r="H1679" s="68"/>
      <c r="I1679" s="74"/>
      <c r="J1679" s="69"/>
      <c r="K1679" s="63" t="str">
        <f t="shared" si="28"/>
        <v>Vazia</v>
      </c>
      <c r="L1679" s="13"/>
      <c r="M1679" s="13"/>
      <c r="N1679" s="13"/>
      <c r="O1679" s="13"/>
      <c r="P1679" s="13"/>
      <c r="Q1679" s="13"/>
      <c r="R1679" s="13"/>
      <c r="S1679" s="13"/>
      <c r="T1679" s="13"/>
      <c r="U1679" s="13"/>
    </row>
    <row r="1680" spans="1:21" ht="18.75" hidden="1">
      <c r="A1680" s="76" t="s">
        <v>1750</v>
      </c>
      <c r="B1680" s="151" t="s">
        <v>1751</v>
      </c>
      <c r="C1680" s="71"/>
      <c r="D1680" s="183"/>
      <c r="E1680" s="72"/>
      <c r="F1680" s="72"/>
      <c r="G1680" s="73"/>
      <c r="H1680" s="68"/>
      <c r="I1680" s="74"/>
      <c r="J1680" s="69"/>
      <c r="K1680" s="63" t="str">
        <f t="shared" si="28"/>
        <v>Vazia</v>
      </c>
      <c r="L1680" s="13"/>
      <c r="M1680" s="13"/>
      <c r="N1680" s="13"/>
      <c r="O1680" s="13"/>
      <c r="P1680" s="13"/>
      <c r="Q1680" s="13"/>
      <c r="R1680" s="13"/>
      <c r="S1680" s="13"/>
      <c r="T1680" s="13"/>
      <c r="U1680" s="13"/>
    </row>
    <row r="1681" spans="1:21" ht="31.5" hidden="1">
      <c r="A1681" s="76" t="s">
        <v>1752</v>
      </c>
      <c r="B1681" s="149" t="s">
        <v>1753</v>
      </c>
      <c r="C1681" s="71" t="s">
        <v>1586</v>
      </c>
      <c r="D1681" s="183"/>
      <c r="E1681" s="72">
        <v>9226.73</v>
      </c>
      <c r="F1681" s="72">
        <f>E1681*(1+C$2031)</f>
        <v>11359.949976</v>
      </c>
      <c r="G1681" s="73">
        <f>D1681*F1681</f>
        <v>0</v>
      </c>
      <c r="H1681" s="68"/>
      <c r="I1681" s="74"/>
      <c r="J1681" s="75"/>
      <c r="K1681" s="63" t="str">
        <f t="shared" si="28"/>
        <v>Vazia</v>
      </c>
      <c r="L1681" s="13"/>
      <c r="M1681" s="13"/>
      <c r="N1681" s="13"/>
      <c r="O1681" s="13"/>
      <c r="P1681" s="13"/>
      <c r="Q1681" s="13"/>
      <c r="R1681" s="13"/>
      <c r="S1681" s="13"/>
      <c r="T1681" s="13"/>
      <c r="U1681" s="13"/>
    </row>
    <row r="1682" spans="1:21" ht="409.5" hidden="1">
      <c r="A1682" s="114"/>
      <c r="B1682" s="148" t="s">
        <v>1754</v>
      </c>
      <c r="C1682" s="64"/>
      <c r="D1682" s="183"/>
      <c r="E1682" s="72"/>
      <c r="F1682" s="72"/>
      <c r="G1682" s="73"/>
      <c r="H1682" s="68"/>
      <c r="I1682" s="74"/>
      <c r="J1682" s="69"/>
      <c r="K1682" s="63" t="str">
        <f t="shared" si="28"/>
        <v>Vazia</v>
      </c>
      <c r="L1682" s="13"/>
      <c r="M1682" s="13"/>
      <c r="N1682" s="13"/>
      <c r="O1682" s="13"/>
      <c r="P1682" s="13"/>
      <c r="Q1682" s="13"/>
      <c r="R1682" s="13"/>
      <c r="S1682" s="13"/>
      <c r="T1682" s="13"/>
      <c r="U1682" s="13"/>
    </row>
    <row r="1683" spans="1:21" ht="18.75" hidden="1">
      <c r="A1683" s="76"/>
      <c r="B1683" s="148"/>
      <c r="C1683" s="71"/>
      <c r="D1683" s="183"/>
      <c r="E1683" s="72"/>
      <c r="F1683" s="72"/>
      <c r="G1683" s="73"/>
      <c r="H1683" s="68"/>
      <c r="I1683" s="74"/>
      <c r="J1683" s="69"/>
      <c r="K1683" s="63" t="str">
        <f t="shared" si="28"/>
        <v>Vazia</v>
      </c>
      <c r="L1683" s="13"/>
      <c r="M1683" s="13"/>
      <c r="N1683" s="13"/>
      <c r="O1683" s="13"/>
      <c r="P1683" s="13"/>
      <c r="Q1683" s="13"/>
      <c r="R1683" s="13"/>
      <c r="S1683" s="13"/>
      <c r="T1683" s="13"/>
      <c r="U1683" s="13"/>
    </row>
    <row r="1684" spans="1:21" ht="31.5" hidden="1">
      <c r="A1684" s="76" t="s">
        <v>1755</v>
      </c>
      <c r="B1684" s="149" t="s">
        <v>1756</v>
      </c>
      <c r="C1684" s="71" t="s">
        <v>269</v>
      </c>
      <c r="D1684" s="183"/>
      <c r="E1684" s="72">
        <v>187.47</v>
      </c>
      <c r="F1684" s="72">
        <f>E1684*(1+C$2031)</f>
        <v>230.81306400000003</v>
      </c>
      <c r="G1684" s="73">
        <f>D1684*F1684</f>
        <v>0</v>
      </c>
      <c r="H1684" s="68"/>
      <c r="I1684" s="74"/>
      <c r="J1684" s="75"/>
      <c r="K1684" s="63" t="str">
        <f t="shared" si="28"/>
        <v>Vazia</v>
      </c>
      <c r="L1684" s="13"/>
      <c r="M1684" s="13"/>
      <c r="N1684" s="13"/>
      <c r="O1684" s="13"/>
      <c r="P1684" s="13"/>
      <c r="Q1684" s="13"/>
      <c r="R1684" s="13"/>
      <c r="S1684" s="13"/>
      <c r="T1684" s="13"/>
      <c r="U1684" s="13"/>
    </row>
    <row r="1685" spans="1:21" ht="126" hidden="1">
      <c r="A1685" s="76"/>
      <c r="B1685" s="148" t="s">
        <v>1757</v>
      </c>
      <c r="C1685" s="71"/>
      <c r="D1685" s="183"/>
      <c r="E1685" s="72"/>
      <c r="F1685" s="72"/>
      <c r="G1685" s="73"/>
      <c r="H1685" s="68"/>
      <c r="I1685" s="74"/>
      <c r="J1685" s="69"/>
      <c r="K1685" s="63" t="str">
        <f t="shared" si="28"/>
        <v>Vazia</v>
      </c>
      <c r="L1685" s="13"/>
      <c r="M1685" s="13"/>
      <c r="N1685" s="13"/>
      <c r="O1685" s="13"/>
      <c r="P1685" s="13"/>
      <c r="Q1685" s="13"/>
      <c r="R1685" s="13"/>
      <c r="S1685" s="13"/>
      <c r="T1685" s="13"/>
      <c r="U1685" s="13"/>
    </row>
    <row r="1686" spans="1:21" ht="18.75" hidden="1">
      <c r="A1686" s="76"/>
      <c r="B1686" s="148"/>
      <c r="C1686" s="71"/>
      <c r="D1686" s="183"/>
      <c r="E1686" s="72"/>
      <c r="F1686" s="72"/>
      <c r="G1686" s="73"/>
      <c r="H1686" s="68"/>
      <c r="I1686" s="74"/>
      <c r="J1686" s="69"/>
      <c r="K1686" s="63" t="str">
        <f t="shared" si="28"/>
        <v>Vazia</v>
      </c>
      <c r="L1686" s="13"/>
      <c r="M1686" s="13"/>
      <c r="N1686" s="13"/>
      <c r="O1686" s="13"/>
      <c r="P1686" s="13"/>
      <c r="Q1686" s="13"/>
      <c r="R1686" s="13"/>
      <c r="S1686" s="13"/>
      <c r="T1686" s="13"/>
      <c r="U1686" s="13"/>
    </row>
    <row r="1687" spans="1:21" ht="47.25" hidden="1">
      <c r="A1687" s="76" t="s">
        <v>1758</v>
      </c>
      <c r="B1687" s="149" t="s">
        <v>1484</v>
      </c>
      <c r="C1687" s="71" t="s">
        <v>32</v>
      </c>
      <c r="D1687" s="183"/>
      <c r="E1687" s="72">
        <v>44.81</v>
      </c>
      <c r="F1687" s="72">
        <f>E1687*(1+C$2031)</f>
        <v>55.170072000000005</v>
      </c>
      <c r="G1687" s="73">
        <f>D1687*F1687</f>
        <v>0</v>
      </c>
      <c r="H1687" s="68"/>
      <c r="I1687" s="74"/>
      <c r="J1687" s="75"/>
      <c r="K1687" s="63" t="str">
        <f t="shared" si="28"/>
        <v>Vazia</v>
      </c>
      <c r="L1687" s="13"/>
      <c r="M1687" s="13"/>
      <c r="N1687" s="13"/>
      <c r="O1687" s="13"/>
      <c r="P1687" s="13"/>
      <c r="Q1687" s="13"/>
      <c r="R1687" s="13"/>
      <c r="S1687" s="13"/>
      <c r="T1687" s="13"/>
      <c r="U1687" s="13"/>
    </row>
    <row r="1688" spans="1:21" ht="94.5" hidden="1">
      <c r="A1688" s="76"/>
      <c r="B1688" s="148" t="s">
        <v>1759</v>
      </c>
      <c r="C1688" s="71"/>
      <c r="D1688" s="183"/>
      <c r="E1688" s="72"/>
      <c r="F1688" s="72"/>
      <c r="G1688" s="73"/>
      <c r="H1688" s="68"/>
      <c r="I1688" s="74"/>
      <c r="J1688" s="69"/>
      <c r="K1688" s="63" t="str">
        <f t="shared" si="28"/>
        <v>Vazia</v>
      </c>
      <c r="L1688" s="13"/>
      <c r="M1688" s="13"/>
      <c r="N1688" s="13"/>
      <c r="O1688" s="13"/>
      <c r="P1688" s="13"/>
      <c r="Q1688" s="13"/>
      <c r="R1688" s="13"/>
      <c r="S1688" s="13"/>
      <c r="T1688" s="13"/>
      <c r="U1688" s="13"/>
    </row>
    <row r="1689" spans="1:21" ht="18.75" hidden="1">
      <c r="A1689" s="76"/>
      <c r="B1689" s="148"/>
      <c r="C1689" s="71"/>
      <c r="D1689" s="183"/>
      <c r="E1689" s="72"/>
      <c r="F1689" s="72"/>
      <c r="G1689" s="73"/>
      <c r="H1689" s="68"/>
      <c r="I1689" s="74"/>
      <c r="J1689" s="69"/>
      <c r="K1689" s="63" t="str">
        <f t="shared" si="28"/>
        <v>Vazia</v>
      </c>
      <c r="L1689" s="13"/>
      <c r="M1689" s="13"/>
      <c r="N1689" s="13"/>
      <c r="O1689" s="13"/>
      <c r="P1689" s="13"/>
      <c r="Q1689" s="13"/>
      <c r="R1689" s="13"/>
      <c r="S1689" s="13"/>
      <c r="T1689" s="13"/>
      <c r="U1689" s="13"/>
    </row>
    <row r="1690" spans="1:21" ht="47.25" hidden="1">
      <c r="A1690" s="76" t="s">
        <v>1760</v>
      </c>
      <c r="B1690" s="149" t="s">
        <v>1761</v>
      </c>
      <c r="C1690" s="71" t="s">
        <v>32</v>
      </c>
      <c r="D1690" s="183"/>
      <c r="E1690" s="72">
        <v>26.7</v>
      </c>
      <c r="F1690" s="72">
        <f>E1690*(1+C$2031)</f>
        <v>32.873040000000003</v>
      </c>
      <c r="G1690" s="73">
        <f>D1690*F1690</f>
        <v>0</v>
      </c>
      <c r="H1690" s="68"/>
      <c r="I1690" s="74"/>
      <c r="J1690" s="75"/>
      <c r="K1690" s="63" t="str">
        <f t="shared" si="28"/>
        <v>Vazia</v>
      </c>
      <c r="L1690" s="13"/>
      <c r="M1690" s="13"/>
      <c r="N1690" s="13"/>
      <c r="O1690" s="13"/>
      <c r="P1690" s="13"/>
      <c r="Q1690" s="13"/>
      <c r="R1690" s="13"/>
      <c r="S1690" s="13"/>
      <c r="T1690" s="13"/>
      <c r="U1690" s="13"/>
    </row>
    <row r="1691" spans="1:21" ht="126" hidden="1">
      <c r="A1691" s="76"/>
      <c r="B1691" s="148" t="s">
        <v>1762</v>
      </c>
      <c r="C1691" s="71"/>
      <c r="D1691" s="183"/>
      <c r="E1691" s="72"/>
      <c r="F1691" s="72"/>
      <c r="G1691" s="73"/>
      <c r="H1691" s="68"/>
      <c r="I1691" s="74"/>
      <c r="J1691" s="69"/>
      <c r="K1691" s="63" t="str">
        <f t="shared" si="28"/>
        <v>Vazia</v>
      </c>
      <c r="L1691" s="13"/>
      <c r="M1691" s="13"/>
      <c r="N1691" s="13"/>
      <c r="O1691" s="13"/>
      <c r="P1691" s="13"/>
      <c r="Q1691" s="13"/>
      <c r="R1691" s="13"/>
      <c r="S1691" s="13"/>
      <c r="T1691" s="13"/>
      <c r="U1691" s="13"/>
    </row>
    <row r="1692" spans="1:21" ht="18.75" hidden="1">
      <c r="A1692" s="76"/>
      <c r="B1692" s="148"/>
      <c r="C1692" s="71"/>
      <c r="D1692" s="183"/>
      <c r="E1692" s="72"/>
      <c r="F1692" s="72"/>
      <c r="G1692" s="73"/>
      <c r="H1692" s="68"/>
      <c r="I1692" s="74"/>
      <c r="J1692" s="69"/>
      <c r="K1692" s="63" t="str">
        <f t="shared" si="28"/>
        <v>Vazia</v>
      </c>
      <c r="L1692" s="13"/>
      <c r="M1692" s="13"/>
      <c r="N1692" s="13"/>
      <c r="O1692" s="13"/>
      <c r="P1692" s="13"/>
      <c r="Q1692" s="13"/>
      <c r="R1692" s="13"/>
      <c r="S1692" s="13"/>
      <c r="T1692" s="13"/>
      <c r="U1692" s="13"/>
    </row>
    <row r="1693" spans="1:21" ht="63" hidden="1">
      <c r="A1693" s="76" t="s">
        <v>1763</v>
      </c>
      <c r="B1693" s="149" t="s">
        <v>1764</v>
      </c>
      <c r="C1693" s="71" t="s">
        <v>269</v>
      </c>
      <c r="D1693" s="183"/>
      <c r="E1693" s="72">
        <v>799.89</v>
      </c>
      <c r="F1693" s="72">
        <f>E1693*(1+C$2031)</f>
        <v>984.824568</v>
      </c>
      <c r="G1693" s="73">
        <f>D1693*F1693</f>
        <v>0</v>
      </c>
      <c r="H1693" s="68"/>
      <c r="I1693" s="74"/>
      <c r="J1693" s="75"/>
      <c r="K1693" s="63" t="str">
        <f t="shared" si="28"/>
        <v>Vazia</v>
      </c>
      <c r="L1693" s="13"/>
      <c r="M1693" s="13"/>
      <c r="N1693" s="13"/>
      <c r="O1693" s="13"/>
      <c r="P1693" s="13"/>
      <c r="Q1693" s="13"/>
      <c r="R1693" s="13"/>
      <c r="S1693" s="13"/>
      <c r="T1693" s="13"/>
      <c r="U1693" s="13"/>
    </row>
    <row r="1694" spans="1:21" ht="252" hidden="1" customHeight="1">
      <c r="A1694" s="76"/>
      <c r="B1694" s="148" t="s">
        <v>1765</v>
      </c>
      <c r="C1694" s="71"/>
      <c r="D1694" s="183"/>
      <c r="E1694" s="72"/>
      <c r="F1694" s="72"/>
      <c r="G1694" s="73"/>
      <c r="H1694" s="74"/>
      <c r="I1694" s="74"/>
      <c r="J1694" s="69"/>
      <c r="K1694" s="63" t="str">
        <f t="shared" si="28"/>
        <v>Vazia</v>
      </c>
      <c r="L1694" s="204"/>
      <c r="M1694" s="204"/>
      <c r="N1694" s="205"/>
      <c r="O1694" s="13"/>
      <c r="P1694" s="13"/>
      <c r="Q1694" s="13"/>
      <c r="R1694" s="13"/>
      <c r="S1694" s="13"/>
      <c r="T1694" s="13"/>
      <c r="U1694" s="13"/>
    </row>
    <row r="1695" spans="1:21" ht="18.75" hidden="1">
      <c r="A1695" s="76"/>
      <c r="B1695" s="148"/>
      <c r="C1695" s="71"/>
      <c r="D1695" s="183"/>
      <c r="E1695" s="72"/>
      <c r="F1695" s="72"/>
      <c r="G1695" s="73"/>
      <c r="H1695" s="68"/>
      <c r="I1695" s="74"/>
      <c r="J1695" s="69"/>
      <c r="K1695" s="63" t="str">
        <f t="shared" si="28"/>
        <v>Vazia</v>
      </c>
      <c r="L1695" s="13"/>
      <c r="M1695" s="13"/>
      <c r="N1695" s="13"/>
      <c r="O1695" s="13"/>
      <c r="P1695" s="13"/>
      <c r="Q1695" s="13"/>
      <c r="R1695" s="13"/>
      <c r="S1695" s="13"/>
      <c r="T1695" s="13"/>
      <c r="U1695" s="13"/>
    </row>
    <row r="1696" spans="1:21" ht="18.75" hidden="1" customHeight="1">
      <c r="A1696" s="76" t="s">
        <v>1766</v>
      </c>
      <c r="B1696" s="149" t="s">
        <v>1767</v>
      </c>
      <c r="C1696" s="71" t="s">
        <v>32</v>
      </c>
      <c r="D1696" s="183"/>
      <c r="E1696" s="72">
        <v>20</v>
      </c>
      <c r="F1696" s="72">
        <f>E1696*(1+C$2031)</f>
        <v>24.624000000000002</v>
      </c>
      <c r="G1696" s="73">
        <f>D1696*F1696</f>
        <v>0</v>
      </c>
      <c r="H1696" s="68"/>
      <c r="I1696" s="74"/>
      <c r="J1696" s="75"/>
      <c r="K1696" s="63" t="str">
        <f t="shared" si="28"/>
        <v>Vazia</v>
      </c>
      <c r="L1696" s="207"/>
      <c r="M1696" s="207"/>
      <c r="N1696" s="207"/>
      <c r="O1696" s="207"/>
      <c r="P1696" s="208"/>
      <c r="Q1696" s="13"/>
      <c r="R1696" s="13"/>
      <c r="S1696" s="13"/>
      <c r="T1696" s="13"/>
      <c r="U1696" s="13"/>
    </row>
    <row r="1697" spans="1:21" ht="78.75" hidden="1">
      <c r="A1697" s="76"/>
      <c r="B1697" s="148" t="s">
        <v>1768</v>
      </c>
      <c r="C1697" s="71"/>
      <c r="D1697" s="183"/>
      <c r="E1697" s="72"/>
      <c r="F1697" s="72"/>
      <c r="G1697" s="73"/>
      <c r="H1697" s="68"/>
      <c r="I1697" s="74"/>
      <c r="J1697" s="69"/>
      <c r="K1697" s="63" t="str">
        <f t="shared" si="28"/>
        <v>Vazia</v>
      </c>
      <c r="P1697" s="209"/>
      <c r="Q1697" s="13"/>
      <c r="R1697" s="13"/>
      <c r="S1697" s="13"/>
      <c r="T1697" s="13"/>
      <c r="U1697" s="13"/>
    </row>
    <row r="1698" spans="1:21" ht="18.75" hidden="1">
      <c r="A1698" s="76"/>
      <c r="B1698" s="148"/>
      <c r="C1698" s="71"/>
      <c r="D1698" s="183"/>
      <c r="E1698" s="72"/>
      <c r="F1698" s="72"/>
      <c r="G1698" s="73"/>
      <c r="H1698" s="68"/>
      <c r="I1698" s="74"/>
      <c r="J1698" s="69"/>
      <c r="K1698" s="63" t="str">
        <f t="shared" si="28"/>
        <v>Vazia</v>
      </c>
      <c r="P1698" s="209"/>
      <c r="Q1698" s="13"/>
      <c r="R1698" s="13"/>
      <c r="S1698" s="13"/>
      <c r="T1698" s="13"/>
      <c r="U1698" s="13"/>
    </row>
    <row r="1699" spans="1:21" ht="18.75" hidden="1">
      <c r="A1699" s="76" t="s">
        <v>1769</v>
      </c>
      <c r="B1699" s="151" t="s">
        <v>1770</v>
      </c>
      <c r="C1699" s="71"/>
      <c r="D1699" s="183"/>
      <c r="E1699" s="72"/>
      <c r="F1699" s="72"/>
      <c r="G1699" s="73"/>
      <c r="H1699" s="68"/>
      <c r="I1699" s="74"/>
      <c r="J1699" s="69"/>
      <c r="K1699" s="63" t="str">
        <f t="shared" si="28"/>
        <v>Vazia</v>
      </c>
      <c r="L1699" s="210"/>
      <c r="M1699" s="210"/>
      <c r="N1699" s="210"/>
      <c r="O1699" s="210"/>
      <c r="P1699" s="211"/>
      <c r="Q1699" s="13"/>
      <c r="R1699" s="13"/>
      <c r="S1699" s="13"/>
      <c r="T1699" s="13"/>
      <c r="U1699" s="13"/>
    </row>
    <row r="1700" spans="1:21" ht="47.25" hidden="1">
      <c r="A1700" s="76" t="s">
        <v>1771</v>
      </c>
      <c r="B1700" s="149" t="s">
        <v>1772</v>
      </c>
      <c r="C1700" s="71" t="s">
        <v>1773</v>
      </c>
      <c r="D1700" s="183"/>
      <c r="E1700" s="72">
        <v>210.43</v>
      </c>
      <c r="F1700" s="72">
        <f>E1700*(1+C$2031)</f>
        <v>259.08141600000005</v>
      </c>
      <c r="G1700" s="73">
        <f>D1700*F1700</f>
        <v>0</v>
      </c>
      <c r="H1700" s="68"/>
      <c r="I1700" s="74"/>
      <c r="J1700" s="75"/>
      <c r="K1700" s="63" t="str">
        <f t="shared" si="28"/>
        <v>Vazia</v>
      </c>
      <c r="L1700" s="13"/>
      <c r="M1700" s="13"/>
      <c r="N1700" s="13"/>
      <c r="O1700" s="13"/>
      <c r="P1700" s="13"/>
      <c r="Q1700" s="13"/>
      <c r="R1700" s="13"/>
      <c r="S1700" s="13"/>
      <c r="T1700" s="13"/>
      <c r="U1700" s="13"/>
    </row>
    <row r="1701" spans="1:21" ht="236.25" hidden="1">
      <c r="A1701" s="76"/>
      <c r="B1701" s="148" t="s">
        <v>1774</v>
      </c>
      <c r="C1701" s="71"/>
      <c r="D1701" s="183"/>
      <c r="E1701" s="72"/>
      <c r="F1701" s="72"/>
      <c r="G1701" s="73"/>
      <c r="H1701" s="68"/>
      <c r="I1701" s="74"/>
      <c r="J1701" s="69"/>
      <c r="K1701" s="63" t="str">
        <f t="shared" si="28"/>
        <v>Vazia</v>
      </c>
      <c r="L1701" s="13"/>
      <c r="M1701" s="13"/>
      <c r="N1701" s="13"/>
      <c r="O1701" s="13"/>
      <c r="P1701" s="13"/>
      <c r="Q1701" s="13"/>
      <c r="R1701" s="13"/>
      <c r="S1701" s="13"/>
      <c r="T1701" s="13"/>
      <c r="U1701" s="13"/>
    </row>
    <row r="1702" spans="1:21" ht="18.75" hidden="1">
      <c r="A1702" s="76"/>
      <c r="B1702" s="148"/>
      <c r="C1702" s="71"/>
      <c r="D1702" s="183"/>
      <c r="E1702" s="72"/>
      <c r="F1702" s="72"/>
      <c r="G1702" s="73"/>
      <c r="H1702" s="68"/>
      <c r="I1702" s="74"/>
      <c r="J1702" s="69"/>
      <c r="K1702" s="63" t="str">
        <f t="shared" si="28"/>
        <v>Vazia</v>
      </c>
      <c r="L1702" s="13"/>
      <c r="M1702" s="13"/>
      <c r="N1702" s="13"/>
      <c r="O1702" s="13"/>
      <c r="P1702" s="13"/>
      <c r="Q1702" s="13"/>
      <c r="R1702" s="13"/>
      <c r="S1702" s="13"/>
      <c r="T1702" s="13"/>
      <c r="U1702" s="13"/>
    </row>
    <row r="1703" spans="1:21" ht="47.25" hidden="1">
      <c r="A1703" s="76" t="s">
        <v>1775</v>
      </c>
      <c r="B1703" s="149" t="s">
        <v>1776</v>
      </c>
      <c r="C1703" s="71" t="s">
        <v>1777</v>
      </c>
      <c r="D1703" s="183"/>
      <c r="E1703" s="72">
        <v>224.73</v>
      </c>
      <c r="F1703" s="72">
        <f>E1703*(1+C$2031)</f>
        <v>276.68757599999998</v>
      </c>
      <c r="G1703" s="73">
        <f>D1703*F1703</f>
        <v>0</v>
      </c>
      <c r="H1703" s="68"/>
      <c r="I1703" s="74"/>
      <c r="J1703" s="75"/>
      <c r="K1703" s="63" t="str">
        <f t="shared" ref="K1703" si="29">IF(H1703="","Vazia","Preenchida")</f>
        <v>Vazia</v>
      </c>
      <c r="L1703" s="13"/>
      <c r="M1703" s="13"/>
      <c r="N1703" s="13"/>
      <c r="O1703" s="13"/>
      <c r="P1703" s="13"/>
      <c r="Q1703" s="13"/>
      <c r="R1703" s="13"/>
      <c r="S1703" s="13"/>
      <c r="T1703" s="13"/>
      <c r="U1703" s="13"/>
    </row>
    <row r="1704" spans="1:21" ht="236.25" hidden="1">
      <c r="A1704" s="76"/>
      <c r="B1704" s="148" t="s">
        <v>1774</v>
      </c>
      <c r="C1704" s="71"/>
      <c r="D1704" s="183"/>
      <c r="E1704" s="72"/>
      <c r="F1704" s="72"/>
      <c r="G1704" s="73"/>
      <c r="H1704" s="68"/>
      <c r="I1704" s="74"/>
      <c r="J1704" s="69"/>
      <c r="K1704" s="63" t="str">
        <f t="shared" si="28"/>
        <v>Vazia</v>
      </c>
      <c r="L1704" s="13"/>
      <c r="M1704" s="13"/>
      <c r="N1704" s="13"/>
      <c r="O1704" s="13"/>
      <c r="P1704" s="13"/>
      <c r="Q1704" s="13"/>
      <c r="R1704" s="13"/>
      <c r="S1704" s="13"/>
      <c r="T1704" s="13"/>
      <c r="U1704" s="13"/>
    </row>
    <row r="1705" spans="1:21" ht="18.75" hidden="1">
      <c r="A1705" s="76"/>
      <c r="B1705" s="148"/>
      <c r="C1705" s="71"/>
      <c r="D1705" s="183"/>
      <c r="E1705" s="72"/>
      <c r="F1705" s="72"/>
      <c r="G1705" s="73"/>
      <c r="H1705" s="68"/>
      <c r="I1705" s="74"/>
      <c r="J1705" s="69"/>
      <c r="K1705" s="63" t="str">
        <f t="shared" ref="K1705:K1770" si="30">IF(H1705="","Vazia","Preenchida")</f>
        <v>Vazia</v>
      </c>
      <c r="L1705" s="13"/>
      <c r="M1705" s="13"/>
      <c r="N1705" s="13"/>
      <c r="O1705" s="13"/>
      <c r="P1705" s="13"/>
      <c r="Q1705" s="13"/>
      <c r="R1705" s="13"/>
      <c r="S1705" s="13"/>
      <c r="T1705" s="13"/>
      <c r="U1705" s="13"/>
    </row>
    <row r="1706" spans="1:21" ht="47.25" hidden="1">
      <c r="A1706" s="76" t="s">
        <v>1778</v>
      </c>
      <c r="B1706" s="149" t="s">
        <v>1779</v>
      </c>
      <c r="C1706" s="71" t="s">
        <v>32</v>
      </c>
      <c r="D1706" s="183"/>
      <c r="E1706" s="72">
        <v>232.9</v>
      </c>
      <c r="F1706" s="72">
        <f>E1706*(1+C$2031)</f>
        <v>286.74648000000002</v>
      </c>
      <c r="G1706" s="73">
        <f>D1706*F1706</f>
        <v>0</v>
      </c>
      <c r="H1706" s="68"/>
      <c r="I1706" s="74"/>
      <c r="J1706" s="75"/>
      <c r="K1706" s="63" t="str">
        <f t="shared" si="30"/>
        <v>Vazia</v>
      </c>
      <c r="L1706" s="13"/>
      <c r="M1706" s="13"/>
      <c r="N1706" s="13"/>
      <c r="O1706" s="13"/>
      <c r="P1706" s="13"/>
      <c r="Q1706" s="13"/>
      <c r="R1706" s="13"/>
      <c r="S1706" s="13"/>
      <c r="T1706" s="13"/>
      <c r="U1706" s="13"/>
    </row>
    <row r="1707" spans="1:21" ht="236.25" hidden="1">
      <c r="A1707" s="76"/>
      <c r="B1707" s="148" t="s">
        <v>1774</v>
      </c>
      <c r="C1707" s="71"/>
      <c r="D1707" s="183"/>
      <c r="E1707" s="72"/>
      <c r="F1707" s="72"/>
      <c r="G1707" s="73"/>
      <c r="H1707" s="68"/>
      <c r="I1707" s="74"/>
      <c r="J1707" s="69"/>
      <c r="K1707" s="63" t="str">
        <f t="shared" si="30"/>
        <v>Vazia</v>
      </c>
      <c r="L1707" s="13"/>
      <c r="M1707" s="13"/>
      <c r="N1707" s="13"/>
      <c r="O1707" s="13"/>
      <c r="P1707" s="13"/>
      <c r="Q1707" s="13"/>
      <c r="R1707" s="13"/>
      <c r="S1707" s="13"/>
      <c r="T1707" s="13"/>
      <c r="U1707" s="13"/>
    </row>
    <row r="1708" spans="1:21" ht="18.75" hidden="1">
      <c r="A1708" s="76"/>
      <c r="B1708" s="148"/>
      <c r="C1708" s="71"/>
      <c r="D1708" s="183"/>
      <c r="E1708" s="72"/>
      <c r="F1708" s="72"/>
      <c r="G1708" s="73"/>
      <c r="H1708" s="68"/>
      <c r="I1708" s="74"/>
      <c r="J1708" s="69"/>
      <c r="K1708" s="63" t="str">
        <f t="shared" si="30"/>
        <v>Vazia</v>
      </c>
      <c r="L1708" s="13"/>
      <c r="M1708" s="13"/>
      <c r="N1708" s="13"/>
      <c r="O1708" s="13"/>
      <c r="P1708" s="13"/>
      <c r="Q1708" s="13"/>
      <c r="R1708" s="13"/>
      <c r="S1708" s="13"/>
      <c r="T1708" s="13"/>
      <c r="U1708" s="13"/>
    </row>
    <row r="1709" spans="1:21" ht="31.5" hidden="1">
      <c r="A1709" s="76" t="s">
        <v>1780</v>
      </c>
      <c r="B1709" s="149" t="s">
        <v>1781</v>
      </c>
      <c r="C1709" s="71" t="s">
        <v>32</v>
      </c>
      <c r="D1709" s="183"/>
      <c r="E1709" s="72">
        <v>122.13</v>
      </c>
      <c r="F1709" s="72">
        <f>E1709*(1+C$2031)</f>
        <v>150.366456</v>
      </c>
      <c r="G1709" s="73">
        <f>D1709*F1709</f>
        <v>0</v>
      </c>
      <c r="H1709" s="68"/>
      <c r="I1709" s="74"/>
      <c r="J1709" s="75"/>
      <c r="K1709" s="63" t="str">
        <f t="shared" si="30"/>
        <v>Vazia</v>
      </c>
      <c r="L1709" s="13"/>
      <c r="M1709" s="13"/>
      <c r="N1709" s="13"/>
      <c r="O1709" s="13"/>
      <c r="P1709" s="13"/>
      <c r="Q1709" s="13"/>
      <c r="R1709" s="13"/>
      <c r="S1709" s="13"/>
      <c r="T1709" s="13"/>
      <c r="U1709" s="13"/>
    </row>
    <row r="1710" spans="1:21" ht="157.5" hidden="1">
      <c r="A1710" s="76"/>
      <c r="B1710" s="148" t="s">
        <v>1782</v>
      </c>
      <c r="C1710" s="71"/>
      <c r="D1710" s="183"/>
      <c r="E1710" s="72"/>
      <c r="F1710" s="72"/>
      <c r="G1710" s="73"/>
      <c r="H1710" s="68"/>
      <c r="I1710" s="74"/>
      <c r="J1710" s="69"/>
      <c r="K1710" s="63" t="str">
        <f t="shared" si="30"/>
        <v>Vazia</v>
      </c>
      <c r="L1710" s="13"/>
      <c r="M1710" s="13"/>
      <c r="N1710" s="13"/>
      <c r="O1710" s="13"/>
      <c r="P1710" s="13"/>
      <c r="Q1710" s="13"/>
      <c r="R1710" s="13"/>
      <c r="S1710" s="13"/>
      <c r="T1710" s="13"/>
      <c r="U1710" s="13"/>
    </row>
    <row r="1711" spans="1:21" ht="18.75" hidden="1">
      <c r="A1711" s="76"/>
      <c r="B1711" s="148"/>
      <c r="C1711" s="71"/>
      <c r="D1711" s="183"/>
      <c r="E1711" s="72"/>
      <c r="F1711" s="72"/>
      <c r="G1711" s="73"/>
      <c r="H1711" s="68"/>
      <c r="I1711" s="74"/>
      <c r="J1711" s="69"/>
      <c r="K1711" s="63" t="str">
        <f t="shared" si="30"/>
        <v>Vazia</v>
      </c>
      <c r="L1711" s="13"/>
      <c r="M1711" s="13"/>
      <c r="N1711" s="13"/>
      <c r="O1711" s="13"/>
      <c r="P1711" s="13"/>
      <c r="Q1711" s="13"/>
      <c r="R1711" s="13"/>
      <c r="S1711" s="13"/>
      <c r="T1711" s="13"/>
      <c r="U1711" s="13"/>
    </row>
    <row r="1712" spans="1:21" ht="18.75" hidden="1">
      <c r="A1712" s="76" t="s">
        <v>1783</v>
      </c>
      <c r="B1712" s="151" t="s">
        <v>1784</v>
      </c>
      <c r="C1712" s="71"/>
      <c r="D1712" s="183"/>
      <c r="E1712" s="72"/>
      <c r="F1712" s="72"/>
      <c r="G1712" s="73"/>
      <c r="H1712" s="68"/>
      <c r="I1712" s="74"/>
      <c r="J1712" s="69"/>
      <c r="K1712" s="63" t="str">
        <f t="shared" si="30"/>
        <v>Vazia</v>
      </c>
      <c r="L1712" s="13"/>
      <c r="M1712" s="13"/>
      <c r="N1712" s="13"/>
      <c r="O1712" s="13"/>
      <c r="P1712" s="13"/>
      <c r="Q1712" s="13"/>
      <c r="R1712" s="13"/>
      <c r="S1712" s="13"/>
      <c r="T1712" s="13"/>
      <c r="U1712" s="13"/>
    </row>
    <row r="1713" spans="1:21" ht="18.75" hidden="1">
      <c r="A1713" s="76" t="s">
        <v>1785</v>
      </c>
      <c r="B1713" s="149" t="s">
        <v>1786</v>
      </c>
      <c r="C1713" s="71" t="s">
        <v>6</v>
      </c>
      <c r="D1713" s="183"/>
      <c r="E1713" s="72">
        <v>18748.740000000002</v>
      </c>
      <c r="F1713" s="72">
        <f>E1713*(1+C$2031)</f>
        <v>23083.448688000004</v>
      </c>
      <c r="G1713" s="73">
        <f>D1713*F1713</f>
        <v>0</v>
      </c>
      <c r="H1713" s="68"/>
      <c r="I1713" s="74"/>
      <c r="J1713" s="75"/>
      <c r="K1713" s="63" t="str">
        <f t="shared" si="30"/>
        <v>Vazia</v>
      </c>
      <c r="L1713" s="13"/>
      <c r="M1713" s="13"/>
      <c r="N1713" s="13"/>
      <c r="O1713" s="13"/>
      <c r="P1713" s="13"/>
      <c r="Q1713" s="13"/>
      <c r="R1713" s="13"/>
      <c r="S1713" s="13"/>
      <c r="T1713" s="13"/>
      <c r="U1713" s="13"/>
    </row>
    <row r="1714" spans="1:21" ht="220.5" hidden="1">
      <c r="A1714" s="76"/>
      <c r="B1714" s="148" t="s">
        <v>1787</v>
      </c>
      <c r="C1714" s="71"/>
      <c r="D1714" s="183"/>
      <c r="E1714" s="72"/>
      <c r="F1714" s="72"/>
      <c r="G1714" s="73"/>
      <c r="H1714" s="68"/>
      <c r="I1714" s="74"/>
      <c r="J1714" s="69"/>
      <c r="K1714" s="63" t="str">
        <f t="shared" si="30"/>
        <v>Vazia</v>
      </c>
      <c r="L1714" s="13"/>
      <c r="M1714" s="13"/>
      <c r="N1714" s="13"/>
      <c r="O1714" s="13"/>
      <c r="P1714" s="13"/>
      <c r="Q1714" s="13"/>
      <c r="R1714" s="13"/>
      <c r="S1714" s="13"/>
      <c r="T1714" s="13"/>
      <c r="U1714" s="13"/>
    </row>
    <row r="1715" spans="1:21" ht="18.75">
      <c r="A1715" s="76"/>
      <c r="B1715" s="159"/>
      <c r="C1715" s="276" t="s">
        <v>81</v>
      </c>
      <c r="D1715" s="272"/>
      <c r="E1715" s="270"/>
      <c r="F1715" s="20"/>
      <c r="G1715" s="21">
        <f>SUM(G1646:G1714)</f>
        <v>0</v>
      </c>
      <c r="H1715" s="212" t="s">
        <v>2225</v>
      </c>
      <c r="I1715" s="74"/>
      <c r="J1715" s="69"/>
      <c r="K1715" s="63" t="str">
        <f t="shared" si="30"/>
        <v>Preenchida</v>
      </c>
      <c r="L1715" s="13"/>
      <c r="M1715" s="13"/>
      <c r="N1715" s="13"/>
      <c r="O1715" s="13"/>
      <c r="P1715" s="13"/>
      <c r="Q1715" s="13"/>
      <c r="R1715" s="13"/>
      <c r="S1715" s="13"/>
      <c r="T1715" s="13"/>
      <c r="U1715" s="13"/>
    </row>
    <row r="1716" spans="1:21" ht="18.75">
      <c r="A1716" s="67">
        <v>210000</v>
      </c>
      <c r="B1716" s="147" t="s">
        <v>1788</v>
      </c>
      <c r="C1716" s="27"/>
      <c r="D1716" s="226"/>
      <c r="E1716" s="72"/>
      <c r="F1716" s="72"/>
      <c r="G1716" s="73"/>
      <c r="H1716" s="212" t="s">
        <v>2225</v>
      </c>
      <c r="I1716" s="74"/>
      <c r="J1716" s="69"/>
      <c r="K1716" s="63" t="str">
        <f t="shared" si="30"/>
        <v>Preenchida</v>
      </c>
      <c r="L1716" s="13"/>
      <c r="M1716" s="13"/>
      <c r="N1716" s="13"/>
      <c r="O1716" s="13"/>
      <c r="P1716" s="13"/>
      <c r="Q1716" s="13"/>
      <c r="R1716" s="13"/>
      <c r="S1716" s="13"/>
      <c r="T1716" s="13"/>
      <c r="U1716" s="13"/>
    </row>
    <row r="1717" spans="1:21" ht="18.75" hidden="1">
      <c r="A1717" s="76" t="s">
        <v>1789</v>
      </c>
      <c r="B1717" s="151" t="s">
        <v>1790</v>
      </c>
      <c r="C1717" s="71"/>
      <c r="D1717" s="183"/>
      <c r="E1717" s="72"/>
      <c r="F1717" s="72"/>
      <c r="G1717" s="73"/>
      <c r="H1717" s="68"/>
      <c r="I1717" s="74"/>
      <c r="J1717" s="69"/>
      <c r="K1717" s="63" t="str">
        <f t="shared" si="30"/>
        <v>Vazia</v>
      </c>
      <c r="L1717" s="13"/>
      <c r="M1717" s="13"/>
      <c r="N1717" s="13"/>
      <c r="O1717" s="13"/>
      <c r="P1717" s="13"/>
      <c r="Q1717" s="13"/>
      <c r="R1717" s="13"/>
      <c r="S1717" s="13"/>
      <c r="T1717" s="13"/>
      <c r="U1717" s="13"/>
    </row>
    <row r="1718" spans="1:21" ht="189" hidden="1">
      <c r="A1718" s="76"/>
      <c r="B1718" s="148" t="s">
        <v>1791</v>
      </c>
      <c r="C1718" s="71"/>
      <c r="D1718" s="183"/>
      <c r="E1718" s="72"/>
      <c r="F1718" s="72"/>
      <c r="G1718" s="73"/>
      <c r="H1718" s="68"/>
      <c r="I1718" s="74"/>
      <c r="J1718" s="69"/>
      <c r="K1718" s="63" t="str">
        <f t="shared" si="30"/>
        <v>Vazia</v>
      </c>
      <c r="L1718" s="13"/>
      <c r="M1718" s="13"/>
      <c r="N1718" s="13"/>
      <c r="O1718" s="13"/>
      <c r="P1718" s="13"/>
      <c r="Q1718" s="13"/>
      <c r="R1718" s="13"/>
      <c r="S1718" s="13"/>
      <c r="T1718" s="13"/>
      <c r="U1718" s="13"/>
    </row>
    <row r="1719" spans="1:21" ht="18.75" hidden="1">
      <c r="A1719" s="76"/>
      <c r="B1719" s="148"/>
      <c r="C1719" s="71"/>
      <c r="D1719" s="183"/>
      <c r="E1719" s="72"/>
      <c r="F1719" s="72"/>
      <c r="G1719" s="73"/>
      <c r="H1719" s="68"/>
      <c r="I1719" s="74"/>
      <c r="J1719" s="69"/>
      <c r="K1719" s="63" t="str">
        <f t="shared" si="30"/>
        <v>Vazia</v>
      </c>
      <c r="L1719" s="13"/>
      <c r="M1719" s="13"/>
      <c r="N1719" s="13"/>
      <c r="O1719" s="13"/>
      <c r="P1719" s="13"/>
      <c r="Q1719" s="13"/>
      <c r="R1719" s="13"/>
      <c r="S1719" s="13"/>
      <c r="T1719" s="13"/>
      <c r="U1719" s="13"/>
    </row>
    <row r="1720" spans="1:21" ht="31.5" hidden="1">
      <c r="A1720" s="76" t="s">
        <v>1792</v>
      </c>
      <c r="B1720" s="149" t="s">
        <v>1793</v>
      </c>
      <c r="C1720" s="71" t="s">
        <v>6</v>
      </c>
      <c r="D1720" s="183"/>
      <c r="E1720" s="72">
        <v>10681.89</v>
      </c>
      <c r="F1720" s="72">
        <f>E1720*(1+C$2031)</f>
        <v>13151.542968</v>
      </c>
      <c r="G1720" s="73">
        <f>D1720*F1720</f>
        <v>0</v>
      </c>
      <c r="H1720" s="68"/>
      <c r="I1720" s="74"/>
      <c r="J1720" s="75"/>
      <c r="K1720" s="63" t="str">
        <f t="shared" si="30"/>
        <v>Vazia</v>
      </c>
      <c r="L1720" s="207"/>
      <c r="M1720" s="207"/>
      <c r="N1720" s="208"/>
      <c r="O1720" s="13"/>
      <c r="P1720" s="13"/>
      <c r="Q1720" s="13"/>
      <c r="R1720" s="13"/>
      <c r="S1720" s="13"/>
      <c r="T1720" s="13"/>
      <c r="U1720" s="13"/>
    </row>
    <row r="1721" spans="1:21" ht="18.75" hidden="1">
      <c r="A1721" s="76"/>
      <c r="B1721" s="149"/>
      <c r="C1721" s="71"/>
      <c r="D1721" s="183"/>
      <c r="E1721" s="72"/>
      <c r="F1721" s="72"/>
      <c r="G1721" s="73"/>
      <c r="H1721" s="89"/>
      <c r="I1721" s="74"/>
      <c r="J1721" s="69"/>
      <c r="K1721" s="63" t="str">
        <f t="shared" si="30"/>
        <v>Vazia</v>
      </c>
      <c r="N1721" s="209"/>
      <c r="O1721" s="13"/>
      <c r="P1721" s="13"/>
      <c r="Q1721" s="13"/>
      <c r="R1721" s="13"/>
      <c r="S1721" s="13"/>
      <c r="T1721" s="13"/>
      <c r="U1721" s="13"/>
    </row>
    <row r="1722" spans="1:21" ht="31.5" hidden="1">
      <c r="A1722" s="76" t="s">
        <v>1794</v>
      </c>
      <c r="B1722" s="149" t="s">
        <v>1795</v>
      </c>
      <c r="C1722" s="71" t="s">
        <v>6</v>
      </c>
      <c r="D1722" s="183"/>
      <c r="E1722" s="72">
        <v>12681.49</v>
      </c>
      <c r="F1722" s="72">
        <f>E1722*(1+C$2031)</f>
        <v>15613.450488</v>
      </c>
      <c r="G1722" s="73">
        <f>D1722*F1722</f>
        <v>0</v>
      </c>
      <c r="H1722" s="68"/>
      <c r="I1722" s="74"/>
      <c r="J1722" s="75"/>
      <c r="K1722" s="63" t="str">
        <f t="shared" si="30"/>
        <v>Vazia</v>
      </c>
      <c r="N1722" s="209"/>
      <c r="O1722" s="13"/>
      <c r="P1722" s="13"/>
      <c r="Q1722" s="13"/>
      <c r="R1722" s="13"/>
      <c r="S1722" s="13"/>
      <c r="T1722" s="13"/>
      <c r="U1722" s="13"/>
    </row>
    <row r="1723" spans="1:21" ht="18.75" hidden="1">
      <c r="A1723" s="76"/>
      <c r="B1723" s="149"/>
      <c r="C1723" s="71"/>
      <c r="D1723" s="183"/>
      <c r="E1723" s="72"/>
      <c r="F1723" s="72"/>
      <c r="G1723" s="73"/>
      <c r="H1723" s="89"/>
      <c r="I1723" s="74"/>
      <c r="J1723" s="69"/>
      <c r="K1723" s="63" t="str">
        <f t="shared" si="30"/>
        <v>Vazia</v>
      </c>
      <c r="N1723" s="209"/>
      <c r="O1723" s="13"/>
      <c r="P1723" s="13"/>
      <c r="Q1723" s="13"/>
      <c r="R1723" s="13"/>
      <c r="S1723" s="13"/>
      <c r="T1723" s="13"/>
      <c r="U1723" s="13"/>
    </row>
    <row r="1724" spans="1:21" ht="31.5" hidden="1">
      <c r="A1724" s="76" t="s">
        <v>1796</v>
      </c>
      <c r="B1724" s="149" t="s">
        <v>1797</v>
      </c>
      <c r="C1724" s="71" t="s">
        <v>6</v>
      </c>
      <c r="D1724" s="183"/>
      <c r="E1724" s="72">
        <v>16680.68</v>
      </c>
      <c r="F1724" s="72">
        <f>E1724*(1+C$2031)</f>
        <v>20537.253216000001</v>
      </c>
      <c r="G1724" s="73">
        <f>D1724*F1724</f>
        <v>0</v>
      </c>
      <c r="H1724" s="68"/>
      <c r="I1724" s="74"/>
      <c r="J1724" s="75"/>
      <c r="K1724" s="63" t="str">
        <f t="shared" si="30"/>
        <v>Vazia</v>
      </c>
      <c r="N1724" s="209"/>
      <c r="O1724" s="13"/>
      <c r="P1724" s="13"/>
      <c r="Q1724" s="13"/>
      <c r="R1724" s="13"/>
      <c r="S1724" s="13"/>
      <c r="T1724" s="13"/>
      <c r="U1724" s="13"/>
    </row>
    <row r="1725" spans="1:21" ht="18.75" hidden="1">
      <c r="A1725" s="76"/>
      <c r="B1725" s="149"/>
      <c r="C1725" s="71"/>
      <c r="D1725" s="183"/>
      <c r="E1725" s="72"/>
      <c r="F1725" s="72"/>
      <c r="G1725" s="73"/>
      <c r="H1725" s="89"/>
      <c r="I1725" s="74"/>
      <c r="J1725" s="69"/>
      <c r="K1725" s="63" t="str">
        <f t="shared" si="30"/>
        <v>Vazia</v>
      </c>
      <c r="N1725" s="209"/>
      <c r="O1725" s="13"/>
      <c r="P1725" s="13"/>
      <c r="Q1725" s="13"/>
      <c r="R1725" s="13"/>
      <c r="S1725" s="13"/>
      <c r="T1725" s="13"/>
      <c r="U1725" s="13"/>
    </row>
    <row r="1726" spans="1:21" ht="31.5" hidden="1">
      <c r="A1726" s="76" t="s">
        <v>1798</v>
      </c>
      <c r="B1726" s="149" t="s">
        <v>1799</v>
      </c>
      <c r="C1726" s="71" t="s">
        <v>6</v>
      </c>
      <c r="D1726" s="183"/>
      <c r="E1726" s="72">
        <v>19206.93</v>
      </c>
      <c r="F1726" s="72">
        <f>E1726*(1+C$2031)</f>
        <v>23647.572216</v>
      </c>
      <c r="G1726" s="73">
        <f>D1726*F1726</f>
        <v>0</v>
      </c>
      <c r="H1726" s="68"/>
      <c r="I1726" s="74"/>
      <c r="J1726" s="75"/>
      <c r="K1726" s="63" t="str">
        <f t="shared" si="30"/>
        <v>Vazia</v>
      </c>
      <c r="N1726" s="209"/>
      <c r="O1726" s="13"/>
      <c r="P1726" s="13"/>
      <c r="Q1726" s="13"/>
      <c r="R1726" s="13"/>
      <c r="S1726" s="13"/>
      <c r="T1726" s="13"/>
      <c r="U1726" s="13"/>
    </row>
    <row r="1727" spans="1:21" ht="18.75" hidden="1">
      <c r="A1727" s="76"/>
      <c r="B1727" s="149"/>
      <c r="C1727" s="71"/>
      <c r="D1727" s="183"/>
      <c r="E1727" s="72"/>
      <c r="F1727" s="72"/>
      <c r="G1727" s="73"/>
      <c r="H1727" s="89"/>
      <c r="I1727" s="74"/>
      <c r="J1727" s="69"/>
      <c r="K1727" s="63" t="str">
        <f t="shared" si="30"/>
        <v>Vazia</v>
      </c>
      <c r="N1727" s="209"/>
      <c r="O1727" s="13"/>
      <c r="P1727" s="13"/>
      <c r="Q1727" s="13"/>
      <c r="R1727" s="13"/>
      <c r="S1727" s="13"/>
      <c r="T1727" s="13"/>
      <c r="U1727" s="13"/>
    </row>
    <row r="1728" spans="1:21" ht="31.5" hidden="1">
      <c r="A1728" s="76" t="s">
        <v>1800</v>
      </c>
      <c r="B1728" s="149" t="s">
        <v>1801</v>
      </c>
      <c r="C1728" s="71" t="s">
        <v>6</v>
      </c>
      <c r="D1728" s="183"/>
      <c r="E1728" s="72">
        <v>22431.360000000001</v>
      </c>
      <c r="F1728" s="72">
        <f>E1728*(1+C$2031)</f>
        <v>27617.490432000002</v>
      </c>
      <c r="G1728" s="73">
        <f>D1728*F1728</f>
        <v>0</v>
      </c>
      <c r="H1728" s="68"/>
      <c r="I1728" s="74"/>
      <c r="J1728" s="75"/>
      <c r="K1728" s="63" t="str">
        <f t="shared" si="30"/>
        <v>Vazia</v>
      </c>
      <c r="N1728" s="209"/>
      <c r="O1728" s="13"/>
      <c r="P1728" s="13"/>
      <c r="Q1728" s="13"/>
      <c r="R1728" s="13"/>
      <c r="S1728" s="13"/>
      <c r="T1728" s="13"/>
      <c r="U1728" s="13"/>
    </row>
    <row r="1729" spans="1:21" ht="18.75" hidden="1">
      <c r="A1729" s="76"/>
      <c r="B1729" s="149"/>
      <c r="C1729" s="71"/>
      <c r="D1729" s="183"/>
      <c r="E1729" s="72"/>
      <c r="F1729" s="72"/>
      <c r="G1729" s="73"/>
      <c r="H1729" s="89"/>
      <c r="I1729" s="74"/>
      <c r="J1729" s="69"/>
      <c r="K1729" s="63" t="str">
        <f t="shared" si="30"/>
        <v>Vazia</v>
      </c>
      <c r="N1729" s="209"/>
      <c r="O1729" s="13"/>
      <c r="P1729" s="13"/>
      <c r="Q1729" s="13"/>
      <c r="R1729" s="13"/>
      <c r="S1729" s="13"/>
      <c r="T1729" s="13"/>
      <c r="U1729" s="13"/>
    </row>
    <row r="1730" spans="1:21" ht="31.5" hidden="1">
      <c r="A1730" s="76" t="s">
        <v>1802</v>
      </c>
      <c r="B1730" s="149" t="s">
        <v>1803</v>
      </c>
      <c r="C1730" s="71" t="s">
        <v>6</v>
      </c>
      <c r="D1730" s="183"/>
      <c r="E1730" s="72">
        <v>24226.87</v>
      </c>
      <c r="F1730" s="72">
        <f>E1730*(1+C$2031)</f>
        <v>29828.122343999999</v>
      </c>
      <c r="G1730" s="73">
        <f>D1730*F1730</f>
        <v>0</v>
      </c>
      <c r="H1730" s="68"/>
      <c r="I1730" s="74"/>
      <c r="J1730" s="75"/>
      <c r="K1730" s="63" t="str">
        <f t="shared" si="30"/>
        <v>Vazia</v>
      </c>
      <c r="L1730" s="210"/>
      <c r="M1730" s="210"/>
      <c r="N1730" s="211"/>
      <c r="O1730" s="13"/>
      <c r="P1730" s="13"/>
      <c r="Q1730" s="13"/>
      <c r="R1730" s="13"/>
      <c r="S1730" s="13"/>
      <c r="T1730" s="13"/>
      <c r="U1730" s="13"/>
    </row>
    <row r="1731" spans="1:21" ht="18.75" hidden="1">
      <c r="A1731" s="76"/>
      <c r="B1731" s="149"/>
      <c r="C1731" s="71"/>
      <c r="D1731" s="183"/>
      <c r="E1731" s="72"/>
      <c r="F1731" s="72"/>
      <c r="G1731" s="73"/>
      <c r="H1731" s="89"/>
      <c r="I1731" s="74"/>
      <c r="J1731" s="75"/>
      <c r="K1731" s="63" t="str">
        <f t="shared" si="30"/>
        <v>Vazia</v>
      </c>
      <c r="L1731" s="13"/>
      <c r="M1731" s="13"/>
      <c r="N1731" s="13"/>
      <c r="O1731" s="13"/>
      <c r="P1731" s="13"/>
      <c r="Q1731" s="13"/>
      <c r="R1731" s="13"/>
      <c r="S1731" s="13"/>
      <c r="T1731" s="13"/>
      <c r="U1731" s="13"/>
    </row>
    <row r="1732" spans="1:21" ht="18.75" hidden="1">
      <c r="A1732" s="76" t="s">
        <v>1804</v>
      </c>
      <c r="B1732" s="151" t="s">
        <v>1805</v>
      </c>
      <c r="C1732" s="71"/>
      <c r="D1732" s="183"/>
      <c r="E1732" s="72"/>
      <c r="F1732" s="72"/>
      <c r="G1732" s="73"/>
      <c r="H1732" s="68"/>
      <c r="I1732" s="74"/>
      <c r="J1732" s="69"/>
      <c r="K1732" s="63" t="str">
        <f t="shared" si="30"/>
        <v>Vazia</v>
      </c>
      <c r="L1732" s="13"/>
      <c r="M1732" s="13"/>
      <c r="N1732" s="13"/>
      <c r="O1732" s="13"/>
      <c r="P1732" s="13"/>
      <c r="Q1732" s="13"/>
      <c r="R1732" s="13"/>
      <c r="S1732" s="13"/>
      <c r="T1732" s="13"/>
      <c r="U1732" s="13"/>
    </row>
    <row r="1733" spans="1:21" ht="204.75" hidden="1">
      <c r="A1733" s="76"/>
      <c r="B1733" s="148" t="s">
        <v>1806</v>
      </c>
      <c r="C1733" s="71"/>
      <c r="D1733" s="183"/>
      <c r="E1733" s="72"/>
      <c r="F1733" s="72"/>
      <c r="G1733" s="73"/>
      <c r="H1733" s="68"/>
      <c r="I1733" s="74"/>
      <c r="J1733" s="69"/>
      <c r="K1733" s="63" t="str">
        <f t="shared" si="30"/>
        <v>Vazia</v>
      </c>
      <c r="L1733" s="13"/>
      <c r="M1733" s="13"/>
      <c r="N1733" s="13"/>
      <c r="O1733" s="13"/>
      <c r="P1733" s="13"/>
      <c r="Q1733" s="13"/>
      <c r="R1733" s="13"/>
      <c r="S1733" s="13"/>
      <c r="T1733" s="13"/>
      <c r="U1733" s="13"/>
    </row>
    <row r="1734" spans="1:21" ht="18.75" hidden="1">
      <c r="A1734" s="76"/>
      <c r="B1734" s="148"/>
      <c r="C1734" s="71"/>
      <c r="D1734" s="183"/>
      <c r="E1734" s="72"/>
      <c r="F1734" s="72"/>
      <c r="G1734" s="73"/>
      <c r="H1734" s="68"/>
      <c r="I1734" s="74"/>
      <c r="J1734" s="69"/>
      <c r="K1734" s="63" t="str">
        <f t="shared" si="30"/>
        <v>Vazia</v>
      </c>
      <c r="L1734" s="13"/>
      <c r="M1734" s="13"/>
      <c r="N1734" s="13"/>
      <c r="O1734" s="13"/>
      <c r="P1734" s="13"/>
      <c r="Q1734" s="13"/>
      <c r="R1734" s="13"/>
      <c r="S1734" s="13"/>
      <c r="T1734" s="13"/>
      <c r="U1734" s="13"/>
    </row>
    <row r="1735" spans="1:21" ht="18.75" hidden="1">
      <c r="A1735" s="76" t="s">
        <v>1807</v>
      </c>
      <c r="B1735" s="149" t="s">
        <v>1808</v>
      </c>
      <c r="C1735" s="71" t="s">
        <v>6</v>
      </c>
      <c r="D1735" s="183"/>
      <c r="E1735" s="72">
        <v>2181.02</v>
      </c>
      <c r="F1735" s="72">
        <f>E1735*(1+C$2031)</f>
        <v>2685.2718239999999</v>
      </c>
      <c r="G1735" s="73">
        <f>D1735*F1735</f>
        <v>0</v>
      </c>
      <c r="H1735" s="68"/>
      <c r="I1735" s="74"/>
      <c r="J1735" s="75"/>
      <c r="K1735" s="63" t="str">
        <f t="shared" si="30"/>
        <v>Vazia</v>
      </c>
      <c r="L1735" s="13"/>
      <c r="M1735" s="13"/>
      <c r="N1735" s="13"/>
      <c r="O1735" s="13"/>
      <c r="P1735" s="13"/>
      <c r="Q1735" s="13"/>
      <c r="R1735" s="13"/>
      <c r="S1735" s="13"/>
      <c r="T1735" s="13"/>
      <c r="U1735" s="13"/>
    </row>
    <row r="1736" spans="1:21" ht="18.75" hidden="1">
      <c r="A1736" s="76"/>
      <c r="B1736" s="149"/>
      <c r="C1736" s="71"/>
      <c r="D1736" s="183"/>
      <c r="E1736" s="72"/>
      <c r="F1736" s="72"/>
      <c r="G1736" s="73"/>
      <c r="H1736" s="89"/>
      <c r="I1736" s="74"/>
      <c r="J1736" s="69"/>
      <c r="K1736" s="63" t="str">
        <f t="shared" si="30"/>
        <v>Vazia</v>
      </c>
      <c r="L1736" s="13"/>
      <c r="M1736" s="13"/>
      <c r="N1736" s="13"/>
      <c r="O1736" s="13"/>
      <c r="P1736" s="13"/>
      <c r="Q1736" s="13"/>
      <c r="R1736" s="13"/>
      <c r="S1736" s="13"/>
      <c r="T1736" s="13"/>
      <c r="U1736" s="13"/>
    </row>
    <row r="1737" spans="1:21" ht="18.75" hidden="1">
      <c r="A1737" s="76" t="s">
        <v>1809</v>
      </c>
      <c r="B1737" s="149" t="s">
        <v>1810</v>
      </c>
      <c r="C1737" s="71" t="s">
        <v>6</v>
      </c>
      <c r="D1737" s="183"/>
      <c r="E1737" s="72">
        <v>4633.1000000000004</v>
      </c>
      <c r="F1737" s="72">
        <f>E1737*(1+C$2031)</f>
        <v>5704.2727200000008</v>
      </c>
      <c r="G1737" s="73">
        <f>D1737*F1737</f>
        <v>0</v>
      </c>
      <c r="H1737" s="68"/>
      <c r="I1737" s="74"/>
      <c r="J1737" s="75"/>
      <c r="K1737" s="63" t="str">
        <f t="shared" si="30"/>
        <v>Vazia</v>
      </c>
      <c r="L1737" s="13"/>
      <c r="M1737" s="13"/>
      <c r="N1737" s="13"/>
      <c r="O1737" s="13"/>
      <c r="P1737" s="13"/>
      <c r="Q1737" s="13"/>
      <c r="R1737" s="13"/>
      <c r="S1737" s="13"/>
      <c r="T1737" s="13"/>
      <c r="U1737" s="13"/>
    </row>
    <row r="1738" spans="1:21" ht="18.75" hidden="1">
      <c r="A1738" s="76"/>
      <c r="B1738" s="149"/>
      <c r="C1738" s="71"/>
      <c r="D1738" s="183"/>
      <c r="E1738" s="72"/>
      <c r="F1738" s="72"/>
      <c r="G1738" s="73"/>
      <c r="H1738" s="68"/>
      <c r="I1738" s="74"/>
      <c r="J1738" s="75"/>
      <c r="K1738" s="63" t="str">
        <f t="shared" si="30"/>
        <v>Vazia</v>
      </c>
      <c r="L1738" s="13"/>
      <c r="M1738" s="13"/>
      <c r="N1738" s="13"/>
      <c r="O1738" s="13"/>
      <c r="P1738" s="13"/>
      <c r="Q1738" s="13"/>
      <c r="R1738" s="13"/>
      <c r="S1738" s="13"/>
      <c r="T1738" s="13"/>
      <c r="U1738" s="13"/>
    </row>
    <row r="1739" spans="1:21" ht="18.75" hidden="1">
      <c r="A1739" s="76" t="s">
        <v>1811</v>
      </c>
      <c r="B1739" s="149" t="s">
        <v>1812</v>
      </c>
      <c r="C1739" s="71" t="s">
        <v>6</v>
      </c>
      <c r="D1739" s="183"/>
      <c r="E1739" s="72">
        <v>3922.28</v>
      </c>
      <c r="F1739" s="72">
        <f>E1739*(1+C$2031)</f>
        <v>4829.1111360000004</v>
      </c>
      <c r="G1739" s="73">
        <f>D1739*F1739</f>
        <v>0</v>
      </c>
      <c r="H1739" s="68"/>
      <c r="I1739" s="74"/>
      <c r="J1739" s="75"/>
      <c r="K1739" s="63" t="str">
        <f t="shared" si="30"/>
        <v>Vazia</v>
      </c>
      <c r="L1739" s="13"/>
      <c r="M1739" s="13"/>
      <c r="N1739" s="13"/>
      <c r="O1739" s="13"/>
      <c r="P1739" s="13"/>
      <c r="Q1739" s="13"/>
      <c r="R1739" s="13"/>
      <c r="S1739" s="13"/>
      <c r="T1739" s="13"/>
      <c r="U1739" s="13"/>
    </row>
    <row r="1740" spans="1:21" ht="18.75" hidden="1">
      <c r="A1740" s="76"/>
      <c r="B1740" s="149"/>
      <c r="C1740" s="71"/>
      <c r="D1740" s="183"/>
      <c r="E1740" s="72"/>
      <c r="F1740" s="72"/>
      <c r="G1740" s="73"/>
      <c r="H1740" s="89"/>
      <c r="I1740" s="74"/>
      <c r="J1740" s="69"/>
      <c r="K1740" s="63" t="str">
        <f t="shared" si="30"/>
        <v>Vazia</v>
      </c>
      <c r="L1740" s="13"/>
      <c r="M1740" s="13"/>
      <c r="N1740" s="13"/>
      <c r="O1740" s="13"/>
      <c r="P1740" s="13"/>
      <c r="Q1740" s="13"/>
      <c r="R1740" s="13"/>
      <c r="S1740" s="13"/>
      <c r="T1740" s="13"/>
      <c r="U1740" s="13"/>
    </row>
    <row r="1741" spans="1:21" ht="18.75" hidden="1">
      <c r="A1741" s="76" t="s">
        <v>1813</v>
      </c>
      <c r="B1741" s="151" t="s">
        <v>1814</v>
      </c>
      <c r="C1741" s="71"/>
      <c r="D1741" s="183"/>
      <c r="E1741" s="72"/>
      <c r="F1741" s="72"/>
      <c r="G1741" s="73"/>
      <c r="H1741" s="68"/>
      <c r="I1741" s="74"/>
      <c r="J1741" s="69"/>
      <c r="K1741" s="63" t="str">
        <f t="shared" si="30"/>
        <v>Vazia</v>
      </c>
      <c r="L1741" s="13"/>
      <c r="M1741" s="13"/>
      <c r="N1741" s="13"/>
      <c r="O1741" s="13"/>
      <c r="P1741" s="13"/>
      <c r="Q1741" s="13"/>
      <c r="R1741" s="13"/>
      <c r="S1741" s="13"/>
      <c r="T1741" s="13"/>
      <c r="U1741" s="13"/>
    </row>
    <row r="1742" spans="1:21" ht="204.75" hidden="1">
      <c r="A1742" s="76"/>
      <c r="B1742" s="148" t="s">
        <v>1815</v>
      </c>
      <c r="C1742" s="71"/>
      <c r="D1742" s="183"/>
      <c r="E1742" s="72"/>
      <c r="F1742" s="72"/>
      <c r="G1742" s="73"/>
      <c r="H1742" s="68"/>
      <c r="I1742" s="74"/>
      <c r="J1742" s="69"/>
      <c r="K1742" s="63" t="str">
        <f t="shared" si="30"/>
        <v>Vazia</v>
      </c>
      <c r="L1742" s="13"/>
      <c r="M1742" s="13"/>
      <c r="N1742" s="13"/>
      <c r="O1742" s="13"/>
      <c r="P1742" s="13"/>
      <c r="Q1742" s="13"/>
      <c r="R1742" s="13"/>
      <c r="S1742" s="13"/>
      <c r="T1742" s="13"/>
      <c r="U1742" s="13"/>
    </row>
    <row r="1743" spans="1:21" ht="18.75" hidden="1">
      <c r="A1743" s="76"/>
      <c r="B1743" s="148"/>
      <c r="C1743" s="71"/>
      <c r="D1743" s="183"/>
      <c r="E1743" s="72"/>
      <c r="F1743" s="72"/>
      <c r="G1743" s="73"/>
      <c r="H1743" s="68"/>
      <c r="I1743" s="74"/>
      <c r="J1743" s="69"/>
      <c r="K1743" s="63" t="str">
        <f t="shared" si="30"/>
        <v>Vazia</v>
      </c>
      <c r="L1743" s="13"/>
      <c r="M1743" s="13"/>
      <c r="N1743" s="13"/>
      <c r="O1743" s="13"/>
      <c r="P1743" s="13"/>
      <c r="Q1743" s="13"/>
      <c r="R1743" s="13"/>
      <c r="S1743" s="13"/>
      <c r="T1743" s="13"/>
      <c r="U1743" s="13"/>
    </row>
    <row r="1744" spans="1:21" ht="18.75" hidden="1">
      <c r="A1744" s="76" t="s">
        <v>1816</v>
      </c>
      <c r="B1744" s="149" t="s">
        <v>1817</v>
      </c>
      <c r="C1744" s="71" t="s">
        <v>18</v>
      </c>
      <c r="D1744" s="183"/>
      <c r="E1744" s="72">
        <v>4240.32</v>
      </c>
      <c r="F1744" s="72">
        <f>E1744*(1+C$2031)</f>
        <v>5220.6819839999998</v>
      </c>
      <c r="G1744" s="73">
        <f>D1744*F1744</f>
        <v>0</v>
      </c>
      <c r="H1744" s="68"/>
      <c r="I1744" s="74"/>
      <c r="J1744" s="75"/>
      <c r="K1744" s="63" t="str">
        <f t="shared" si="30"/>
        <v>Vazia</v>
      </c>
      <c r="L1744" s="13"/>
      <c r="M1744" s="13"/>
      <c r="N1744" s="13"/>
      <c r="O1744" s="13"/>
      <c r="P1744" s="13"/>
      <c r="Q1744" s="13"/>
      <c r="R1744" s="13"/>
      <c r="S1744" s="13"/>
      <c r="T1744" s="13"/>
      <c r="U1744" s="13"/>
    </row>
    <row r="1745" spans="1:21" ht="18.75" hidden="1">
      <c r="A1745" s="76"/>
      <c r="B1745" s="149"/>
      <c r="C1745" s="71"/>
      <c r="D1745" s="183"/>
      <c r="E1745" s="72"/>
      <c r="F1745" s="72"/>
      <c r="G1745" s="73"/>
      <c r="H1745" s="89"/>
      <c r="I1745" s="74"/>
      <c r="J1745" s="69"/>
      <c r="K1745" s="63" t="str">
        <f t="shared" si="30"/>
        <v>Vazia</v>
      </c>
      <c r="L1745" s="13"/>
      <c r="M1745" s="13"/>
      <c r="N1745" s="13"/>
      <c r="O1745" s="13"/>
      <c r="P1745" s="13"/>
      <c r="Q1745" s="13"/>
      <c r="R1745" s="13"/>
      <c r="S1745" s="13"/>
      <c r="T1745" s="13"/>
      <c r="U1745" s="13"/>
    </row>
    <row r="1746" spans="1:21" ht="18.75" hidden="1">
      <c r="A1746" s="76" t="s">
        <v>1818</v>
      </c>
      <c r="B1746" s="149" t="s">
        <v>1819</v>
      </c>
      <c r="C1746" s="71" t="s">
        <v>18</v>
      </c>
      <c r="D1746" s="183"/>
      <c r="E1746" s="72">
        <v>5020.79</v>
      </c>
      <c r="F1746" s="72">
        <f>E1746*(1+C$2031)</f>
        <v>6181.5966480000006</v>
      </c>
      <c r="G1746" s="73">
        <f>D1746*F1746</f>
        <v>0</v>
      </c>
      <c r="H1746" s="68"/>
      <c r="I1746" s="74"/>
      <c r="J1746" s="75"/>
      <c r="K1746" s="63" t="str">
        <f t="shared" si="30"/>
        <v>Vazia</v>
      </c>
      <c r="L1746" s="13"/>
      <c r="M1746" s="13"/>
      <c r="N1746" s="13"/>
      <c r="O1746" s="13"/>
      <c r="P1746" s="13"/>
      <c r="Q1746" s="13"/>
      <c r="R1746" s="13"/>
      <c r="S1746" s="13"/>
      <c r="T1746" s="13"/>
      <c r="U1746" s="13"/>
    </row>
    <row r="1747" spans="1:21" ht="18.75" hidden="1">
      <c r="A1747" s="76"/>
      <c r="B1747" s="149"/>
      <c r="C1747" s="71"/>
      <c r="D1747" s="183"/>
      <c r="E1747" s="72"/>
      <c r="F1747" s="72"/>
      <c r="G1747" s="73"/>
      <c r="H1747" s="89"/>
      <c r="I1747" s="74"/>
      <c r="J1747" s="69"/>
      <c r="K1747" s="63" t="str">
        <f t="shared" si="30"/>
        <v>Vazia</v>
      </c>
      <c r="L1747" s="13"/>
      <c r="M1747" s="13"/>
      <c r="N1747" s="13"/>
      <c r="O1747" s="13"/>
      <c r="P1747" s="13"/>
      <c r="Q1747" s="13"/>
      <c r="R1747" s="13"/>
      <c r="S1747" s="13"/>
      <c r="T1747" s="13"/>
      <c r="U1747" s="13"/>
    </row>
    <row r="1748" spans="1:21" ht="18.75">
      <c r="A1748" s="76"/>
      <c r="B1748" s="149"/>
      <c r="C1748" s="276" t="s">
        <v>81</v>
      </c>
      <c r="D1748" s="272"/>
      <c r="E1748" s="270"/>
      <c r="F1748" s="20"/>
      <c r="G1748" s="21">
        <f>SUM(G1716:G1747)</f>
        <v>0</v>
      </c>
      <c r="H1748" s="212" t="s">
        <v>2225</v>
      </c>
      <c r="I1748" s="74"/>
      <c r="J1748" s="69"/>
      <c r="K1748" s="63" t="str">
        <f t="shared" si="30"/>
        <v>Preenchida</v>
      </c>
      <c r="L1748" s="13"/>
      <c r="M1748" s="13"/>
      <c r="N1748" s="13"/>
      <c r="O1748" s="13"/>
      <c r="P1748" s="13"/>
      <c r="Q1748" s="13"/>
      <c r="R1748" s="13"/>
      <c r="S1748" s="13"/>
      <c r="T1748" s="13"/>
      <c r="U1748" s="13"/>
    </row>
    <row r="1749" spans="1:21" ht="18.75">
      <c r="A1749" s="67" t="s">
        <v>1820</v>
      </c>
      <c r="B1749" s="147" t="s">
        <v>1821</v>
      </c>
      <c r="C1749" s="10"/>
      <c r="D1749" s="226"/>
      <c r="E1749" s="11"/>
      <c r="F1749" s="72"/>
      <c r="G1749" s="73"/>
      <c r="H1749" s="212" t="s">
        <v>2225</v>
      </c>
      <c r="I1749" s="74"/>
      <c r="J1749" s="69"/>
      <c r="K1749" s="63" t="str">
        <f t="shared" si="30"/>
        <v>Preenchida</v>
      </c>
      <c r="L1749" s="13"/>
      <c r="M1749" s="13"/>
      <c r="N1749" s="13"/>
      <c r="O1749" s="13"/>
      <c r="P1749" s="13"/>
      <c r="Q1749" s="13"/>
      <c r="R1749" s="13"/>
      <c r="S1749" s="13"/>
      <c r="T1749" s="13"/>
      <c r="U1749" s="13"/>
    </row>
    <row r="1750" spans="1:21" ht="18.75">
      <c r="A1750" s="70" t="s">
        <v>1822</v>
      </c>
      <c r="B1750" s="161" t="s">
        <v>1823</v>
      </c>
      <c r="C1750" s="71"/>
      <c r="D1750" s="227"/>
      <c r="E1750" s="72"/>
      <c r="F1750" s="72"/>
      <c r="G1750" s="73"/>
      <c r="H1750" s="212" t="s">
        <v>2225</v>
      </c>
      <c r="I1750" s="74"/>
      <c r="J1750" s="69"/>
      <c r="K1750" s="63" t="str">
        <f t="shared" si="30"/>
        <v>Preenchida</v>
      </c>
      <c r="L1750" s="13"/>
      <c r="M1750" s="13"/>
      <c r="N1750" s="13"/>
      <c r="O1750" s="13"/>
      <c r="P1750" s="13"/>
      <c r="Q1750" s="13"/>
      <c r="R1750" s="13"/>
      <c r="S1750" s="13"/>
      <c r="T1750" s="13"/>
      <c r="U1750" s="13"/>
    </row>
    <row r="1751" spans="1:21" ht="32.450000000000003" customHeight="1">
      <c r="A1751" s="76" t="s">
        <v>1824</v>
      </c>
      <c r="B1751" s="149" t="s">
        <v>1825</v>
      </c>
      <c r="C1751" s="71" t="s">
        <v>32</v>
      </c>
      <c r="D1751" s="227">
        <v>460.88</v>
      </c>
      <c r="E1751" s="72">
        <v>7.58</v>
      </c>
      <c r="F1751" s="72">
        <f>E1751*(1+C$2031)</f>
        <v>9.3324960000000008</v>
      </c>
      <c r="G1751" s="73">
        <f>D1751*F1751</f>
        <v>4301.1607564800006</v>
      </c>
      <c r="H1751" s="285" t="s">
        <v>2223</v>
      </c>
      <c r="I1751" s="286"/>
      <c r="J1751" s="287"/>
      <c r="K1751" s="63" t="str">
        <f t="shared" si="30"/>
        <v>Preenchida</v>
      </c>
      <c r="L1751" s="13"/>
      <c r="M1751" s="13"/>
      <c r="N1751" s="13"/>
      <c r="O1751" s="13"/>
      <c r="P1751" s="13"/>
      <c r="Q1751" s="13"/>
      <c r="R1751" s="13"/>
      <c r="S1751" s="13"/>
      <c r="T1751" s="13"/>
      <c r="U1751" s="13"/>
    </row>
    <row r="1752" spans="1:21" ht="142.9" customHeight="1">
      <c r="A1752" s="76"/>
      <c r="B1752" s="148" t="s">
        <v>1826</v>
      </c>
      <c r="C1752" s="71"/>
      <c r="D1752" s="227"/>
      <c r="E1752" s="72"/>
      <c r="F1752" s="72"/>
      <c r="G1752" s="73"/>
      <c r="H1752" s="212" t="s">
        <v>2225</v>
      </c>
      <c r="I1752" s="74"/>
      <c r="J1752" s="69"/>
      <c r="K1752" s="63" t="str">
        <f t="shared" si="30"/>
        <v>Preenchida</v>
      </c>
      <c r="L1752" s="13"/>
      <c r="M1752" s="13"/>
      <c r="N1752" s="13"/>
      <c r="O1752" s="13"/>
      <c r="P1752" s="13"/>
      <c r="Q1752" s="13"/>
      <c r="R1752" s="13"/>
      <c r="S1752" s="13"/>
      <c r="T1752" s="13"/>
      <c r="U1752" s="13"/>
    </row>
    <row r="1753" spans="1:21" ht="18.75" hidden="1">
      <c r="A1753" s="76"/>
      <c r="B1753" s="148"/>
      <c r="C1753" s="71"/>
      <c r="D1753" s="183"/>
      <c r="E1753" s="72"/>
      <c r="F1753" s="72"/>
      <c r="G1753" s="73"/>
      <c r="H1753" s="68"/>
      <c r="I1753" s="74"/>
      <c r="J1753" s="69"/>
      <c r="K1753" s="63" t="str">
        <f t="shared" si="30"/>
        <v>Vazia</v>
      </c>
      <c r="L1753" s="13"/>
      <c r="M1753" s="13"/>
      <c r="N1753" s="13"/>
      <c r="O1753" s="13"/>
      <c r="P1753" s="13"/>
      <c r="Q1753" s="13"/>
      <c r="R1753" s="13"/>
      <c r="S1753" s="13"/>
      <c r="T1753" s="13"/>
      <c r="U1753" s="13"/>
    </row>
    <row r="1754" spans="1:21" ht="31.5" hidden="1">
      <c r="A1754" s="76" t="s">
        <v>1827</v>
      </c>
      <c r="B1754" s="149" t="s">
        <v>1828</v>
      </c>
      <c r="C1754" s="115" t="s">
        <v>32</v>
      </c>
      <c r="D1754" s="183"/>
      <c r="E1754" s="116">
        <v>38.71</v>
      </c>
      <c r="F1754" s="72">
        <f>E1754*(1+C$2031)</f>
        <v>47.659752000000005</v>
      </c>
      <c r="G1754" s="73">
        <f>D1754*F1754</f>
        <v>0</v>
      </c>
      <c r="H1754" s="68"/>
      <c r="I1754" s="74"/>
      <c r="J1754" s="75"/>
      <c r="K1754" s="63" t="str">
        <f t="shared" si="30"/>
        <v>Vazia</v>
      </c>
      <c r="L1754" s="13"/>
      <c r="M1754" s="13"/>
      <c r="N1754" s="13"/>
      <c r="O1754" s="13"/>
      <c r="P1754" s="13"/>
      <c r="Q1754" s="13"/>
      <c r="R1754" s="13"/>
      <c r="S1754" s="13"/>
      <c r="T1754" s="13"/>
      <c r="U1754" s="13"/>
    </row>
    <row r="1755" spans="1:21" ht="63" hidden="1">
      <c r="A1755" s="76"/>
      <c r="B1755" s="148" t="s">
        <v>1829</v>
      </c>
      <c r="C1755" s="71"/>
      <c r="D1755" s="183"/>
      <c r="E1755" s="72"/>
      <c r="F1755" s="72"/>
      <c r="G1755" s="73"/>
      <c r="H1755" s="68"/>
      <c r="I1755" s="74"/>
      <c r="J1755" s="69"/>
      <c r="K1755" s="63" t="str">
        <f t="shared" si="30"/>
        <v>Vazia</v>
      </c>
      <c r="L1755" s="13"/>
      <c r="M1755" s="13"/>
      <c r="N1755" s="13"/>
      <c r="O1755" s="13"/>
      <c r="P1755" s="13"/>
      <c r="Q1755" s="13"/>
      <c r="R1755" s="13"/>
      <c r="S1755" s="13"/>
      <c r="T1755" s="13"/>
      <c r="U1755" s="13"/>
    </row>
    <row r="1756" spans="1:21" ht="18.75" hidden="1">
      <c r="A1756" s="76"/>
      <c r="B1756" s="149"/>
      <c r="C1756" s="71"/>
      <c r="D1756" s="183"/>
      <c r="E1756" s="72"/>
      <c r="F1756" s="72"/>
      <c r="G1756" s="73"/>
      <c r="H1756" s="68"/>
      <c r="I1756" s="74"/>
      <c r="J1756" s="69"/>
      <c r="K1756" s="63" t="str">
        <f t="shared" si="30"/>
        <v>Vazia</v>
      </c>
      <c r="L1756" s="13"/>
      <c r="M1756" s="13"/>
      <c r="N1756" s="13"/>
      <c r="O1756" s="13"/>
      <c r="P1756" s="13"/>
      <c r="Q1756" s="13"/>
      <c r="R1756" s="13"/>
      <c r="S1756" s="13"/>
      <c r="T1756" s="13"/>
      <c r="U1756" s="13"/>
    </row>
    <row r="1757" spans="1:21" ht="18.75">
      <c r="A1757" s="76" t="s">
        <v>1830</v>
      </c>
      <c r="B1757" s="151" t="s">
        <v>1831</v>
      </c>
      <c r="C1757" s="71"/>
      <c r="D1757" s="233"/>
      <c r="E1757" s="72"/>
      <c r="F1757" s="72"/>
      <c r="G1757" s="73"/>
      <c r="H1757" s="212" t="s">
        <v>2225</v>
      </c>
      <c r="I1757" s="74"/>
      <c r="J1757" s="69"/>
      <c r="K1757" s="63" t="str">
        <f t="shared" si="30"/>
        <v>Preenchida</v>
      </c>
      <c r="L1757" s="13"/>
      <c r="M1757" s="13"/>
      <c r="N1757" s="13"/>
      <c r="O1757" s="13"/>
      <c r="P1757" s="13"/>
      <c r="Q1757" s="13"/>
      <c r="R1757" s="13"/>
      <c r="S1757" s="13"/>
      <c r="T1757" s="13"/>
      <c r="U1757" s="13"/>
    </row>
    <row r="1758" spans="1:21" ht="409.5">
      <c r="A1758" s="76"/>
      <c r="B1758" s="148" t="s">
        <v>1832</v>
      </c>
      <c r="C1758" s="71"/>
      <c r="D1758" s="233"/>
      <c r="E1758" s="72"/>
      <c r="F1758" s="72"/>
      <c r="G1758" s="73"/>
      <c r="H1758" s="212" t="s">
        <v>2225</v>
      </c>
      <c r="I1758" s="74"/>
      <c r="J1758" s="69"/>
      <c r="K1758" s="63" t="str">
        <f t="shared" si="30"/>
        <v>Preenchida</v>
      </c>
      <c r="L1758" s="13"/>
      <c r="M1758" s="13"/>
      <c r="N1758" s="13"/>
      <c r="O1758" s="13"/>
      <c r="P1758" s="13"/>
      <c r="Q1758" s="13"/>
      <c r="R1758" s="13"/>
      <c r="S1758" s="13"/>
      <c r="T1758" s="13"/>
      <c r="U1758" s="13"/>
    </row>
    <row r="1759" spans="1:21" ht="203.45" customHeight="1">
      <c r="A1759" s="76"/>
      <c r="B1759" s="148" t="s">
        <v>1833</v>
      </c>
      <c r="C1759" s="71"/>
      <c r="D1759" s="233"/>
      <c r="E1759" s="72"/>
      <c r="F1759" s="72"/>
      <c r="G1759" s="73"/>
      <c r="H1759" s="212" t="s">
        <v>2225</v>
      </c>
      <c r="I1759" s="74"/>
      <c r="J1759" s="69"/>
      <c r="K1759" s="63" t="str">
        <f t="shared" si="30"/>
        <v>Preenchida</v>
      </c>
      <c r="L1759" s="13"/>
      <c r="M1759" s="13"/>
      <c r="N1759" s="13"/>
      <c r="O1759" s="13"/>
      <c r="P1759" s="13"/>
      <c r="Q1759" s="13"/>
      <c r="R1759" s="13"/>
      <c r="S1759" s="13"/>
      <c r="T1759" s="13"/>
      <c r="U1759" s="13"/>
    </row>
    <row r="1760" spans="1:21" ht="18.75" hidden="1">
      <c r="A1760" s="76"/>
      <c r="B1760" s="151"/>
      <c r="C1760" s="71"/>
      <c r="D1760" s="190"/>
      <c r="E1760" s="72"/>
      <c r="F1760" s="72"/>
      <c r="G1760" s="73"/>
      <c r="H1760" s="68"/>
      <c r="I1760" s="74"/>
      <c r="J1760" s="69"/>
      <c r="K1760" s="63" t="str">
        <f t="shared" si="30"/>
        <v>Vazia</v>
      </c>
      <c r="L1760" s="13"/>
      <c r="M1760" s="13"/>
      <c r="N1760" s="13"/>
      <c r="O1760" s="13"/>
      <c r="P1760" s="13"/>
      <c r="Q1760" s="13"/>
      <c r="R1760" s="13"/>
      <c r="S1760" s="13"/>
      <c r="T1760" s="13"/>
      <c r="U1760" s="13"/>
    </row>
    <row r="1761" spans="1:21" ht="106.9" customHeight="1">
      <c r="A1761" s="76" t="s">
        <v>1834</v>
      </c>
      <c r="B1761" s="149" t="s">
        <v>1835</v>
      </c>
      <c r="C1761" s="71" t="s">
        <v>269</v>
      </c>
      <c r="D1761" s="227">
        <v>24.61</v>
      </c>
      <c r="E1761" s="72">
        <v>108.15</v>
      </c>
      <c r="F1761" s="72">
        <f>E1761*(1+C$2031)</f>
        <v>133.15428000000003</v>
      </c>
      <c r="G1761" s="73">
        <f>D1761*F1761</f>
        <v>3276.9268308000005</v>
      </c>
      <c r="H1761" s="285" t="s">
        <v>2175</v>
      </c>
      <c r="I1761" s="286"/>
      <c r="J1761" s="287"/>
      <c r="K1761" s="63" t="str">
        <f t="shared" si="30"/>
        <v>Preenchida</v>
      </c>
      <c r="L1761" s="13"/>
      <c r="M1761" s="13"/>
      <c r="N1761" s="13"/>
      <c r="O1761" s="13"/>
      <c r="P1761" s="13"/>
      <c r="Q1761" s="13"/>
      <c r="R1761" s="13"/>
      <c r="S1761" s="13"/>
      <c r="T1761" s="13"/>
      <c r="U1761" s="13"/>
    </row>
    <row r="1762" spans="1:21" ht="18.75" hidden="1">
      <c r="A1762" s="76"/>
      <c r="B1762" s="148"/>
      <c r="C1762" s="71"/>
      <c r="D1762" s="183"/>
      <c r="E1762" s="72"/>
      <c r="F1762" s="72"/>
      <c r="G1762" s="73"/>
      <c r="H1762" s="68"/>
      <c r="I1762" s="74"/>
      <c r="J1762" s="69"/>
      <c r="K1762" s="63" t="str">
        <f t="shared" si="30"/>
        <v>Vazia</v>
      </c>
      <c r="L1762" s="13"/>
      <c r="M1762" s="13"/>
      <c r="N1762" s="13"/>
      <c r="O1762" s="13"/>
      <c r="P1762" s="13"/>
      <c r="Q1762" s="13"/>
      <c r="R1762" s="13"/>
      <c r="S1762" s="13"/>
      <c r="T1762" s="13"/>
      <c r="U1762" s="13"/>
    </row>
    <row r="1763" spans="1:21" ht="37.5">
      <c r="A1763" s="76" t="s">
        <v>1836</v>
      </c>
      <c r="B1763" s="149" t="s">
        <v>1837</v>
      </c>
      <c r="C1763" s="71" t="s">
        <v>1838</v>
      </c>
      <c r="D1763" s="227">
        <v>43.22</v>
      </c>
      <c r="E1763" s="72">
        <v>2.6</v>
      </c>
      <c r="F1763" s="72">
        <f>E1763*(1+C$2031)</f>
        <v>3.2011200000000004</v>
      </c>
      <c r="G1763" s="73">
        <f>D1763*F1763</f>
        <v>138.35240640000001</v>
      </c>
      <c r="H1763" s="285" t="s">
        <v>2176</v>
      </c>
      <c r="I1763" s="286"/>
      <c r="J1763" s="287"/>
      <c r="K1763" s="63" t="str">
        <f t="shared" si="30"/>
        <v>Preenchida</v>
      </c>
      <c r="L1763" s="13"/>
      <c r="M1763" s="13"/>
      <c r="N1763" s="13"/>
      <c r="O1763" s="13"/>
      <c r="P1763" s="13"/>
      <c r="Q1763" s="13"/>
      <c r="R1763" s="13"/>
      <c r="S1763" s="13"/>
      <c r="T1763" s="13"/>
      <c r="U1763" s="13"/>
    </row>
    <row r="1764" spans="1:21" ht="18.75" hidden="1">
      <c r="A1764" s="76"/>
      <c r="B1764" s="149"/>
      <c r="C1764" s="71"/>
      <c r="D1764" s="183"/>
      <c r="E1764" s="72"/>
      <c r="F1764" s="72"/>
      <c r="G1764" s="73"/>
      <c r="H1764" s="68"/>
      <c r="I1764" s="74"/>
      <c r="J1764" s="69"/>
      <c r="K1764" s="63" t="str">
        <f t="shared" si="30"/>
        <v>Vazia</v>
      </c>
      <c r="L1764" s="13"/>
      <c r="M1764" s="13"/>
      <c r="N1764" s="13"/>
      <c r="O1764" s="13"/>
      <c r="P1764" s="13"/>
      <c r="Q1764" s="13"/>
      <c r="R1764" s="13"/>
      <c r="S1764" s="13"/>
      <c r="T1764" s="13"/>
      <c r="U1764" s="13"/>
    </row>
    <row r="1765" spans="1:21" ht="37.5" hidden="1">
      <c r="A1765" s="76" t="s">
        <v>1839</v>
      </c>
      <c r="B1765" s="149" t="s">
        <v>1840</v>
      </c>
      <c r="C1765" s="71" t="s">
        <v>1838</v>
      </c>
      <c r="D1765" s="183"/>
      <c r="E1765" s="72">
        <v>1.66</v>
      </c>
      <c r="F1765" s="72">
        <f>E1765*(1+C$2031)</f>
        <v>2.0437919999999998</v>
      </c>
      <c r="G1765" s="73">
        <f>D1765*F1765</f>
        <v>0</v>
      </c>
      <c r="H1765" s="68"/>
      <c r="I1765" s="74"/>
      <c r="J1765" s="75"/>
      <c r="K1765" s="63" t="str">
        <f t="shared" si="30"/>
        <v>Vazia</v>
      </c>
      <c r="L1765" s="13"/>
      <c r="M1765" s="13"/>
      <c r="N1765" s="13"/>
      <c r="O1765" s="13"/>
      <c r="P1765" s="13"/>
      <c r="Q1765" s="13"/>
      <c r="R1765" s="13"/>
      <c r="S1765" s="13"/>
      <c r="T1765" s="13"/>
      <c r="U1765" s="13"/>
    </row>
    <row r="1766" spans="1:21" ht="18.75">
      <c r="A1766" s="117"/>
      <c r="B1766" s="175"/>
      <c r="C1766" s="276" t="s">
        <v>81</v>
      </c>
      <c r="D1766" s="272"/>
      <c r="E1766" s="270"/>
      <c r="F1766" s="20"/>
      <c r="G1766" s="21">
        <f>SUM(G1750:G1765)</f>
        <v>7716.439993680001</v>
      </c>
      <c r="H1766" s="212" t="s">
        <v>2225</v>
      </c>
      <c r="I1766" s="74"/>
      <c r="J1766" s="69"/>
      <c r="K1766" s="63" t="str">
        <f t="shared" si="30"/>
        <v>Preenchida</v>
      </c>
      <c r="L1766" s="13"/>
      <c r="M1766" s="13"/>
      <c r="N1766" s="13"/>
      <c r="O1766" s="13"/>
      <c r="P1766" s="13"/>
      <c r="Q1766" s="13"/>
      <c r="R1766" s="13"/>
      <c r="S1766" s="13"/>
      <c r="T1766" s="13"/>
      <c r="U1766" s="13"/>
    </row>
    <row r="1767" spans="1:21" ht="18.75">
      <c r="A1767" s="67" t="s">
        <v>1841</v>
      </c>
      <c r="B1767" s="147" t="s">
        <v>1842</v>
      </c>
      <c r="C1767" s="10"/>
      <c r="D1767" s="226"/>
      <c r="E1767" s="11"/>
      <c r="F1767" s="72"/>
      <c r="G1767" s="73"/>
      <c r="H1767" s="212" t="s">
        <v>2225</v>
      </c>
      <c r="I1767" s="74"/>
      <c r="J1767" s="69"/>
      <c r="K1767" s="63" t="str">
        <f t="shared" si="30"/>
        <v>Preenchida</v>
      </c>
      <c r="L1767" s="13"/>
      <c r="M1767" s="13"/>
      <c r="N1767" s="13"/>
      <c r="O1767" s="13"/>
      <c r="P1767" s="13"/>
      <c r="Q1767" s="13"/>
      <c r="R1767" s="13"/>
      <c r="S1767" s="13"/>
      <c r="T1767" s="13"/>
      <c r="U1767" s="13"/>
    </row>
    <row r="1768" spans="1:21" ht="31.5" hidden="1">
      <c r="A1768" s="76" t="s">
        <v>1843</v>
      </c>
      <c r="B1768" s="151" t="s">
        <v>1844</v>
      </c>
      <c r="C1768" s="71"/>
      <c r="D1768" s="183"/>
      <c r="E1768" s="72"/>
      <c r="F1768" s="72"/>
      <c r="G1768" s="73"/>
      <c r="H1768" s="68"/>
      <c r="I1768" s="74"/>
      <c r="J1768" s="69"/>
      <c r="K1768" s="63" t="str">
        <f t="shared" si="30"/>
        <v>Vazia</v>
      </c>
      <c r="L1768" s="13"/>
      <c r="M1768" s="13"/>
      <c r="N1768" s="13"/>
      <c r="O1768" s="13"/>
      <c r="P1768" s="13"/>
      <c r="Q1768" s="13"/>
      <c r="R1768" s="13"/>
      <c r="S1768" s="13"/>
      <c r="T1768" s="13"/>
      <c r="U1768" s="13"/>
    </row>
    <row r="1769" spans="1:21" ht="409.5" hidden="1">
      <c r="A1769" s="76"/>
      <c r="B1769" s="148" t="s">
        <v>1845</v>
      </c>
      <c r="C1769" s="71"/>
      <c r="D1769" s="183"/>
      <c r="E1769" s="72"/>
      <c r="F1769" s="72"/>
      <c r="G1769" s="73"/>
      <c r="H1769" s="68"/>
      <c r="I1769" s="74"/>
      <c r="J1769" s="69"/>
      <c r="K1769" s="63" t="str">
        <f t="shared" si="30"/>
        <v>Vazia</v>
      </c>
      <c r="L1769" s="13"/>
      <c r="M1769" s="13"/>
      <c r="N1769" s="13"/>
      <c r="O1769" s="13"/>
      <c r="P1769" s="13"/>
      <c r="Q1769" s="13"/>
      <c r="R1769" s="13"/>
      <c r="S1769" s="13"/>
      <c r="T1769" s="13"/>
      <c r="U1769" s="13"/>
    </row>
    <row r="1770" spans="1:21" ht="18.75" hidden="1">
      <c r="A1770" s="76"/>
      <c r="B1770" s="151"/>
      <c r="C1770" s="71"/>
      <c r="D1770" s="183"/>
      <c r="E1770" s="72"/>
      <c r="F1770" s="72"/>
      <c r="G1770" s="73"/>
      <c r="H1770" s="68"/>
      <c r="I1770" s="74"/>
      <c r="J1770" s="69"/>
      <c r="K1770" s="63" t="str">
        <f t="shared" si="30"/>
        <v>Vazia</v>
      </c>
      <c r="L1770" s="13"/>
      <c r="M1770" s="13"/>
      <c r="N1770" s="13"/>
      <c r="O1770" s="13"/>
      <c r="P1770" s="13"/>
      <c r="Q1770" s="13"/>
      <c r="R1770" s="13"/>
      <c r="S1770" s="13"/>
      <c r="T1770" s="13"/>
      <c r="U1770" s="13"/>
    </row>
    <row r="1771" spans="1:21" ht="31.5" hidden="1">
      <c r="A1771" s="76" t="s">
        <v>1846</v>
      </c>
      <c r="B1771" s="149" t="s">
        <v>1847</v>
      </c>
      <c r="C1771" s="71" t="s">
        <v>6</v>
      </c>
      <c r="D1771" s="183"/>
      <c r="E1771" s="72">
        <v>1499.86</v>
      </c>
      <c r="F1771" s="72">
        <f>E1771*(1+C$2030)</f>
        <v>1938.7190359999997</v>
      </c>
      <c r="G1771" s="73">
        <f>D1771*F1771</f>
        <v>0</v>
      </c>
      <c r="H1771" s="68"/>
      <c r="I1771" s="74"/>
      <c r="J1771" s="75"/>
      <c r="K1771" s="63" t="str">
        <f t="shared" ref="K1771:K1834" si="31">IF(H1771="","Vazia","Preenchida")</f>
        <v>Vazia</v>
      </c>
      <c r="L1771" s="13"/>
      <c r="M1771" s="13"/>
      <c r="N1771" s="13"/>
      <c r="O1771" s="13"/>
      <c r="P1771" s="13"/>
      <c r="Q1771" s="13"/>
      <c r="R1771" s="13"/>
      <c r="S1771" s="13"/>
      <c r="T1771" s="13"/>
      <c r="U1771" s="13"/>
    </row>
    <row r="1772" spans="1:21" ht="18.75" hidden="1">
      <c r="A1772" s="76"/>
      <c r="B1772" s="148"/>
      <c r="C1772" s="71"/>
      <c r="D1772" s="183"/>
      <c r="E1772" s="72"/>
      <c r="F1772" s="72"/>
      <c r="G1772" s="73"/>
      <c r="H1772" s="68"/>
      <c r="I1772" s="74"/>
      <c r="J1772" s="69"/>
      <c r="K1772" s="63" t="str">
        <f t="shared" si="31"/>
        <v>Vazia</v>
      </c>
      <c r="L1772" s="13"/>
      <c r="M1772" s="13"/>
      <c r="N1772" s="13"/>
      <c r="O1772" s="13"/>
      <c r="P1772" s="13"/>
      <c r="Q1772" s="13"/>
      <c r="R1772" s="13"/>
      <c r="S1772" s="13"/>
      <c r="T1772" s="13"/>
      <c r="U1772" s="13"/>
    </row>
    <row r="1773" spans="1:21" ht="31.5" hidden="1">
      <c r="A1773" s="76" t="s">
        <v>1848</v>
      </c>
      <c r="B1773" s="149" t="s">
        <v>1849</v>
      </c>
      <c r="C1773" s="71" t="s">
        <v>6</v>
      </c>
      <c r="D1773" s="183"/>
      <c r="E1773" s="72">
        <v>3664.17</v>
      </c>
      <c r="F1773" s="72">
        <f>E1773*(1+C$2030)</f>
        <v>4736.3061420000004</v>
      </c>
      <c r="G1773" s="73">
        <f>D1773*F1773</f>
        <v>0</v>
      </c>
      <c r="H1773" s="68"/>
      <c r="I1773" s="74"/>
      <c r="J1773" s="75"/>
      <c r="K1773" s="63" t="str">
        <f t="shared" si="31"/>
        <v>Vazia</v>
      </c>
      <c r="L1773" s="13"/>
      <c r="M1773" s="13"/>
      <c r="N1773" s="13"/>
      <c r="O1773" s="13"/>
      <c r="P1773" s="13"/>
      <c r="Q1773" s="13"/>
      <c r="R1773" s="13"/>
      <c r="S1773" s="13"/>
      <c r="T1773" s="13"/>
      <c r="U1773" s="13"/>
    </row>
    <row r="1774" spans="1:21" ht="18.75" hidden="1">
      <c r="A1774" s="76"/>
      <c r="B1774" s="149"/>
      <c r="C1774" s="71"/>
      <c r="D1774" s="183"/>
      <c r="E1774" s="72"/>
      <c r="F1774" s="72"/>
      <c r="G1774" s="73"/>
      <c r="H1774" s="68"/>
      <c r="I1774" s="74"/>
      <c r="J1774" s="75"/>
      <c r="K1774" s="63" t="str">
        <f t="shared" si="31"/>
        <v>Vazia</v>
      </c>
      <c r="L1774" s="13"/>
      <c r="M1774" s="13"/>
      <c r="N1774" s="13"/>
      <c r="O1774" s="13"/>
      <c r="P1774" s="13"/>
      <c r="Q1774" s="13"/>
      <c r="R1774" s="13"/>
      <c r="S1774" s="13"/>
      <c r="T1774" s="13"/>
      <c r="U1774" s="13"/>
    </row>
    <row r="1775" spans="1:21" ht="18.75" hidden="1">
      <c r="A1775" s="76" t="s">
        <v>1850</v>
      </c>
      <c r="B1775" s="151" t="s">
        <v>1851</v>
      </c>
      <c r="C1775" s="71"/>
      <c r="D1775" s="183"/>
      <c r="E1775" s="72"/>
      <c r="F1775" s="72"/>
      <c r="G1775" s="73"/>
      <c r="H1775" s="68"/>
      <c r="I1775" s="74"/>
      <c r="J1775" s="75"/>
      <c r="K1775" s="63" t="str">
        <f t="shared" si="31"/>
        <v>Vazia</v>
      </c>
      <c r="L1775" s="13"/>
      <c r="M1775" s="13"/>
      <c r="N1775" s="13"/>
      <c r="O1775" s="13"/>
      <c r="P1775" s="13"/>
      <c r="Q1775" s="13"/>
      <c r="R1775" s="13"/>
      <c r="S1775" s="13"/>
      <c r="T1775" s="13"/>
      <c r="U1775" s="13"/>
    </row>
    <row r="1776" spans="1:21" ht="409.5" hidden="1">
      <c r="A1776" s="76"/>
      <c r="B1776" s="148" t="s">
        <v>1852</v>
      </c>
      <c r="C1776" s="71"/>
      <c r="D1776" s="183"/>
      <c r="E1776" s="72"/>
      <c r="F1776" s="72"/>
      <c r="G1776" s="73"/>
      <c r="H1776" s="68"/>
      <c r="I1776" s="74"/>
      <c r="J1776" s="75"/>
      <c r="K1776" s="63" t="str">
        <f t="shared" si="31"/>
        <v>Vazia</v>
      </c>
      <c r="L1776" s="13"/>
      <c r="M1776" s="13"/>
      <c r="N1776" s="13"/>
      <c r="O1776" s="13"/>
      <c r="P1776" s="13"/>
      <c r="Q1776" s="13"/>
      <c r="R1776" s="13"/>
      <c r="S1776" s="13"/>
      <c r="T1776" s="13"/>
      <c r="U1776" s="13"/>
    </row>
    <row r="1777" spans="1:21" ht="18.75" hidden="1">
      <c r="A1777" s="76"/>
      <c r="B1777" s="148"/>
      <c r="C1777" s="71"/>
      <c r="D1777" s="183"/>
      <c r="E1777" s="72"/>
      <c r="F1777" s="72"/>
      <c r="G1777" s="73"/>
      <c r="H1777" s="68"/>
      <c r="I1777" s="74"/>
      <c r="J1777" s="69"/>
      <c r="K1777" s="63" t="str">
        <f t="shared" si="31"/>
        <v>Vazia</v>
      </c>
      <c r="L1777" s="13"/>
      <c r="M1777" s="13"/>
      <c r="N1777" s="13"/>
      <c r="O1777" s="13"/>
      <c r="P1777" s="13"/>
      <c r="Q1777" s="13"/>
      <c r="R1777" s="13"/>
      <c r="S1777" s="13"/>
      <c r="T1777" s="13"/>
      <c r="U1777" s="13"/>
    </row>
    <row r="1778" spans="1:21" ht="31.5" hidden="1">
      <c r="A1778" s="76" t="s">
        <v>1853</v>
      </c>
      <c r="B1778" s="176" t="s">
        <v>1854</v>
      </c>
      <c r="C1778" s="71" t="s">
        <v>6</v>
      </c>
      <c r="D1778" s="183"/>
      <c r="E1778" s="72">
        <v>1548.51</v>
      </c>
      <c r="F1778" s="72">
        <f>E1778*(1+C$2030)</f>
        <v>2001.604026</v>
      </c>
      <c r="G1778" s="73">
        <f>D1778*F1778</f>
        <v>0</v>
      </c>
      <c r="H1778" s="68"/>
      <c r="I1778" s="74"/>
      <c r="J1778" s="75"/>
      <c r="K1778" s="63" t="str">
        <f t="shared" si="31"/>
        <v>Vazia</v>
      </c>
      <c r="L1778" s="13"/>
      <c r="M1778" s="13"/>
      <c r="N1778" s="13"/>
      <c r="O1778" s="13"/>
      <c r="P1778" s="13"/>
      <c r="Q1778" s="13"/>
      <c r="R1778" s="13"/>
      <c r="S1778" s="13"/>
      <c r="T1778" s="13"/>
      <c r="U1778" s="13"/>
    </row>
    <row r="1779" spans="1:21" ht="18.75" hidden="1">
      <c r="A1779" s="76"/>
      <c r="B1779" s="150"/>
      <c r="C1779" s="71"/>
      <c r="D1779" s="183"/>
      <c r="E1779" s="72"/>
      <c r="F1779" s="72"/>
      <c r="G1779" s="73"/>
      <c r="H1779" s="68"/>
      <c r="I1779" s="74"/>
      <c r="J1779" s="69"/>
      <c r="K1779" s="63" t="str">
        <f t="shared" si="31"/>
        <v>Vazia</v>
      </c>
      <c r="L1779" s="13"/>
      <c r="M1779" s="13"/>
      <c r="N1779" s="13"/>
      <c r="O1779" s="13"/>
      <c r="P1779" s="13"/>
      <c r="Q1779" s="13"/>
      <c r="R1779" s="13"/>
      <c r="S1779" s="13"/>
      <c r="T1779" s="13"/>
      <c r="U1779" s="13"/>
    </row>
    <row r="1780" spans="1:21" ht="31.5" hidden="1">
      <c r="A1780" s="76" t="s">
        <v>1855</v>
      </c>
      <c r="B1780" s="160" t="s">
        <v>1856</v>
      </c>
      <c r="C1780" s="71" t="s">
        <v>6</v>
      </c>
      <c r="D1780" s="183"/>
      <c r="E1780" s="72">
        <v>2518.23</v>
      </c>
      <c r="F1780" s="72">
        <f>E1780*(1+C$2030)</f>
        <v>3255.0640979999998</v>
      </c>
      <c r="G1780" s="73">
        <f>D1780*F1780</f>
        <v>0</v>
      </c>
      <c r="H1780" s="68"/>
      <c r="I1780" s="74"/>
      <c r="J1780" s="75"/>
      <c r="K1780" s="63" t="str">
        <f t="shared" si="31"/>
        <v>Vazia</v>
      </c>
      <c r="L1780" s="13"/>
      <c r="M1780" s="13"/>
      <c r="N1780" s="13"/>
      <c r="O1780" s="13"/>
      <c r="P1780" s="13"/>
      <c r="Q1780" s="13"/>
      <c r="R1780" s="13"/>
      <c r="S1780" s="13"/>
      <c r="T1780" s="13"/>
      <c r="U1780" s="13"/>
    </row>
    <row r="1781" spans="1:21" ht="18.75" hidden="1">
      <c r="A1781" s="76"/>
      <c r="B1781" s="150"/>
      <c r="C1781" s="71"/>
      <c r="D1781" s="183"/>
      <c r="E1781" s="72"/>
      <c r="F1781" s="72"/>
      <c r="G1781" s="73"/>
      <c r="H1781" s="68"/>
      <c r="I1781" s="74"/>
      <c r="J1781" s="69"/>
      <c r="K1781" s="63" t="str">
        <f t="shared" si="31"/>
        <v>Vazia</v>
      </c>
      <c r="L1781" s="13"/>
      <c r="M1781" s="13"/>
      <c r="N1781" s="13"/>
      <c r="O1781" s="13"/>
      <c r="P1781" s="13"/>
      <c r="Q1781" s="13"/>
      <c r="R1781" s="13"/>
      <c r="S1781" s="13"/>
      <c r="T1781" s="13"/>
      <c r="U1781" s="13"/>
    </row>
    <row r="1782" spans="1:21" ht="18.75" hidden="1">
      <c r="A1782" s="76" t="s">
        <v>1857</v>
      </c>
      <c r="B1782" s="160" t="s">
        <v>1858</v>
      </c>
      <c r="C1782" s="71" t="s">
        <v>6</v>
      </c>
      <c r="D1782" s="183"/>
      <c r="E1782" s="72">
        <v>2592.23</v>
      </c>
      <c r="F1782" s="72">
        <f>E1782*(1+C$2030)</f>
        <v>3350.7164979999998</v>
      </c>
      <c r="G1782" s="73">
        <f>D1782*F1782</f>
        <v>0</v>
      </c>
      <c r="H1782" s="68"/>
      <c r="I1782" s="74"/>
      <c r="J1782" s="75"/>
      <c r="K1782" s="63" t="str">
        <f t="shared" si="31"/>
        <v>Vazia</v>
      </c>
      <c r="L1782" s="13"/>
      <c r="M1782" s="13"/>
      <c r="N1782" s="13"/>
      <c r="O1782" s="13"/>
      <c r="P1782" s="13"/>
      <c r="Q1782" s="13"/>
      <c r="R1782" s="13"/>
      <c r="S1782" s="13"/>
      <c r="T1782" s="13"/>
      <c r="U1782" s="13"/>
    </row>
    <row r="1783" spans="1:21" ht="18.75" hidden="1">
      <c r="A1783" s="76"/>
      <c r="B1783" s="150"/>
      <c r="C1783" s="71"/>
      <c r="D1783" s="183"/>
      <c r="E1783" s="72"/>
      <c r="F1783" s="72"/>
      <c r="G1783" s="73"/>
      <c r="H1783" s="68"/>
      <c r="I1783" s="74"/>
      <c r="J1783" s="69"/>
      <c r="K1783" s="63" t="str">
        <f t="shared" si="31"/>
        <v>Vazia</v>
      </c>
      <c r="L1783" s="13"/>
      <c r="M1783" s="13"/>
      <c r="N1783" s="13"/>
      <c r="O1783" s="13"/>
      <c r="P1783" s="13"/>
      <c r="Q1783" s="13"/>
      <c r="R1783" s="13"/>
      <c r="S1783" s="13"/>
      <c r="T1783" s="13"/>
      <c r="U1783" s="13"/>
    </row>
    <row r="1784" spans="1:21" ht="18.75" hidden="1">
      <c r="A1784" s="76" t="s">
        <v>1859</v>
      </c>
      <c r="B1784" s="160" t="s">
        <v>1860</v>
      </c>
      <c r="C1784" s="71" t="s">
        <v>6</v>
      </c>
      <c r="D1784" s="183"/>
      <c r="E1784" s="72">
        <v>2071.83</v>
      </c>
      <c r="F1784" s="72">
        <f>E1784*(1+C$2030)</f>
        <v>2678.047458</v>
      </c>
      <c r="G1784" s="73">
        <f>D1784*F1784</f>
        <v>0</v>
      </c>
      <c r="H1784" s="68"/>
      <c r="I1784" s="74"/>
      <c r="J1784" s="75"/>
      <c r="K1784" s="63" t="str">
        <f t="shared" si="31"/>
        <v>Vazia</v>
      </c>
      <c r="L1784" s="13"/>
      <c r="M1784" s="13"/>
      <c r="N1784" s="13"/>
      <c r="O1784" s="13"/>
      <c r="P1784" s="13"/>
      <c r="Q1784" s="13"/>
      <c r="R1784" s="13"/>
      <c r="S1784" s="13"/>
      <c r="T1784" s="13"/>
      <c r="U1784" s="13"/>
    </row>
    <row r="1785" spans="1:21" ht="18.75" hidden="1">
      <c r="A1785" s="76"/>
      <c r="B1785" s="150"/>
      <c r="C1785" s="71"/>
      <c r="D1785" s="183"/>
      <c r="E1785" s="72"/>
      <c r="F1785" s="72"/>
      <c r="G1785" s="73"/>
      <c r="H1785" s="68"/>
      <c r="I1785" s="74"/>
      <c r="J1785" s="69"/>
      <c r="K1785" s="63" t="str">
        <f t="shared" si="31"/>
        <v>Vazia</v>
      </c>
      <c r="L1785" s="13"/>
      <c r="M1785" s="13"/>
      <c r="N1785" s="13"/>
      <c r="O1785" s="13"/>
      <c r="P1785" s="13"/>
      <c r="Q1785" s="13"/>
      <c r="R1785" s="13"/>
      <c r="S1785" s="13"/>
      <c r="T1785" s="13"/>
      <c r="U1785" s="13"/>
    </row>
    <row r="1786" spans="1:21" ht="31.5" hidden="1">
      <c r="A1786" s="76" t="s">
        <v>1861</v>
      </c>
      <c r="B1786" s="160" t="s">
        <v>1862</v>
      </c>
      <c r="C1786" s="71" t="s">
        <v>6</v>
      </c>
      <c r="D1786" s="183"/>
      <c r="E1786" s="72">
        <v>2289.59</v>
      </c>
      <c r="F1786" s="72">
        <f>E1786*(1+C$2030)</f>
        <v>2959.524034</v>
      </c>
      <c r="G1786" s="73">
        <f>D1786*F1786</f>
        <v>0</v>
      </c>
      <c r="H1786" s="68"/>
      <c r="I1786" s="74"/>
      <c r="J1786" s="75"/>
      <c r="K1786" s="63" t="str">
        <f t="shared" si="31"/>
        <v>Vazia</v>
      </c>
      <c r="L1786" s="13"/>
      <c r="M1786" s="13"/>
      <c r="N1786" s="13"/>
      <c r="O1786" s="13"/>
      <c r="P1786" s="13"/>
      <c r="Q1786" s="13"/>
      <c r="R1786" s="13"/>
      <c r="S1786" s="13"/>
      <c r="T1786" s="13"/>
      <c r="U1786" s="13"/>
    </row>
    <row r="1787" spans="1:21" ht="18.75" hidden="1">
      <c r="A1787" s="76"/>
      <c r="B1787" s="150"/>
      <c r="C1787" s="71"/>
      <c r="D1787" s="183"/>
      <c r="E1787" s="72"/>
      <c r="F1787" s="72"/>
      <c r="G1787" s="73"/>
      <c r="H1787" s="68"/>
      <c r="I1787" s="74"/>
      <c r="J1787" s="69"/>
      <c r="K1787" s="63" t="str">
        <f t="shared" si="31"/>
        <v>Vazia</v>
      </c>
      <c r="L1787" s="13"/>
      <c r="M1787" s="13"/>
      <c r="N1787" s="13"/>
      <c r="O1787" s="13"/>
      <c r="P1787" s="13"/>
      <c r="Q1787" s="13"/>
      <c r="R1787" s="13"/>
      <c r="S1787" s="13"/>
      <c r="T1787" s="13"/>
      <c r="U1787" s="13"/>
    </row>
    <row r="1788" spans="1:21" ht="18.75" hidden="1">
      <c r="A1788" s="76" t="s">
        <v>1863</v>
      </c>
      <c r="B1788" s="160" t="s">
        <v>1864</v>
      </c>
      <c r="C1788" s="71" t="s">
        <v>6</v>
      </c>
      <c r="D1788" s="183"/>
      <c r="E1788" s="72">
        <v>2333.1999999999998</v>
      </c>
      <c r="F1788" s="72">
        <f>E1788*(1+C$2030)</f>
        <v>3015.8943199999999</v>
      </c>
      <c r="G1788" s="73">
        <f>D1788*F1788</f>
        <v>0</v>
      </c>
      <c r="H1788" s="68"/>
      <c r="I1788" s="74"/>
      <c r="J1788" s="75"/>
      <c r="K1788" s="63" t="str">
        <f t="shared" si="31"/>
        <v>Vazia</v>
      </c>
      <c r="L1788" s="13"/>
      <c r="M1788" s="13"/>
      <c r="N1788" s="13"/>
      <c r="O1788" s="13"/>
      <c r="P1788" s="13"/>
      <c r="Q1788" s="13"/>
      <c r="R1788" s="13"/>
      <c r="S1788" s="13"/>
      <c r="T1788" s="13"/>
      <c r="U1788" s="13"/>
    </row>
    <row r="1789" spans="1:21" ht="18.75" hidden="1">
      <c r="A1789" s="76"/>
      <c r="B1789" s="150"/>
      <c r="C1789" s="71"/>
      <c r="D1789" s="183"/>
      <c r="E1789" s="72"/>
      <c r="F1789" s="72"/>
      <c r="G1789" s="73"/>
      <c r="H1789" s="68"/>
      <c r="I1789" s="74"/>
      <c r="J1789" s="69"/>
      <c r="K1789" s="63" t="str">
        <f t="shared" si="31"/>
        <v>Vazia</v>
      </c>
      <c r="L1789" s="13"/>
      <c r="M1789" s="13"/>
      <c r="N1789" s="13"/>
      <c r="O1789" s="13"/>
      <c r="P1789" s="13"/>
      <c r="Q1789" s="13"/>
      <c r="R1789" s="13"/>
      <c r="S1789" s="13"/>
      <c r="T1789" s="13"/>
      <c r="U1789" s="13"/>
    </row>
    <row r="1790" spans="1:21" ht="18.75" hidden="1">
      <c r="A1790" s="76" t="s">
        <v>1865</v>
      </c>
      <c r="B1790" s="160" t="s">
        <v>1866</v>
      </c>
      <c r="C1790" s="71" t="s">
        <v>6</v>
      </c>
      <c r="D1790" s="183"/>
      <c r="E1790" s="72">
        <v>3077.71</v>
      </c>
      <c r="F1790" s="72">
        <f>E1790*(1+C$2030)</f>
        <v>3978.247946</v>
      </c>
      <c r="G1790" s="73">
        <f>D1790*F1790</f>
        <v>0</v>
      </c>
      <c r="H1790" s="68"/>
      <c r="I1790" s="74"/>
      <c r="J1790" s="75"/>
      <c r="K1790" s="63" t="str">
        <f t="shared" si="31"/>
        <v>Vazia</v>
      </c>
      <c r="L1790" s="13"/>
      <c r="M1790" s="13"/>
      <c r="N1790" s="13"/>
      <c r="O1790" s="13"/>
      <c r="P1790" s="13"/>
      <c r="Q1790" s="13"/>
      <c r="R1790" s="13"/>
      <c r="S1790" s="13"/>
      <c r="T1790" s="13"/>
      <c r="U1790" s="13"/>
    </row>
    <row r="1791" spans="1:21" ht="18.75" hidden="1">
      <c r="A1791" s="76"/>
      <c r="B1791" s="160"/>
      <c r="C1791" s="71"/>
      <c r="D1791" s="183"/>
      <c r="E1791" s="72"/>
      <c r="F1791" s="72"/>
      <c r="G1791" s="73"/>
      <c r="H1791" s="68"/>
      <c r="I1791" s="74"/>
      <c r="J1791" s="75"/>
      <c r="K1791" s="63" t="str">
        <f t="shared" si="31"/>
        <v>Vazia</v>
      </c>
      <c r="L1791" s="13"/>
      <c r="M1791" s="13"/>
      <c r="N1791" s="13"/>
      <c r="O1791" s="13"/>
      <c r="P1791" s="13"/>
      <c r="Q1791" s="13"/>
      <c r="R1791" s="13"/>
      <c r="S1791" s="13"/>
      <c r="T1791" s="13"/>
      <c r="U1791" s="13"/>
    </row>
    <row r="1792" spans="1:21" ht="18.75" hidden="1">
      <c r="A1792" s="76" t="s">
        <v>1867</v>
      </c>
      <c r="B1792" s="160" t="s">
        <v>1868</v>
      </c>
      <c r="C1792" s="71" t="s">
        <v>6</v>
      </c>
      <c r="D1792" s="183"/>
      <c r="E1792" s="72">
        <v>2515.81</v>
      </c>
      <c r="F1792" s="72">
        <f>E1792*(1+C$2030)</f>
        <v>3251.9360059999999</v>
      </c>
      <c r="G1792" s="73">
        <f>D1792*F1792</f>
        <v>0</v>
      </c>
      <c r="H1792" s="68"/>
      <c r="I1792" s="74"/>
      <c r="J1792" s="75"/>
      <c r="K1792" s="63" t="str">
        <f t="shared" si="31"/>
        <v>Vazia</v>
      </c>
      <c r="L1792" s="13"/>
      <c r="M1792" s="13"/>
      <c r="N1792" s="13"/>
      <c r="O1792" s="13"/>
      <c r="P1792" s="13"/>
      <c r="Q1792" s="13"/>
      <c r="R1792" s="13"/>
      <c r="S1792" s="13"/>
      <c r="T1792" s="13"/>
      <c r="U1792" s="13"/>
    </row>
    <row r="1793" spans="1:21" ht="18.75" hidden="1">
      <c r="A1793" s="76"/>
      <c r="B1793" s="160"/>
      <c r="C1793" s="71"/>
      <c r="D1793" s="183"/>
      <c r="E1793" s="72"/>
      <c r="F1793" s="72"/>
      <c r="G1793" s="73"/>
      <c r="H1793" s="68"/>
      <c r="I1793" s="74"/>
      <c r="J1793" s="75"/>
      <c r="K1793" s="63" t="str">
        <f t="shared" si="31"/>
        <v>Vazia</v>
      </c>
      <c r="L1793" s="13"/>
      <c r="M1793" s="13"/>
      <c r="N1793" s="13"/>
      <c r="O1793" s="13"/>
      <c r="P1793" s="13"/>
      <c r="Q1793" s="13"/>
      <c r="R1793" s="13"/>
      <c r="S1793" s="13"/>
      <c r="T1793" s="13"/>
      <c r="U1793" s="13"/>
    </row>
    <row r="1794" spans="1:21" ht="18.75" hidden="1">
      <c r="A1794" s="76" t="s">
        <v>1869</v>
      </c>
      <c r="B1794" s="160" t="s">
        <v>1870</v>
      </c>
      <c r="C1794" s="71" t="s">
        <v>6</v>
      </c>
      <c r="D1794" s="183"/>
      <c r="E1794" s="72">
        <v>2011.84</v>
      </c>
      <c r="F1794" s="72">
        <f>E1794*(1+C$2030)</f>
        <v>2600.5043839999998</v>
      </c>
      <c r="G1794" s="73">
        <f>D1794*F1794</f>
        <v>0</v>
      </c>
      <c r="H1794" s="68"/>
      <c r="I1794" s="74"/>
      <c r="J1794" s="75"/>
      <c r="K1794" s="63" t="str">
        <f t="shared" si="31"/>
        <v>Vazia</v>
      </c>
      <c r="L1794" s="13"/>
      <c r="M1794" s="13"/>
      <c r="N1794" s="13"/>
      <c r="O1794" s="13"/>
      <c r="P1794" s="13"/>
      <c r="Q1794" s="13"/>
      <c r="R1794" s="13"/>
      <c r="S1794" s="13"/>
      <c r="T1794" s="13"/>
      <c r="U1794" s="13"/>
    </row>
    <row r="1795" spans="1:21" ht="18.75" hidden="1">
      <c r="A1795" s="76"/>
      <c r="B1795" s="150"/>
      <c r="C1795" s="71"/>
      <c r="D1795" s="183"/>
      <c r="E1795" s="72"/>
      <c r="F1795" s="72"/>
      <c r="G1795" s="73"/>
      <c r="H1795" s="68"/>
      <c r="I1795" s="74"/>
      <c r="J1795" s="69"/>
      <c r="K1795" s="63" t="str">
        <f t="shared" si="31"/>
        <v>Vazia</v>
      </c>
      <c r="L1795" s="13"/>
      <c r="M1795" s="13"/>
      <c r="N1795" s="13"/>
      <c r="O1795" s="13"/>
      <c r="P1795" s="13"/>
      <c r="Q1795" s="13"/>
      <c r="R1795" s="13"/>
      <c r="S1795" s="13"/>
      <c r="T1795" s="13"/>
      <c r="U1795" s="13"/>
    </row>
    <row r="1796" spans="1:21" ht="18.75" hidden="1">
      <c r="A1796" s="76" t="s">
        <v>1871</v>
      </c>
      <c r="B1796" s="160" t="s">
        <v>1872</v>
      </c>
      <c r="C1796" s="71" t="s">
        <v>6</v>
      </c>
      <c r="D1796" s="183"/>
      <c r="E1796" s="72">
        <v>2090.4899999999998</v>
      </c>
      <c r="F1796" s="72">
        <f>E1796*(1+C$2030)</f>
        <v>2702.1673739999997</v>
      </c>
      <c r="G1796" s="73">
        <f>D1796*F1796</f>
        <v>0</v>
      </c>
      <c r="H1796" s="68"/>
      <c r="I1796" s="74"/>
      <c r="J1796" s="69"/>
      <c r="K1796" s="63" t="str">
        <f t="shared" si="31"/>
        <v>Vazia</v>
      </c>
      <c r="L1796" s="13"/>
      <c r="M1796" s="13"/>
      <c r="N1796" s="13"/>
      <c r="O1796" s="13"/>
      <c r="P1796" s="13"/>
      <c r="Q1796" s="13"/>
      <c r="R1796" s="13"/>
      <c r="S1796" s="13"/>
      <c r="T1796" s="13"/>
      <c r="U1796" s="13"/>
    </row>
    <row r="1797" spans="1:21" ht="18.75" hidden="1">
      <c r="A1797" s="76"/>
      <c r="B1797" s="150"/>
      <c r="C1797" s="71"/>
      <c r="D1797" s="183"/>
      <c r="E1797" s="72"/>
      <c r="F1797" s="72"/>
      <c r="G1797" s="73"/>
      <c r="H1797" s="68"/>
      <c r="I1797" s="74"/>
      <c r="J1797" s="69"/>
      <c r="K1797" s="63" t="str">
        <f t="shared" si="31"/>
        <v>Vazia</v>
      </c>
      <c r="L1797" s="13"/>
      <c r="M1797" s="13"/>
      <c r="N1797" s="13"/>
      <c r="O1797" s="13"/>
      <c r="P1797" s="13"/>
      <c r="Q1797" s="13"/>
      <c r="R1797" s="13"/>
      <c r="S1797" s="13"/>
      <c r="T1797" s="13"/>
      <c r="U1797" s="13"/>
    </row>
    <row r="1798" spans="1:21" ht="31.5" hidden="1">
      <c r="A1798" s="76" t="s">
        <v>1873</v>
      </c>
      <c r="B1798" s="160" t="s">
        <v>1874</v>
      </c>
      <c r="C1798" s="71" t="s">
        <v>6</v>
      </c>
      <c r="D1798" s="183"/>
      <c r="E1798" s="72">
        <v>2592.23</v>
      </c>
      <c r="F1798" s="72">
        <f>E1798*(1+C$2030)</f>
        <v>3350.7164979999998</v>
      </c>
      <c r="G1798" s="73">
        <f>D1798*F1798</f>
        <v>0</v>
      </c>
      <c r="H1798" s="68"/>
      <c r="I1798" s="74"/>
      <c r="J1798" s="69"/>
      <c r="K1798" s="63" t="str">
        <f t="shared" si="31"/>
        <v>Vazia</v>
      </c>
      <c r="L1798" s="13"/>
      <c r="M1798" s="13"/>
      <c r="N1798" s="13"/>
      <c r="O1798" s="13"/>
      <c r="P1798" s="13"/>
      <c r="Q1798" s="13"/>
      <c r="R1798" s="13"/>
      <c r="S1798" s="13"/>
      <c r="T1798" s="13"/>
      <c r="U1798" s="13"/>
    </row>
    <row r="1799" spans="1:21" ht="18.75" hidden="1">
      <c r="A1799" s="76"/>
      <c r="B1799" s="150"/>
      <c r="C1799" s="71"/>
      <c r="D1799" s="183"/>
      <c r="E1799" s="72"/>
      <c r="F1799" s="72"/>
      <c r="G1799" s="73"/>
      <c r="H1799" s="68"/>
      <c r="I1799" s="74"/>
      <c r="J1799" s="69"/>
      <c r="K1799" s="63" t="str">
        <f t="shared" si="31"/>
        <v>Vazia</v>
      </c>
      <c r="L1799" s="13"/>
      <c r="M1799" s="13"/>
      <c r="N1799" s="13"/>
      <c r="O1799" s="13"/>
      <c r="P1799" s="13"/>
      <c r="Q1799" s="13"/>
      <c r="R1799" s="13"/>
      <c r="S1799" s="13"/>
      <c r="T1799" s="13"/>
      <c r="U1799" s="13"/>
    </row>
    <row r="1800" spans="1:21" ht="110.25" hidden="1">
      <c r="A1800" s="76" t="s">
        <v>1875</v>
      </c>
      <c r="B1800" s="160" t="s">
        <v>1876</v>
      </c>
      <c r="C1800" s="71" t="s">
        <v>6</v>
      </c>
      <c r="D1800" s="183"/>
      <c r="E1800" s="72">
        <v>2635.67</v>
      </c>
      <c r="F1800" s="72">
        <f>E1800*(1+C$2030)</f>
        <v>3406.8670419999999</v>
      </c>
      <c r="G1800" s="73">
        <f>D1800*F1800</f>
        <v>0</v>
      </c>
      <c r="H1800" s="68"/>
      <c r="I1800" s="74"/>
      <c r="J1800" s="69"/>
      <c r="K1800" s="63" t="str">
        <f t="shared" si="31"/>
        <v>Vazia</v>
      </c>
      <c r="L1800" s="13"/>
      <c r="M1800" s="13"/>
      <c r="N1800" s="13"/>
      <c r="O1800" s="13"/>
      <c r="P1800" s="13"/>
      <c r="Q1800" s="13"/>
      <c r="R1800" s="13"/>
      <c r="S1800" s="13"/>
      <c r="T1800" s="13"/>
      <c r="U1800" s="13"/>
    </row>
    <row r="1801" spans="1:21" ht="267.75" hidden="1">
      <c r="A1801" s="76"/>
      <c r="B1801" s="177" t="s">
        <v>1877</v>
      </c>
      <c r="C1801" s="71"/>
      <c r="D1801" s="183"/>
      <c r="E1801" s="72"/>
      <c r="F1801" s="72"/>
      <c r="G1801" s="73"/>
      <c r="H1801" s="68"/>
      <c r="I1801" s="74"/>
      <c r="J1801" s="69"/>
      <c r="K1801" s="63" t="str">
        <f t="shared" si="31"/>
        <v>Vazia</v>
      </c>
      <c r="L1801" s="13"/>
      <c r="M1801" s="13"/>
      <c r="N1801" s="13"/>
      <c r="O1801" s="13"/>
      <c r="P1801" s="13"/>
      <c r="Q1801" s="13"/>
      <c r="R1801" s="13"/>
      <c r="S1801" s="13"/>
      <c r="T1801" s="13"/>
      <c r="U1801" s="13"/>
    </row>
    <row r="1802" spans="1:21" ht="18.75" hidden="1">
      <c r="A1802" s="76"/>
      <c r="B1802" s="150"/>
      <c r="C1802" s="71"/>
      <c r="D1802" s="183"/>
      <c r="E1802" s="72"/>
      <c r="F1802" s="72"/>
      <c r="G1802" s="73"/>
      <c r="H1802" s="68"/>
      <c r="I1802" s="74"/>
      <c r="J1802" s="69"/>
      <c r="K1802" s="63" t="str">
        <f t="shared" si="31"/>
        <v>Vazia</v>
      </c>
      <c r="L1802" s="13"/>
      <c r="M1802" s="13"/>
      <c r="N1802" s="13"/>
      <c r="O1802" s="13"/>
      <c r="P1802" s="13"/>
      <c r="Q1802" s="13"/>
      <c r="R1802" s="13"/>
      <c r="S1802" s="13"/>
      <c r="T1802" s="13"/>
      <c r="U1802" s="13"/>
    </row>
    <row r="1803" spans="1:21" ht="126" hidden="1">
      <c r="A1803" s="76" t="s">
        <v>1878</v>
      </c>
      <c r="B1803" s="160" t="s">
        <v>1879</v>
      </c>
      <c r="C1803" s="71" t="s">
        <v>6</v>
      </c>
      <c r="D1803" s="183"/>
      <c r="E1803" s="72">
        <v>1382.17</v>
      </c>
      <c r="F1803" s="72">
        <f>E1803*(1+C$2030)</f>
        <v>1786.592942</v>
      </c>
      <c r="G1803" s="73">
        <f>D1803*F1803</f>
        <v>0</v>
      </c>
      <c r="H1803" s="68"/>
      <c r="I1803" s="74"/>
      <c r="J1803" s="69"/>
      <c r="K1803" s="63" t="str">
        <f t="shared" si="31"/>
        <v>Vazia</v>
      </c>
      <c r="L1803" s="13"/>
      <c r="M1803" s="13"/>
      <c r="N1803" s="13"/>
      <c r="O1803" s="13"/>
      <c r="P1803" s="13"/>
      <c r="Q1803" s="13"/>
      <c r="R1803" s="13"/>
      <c r="S1803" s="13"/>
      <c r="T1803" s="13"/>
      <c r="U1803" s="13"/>
    </row>
    <row r="1804" spans="1:21" ht="267.75" hidden="1">
      <c r="A1804" s="76"/>
      <c r="B1804" s="177" t="s">
        <v>1880</v>
      </c>
      <c r="C1804" s="71"/>
      <c r="D1804" s="183"/>
      <c r="E1804" s="72"/>
      <c r="F1804" s="72"/>
      <c r="G1804" s="73"/>
      <c r="H1804" s="68"/>
      <c r="I1804" s="74"/>
      <c r="J1804" s="69"/>
      <c r="K1804" s="63" t="str">
        <f t="shared" si="31"/>
        <v>Vazia</v>
      </c>
      <c r="L1804" s="13"/>
      <c r="M1804" s="13"/>
      <c r="N1804" s="13"/>
      <c r="O1804" s="13"/>
      <c r="P1804" s="13"/>
      <c r="Q1804" s="13"/>
      <c r="R1804" s="13"/>
      <c r="S1804" s="13"/>
      <c r="T1804" s="13"/>
      <c r="U1804" s="13"/>
    </row>
    <row r="1805" spans="1:21" ht="18.75" hidden="1">
      <c r="A1805" s="76"/>
      <c r="B1805" s="160"/>
      <c r="C1805" s="71"/>
      <c r="D1805" s="183"/>
      <c r="E1805" s="72"/>
      <c r="F1805" s="72"/>
      <c r="G1805" s="73"/>
      <c r="H1805" s="68"/>
      <c r="I1805" s="74"/>
      <c r="J1805" s="69"/>
      <c r="K1805" s="63" t="str">
        <f t="shared" si="31"/>
        <v>Vazia</v>
      </c>
      <c r="L1805" s="13"/>
      <c r="M1805" s="13"/>
      <c r="N1805" s="13"/>
      <c r="O1805" s="13"/>
      <c r="P1805" s="13"/>
      <c r="Q1805" s="13"/>
      <c r="R1805" s="13"/>
      <c r="S1805" s="13"/>
      <c r="T1805" s="13"/>
      <c r="U1805" s="13"/>
    </row>
    <row r="1806" spans="1:21" ht="31.5" hidden="1">
      <c r="A1806" s="76" t="s">
        <v>1881</v>
      </c>
      <c r="B1806" s="160" t="s">
        <v>1882</v>
      </c>
      <c r="C1806" s="71" t="s">
        <v>6</v>
      </c>
      <c r="D1806" s="183"/>
      <c r="E1806" s="72">
        <v>781.71</v>
      </c>
      <c r="F1806" s="72">
        <f>E1806*(1+C$2030)</f>
        <v>1010.438346</v>
      </c>
      <c r="G1806" s="73">
        <f>D1806*F1806</f>
        <v>0</v>
      </c>
      <c r="H1806" s="68"/>
      <c r="I1806" s="74"/>
      <c r="J1806" s="69"/>
      <c r="K1806" s="63" t="str">
        <f t="shared" si="31"/>
        <v>Vazia</v>
      </c>
      <c r="L1806" s="13"/>
      <c r="M1806" s="13"/>
      <c r="N1806" s="13"/>
      <c r="O1806" s="13"/>
      <c r="P1806" s="13"/>
      <c r="Q1806" s="13"/>
      <c r="R1806" s="13"/>
      <c r="S1806" s="13"/>
      <c r="T1806" s="13"/>
      <c r="U1806" s="13"/>
    </row>
    <row r="1807" spans="1:21" ht="157.5" hidden="1">
      <c r="A1807" s="76"/>
      <c r="B1807" s="148" t="s">
        <v>1883</v>
      </c>
      <c r="C1807" s="71"/>
      <c r="D1807" s="183"/>
      <c r="E1807" s="72"/>
      <c r="F1807" s="72"/>
      <c r="G1807" s="73"/>
      <c r="H1807" s="68"/>
      <c r="I1807" s="74"/>
      <c r="J1807" s="69"/>
      <c r="K1807" s="63" t="str">
        <f t="shared" si="31"/>
        <v>Vazia</v>
      </c>
      <c r="L1807" s="13"/>
      <c r="M1807" s="13"/>
      <c r="N1807" s="13"/>
      <c r="O1807" s="13"/>
      <c r="P1807" s="13"/>
      <c r="Q1807" s="13"/>
      <c r="R1807" s="13"/>
      <c r="S1807" s="13"/>
      <c r="T1807" s="13"/>
      <c r="U1807" s="13"/>
    </row>
    <row r="1808" spans="1:21" ht="18.75" hidden="1">
      <c r="A1808" s="76"/>
      <c r="B1808" s="160"/>
      <c r="C1808" s="71"/>
      <c r="D1808" s="183"/>
      <c r="E1808" s="72"/>
      <c r="F1808" s="72"/>
      <c r="G1808" s="73"/>
      <c r="H1808" s="68"/>
      <c r="I1808" s="74"/>
      <c r="J1808" s="69"/>
      <c r="K1808" s="63" t="str">
        <f t="shared" si="31"/>
        <v>Vazia</v>
      </c>
      <c r="L1808" s="13"/>
      <c r="M1808" s="13"/>
      <c r="N1808" s="13"/>
      <c r="O1808" s="13"/>
      <c r="P1808" s="13"/>
      <c r="Q1808" s="13"/>
      <c r="R1808" s="13"/>
      <c r="S1808" s="13"/>
      <c r="T1808" s="13"/>
      <c r="U1808" s="13"/>
    </row>
    <row r="1809" spans="1:21" ht="18.75" hidden="1">
      <c r="A1809" s="76" t="s">
        <v>1884</v>
      </c>
      <c r="B1809" s="160" t="s">
        <v>1885</v>
      </c>
      <c r="C1809" s="71" t="s">
        <v>6</v>
      </c>
      <c r="D1809" s="183"/>
      <c r="E1809" s="72">
        <v>1172.57</v>
      </c>
      <c r="F1809" s="72">
        <f>E1809*(1+C$2030)</f>
        <v>1515.6639819999998</v>
      </c>
      <c r="G1809" s="73">
        <f>D1809*F1809</f>
        <v>0</v>
      </c>
      <c r="H1809" s="68"/>
      <c r="I1809" s="74"/>
      <c r="J1809" s="69"/>
      <c r="K1809" s="63" t="str">
        <f t="shared" si="31"/>
        <v>Vazia</v>
      </c>
      <c r="L1809" s="13"/>
      <c r="M1809" s="13"/>
      <c r="N1809" s="13"/>
      <c r="O1809" s="13"/>
      <c r="P1809" s="13"/>
      <c r="Q1809" s="13"/>
      <c r="R1809" s="13"/>
      <c r="S1809" s="13"/>
      <c r="T1809" s="13"/>
      <c r="U1809" s="13"/>
    </row>
    <row r="1810" spans="1:21" ht="157.5" hidden="1">
      <c r="A1810" s="76"/>
      <c r="B1810" s="148" t="s">
        <v>1886</v>
      </c>
      <c r="C1810" s="71"/>
      <c r="D1810" s="183"/>
      <c r="E1810" s="72"/>
      <c r="F1810" s="72"/>
      <c r="G1810" s="73"/>
      <c r="H1810" s="68"/>
      <c r="I1810" s="74"/>
      <c r="J1810" s="69"/>
      <c r="K1810" s="63" t="str">
        <f t="shared" si="31"/>
        <v>Vazia</v>
      </c>
      <c r="L1810" s="13"/>
      <c r="M1810" s="13"/>
      <c r="N1810" s="13"/>
      <c r="O1810" s="13"/>
      <c r="P1810" s="13"/>
      <c r="Q1810" s="13"/>
      <c r="R1810" s="13"/>
      <c r="S1810" s="13"/>
      <c r="T1810" s="13"/>
      <c r="U1810" s="13"/>
    </row>
    <row r="1811" spans="1:21" ht="18.75" hidden="1">
      <c r="A1811" s="76"/>
      <c r="B1811" s="150"/>
      <c r="C1811" s="71"/>
      <c r="D1811" s="183"/>
      <c r="E1811" s="72"/>
      <c r="F1811" s="72"/>
      <c r="G1811" s="73"/>
      <c r="H1811" s="68"/>
      <c r="I1811" s="74"/>
      <c r="J1811" s="69"/>
      <c r="K1811" s="63" t="str">
        <f t="shared" si="31"/>
        <v>Vazia</v>
      </c>
      <c r="L1811" s="13"/>
      <c r="M1811" s="13"/>
      <c r="N1811" s="13"/>
      <c r="O1811" s="13"/>
      <c r="P1811" s="13"/>
      <c r="Q1811" s="13"/>
      <c r="R1811" s="13"/>
      <c r="S1811" s="13"/>
      <c r="T1811" s="13"/>
      <c r="U1811" s="13"/>
    </row>
    <row r="1812" spans="1:21" ht="31.5" hidden="1">
      <c r="A1812" s="76" t="s">
        <v>1887</v>
      </c>
      <c r="B1812" s="160" t="s">
        <v>1888</v>
      </c>
      <c r="C1812" s="71" t="s">
        <v>6</v>
      </c>
      <c r="D1812" s="183"/>
      <c r="E1812" s="72">
        <v>1172.57</v>
      </c>
      <c r="F1812" s="72">
        <f>E1812*(1+C$2030)</f>
        <v>1515.6639819999998</v>
      </c>
      <c r="G1812" s="73">
        <f>D1812*F1812</f>
        <v>0</v>
      </c>
      <c r="H1812" s="68"/>
      <c r="I1812" s="74"/>
      <c r="J1812" s="69"/>
      <c r="K1812" s="63" t="str">
        <f t="shared" si="31"/>
        <v>Vazia</v>
      </c>
      <c r="L1812" s="13"/>
      <c r="M1812" s="13"/>
      <c r="N1812" s="13"/>
      <c r="O1812" s="13"/>
      <c r="P1812" s="13"/>
      <c r="Q1812" s="13"/>
      <c r="R1812" s="13"/>
      <c r="S1812" s="13"/>
      <c r="T1812" s="13"/>
      <c r="U1812" s="13"/>
    </row>
    <row r="1813" spans="1:21" ht="157.5" hidden="1">
      <c r="A1813" s="76"/>
      <c r="B1813" s="148" t="s">
        <v>1889</v>
      </c>
      <c r="C1813" s="71"/>
      <c r="D1813" s="183"/>
      <c r="E1813" s="72"/>
      <c r="F1813" s="72"/>
      <c r="G1813" s="73"/>
      <c r="H1813" s="68"/>
      <c r="I1813" s="74"/>
      <c r="J1813" s="69"/>
      <c r="K1813" s="63" t="str">
        <f t="shared" si="31"/>
        <v>Vazia</v>
      </c>
      <c r="L1813" s="13"/>
      <c r="M1813" s="13"/>
      <c r="N1813" s="13"/>
      <c r="O1813" s="13"/>
      <c r="P1813" s="13"/>
      <c r="Q1813" s="13"/>
      <c r="R1813" s="13"/>
      <c r="S1813" s="13"/>
      <c r="T1813" s="13"/>
      <c r="U1813" s="13"/>
    </row>
    <row r="1814" spans="1:21" ht="18.75" hidden="1">
      <c r="A1814" s="76"/>
      <c r="B1814" s="150"/>
      <c r="C1814" s="71"/>
      <c r="D1814" s="183"/>
      <c r="E1814" s="72"/>
      <c r="F1814" s="72"/>
      <c r="G1814" s="73"/>
      <c r="H1814" s="68"/>
      <c r="I1814" s="74"/>
      <c r="J1814" s="69"/>
      <c r="K1814" s="63" t="str">
        <f t="shared" si="31"/>
        <v>Vazia</v>
      </c>
      <c r="L1814" s="13"/>
      <c r="M1814" s="13"/>
      <c r="N1814" s="13"/>
      <c r="O1814" s="13"/>
      <c r="P1814" s="13"/>
      <c r="Q1814" s="13"/>
      <c r="R1814" s="13"/>
      <c r="S1814" s="13"/>
      <c r="T1814" s="13"/>
      <c r="U1814" s="13"/>
    </row>
    <row r="1815" spans="1:21" ht="31.5" hidden="1">
      <c r="A1815" s="76" t="s">
        <v>1890</v>
      </c>
      <c r="B1815" s="151" t="s">
        <v>1891</v>
      </c>
      <c r="C1815" s="71"/>
      <c r="D1815" s="183"/>
      <c r="E1815" s="72"/>
      <c r="F1815" s="72"/>
      <c r="G1815" s="73"/>
      <c r="H1815" s="68"/>
      <c r="I1815" s="74"/>
      <c r="J1815" s="75"/>
      <c r="K1815" s="63" t="str">
        <f t="shared" si="31"/>
        <v>Vazia</v>
      </c>
      <c r="L1815" s="207"/>
      <c r="M1815" s="207"/>
      <c r="N1815" s="208"/>
      <c r="O1815" s="13"/>
      <c r="P1815" s="13"/>
      <c r="Q1815" s="13"/>
      <c r="R1815" s="13"/>
      <c r="S1815" s="13"/>
      <c r="T1815" s="13"/>
      <c r="U1815" s="13"/>
    </row>
    <row r="1816" spans="1:21" ht="409.5" hidden="1">
      <c r="A1816" s="76"/>
      <c r="B1816" s="148" t="s">
        <v>1892</v>
      </c>
      <c r="C1816" s="71"/>
      <c r="D1816" s="183"/>
      <c r="E1816" s="72"/>
      <c r="F1816" s="72"/>
      <c r="G1816" s="73"/>
      <c r="H1816" s="68"/>
      <c r="I1816" s="74"/>
      <c r="J1816" s="69"/>
      <c r="K1816" s="63" t="str">
        <f t="shared" si="31"/>
        <v>Vazia</v>
      </c>
      <c r="L1816" s="210"/>
      <c r="M1816" s="210"/>
      <c r="N1816" s="211"/>
      <c r="O1816" s="13"/>
      <c r="P1816" s="13"/>
      <c r="Q1816" s="13"/>
      <c r="R1816" s="13"/>
      <c r="S1816" s="13"/>
      <c r="T1816" s="13"/>
      <c r="U1816" s="13"/>
    </row>
    <row r="1817" spans="1:21" ht="18.75" hidden="1">
      <c r="A1817" s="76"/>
      <c r="B1817" s="148"/>
      <c r="C1817" s="71"/>
      <c r="D1817" s="183"/>
      <c r="E1817" s="72"/>
      <c r="F1817" s="72"/>
      <c r="G1817" s="73"/>
      <c r="H1817" s="68"/>
      <c r="I1817" s="74"/>
      <c r="J1817" s="69"/>
      <c r="K1817" s="63" t="str">
        <f t="shared" si="31"/>
        <v>Vazia</v>
      </c>
      <c r="L1817" s="13"/>
      <c r="M1817" s="13"/>
      <c r="N1817" s="13"/>
      <c r="O1817" s="13"/>
      <c r="P1817" s="13"/>
      <c r="Q1817" s="13"/>
      <c r="R1817" s="13"/>
      <c r="S1817" s="13"/>
      <c r="T1817" s="13"/>
      <c r="U1817" s="13"/>
    </row>
    <row r="1818" spans="1:21" ht="31.5" hidden="1">
      <c r="A1818" s="76" t="s">
        <v>1893</v>
      </c>
      <c r="B1818" s="149" t="s">
        <v>1894</v>
      </c>
      <c r="C1818" s="71" t="s">
        <v>1895</v>
      </c>
      <c r="D1818" s="183"/>
      <c r="E1818" s="72">
        <v>0.91</v>
      </c>
      <c r="F1818" s="72">
        <f>E1818*(1+C$2030)</f>
        <v>1.176266</v>
      </c>
      <c r="G1818" s="73">
        <f>D1818*F1818</f>
        <v>0</v>
      </c>
      <c r="H1818" s="68"/>
      <c r="I1818" s="74"/>
      <c r="J1818" s="75"/>
      <c r="K1818" s="63" t="str">
        <f t="shared" si="31"/>
        <v>Vazia</v>
      </c>
      <c r="L1818" s="13"/>
      <c r="M1818" s="13"/>
      <c r="N1818" s="13"/>
      <c r="O1818" s="13"/>
      <c r="P1818" s="13"/>
      <c r="Q1818" s="13"/>
      <c r="R1818" s="13"/>
      <c r="S1818" s="13"/>
      <c r="T1818" s="13"/>
      <c r="U1818" s="13"/>
    </row>
    <row r="1819" spans="1:21" ht="18.75" hidden="1">
      <c r="A1819" s="76"/>
      <c r="B1819" s="149"/>
      <c r="C1819" s="71"/>
      <c r="D1819" s="183"/>
      <c r="E1819" s="72"/>
      <c r="F1819" s="72"/>
      <c r="G1819" s="73"/>
      <c r="H1819" s="68"/>
      <c r="I1819" s="74"/>
      <c r="J1819" s="75"/>
      <c r="K1819" s="63" t="str">
        <f t="shared" si="31"/>
        <v>Vazia</v>
      </c>
      <c r="L1819" s="13"/>
      <c r="M1819" s="13"/>
      <c r="N1819" s="13"/>
      <c r="O1819" s="13"/>
      <c r="P1819" s="13"/>
      <c r="Q1819" s="13"/>
      <c r="R1819" s="13"/>
      <c r="S1819" s="13"/>
      <c r="T1819" s="13"/>
      <c r="U1819" s="13"/>
    </row>
    <row r="1820" spans="1:21" ht="31.5" hidden="1">
      <c r="A1820" s="76" t="s">
        <v>1896</v>
      </c>
      <c r="B1820" s="149" t="s">
        <v>1897</v>
      </c>
      <c r="C1820" s="71" t="s">
        <v>1898</v>
      </c>
      <c r="D1820" s="183"/>
      <c r="E1820" s="72">
        <v>0.79</v>
      </c>
      <c r="F1820" s="72">
        <f>E1820*(1+C$2030)</f>
        <v>1.0211540000000001</v>
      </c>
      <c r="G1820" s="73">
        <f>D1820*F1820</f>
        <v>0</v>
      </c>
      <c r="H1820" s="68"/>
      <c r="I1820" s="74"/>
      <c r="J1820" s="75"/>
      <c r="K1820" s="63" t="str">
        <f t="shared" si="31"/>
        <v>Vazia</v>
      </c>
      <c r="L1820" s="13"/>
      <c r="M1820" s="13"/>
      <c r="N1820" s="13"/>
      <c r="O1820" s="13"/>
      <c r="P1820" s="13"/>
      <c r="Q1820" s="13"/>
      <c r="R1820" s="13"/>
      <c r="S1820" s="13"/>
      <c r="T1820" s="13"/>
      <c r="U1820" s="13"/>
    </row>
    <row r="1821" spans="1:21" ht="18.75" hidden="1">
      <c r="A1821" s="76"/>
      <c r="B1821" s="149"/>
      <c r="C1821" s="71"/>
      <c r="D1821" s="183"/>
      <c r="E1821" s="72"/>
      <c r="F1821" s="72"/>
      <c r="G1821" s="73"/>
      <c r="H1821" s="68"/>
      <c r="I1821" s="74"/>
      <c r="J1821" s="75"/>
      <c r="K1821" s="63" t="str">
        <f t="shared" si="31"/>
        <v>Vazia</v>
      </c>
      <c r="L1821" s="13"/>
      <c r="M1821" s="13"/>
      <c r="N1821" s="13"/>
      <c r="O1821" s="13"/>
      <c r="P1821" s="13"/>
      <c r="Q1821" s="13"/>
      <c r="R1821" s="13"/>
      <c r="S1821" s="13"/>
      <c r="T1821" s="13"/>
      <c r="U1821" s="13"/>
    </row>
    <row r="1822" spans="1:21" ht="31.5" hidden="1">
      <c r="A1822" s="76" t="s">
        <v>1899</v>
      </c>
      <c r="B1822" s="149" t="s">
        <v>1900</v>
      </c>
      <c r="C1822" s="71" t="s">
        <v>1901</v>
      </c>
      <c r="D1822" s="183"/>
      <c r="E1822" s="72">
        <v>0.68</v>
      </c>
      <c r="F1822" s="72">
        <f>E1822*(1+C$2030)</f>
        <v>0.87896800000000008</v>
      </c>
      <c r="G1822" s="73">
        <f>D1822*F1822</f>
        <v>0</v>
      </c>
      <c r="H1822" s="68"/>
      <c r="I1822" s="74"/>
      <c r="J1822" s="75"/>
      <c r="K1822" s="63" t="str">
        <f t="shared" si="31"/>
        <v>Vazia</v>
      </c>
      <c r="L1822" s="13"/>
      <c r="M1822" s="13"/>
      <c r="N1822" s="13"/>
      <c r="O1822" s="13"/>
      <c r="P1822" s="13"/>
      <c r="Q1822" s="13"/>
      <c r="R1822" s="13"/>
      <c r="S1822" s="13"/>
      <c r="T1822" s="13"/>
      <c r="U1822" s="13"/>
    </row>
    <row r="1823" spans="1:21" ht="18.75" hidden="1">
      <c r="A1823" s="76"/>
      <c r="B1823" s="149"/>
      <c r="C1823" s="71"/>
      <c r="D1823" s="183"/>
      <c r="E1823" s="72"/>
      <c r="F1823" s="72"/>
      <c r="G1823" s="73"/>
      <c r="H1823" s="68"/>
      <c r="I1823" s="74"/>
      <c r="J1823" s="75"/>
      <c r="K1823" s="63" t="str">
        <f t="shared" si="31"/>
        <v>Vazia</v>
      </c>
      <c r="L1823" s="13"/>
      <c r="M1823" s="13"/>
      <c r="N1823" s="13"/>
      <c r="O1823" s="13"/>
      <c r="P1823" s="13"/>
      <c r="Q1823" s="13"/>
      <c r="R1823" s="13"/>
      <c r="S1823" s="13"/>
      <c r="T1823" s="13"/>
      <c r="U1823" s="13"/>
    </row>
    <row r="1824" spans="1:21" ht="31.5" hidden="1">
      <c r="A1824" s="76" t="s">
        <v>1902</v>
      </c>
      <c r="B1824" s="149" t="s">
        <v>1903</v>
      </c>
      <c r="C1824" s="71" t="s">
        <v>1904</v>
      </c>
      <c r="D1824" s="183"/>
      <c r="E1824" s="72">
        <v>0.56999999999999995</v>
      </c>
      <c r="F1824" s="72">
        <f>E1824*(1+C$2030)</f>
        <v>0.73678199999999994</v>
      </c>
      <c r="G1824" s="73">
        <f>D1824*F1824</f>
        <v>0</v>
      </c>
      <c r="H1824" s="68"/>
      <c r="I1824" s="74"/>
      <c r="J1824" s="75"/>
      <c r="K1824" s="63" t="str">
        <f t="shared" si="31"/>
        <v>Vazia</v>
      </c>
      <c r="L1824" s="13"/>
      <c r="M1824" s="13"/>
      <c r="N1824" s="13"/>
      <c r="O1824" s="13"/>
      <c r="P1824" s="13"/>
      <c r="Q1824" s="13"/>
      <c r="R1824" s="13"/>
      <c r="S1824" s="13"/>
      <c r="T1824" s="13"/>
      <c r="U1824" s="13"/>
    </row>
    <row r="1825" spans="1:21" ht="18.75" hidden="1">
      <c r="A1825" s="76"/>
      <c r="B1825" s="149"/>
      <c r="C1825" s="71"/>
      <c r="D1825" s="183"/>
      <c r="E1825" s="72"/>
      <c r="F1825" s="72"/>
      <c r="G1825" s="73"/>
      <c r="H1825" s="68"/>
      <c r="I1825" s="74"/>
      <c r="J1825" s="75"/>
      <c r="K1825" s="63" t="str">
        <f t="shared" si="31"/>
        <v>Vazia</v>
      </c>
      <c r="L1825" s="13"/>
      <c r="M1825" s="13"/>
      <c r="N1825" s="13"/>
      <c r="O1825" s="13"/>
      <c r="P1825" s="13"/>
      <c r="Q1825" s="13"/>
      <c r="R1825" s="13"/>
      <c r="S1825" s="13"/>
      <c r="T1825" s="13"/>
      <c r="U1825" s="13"/>
    </row>
    <row r="1826" spans="1:21" ht="31.5" hidden="1">
      <c r="A1826" s="76" t="s">
        <v>1905</v>
      </c>
      <c r="B1826" s="149" t="s">
        <v>1906</v>
      </c>
      <c r="C1826" s="71" t="s">
        <v>1907</v>
      </c>
      <c r="D1826" s="183"/>
      <c r="E1826" s="72">
        <v>0.47</v>
      </c>
      <c r="F1826" s="72">
        <f>E1826*(1+C$2030)</f>
        <v>0.60752200000000001</v>
      </c>
      <c r="G1826" s="73">
        <f>D1826*F1826</f>
        <v>0</v>
      </c>
      <c r="H1826" s="68"/>
      <c r="I1826" s="74"/>
      <c r="J1826" s="75"/>
      <c r="K1826" s="63" t="str">
        <f t="shared" si="31"/>
        <v>Vazia</v>
      </c>
      <c r="L1826" s="13"/>
      <c r="M1826" s="13"/>
      <c r="N1826" s="13"/>
      <c r="O1826" s="13"/>
      <c r="P1826" s="13"/>
      <c r="Q1826" s="13"/>
      <c r="R1826" s="13"/>
      <c r="S1826" s="13"/>
      <c r="T1826" s="13"/>
      <c r="U1826" s="13"/>
    </row>
    <row r="1827" spans="1:21" ht="18.75" hidden="1">
      <c r="A1827" s="76"/>
      <c r="B1827" s="149"/>
      <c r="C1827" s="71"/>
      <c r="D1827" s="183"/>
      <c r="E1827" s="72"/>
      <c r="F1827" s="72"/>
      <c r="G1827" s="73"/>
      <c r="H1827" s="68"/>
      <c r="I1827" s="74"/>
      <c r="J1827" s="75"/>
      <c r="K1827" s="63" t="str">
        <f t="shared" si="31"/>
        <v>Vazia</v>
      </c>
      <c r="L1827" s="13"/>
      <c r="M1827" s="13"/>
      <c r="N1827" s="13"/>
      <c r="O1827" s="13"/>
      <c r="P1827" s="13"/>
      <c r="Q1827" s="13"/>
      <c r="R1827" s="13"/>
      <c r="S1827" s="13"/>
      <c r="T1827" s="13"/>
      <c r="U1827" s="13"/>
    </row>
    <row r="1828" spans="1:21" ht="31.5" hidden="1">
      <c r="A1828" s="76" t="s">
        <v>1908</v>
      </c>
      <c r="B1828" s="149" t="s">
        <v>1909</v>
      </c>
      <c r="C1828" s="71" t="s">
        <v>1910</v>
      </c>
      <c r="D1828" s="183"/>
      <c r="E1828" s="72">
        <v>0.35</v>
      </c>
      <c r="F1828" s="72">
        <f>E1828*(1+C$2030)</f>
        <v>0.45240999999999998</v>
      </c>
      <c r="G1828" s="73">
        <f>D1828*F1828</f>
        <v>0</v>
      </c>
      <c r="H1828" s="68"/>
      <c r="I1828" s="74"/>
      <c r="J1828" s="75"/>
      <c r="K1828" s="63" t="str">
        <f t="shared" si="31"/>
        <v>Vazia</v>
      </c>
      <c r="L1828" s="13"/>
      <c r="M1828" s="13"/>
      <c r="N1828" s="13"/>
      <c r="O1828" s="13"/>
      <c r="P1828" s="13"/>
      <c r="Q1828" s="13"/>
      <c r="R1828" s="13"/>
      <c r="S1828" s="13"/>
      <c r="T1828" s="13"/>
      <c r="U1828" s="13"/>
    </row>
    <row r="1829" spans="1:21" ht="18.75" hidden="1">
      <c r="A1829" s="76"/>
      <c r="B1829" s="149"/>
      <c r="C1829" s="71"/>
      <c r="D1829" s="183"/>
      <c r="E1829" s="72"/>
      <c r="F1829" s="72"/>
      <c r="G1829" s="73"/>
      <c r="H1829" s="68"/>
      <c r="I1829" s="74"/>
      <c r="J1829" s="75"/>
      <c r="K1829" s="63" t="str">
        <f t="shared" si="31"/>
        <v>Vazia</v>
      </c>
      <c r="L1829" s="13"/>
      <c r="M1829" s="13"/>
      <c r="N1829" s="13"/>
      <c r="O1829" s="13"/>
      <c r="P1829" s="13"/>
      <c r="Q1829" s="13"/>
      <c r="R1829" s="13"/>
      <c r="S1829" s="13"/>
      <c r="T1829" s="13"/>
      <c r="U1829" s="13"/>
    </row>
    <row r="1830" spans="1:21" ht="47.25" hidden="1">
      <c r="A1830" s="76" t="s">
        <v>1911</v>
      </c>
      <c r="B1830" s="149" t="s">
        <v>1912</v>
      </c>
      <c r="C1830" s="71"/>
      <c r="D1830" s="183"/>
      <c r="E1830" s="72"/>
      <c r="F1830" s="72"/>
      <c r="G1830" s="73"/>
      <c r="H1830" s="68"/>
      <c r="I1830" s="74"/>
      <c r="J1830" s="75"/>
      <c r="K1830" s="63" t="str">
        <f t="shared" si="31"/>
        <v>Vazia</v>
      </c>
      <c r="L1830" s="13"/>
      <c r="M1830" s="13"/>
      <c r="N1830" s="13"/>
      <c r="O1830" s="13"/>
      <c r="P1830" s="13"/>
      <c r="Q1830" s="13"/>
      <c r="R1830" s="13"/>
      <c r="S1830" s="13"/>
      <c r="T1830" s="13"/>
      <c r="U1830" s="13"/>
    </row>
    <row r="1831" spans="1:21" ht="220.5" hidden="1">
      <c r="A1831" s="76"/>
      <c r="B1831" s="148" t="s">
        <v>1913</v>
      </c>
      <c r="C1831" s="71"/>
      <c r="D1831" s="183"/>
      <c r="E1831" s="72"/>
      <c r="F1831" s="72"/>
      <c r="G1831" s="73"/>
      <c r="H1831" s="68"/>
      <c r="I1831" s="74"/>
      <c r="J1831" s="75"/>
      <c r="K1831" s="63" t="str">
        <f t="shared" si="31"/>
        <v>Vazia</v>
      </c>
      <c r="L1831" s="13"/>
      <c r="M1831" s="13"/>
      <c r="N1831" s="13"/>
      <c r="O1831" s="13"/>
      <c r="P1831" s="13"/>
      <c r="Q1831" s="13"/>
      <c r="R1831" s="13"/>
      <c r="S1831" s="13"/>
      <c r="T1831" s="13"/>
      <c r="U1831" s="13"/>
    </row>
    <row r="1832" spans="1:21" ht="18.75" hidden="1">
      <c r="A1832" s="76"/>
      <c r="B1832" s="148"/>
      <c r="C1832" s="71"/>
      <c r="D1832" s="183"/>
      <c r="E1832" s="72"/>
      <c r="F1832" s="72"/>
      <c r="G1832" s="73"/>
      <c r="H1832" s="68"/>
      <c r="I1832" s="74"/>
      <c r="J1832" s="75"/>
      <c r="K1832" s="63" t="str">
        <f t="shared" si="31"/>
        <v>Vazia</v>
      </c>
      <c r="L1832" s="13"/>
      <c r="M1832" s="13"/>
      <c r="N1832" s="13"/>
      <c r="O1832" s="13"/>
      <c r="P1832" s="13"/>
      <c r="Q1832" s="13"/>
      <c r="R1832" s="13"/>
      <c r="S1832" s="13"/>
      <c r="T1832" s="13"/>
      <c r="U1832" s="13"/>
    </row>
    <row r="1833" spans="1:21" ht="18.75" hidden="1">
      <c r="A1833" s="76" t="s">
        <v>1914</v>
      </c>
      <c r="B1833" s="149" t="s">
        <v>1915</v>
      </c>
      <c r="C1833" s="71" t="s">
        <v>6</v>
      </c>
      <c r="D1833" s="183"/>
      <c r="E1833" s="72">
        <v>4006.54</v>
      </c>
      <c r="F1833" s="72">
        <f>E1833*(1+C$2030)</f>
        <v>5178.8536039999999</v>
      </c>
      <c r="G1833" s="73">
        <f>D1833*F1833</f>
        <v>0</v>
      </c>
      <c r="H1833" s="68"/>
      <c r="I1833" s="74"/>
      <c r="J1833" s="75"/>
      <c r="K1833" s="63" t="str">
        <f t="shared" si="31"/>
        <v>Vazia</v>
      </c>
      <c r="L1833" s="13"/>
      <c r="M1833" s="13"/>
      <c r="N1833" s="13"/>
      <c r="O1833" s="13"/>
      <c r="P1833" s="13"/>
      <c r="Q1833" s="13"/>
      <c r="R1833" s="13"/>
      <c r="S1833" s="13"/>
      <c r="T1833" s="13"/>
      <c r="U1833" s="13"/>
    </row>
    <row r="1834" spans="1:21" ht="18.75" hidden="1">
      <c r="A1834" s="76"/>
      <c r="B1834" s="149"/>
      <c r="C1834" s="71"/>
      <c r="D1834" s="183"/>
      <c r="E1834" s="72"/>
      <c r="F1834" s="72"/>
      <c r="G1834" s="73"/>
      <c r="H1834" s="68"/>
      <c r="I1834" s="74"/>
      <c r="J1834" s="75"/>
      <c r="K1834" s="63" t="str">
        <f t="shared" si="31"/>
        <v>Vazia</v>
      </c>
      <c r="L1834" s="13"/>
      <c r="M1834" s="13"/>
      <c r="N1834" s="13"/>
      <c r="O1834" s="13"/>
      <c r="P1834" s="13"/>
      <c r="Q1834" s="13"/>
      <c r="R1834" s="13"/>
      <c r="S1834" s="13"/>
      <c r="T1834" s="13"/>
      <c r="U1834" s="13"/>
    </row>
    <row r="1835" spans="1:21" ht="18.75" hidden="1">
      <c r="A1835" s="76" t="s">
        <v>1916</v>
      </c>
      <c r="B1835" s="149" t="s">
        <v>1917</v>
      </c>
      <c r="C1835" s="71" t="s">
        <v>6</v>
      </c>
      <c r="D1835" s="183"/>
      <c r="E1835" s="72">
        <v>6009.81</v>
      </c>
      <c r="F1835" s="72">
        <f>E1835*(1+C$2030)</f>
        <v>7768.2804060000008</v>
      </c>
      <c r="G1835" s="73">
        <f>D1835*F1835</f>
        <v>0</v>
      </c>
      <c r="H1835" s="68"/>
      <c r="I1835" s="74"/>
      <c r="J1835" s="75"/>
      <c r="K1835" s="63" t="str">
        <f t="shared" ref="K1835:K1898" si="32">IF(H1835="","Vazia","Preenchida")</f>
        <v>Vazia</v>
      </c>
      <c r="L1835" s="13"/>
      <c r="M1835" s="13"/>
      <c r="N1835" s="13"/>
      <c r="O1835" s="13"/>
      <c r="P1835" s="13"/>
      <c r="Q1835" s="13"/>
      <c r="R1835" s="13"/>
      <c r="S1835" s="13"/>
      <c r="T1835" s="13"/>
      <c r="U1835" s="13"/>
    </row>
    <row r="1836" spans="1:21" ht="18.75" hidden="1">
      <c r="A1836" s="76"/>
      <c r="B1836" s="149"/>
      <c r="C1836" s="71"/>
      <c r="D1836" s="183"/>
      <c r="E1836" s="24"/>
      <c r="F1836" s="24"/>
      <c r="G1836" s="73"/>
      <c r="H1836" s="68"/>
      <c r="I1836" s="74"/>
      <c r="J1836" s="75"/>
      <c r="K1836" s="63" t="str">
        <f t="shared" si="32"/>
        <v>Vazia</v>
      </c>
      <c r="L1836" s="13"/>
      <c r="M1836" s="13"/>
      <c r="N1836" s="13"/>
      <c r="O1836" s="13"/>
      <c r="P1836" s="13"/>
      <c r="Q1836" s="13"/>
      <c r="R1836" s="13"/>
      <c r="S1836" s="13"/>
      <c r="T1836" s="13"/>
      <c r="U1836" s="13"/>
    </row>
    <row r="1837" spans="1:21" ht="18.75" hidden="1">
      <c r="A1837" s="76" t="s">
        <v>1918</v>
      </c>
      <c r="B1837" s="149" t="s">
        <v>1919</v>
      </c>
      <c r="C1837" s="71" t="s">
        <v>6</v>
      </c>
      <c r="D1837" s="183"/>
      <c r="E1837" s="72">
        <v>9014.7199999999993</v>
      </c>
      <c r="F1837" s="72">
        <f>E1837*(1+C$2030)</f>
        <v>11652.427071999999</v>
      </c>
      <c r="G1837" s="73">
        <f>D1837*F1837</f>
        <v>0</v>
      </c>
      <c r="H1837" s="68"/>
      <c r="I1837" s="74"/>
      <c r="J1837" s="75"/>
      <c r="K1837" s="63" t="str">
        <f t="shared" si="32"/>
        <v>Vazia</v>
      </c>
      <c r="L1837" s="13"/>
      <c r="M1837" s="13"/>
      <c r="N1837" s="13"/>
      <c r="O1837" s="13"/>
      <c r="P1837" s="13"/>
      <c r="Q1837" s="13"/>
      <c r="R1837" s="13"/>
      <c r="S1837" s="13"/>
      <c r="T1837" s="13"/>
      <c r="U1837" s="13"/>
    </row>
    <row r="1838" spans="1:21" ht="18.75" hidden="1">
      <c r="A1838" s="76"/>
      <c r="B1838" s="149"/>
      <c r="C1838" s="118"/>
      <c r="D1838" s="195"/>
      <c r="E1838" s="32"/>
      <c r="F1838" s="24"/>
      <c r="G1838" s="25"/>
      <c r="H1838" s="68"/>
      <c r="I1838" s="74"/>
      <c r="J1838" s="75"/>
      <c r="K1838" s="63" t="str">
        <f t="shared" si="32"/>
        <v>Vazia</v>
      </c>
      <c r="L1838" s="13"/>
      <c r="M1838" s="13"/>
      <c r="N1838" s="13"/>
      <c r="O1838" s="13"/>
      <c r="P1838" s="13"/>
      <c r="Q1838" s="13"/>
      <c r="R1838" s="13"/>
      <c r="S1838" s="13"/>
      <c r="T1838" s="13"/>
      <c r="U1838" s="13"/>
    </row>
    <row r="1839" spans="1:21" ht="18.75">
      <c r="A1839" s="117"/>
      <c r="B1839" s="175"/>
      <c r="C1839" s="276" t="s">
        <v>81</v>
      </c>
      <c r="D1839" s="272"/>
      <c r="E1839" s="270"/>
      <c r="F1839" s="33"/>
      <c r="G1839" s="21">
        <f>SUM(G1767:G1838)</f>
        <v>0</v>
      </c>
      <c r="H1839" s="212" t="s">
        <v>2225</v>
      </c>
      <c r="I1839" s="74"/>
      <c r="J1839" s="69"/>
      <c r="K1839" s="63" t="str">
        <f t="shared" si="32"/>
        <v>Preenchida</v>
      </c>
      <c r="L1839" s="13"/>
      <c r="M1839" s="13"/>
      <c r="N1839" s="13"/>
      <c r="O1839" s="13"/>
      <c r="P1839" s="13"/>
      <c r="Q1839" s="13"/>
      <c r="R1839" s="13"/>
      <c r="S1839" s="13"/>
      <c r="T1839" s="13"/>
      <c r="U1839" s="13"/>
    </row>
    <row r="1840" spans="1:21" ht="41.25" customHeight="1">
      <c r="A1840" s="67" t="s">
        <v>1920</v>
      </c>
      <c r="B1840" s="147" t="s">
        <v>1921</v>
      </c>
      <c r="C1840" s="71"/>
      <c r="D1840" s="227"/>
      <c r="E1840" s="72"/>
      <c r="F1840" s="72"/>
      <c r="G1840" s="73"/>
      <c r="H1840" s="212" t="s">
        <v>2225</v>
      </c>
      <c r="I1840" s="74"/>
      <c r="J1840" s="69"/>
      <c r="K1840" s="63" t="str">
        <f t="shared" si="32"/>
        <v>Preenchida</v>
      </c>
      <c r="L1840" s="13"/>
      <c r="M1840" s="13"/>
      <c r="N1840" s="13"/>
      <c r="O1840" s="13"/>
      <c r="P1840" s="13"/>
      <c r="Q1840" s="13"/>
      <c r="R1840" s="13"/>
      <c r="S1840" s="13"/>
      <c r="T1840" s="13"/>
      <c r="U1840" s="13"/>
    </row>
    <row r="1841" spans="1:21" ht="18.75" hidden="1">
      <c r="A1841" s="76" t="s">
        <v>1922</v>
      </c>
      <c r="B1841" s="151" t="s">
        <v>1923</v>
      </c>
      <c r="C1841" s="71"/>
      <c r="D1841" s="183"/>
      <c r="E1841" s="72"/>
      <c r="F1841" s="72"/>
      <c r="G1841" s="73"/>
      <c r="H1841" s="68"/>
      <c r="I1841" s="74"/>
      <c r="J1841" s="69"/>
      <c r="K1841" s="63" t="str">
        <f t="shared" si="32"/>
        <v>Vazia</v>
      </c>
      <c r="L1841" s="13"/>
      <c r="M1841" s="13"/>
      <c r="N1841" s="13"/>
      <c r="O1841" s="13"/>
      <c r="P1841" s="13"/>
      <c r="Q1841" s="13"/>
      <c r="R1841" s="13"/>
      <c r="S1841" s="13"/>
      <c r="T1841" s="13"/>
      <c r="U1841" s="13"/>
    </row>
    <row r="1842" spans="1:21" ht="63" hidden="1">
      <c r="A1842" s="76"/>
      <c r="B1842" s="148" t="s">
        <v>1924</v>
      </c>
      <c r="C1842" s="71"/>
      <c r="D1842" s="183"/>
      <c r="E1842" s="72"/>
      <c r="F1842" s="72"/>
      <c r="G1842" s="73"/>
      <c r="H1842" s="68"/>
      <c r="I1842" s="74"/>
      <c r="J1842" s="69"/>
      <c r="K1842" s="63" t="str">
        <f t="shared" si="32"/>
        <v>Vazia</v>
      </c>
      <c r="L1842" s="13"/>
      <c r="M1842" s="13"/>
      <c r="N1842" s="13"/>
      <c r="O1842" s="13"/>
      <c r="P1842" s="13"/>
      <c r="Q1842" s="13"/>
      <c r="R1842" s="13"/>
      <c r="S1842" s="13"/>
      <c r="T1842" s="13"/>
      <c r="U1842" s="13"/>
    </row>
    <row r="1843" spans="1:21" ht="18.75" hidden="1">
      <c r="A1843" s="76"/>
      <c r="B1843" s="148"/>
      <c r="C1843" s="71"/>
      <c r="D1843" s="183"/>
      <c r="E1843" s="72"/>
      <c r="F1843" s="72"/>
      <c r="G1843" s="73"/>
      <c r="H1843" s="68"/>
      <c r="I1843" s="74"/>
      <c r="J1843" s="69"/>
      <c r="K1843" s="63" t="str">
        <f t="shared" si="32"/>
        <v>Vazia</v>
      </c>
      <c r="L1843" s="13"/>
      <c r="M1843" s="13"/>
      <c r="N1843" s="13"/>
      <c r="O1843" s="13"/>
      <c r="P1843" s="13"/>
      <c r="Q1843" s="13"/>
      <c r="R1843" s="13"/>
      <c r="S1843" s="13"/>
      <c r="T1843" s="13"/>
      <c r="U1843" s="13"/>
    </row>
    <row r="1844" spans="1:21" ht="94.5" hidden="1">
      <c r="A1844" s="76" t="s">
        <v>1925</v>
      </c>
      <c r="B1844" s="149" t="s">
        <v>1926</v>
      </c>
      <c r="C1844" s="71" t="s">
        <v>6</v>
      </c>
      <c r="D1844" s="183"/>
      <c r="E1844" s="72">
        <v>388.32</v>
      </c>
      <c r="F1844" s="72">
        <f>E1844*(1+C$2031)</f>
        <v>478.09958399999999</v>
      </c>
      <c r="G1844" s="73">
        <f>D1844*F1844</f>
        <v>0</v>
      </c>
      <c r="H1844" s="68"/>
      <c r="I1844" s="74"/>
      <c r="J1844" s="75"/>
      <c r="K1844" s="63" t="str">
        <f t="shared" si="32"/>
        <v>Vazia</v>
      </c>
      <c r="L1844" s="13"/>
      <c r="M1844" s="13"/>
      <c r="N1844" s="13"/>
      <c r="O1844" s="13"/>
      <c r="P1844" s="13"/>
      <c r="Q1844" s="13"/>
      <c r="R1844" s="13"/>
      <c r="S1844" s="13"/>
      <c r="T1844" s="13"/>
      <c r="U1844" s="13"/>
    </row>
    <row r="1845" spans="1:21" ht="18.75" hidden="1">
      <c r="A1845" s="76"/>
      <c r="B1845" s="150"/>
      <c r="C1845" s="71"/>
      <c r="D1845" s="183"/>
      <c r="E1845" s="72"/>
      <c r="F1845" s="72"/>
      <c r="G1845" s="73"/>
      <c r="H1845" s="68"/>
      <c r="I1845" s="74"/>
      <c r="J1845" s="69"/>
      <c r="K1845" s="63" t="str">
        <f t="shared" si="32"/>
        <v>Vazia</v>
      </c>
      <c r="L1845" s="13"/>
      <c r="M1845" s="13"/>
      <c r="N1845" s="13"/>
      <c r="O1845" s="13"/>
      <c r="P1845" s="13"/>
      <c r="Q1845" s="13"/>
      <c r="R1845" s="13"/>
      <c r="S1845" s="13"/>
      <c r="T1845" s="13"/>
      <c r="U1845" s="13"/>
    </row>
    <row r="1846" spans="1:21" ht="94.5" hidden="1">
      <c r="A1846" s="76" t="s">
        <v>1927</v>
      </c>
      <c r="B1846" s="149" t="s">
        <v>1928</v>
      </c>
      <c r="C1846" s="71" t="s">
        <v>6</v>
      </c>
      <c r="D1846" s="183"/>
      <c r="E1846" s="72">
        <v>1156.25</v>
      </c>
      <c r="F1846" s="72">
        <f>E1846*(1+C$2031)</f>
        <v>1423.575</v>
      </c>
      <c r="G1846" s="73">
        <f>D1846*F1846</f>
        <v>0</v>
      </c>
      <c r="H1846" s="68"/>
      <c r="I1846" s="74"/>
      <c r="J1846" s="75"/>
      <c r="K1846" s="63" t="str">
        <f t="shared" si="32"/>
        <v>Vazia</v>
      </c>
      <c r="L1846" s="13"/>
      <c r="M1846" s="13"/>
      <c r="N1846" s="13"/>
      <c r="O1846" s="13"/>
      <c r="P1846" s="13"/>
      <c r="Q1846" s="13"/>
      <c r="R1846" s="13"/>
      <c r="S1846" s="13"/>
      <c r="T1846" s="13"/>
      <c r="U1846" s="13"/>
    </row>
    <row r="1847" spans="1:21" ht="18.75" hidden="1">
      <c r="A1847" s="76"/>
      <c r="B1847" s="150"/>
      <c r="C1847" s="71"/>
      <c r="D1847" s="183"/>
      <c r="E1847" s="72"/>
      <c r="F1847" s="72"/>
      <c r="G1847" s="73"/>
      <c r="H1847" s="68"/>
      <c r="I1847" s="74"/>
      <c r="J1847" s="69"/>
      <c r="K1847" s="63" t="str">
        <f t="shared" si="32"/>
        <v>Vazia</v>
      </c>
      <c r="L1847" s="13"/>
      <c r="M1847" s="13"/>
      <c r="N1847" s="13"/>
      <c r="O1847" s="13"/>
      <c r="P1847" s="13"/>
      <c r="Q1847" s="13"/>
      <c r="R1847" s="13"/>
      <c r="S1847" s="13"/>
      <c r="T1847" s="13"/>
      <c r="U1847" s="13"/>
    </row>
    <row r="1848" spans="1:21" ht="94.5" hidden="1">
      <c r="A1848" s="76" t="s">
        <v>1929</v>
      </c>
      <c r="B1848" s="149" t="s">
        <v>1930</v>
      </c>
      <c r="C1848" s="71" t="s">
        <v>6</v>
      </c>
      <c r="D1848" s="183"/>
      <c r="E1848" s="72">
        <v>1241.3699999999999</v>
      </c>
      <c r="F1848" s="72">
        <f>E1848*(1+C$2031)</f>
        <v>1528.374744</v>
      </c>
      <c r="G1848" s="73">
        <f>D1848*F1848</f>
        <v>0</v>
      </c>
      <c r="H1848" s="68"/>
      <c r="I1848" s="74"/>
      <c r="J1848" s="75"/>
      <c r="K1848" s="63" t="str">
        <f t="shared" si="32"/>
        <v>Vazia</v>
      </c>
      <c r="L1848" s="13"/>
      <c r="M1848" s="13"/>
      <c r="N1848" s="13"/>
      <c r="O1848" s="13"/>
      <c r="P1848" s="13"/>
      <c r="Q1848" s="13"/>
      <c r="R1848" s="13"/>
      <c r="S1848" s="13"/>
      <c r="T1848" s="13"/>
      <c r="U1848" s="13"/>
    </row>
    <row r="1849" spans="1:21" ht="18.75" hidden="1">
      <c r="A1849" s="76"/>
      <c r="B1849" s="160"/>
      <c r="C1849" s="71"/>
      <c r="D1849" s="183"/>
      <c r="E1849" s="72"/>
      <c r="F1849" s="72"/>
      <c r="G1849" s="73"/>
      <c r="H1849" s="68"/>
      <c r="I1849" s="74"/>
      <c r="J1849" s="69"/>
      <c r="K1849" s="63" t="str">
        <f t="shared" si="32"/>
        <v>Vazia</v>
      </c>
      <c r="L1849" s="13"/>
      <c r="M1849" s="13"/>
      <c r="N1849" s="13"/>
      <c r="O1849" s="13"/>
      <c r="P1849" s="13"/>
      <c r="Q1849" s="13"/>
      <c r="R1849" s="13"/>
      <c r="S1849" s="13"/>
      <c r="T1849" s="13"/>
      <c r="U1849" s="13"/>
    </row>
    <row r="1850" spans="1:21" ht="63" hidden="1">
      <c r="A1850" s="76" t="s">
        <v>1931</v>
      </c>
      <c r="B1850" s="160" t="s">
        <v>1932</v>
      </c>
      <c r="C1850" s="71" t="s">
        <v>6</v>
      </c>
      <c r="D1850" s="183"/>
      <c r="E1850" s="72">
        <v>284.43</v>
      </c>
      <c r="F1850" s="72">
        <f>E1850*(1+C$2031)</f>
        <v>350.19021600000002</v>
      </c>
      <c r="G1850" s="73">
        <f>D1850*F1850</f>
        <v>0</v>
      </c>
      <c r="H1850" s="68"/>
      <c r="I1850" s="74"/>
      <c r="J1850" s="69"/>
      <c r="K1850" s="63" t="str">
        <f t="shared" si="32"/>
        <v>Vazia</v>
      </c>
      <c r="L1850" s="13"/>
      <c r="M1850" s="13"/>
      <c r="N1850" s="13"/>
      <c r="O1850" s="13"/>
      <c r="P1850" s="13"/>
      <c r="Q1850" s="13"/>
      <c r="R1850" s="13"/>
      <c r="S1850" s="13"/>
      <c r="T1850" s="13"/>
      <c r="U1850" s="13"/>
    </row>
    <row r="1851" spans="1:21" ht="18.75" hidden="1">
      <c r="A1851" s="76"/>
      <c r="B1851" s="160"/>
      <c r="C1851" s="71"/>
      <c r="D1851" s="183"/>
      <c r="E1851" s="72"/>
      <c r="F1851" s="72"/>
      <c r="G1851" s="73"/>
      <c r="H1851" s="68"/>
      <c r="I1851" s="74"/>
      <c r="J1851" s="69"/>
      <c r="K1851" s="63" t="str">
        <f t="shared" si="32"/>
        <v>Vazia</v>
      </c>
      <c r="L1851" s="13"/>
      <c r="M1851" s="13"/>
      <c r="N1851" s="13"/>
      <c r="O1851" s="13"/>
      <c r="P1851" s="13"/>
      <c r="Q1851" s="13"/>
      <c r="R1851" s="13"/>
      <c r="S1851" s="13"/>
      <c r="T1851" s="13"/>
      <c r="U1851" s="13"/>
    </row>
    <row r="1852" spans="1:21" ht="18.75" hidden="1">
      <c r="A1852" s="76" t="s">
        <v>1933</v>
      </c>
      <c r="B1852" s="169" t="s">
        <v>1934</v>
      </c>
      <c r="C1852" s="71"/>
      <c r="D1852" s="183"/>
      <c r="E1852" s="72"/>
      <c r="F1852" s="72"/>
      <c r="G1852" s="73"/>
      <c r="H1852" s="206"/>
      <c r="I1852" s="74"/>
      <c r="J1852" s="69"/>
      <c r="K1852" s="63" t="str">
        <f t="shared" si="32"/>
        <v>Vazia</v>
      </c>
      <c r="L1852" s="13"/>
      <c r="M1852" s="13"/>
      <c r="N1852" s="13"/>
      <c r="O1852" s="13"/>
      <c r="P1852" s="13"/>
      <c r="Q1852" s="13"/>
      <c r="R1852" s="13"/>
      <c r="S1852" s="13"/>
      <c r="T1852" s="13"/>
      <c r="U1852" s="13"/>
    </row>
    <row r="1853" spans="1:21" ht="31.5" hidden="1">
      <c r="A1853" s="76" t="s">
        <v>1935</v>
      </c>
      <c r="B1853" s="160" t="s">
        <v>1936</v>
      </c>
      <c r="C1853" s="71" t="s">
        <v>6</v>
      </c>
      <c r="D1853" s="183"/>
      <c r="E1853" s="72">
        <v>318.37</v>
      </c>
      <c r="F1853" s="72">
        <f>E1853*(1+C$2031)</f>
        <v>391.97714400000001</v>
      </c>
      <c r="G1853" s="73">
        <f>D1853*F1853</f>
        <v>0</v>
      </c>
      <c r="H1853" s="68"/>
      <c r="I1853" s="74"/>
      <c r="J1853" s="75"/>
      <c r="K1853" s="63" t="str">
        <f t="shared" si="32"/>
        <v>Vazia</v>
      </c>
      <c r="L1853" s="13"/>
      <c r="M1853" s="13"/>
      <c r="N1853" s="13"/>
      <c r="O1853" s="13"/>
      <c r="P1853" s="13"/>
      <c r="Q1853" s="13"/>
      <c r="R1853" s="13"/>
      <c r="S1853" s="13"/>
      <c r="T1853" s="13"/>
      <c r="U1853" s="13"/>
    </row>
    <row r="1854" spans="1:21" ht="78.75" hidden="1">
      <c r="A1854" s="76"/>
      <c r="B1854" s="150" t="s">
        <v>1937</v>
      </c>
      <c r="C1854" s="71"/>
      <c r="D1854" s="183"/>
      <c r="E1854" s="72"/>
      <c r="F1854" s="72"/>
      <c r="G1854" s="73"/>
      <c r="H1854" s="68"/>
      <c r="I1854" s="74"/>
      <c r="J1854" s="75"/>
      <c r="K1854" s="63" t="str">
        <f t="shared" si="32"/>
        <v>Vazia</v>
      </c>
      <c r="L1854" s="13"/>
      <c r="M1854" s="13"/>
      <c r="N1854" s="13"/>
      <c r="O1854" s="13"/>
      <c r="P1854" s="13"/>
      <c r="Q1854" s="13"/>
      <c r="R1854" s="13"/>
      <c r="S1854" s="13"/>
      <c r="T1854" s="13"/>
      <c r="U1854" s="13"/>
    </row>
    <row r="1855" spans="1:21" ht="18.75" hidden="1">
      <c r="A1855" s="76"/>
      <c r="B1855" s="150"/>
      <c r="C1855" s="71"/>
      <c r="D1855" s="183"/>
      <c r="E1855" s="72"/>
      <c r="F1855" s="72"/>
      <c r="G1855" s="73"/>
      <c r="H1855" s="68"/>
      <c r="I1855" s="74"/>
      <c r="J1855" s="75"/>
      <c r="K1855" s="63" t="str">
        <f t="shared" si="32"/>
        <v>Vazia</v>
      </c>
      <c r="L1855" s="13"/>
      <c r="M1855" s="13"/>
      <c r="N1855" s="13"/>
      <c r="O1855" s="13"/>
      <c r="P1855" s="13"/>
      <c r="Q1855" s="13"/>
      <c r="R1855" s="13"/>
      <c r="S1855" s="13"/>
      <c r="T1855" s="13"/>
      <c r="U1855" s="13"/>
    </row>
    <row r="1856" spans="1:21" ht="31.5" hidden="1">
      <c r="A1856" s="76" t="s">
        <v>1938</v>
      </c>
      <c r="B1856" s="160" t="s">
        <v>1939</v>
      </c>
      <c r="C1856" s="71" t="s">
        <v>6</v>
      </c>
      <c r="D1856" s="183"/>
      <c r="E1856" s="72">
        <v>429.3</v>
      </c>
      <c r="F1856" s="72">
        <f>E1856*(1+C$2031)</f>
        <v>528.55416000000002</v>
      </c>
      <c r="G1856" s="73">
        <f>D1856*F1856</f>
        <v>0</v>
      </c>
      <c r="H1856" s="68"/>
      <c r="I1856" s="74"/>
      <c r="J1856" s="75"/>
      <c r="K1856" s="63" t="str">
        <f t="shared" si="32"/>
        <v>Vazia</v>
      </c>
      <c r="L1856" s="13"/>
      <c r="M1856" s="13"/>
      <c r="N1856" s="13"/>
      <c r="O1856" s="13"/>
      <c r="P1856" s="13"/>
      <c r="Q1856" s="13"/>
      <c r="R1856" s="13"/>
      <c r="S1856" s="13"/>
      <c r="T1856" s="13"/>
      <c r="U1856" s="13"/>
    </row>
    <row r="1857" spans="1:21" ht="110.25" hidden="1">
      <c r="A1857" s="76"/>
      <c r="B1857" s="150" t="s">
        <v>1940</v>
      </c>
      <c r="C1857" s="71"/>
      <c r="D1857" s="183"/>
      <c r="E1857" s="72"/>
      <c r="F1857" s="72"/>
      <c r="G1857" s="73"/>
      <c r="H1857" s="68"/>
      <c r="I1857" s="74"/>
      <c r="J1857" s="75"/>
      <c r="K1857" s="63" t="str">
        <f t="shared" si="32"/>
        <v>Vazia</v>
      </c>
      <c r="L1857" s="13"/>
      <c r="M1857" s="13"/>
      <c r="N1857" s="13"/>
      <c r="O1857" s="13"/>
      <c r="P1857" s="13"/>
      <c r="Q1857" s="13"/>
      <c r="R1857" s="13"/>
      <c r="S1857" s="13"/>
      <c r="T1857" s="13"/>
      <c r="U1857" s="13"/>
    </row>
    <row r="1858" spans="1:21" ht="18.75" hidden="1">
      <c r="A1858" s="76"/>
      <c r="B1858" s="169"/>
      <c r="C1858" s="71"/>
      <c r="D1858" s="183"/>
      <c r="E1858" s="72"/>
      <c r="F1858" s="72"/>
      <c r="G1858" s="73"/>
      <c r="H1858" s="68"/>
      <c r="I1858" s="74"/>
      <c r="J1858" s="69"/>
      <c r="K1858" s="63" t="str">
        <f t="shared" si="32"/>
        <v>Vazia</v>
      </c>
      <c r="L1858" s="13"/>
      <c r="M1858" s="13"/>
      <c r="N1858" s="13"/>
      <c r="O1858" s="13"/>
      <c r="P1858" s="13"/>
      <c r="Q1858" s="13"/>
      <c r="R1858" s="13"/>
      <c r="S1858" s="13"/>
      <c r="T1858" s="13"/>
      <c r="U1858" s="13"/>
    </row>
    <row r="1859" spans="1:21" ht="31.5" hidden="1">
      <c r="A1859" s="76" t="s">
        <v>1941</v>
      </c>
      <c r="B1859" s="160" t="s">
        <v>1942</v>
      </c>
      <c r="C1859" s="71" t="s">
        <v>6</v>
      </c>
      <c r="D1859" s="183"/>
      <c r="E1859" s="72">
        <v>104.05</v>
      </c>
      <c r="F1859" s="72">
        <f>E1859*(1+C$2031)</f>
        <v>128.10636</v>
      </c>
      <c r="G1859" s="73">
        <f>D1859*F1859</f>
        <v>0</v>
      </c>
      <c r="H1859" s="68"/>
      <c r="I1859" s="74"/>
      <c r="J1859" s="75"/>
      <c r="K1859" s="63" t="str">
        <f t="shared" si="32"/>
        <v>Vazia</v>
      </c>
      <c r="L1859" s="13"/>
      <c r="M1859" s="13"/>
      <c r="N1859" s="13"/>
      <c r="O1859" s="13"/>
      <c r="P1859" s="13"/>
      <c r="Q1859" s="13"/>
      <c r="R1859" s="13"/>
      <c r="S1859" s="13"/>
      <c r="T1859" s="13"/>
      <c r="U1859" s="13"/>
    </row>
    <row r="1860" spans="1:21" ht="78.75" hidden="1">
      <c r="A1860" s="76"/>
      <c r="B1860" s="150" t="s">
        <v>1943</v>
      </c>
      <c r="C1860" s="71"/>
      <c r="D1860" s="183"/>
      <c r="E1860" s="72"/>
      <c r="F1860" s="72"/>
      <c r="G1860" s="73"/>
      <c r="H1860" s="68"/>
      <c r="I1860" s="74"/>
      <c r="J1860" s="69"/>
      <c r="K1860" s="63" t="str">
        <f t="shared" si="32"/>
        <v>Vazia</v>
      </c>
      <c r="L1860" s="13"/>
      <c r="M1860" s="13"/>
      <c r="N1860" s="13"/>
      <c r="O1860" s="13"/>
      <c r="P1860" s="13"/>
      <c r="Q1860" s="13"/>
      <c r="R1860" s="13"/>
      <c r="S1860" s="13"/>
      <c r="T1860" s="13"/>
      <c r="U1860" s="13"/>
    </row>
    <row r="1861" spans="1:21" ht="18.75" hidden="1">
      <c r="A1861" s="76"/>
      <c r="B1861" s="160"/>
      <c r="C1861" s="71"/>
      <c r="D1861" s="183"/>
      <c r="E1861" s="72"/>
      <c r="F1861" s="72"/>
      <c r="G1861" s="73"/>
      <c r="H1861" s="68"/>
      <c r="I1861" s="74"/>
      <c r="J1861" s="69"/>
      <c r="K1861" s="63" t="str">
        <f t="shared" si="32"/>
        <v>Vazia</v>
      </c>
      <c r="L1861" s="13"/>
      <c r="M1861" s="13"/>
      <c r="N1861" s="13"/>
      <c r="O1861" s="13"/>
      <c r="P1861" s="13"/>
      <c r="Q1861" s="13"/>
      <c r="R1861" s="13"/>
      <c r="S1861" s="13"/>
      <c r="T1861" s="13"/>
      <c r="U1861" s="13"/>
    </row>
    <row r="1862" spans="1:21" ht="31.5" hidden="1">
      <c r="A1862" s="76" t="s">
        <v>1944</v>
      </c>
      <c r="B1862" s="160" t="s">
        <v>1945</v>
      </c>
      <c r="C1862" s="71" t="s">
        <v>6</v>
      </c>
      <c r="D1862" s="183"/>
      <c r="E1862" s="72">
        <v>150.19</v>
      </c>
      <c r="F1862" s="72">
        <f>E1862*(1+C$2031)</f>
        <v>184.913928</v>
      </c>
      <c r="G1862" s="73">
        <f>D1862*F1862</f>
        <v>0</v>
      </c>
      <c r="H1862" s="68"/>
      <c r="I1862" s="74"/>
      <c r="J1862" s="69"/>
      <c r="K1862" s="63" t="str">
        <f t="shared" si="32"/>
        <v>Vazia</v>
      </c>
      <c r="L1862" s="13"/>
      <c r="M1862" s="13"/>
      <c r="N1862" s="13"/>
      <c r="O1862" s="13"/>
      <c r="P1862" s="13"/>
      <c r="Q1862" s="13"/>
      <c r="R1862" s="13"/>
      <c r="S1862" s="13"/>
      <c r="T1862" s="13"/>
      <c r="U1862" s="13"/>
    </row>
    <row r="1863" spans="1:21" ht="78.75" hidden="1">
      <c r="A1863" s="76"/>
      <c r="B1863" s="150" t="s">
        <v>1946</v>
      </c>
      <c r="C1863" s="71"/>
      <c r="D1863" s="183"/>
      <c r="E1863" s="72"/>
      <c r="F1863" s="72"/>
      <c r="G1863" s="73"/>
      <c r="H1863" s="68"/>
      <c r="I1863" s="74"/>
      <c r="J1863" s="69"/>
      <c r="K1863" s="63" t="str">
        <f t="shared" si="32"/>
        <v>Vazia</v>
      </c>
      <c r="L1863" s="13"/>
      <c r="M1863" s="13"/>
      <c r="N1863" s="13"/>
      <c r="O1863" s="13"/>
      <c r="P1863" s="13"/>
      <c r="Q1863" s="13"/>
      <c r="R1863" s="13"/>
      <c r="S1863" s="13"/>
      <c r="T1863" s="13"/>
      <c r="U1863" s="13"/>
    </row>
    <row r="1864" spans="1:21" ht="18.75" hidden="1">
      <c r="A1864" s="76"/>
      <c r="B1864" s="160"/>
      <c r="C1864" s="71"/>
      <c r="D1864" s="183"/>
      <c r="E1864" s="72"/>
      <c r="F1864" s="72"/>
      <c r="G1864" s="73"/>
      <c r="H1864" s="68"/>
      <c r="I1864" s="74"/>
      <c r="J1864" s="69"/>
      <c r="K1864" s="63" t="str">
        <f t="shared" si="32"/>
        <v>Vazia</v>
      </c>
      <c r="L1864" s="13"/>
      <c r="M1864" s="13"/>
      <c r="N1864" s="13"/>
      <c r="O1864" s="13"/>
      <c r="P1864" s="13"/>
      <c r="Q1864" s="13"/>
      <c r="R1864" s="13"/>
      <c r="S1864" s="13"/>
      <c r="T1864" s="13"/>
      <c r="U1864" s="13"/>
    </row>
    <row r="1865" spans="1:21" ht="31.5" hidden="1">
      <c r="A1865" s="76" t="s">
        <v>1947</v>
      </c>
      <c r="B1865" s="160" t="s">
        <v>1948</v>
      </c>
      <c r="C1865" s="71" t="s">
        <v>6</v>
      </c>
      <c r="D1865" s="183"/>
      <c r="E1865" s="72">
        <v>253.35</v>
      </c>
      <c r="F1865" s="72">
        <f>E1865*(1+C$2031)</f>
        <v>311.92452000000003</v>
      </c>
      <c r="G1865" s="73">
        <f>D1865*F1865</f>
        <v>0</v>
      </c>
      <c r="H1865" s="68"/>
      <c r="I1865" s="74"/>
      <c r="J1865" s="75"/>
      <c r="K1865" s="63" t="str">
        <f t="shared" si="32"/>
        <v>Vazia</v>
      </c>
      <c r="L1865" s="13"/>
      <c r="M1865" s="13"/>
      <c r="N1865" s="13"/>
      <c r="O1865" s="13"/>
      <c r="P1865" s="13"/>
      <c r="Q1865" s="13"/>
      <c r="R1865" s="13"/>
      <c r="S1865" s="13"/>
      <c r="T1865" s="13"/>
      <c r="U1865" s="13"/>
    </row>
    <row r="1866" spans="1:21" ht="94.5" hidden="1">
      <c r="A1866" s="76"/>
      <c r="B1866" s="150" t="s">
        <v>1949</v>
      </c>
      <c r="C1866" s="71"/>
      <c r="D1866" s="183"/>
      <c r="E1866" s="72"/>
      <c r="F1866" s="72"/>
      <c r="G1866" s="73"/>
      <c r="H1866" s="68"/>
      <c r="I1866" s="74"/>
      <c r="J1866" s="69"/>
      <c r="K1866" s="63" t="str">
        <f t="shared" si="32"/>
        <v>Vazia</v>
      </c>
      <c r="L1866" s="13"/>
      <c r="M1866" s="13"/>
      <c r="N1866" s="13"/>
      <c r="O1866" s="13"/>
      <c r="P1866" s="13"/>
      <c r="Q1866" s="13"/>
      <c r="R1866" s="13"/>
      <c r="S1866" s="13"/>
      <c r="T1866" s="13"/>
      <c r="U1866" s="13"/>
    </row>
    <row r="1867" spans="1:21" ht="18.75" hidden="1">
      <c r="A1867" s="76"/>
      <c r="B1867" s="160"/>
      <c r="C1867" s="71"/>
      <c r="D1867" s="183"/>
      <c r="E1867" s="72"/>
      <c r="F1867" s="72"/>
      <c r="G1867" s="73"/>
      <c r="H1867" s="68"/>
      <c r="I1867" s="74"/>
      <c r="J1867" s="69"/>
      <c r="K1867" s="63" t="str">
        <f t="shared" si="32"/>
        <v>Vazia</v>
      </c>
      <c r="L1867" s="13"/>
      <c r="M1867" s="13"/>
      <c r="N1867" s="13"/>
      <c r="O1867" s="13"/>
      <c r="P1867" s="13"/>
      <c r="Q1867" s="13"/>
      <c r="R1867" s="13"/>
      <c r="S1867" s="13"/>
      <c r="T1867" s="13"/>
      <c r="U1867" s="13"/>
    </row>
    <row r="1868" spans="1:21" ht="18.75" hidden="1">
      <c r="A1868" s="76" t="s">
        <v>1950</v>
      </c>
      <c r="B1868" s="160" t="s">
        <v>1951</v>
      </c>
      <c r="C1868" s="71" t="s">
        <v>6</v>
      </c>
      <c r="D1868" s="183"/>
      <c r="E1868" s="72">
        <v>78.44</v>
      </c>
      <c r="F1868" s="72">
        <f>E1868*(1+C$2031)</f>
        <v>96.575327999999999</v>
      </c>
      <c r="G1868" s="73">
        <f>D1868*F1868</f>
        <v>0</v>
      </c>
      <c r="H1868" s="68"/>
      <c r="I1868" s="74"/>
      <c r="J1868" s="75"/>
      <c r="K1868" s="63" t="str">
        <f t="shared" si="32"/>
        <v>Vazia</v>
      </c>
      <c r="L1868" s="13"/>
      <c r="M1868" s="13"/>
      <c r="N1868" s="13"/>
      <c r="O1868" s="13"/>
      <c r="P1868" s="13"/>
      <c r="Q1868" s="13"/>
      <c r="R1868" s="13"/>
      <c r="S1868" s="13"/>
      <c r="T1868" s="13"/>
      <c r="U1868" s="13"/>
    </row>
    <row r="1869" spans="1:21" ht="47.25" hidden="1">
      <c r="A1869" s="76"/>
      <c r="B1869" s="150" t="s">
        <v>1952</v>
      </c>
      <c r="C1869" s="71"/>
      <c r="D1869" s="183"/>
      <c r="E1869" s="72"/>
      <c r="F1869" s="72"/>
      <c r="G1869" s="73"/>
      <c r="H1869" s="68"/>
      <c r="I1869" s="74"/>
      <c r="J1869" s="69"/>
      <c r="K1869" s="63" t="str">
        <f t="shared" si="32"/>
        <v>Vazia</v>
      </c>
      <c r="L1869" s="13"/>
      <c r="M1869" s="13"/>
      <c r="N1869" s="13"/>
      <c r="O1869" s="13"/>
      <c r="P1869" s="13"/>
      <c r="Q1869" s="13"/>
      <c r="R1869" s="13"/>
      <c r="S1869" s="13"/>
      <c r="T1869" s="13"/>
      <c r="U1869" s="13"/>
    </row>
    <row r="1870" spans="1:21" ht="18.75" hidden="1">
      <c r="A1870" s="76"/>
      <c r="B1870" s="160"/>
      <c r="C1870" s="71"/>
      <c r="D1870" s="183"/>
      <c r="E1870" s="72"/>
      <c r="F1870" s="72"/>
      <c r="G1870" s="73"/>
      <c r="H1870" s="68"/>
      <c r="I1870" s="74"/>
      <c r="J1870" s="69"/>
      <c r="K1870" s="63" t="str">
        <f t="shared" si="32"/>
        <v>Vazia</v>
      </c>
      <c r="L1870" s="13"/>
      <c r="M1870" s="13"/>
      <c r="N1870" s="13"/>
      <c r="O1870" s="13"/>
      <c r="P1870" s="13"/>
      <c r="Q1870" s="13"/>
      <c r="R1870" s="13"/>
      <c r="S1870" s="13"/>
      <c r="T1870" s="13"/>
      <c r="U1870" s="13"/>
    </row>
    <row r="1871" spans="1:21" ht="18.75" hidden="1">
      <c r="A1871" s="76" t="s">
        <v>1953</v>
      </c>
      <c r="B1871" s="160" t="s">
        <v>1954</v>
      </c>
      <c r="C1871" s="71" t="s">
        <v>6</v>
      </c>
      <c r="D1871" s="183"/>
      <c r="E1871" s="72">
        <v>96.15</v>
      </c>
      <c r="F1871" s="72">
        <f>E1871*(1+C$2031)</f>
        <v>118.37988000000001</v>
      </c>
      <c r="G1871" s="73">
        <f>D1871*F1871</f>
        <v>0</v>
      </c>
      <c r="H1871" s="68"/>
      <c r="I1871" s="74"/>
      <c r="J1871" s="75"/>
      <c r="K1871" s="63" t="str">
        <f t="shared" si="32"/>
        <v>Vazia</v>
      </c>
      <c r="L1871" s="13"/>
      <c r="M1871" s="13"/>
      <c r="N1871" s="13"/>
      <c r="O1871" s="13"/>
      <c r="P1871" s="13"/>
      <c r="Q1871" s="13"/>
      <c r="R1871" s="13"/>
      <c r="S1871" s="13"/>
      <c r="T1871" s="13"/>
      <c r="U1871" s="13"/>
    </row>
    <row r="1872" spans="1:21" ht="47.25" hidden="1">
      <c r="A1872" s="76"/>
      <c r="B1872" s="150" t="s">
        <v>1955</v>
      </c>
      <c r="C1872" s="71"/>
      <c r="D1872" s="183"/>
      <c r="E1872" s="72"/>
      <c r="F1872" s="72"/>
      <c r="G1872" s="73"/>
      <c r="H1872" s="68"/>
      <c r="I1872" s="74"/>
      <c r="J1872" s="69"/>
      <c r="K1872" s="63" t="str">
        <f t="shared" si="32"/>
        <v>Vazia</v>
      </c>
      <c r="L1872" s="13"/>
      <c r="M1872" s="13"/>
      <c r="N1872" s="13"/>
      <c r="O1872" s="13"/>
      <c r="P1872" s="13"/>
      <c r="Q1872" s="13"/>
      <c r="R1872" s="13"/>
      <c r="S1872" s="13"/>
      <c r="T1872" s="13"/>
      <c r="U1872" s="13"/>
    </row>
    <row r="1873" spans="1:21" ht="18.75" hidden="1">
      <c r="A1873" s="76"/>
      <c r="B1873" s="150"/>
      <c r="C1873" s="71"/>
      <c r="D1873" s="183"/>
      <c r="E1873" s="72"/>
      <c r="F1873" s="72"/>
      <c r="G1873" s="73"/>
      <c r="H1873" s="68"/>
      <c r="I1873" s="74"/>
      <c r="J1873" s="69"/>
      <c r="K1873" s="63" t="str">
        <f t="shared" si="32"/>
        <v>Vazia</v>
      </c>
      <c r="L1873" s="13"/>
      <c r="M1873" s="13"/>
      <c r="N1873" s="13"/>
      <c r="O1873" s="13"/>
      <c r="P1873" s="13"/>
      <c r="Q1873" s="13"/>
      <c r="R1873" s="13"/>
      <c r="S1873" s="13"/>
      <c r="T1873" s="13"/>
      <c r="U1873" s="13"/>
    </row>
    <row r="1874" spans="1:21" ht="18.75" hidden="1">
      <c r="A1874" s="76" t="s">
        <v>1956</v>
      </c>
      <c r="B1874" s="160" t="s">
        <v>1957</v>
      </c>
      <c r="C1874" s="71" t="s">
        <v>6</v>
      </c>
      <c r="D1874" s="183"/>
      <c r="E1874" s="72">
        <v>13.72</v>
      </c>
      <c r="F1874" s="72">
        <f>E1874*(1+C$2031)</f>
        <v>16.892064000000001</v>
      </c>
      <c r="G1874" s="73">
        <f>D1874*F1874</f>
        <v>0</v>
      </c>
      <c r="H1874" s="68"/>
      <c r="I1874" s="74"/>
      <c r="J1874" s="75"/>
      <c r="K1874" s="63" t="str">
        <f t="shared" si="32"/>
        <v>Vazia</v>
      </c>
      <c r="L1874" s="13"/>
      <c r="M1874" s="13"/>
      <c r="N1874" s="13"/>
      <c r="O1874" s="13"/>
      <c r="P1874" s="13"/>
      <c r="Q1874" s="13"/>
      <c r="R1874" s="13"/>
      <c r="S1874" s="13"/>
      <c r="T1874" s="13"/>
      <c r="U1874" s="13"/>
    </row>
    <row r="1875" spans="1:21" ht="126" hidden="1">
      <c r="A1875" s="76"/>
      <c r="B1875" s="150" t="s">
        <v>1958</v>
      </c>
      <c r="C1875" s="71"/>
      <c r="D1875" s="183"/>
      <c r="E1875" s="72"/>
      <c r="F1875" s="72"/>
      <c r="G1875" s="73"/>
      <c r="H1875" s="68"/>
      <c r="I1875" s="74"/>
      <c r="J1875" s="69"/>
      <c r="K1875" s="63" t="str">
        <f t="shared" si="32"/>
        <v>Vazia</v>
      </c>
      <c r="L1875" s="13"/>
      <c r="M1875" s="13"/>
      <c r="N1875" s="13"/>
      <c r="O1875" s="13"/>
      <c r="P1875" s="13"/>
      <c r="Q1875" s="13"/>
      <c r="R1875" s="13"/>
      <c r="S1875" s="13"/>
      <c r="T1875" s="13"/>
      <c r="U1875" s="13"/>
    </row>
    <row r="1876" spans="1:21" ht="18.75" hidden="1">
      <c r="A1876" s="76"/>
      <c r="B1876" s="150"/>
      <c r="C1876" s="71"/>
      <c r="D1876" s="183"/>
      <c r="E1876" s="72"/>
      <c r="F1876" s="72"/>
      <c r="G1876" s="73"/>
      <c r="H1876" s="68"/>
      <c r="I1876" s="74"/>
      <c r="J1876" s="69"/>
      <c r="K1876" s="63" t="str">
        <f t="shared" si="32"/>
        <v>Vazia</v>
      </c>
      <c r="L1876" s="13"/>
      <c r="M1876" s="13"/>
      <c r="N1876" s="13"/>
      <c r="O1876" s="13"/>
      <c r="P1876" s="13"/>
      <c r="Q1876" s="13"/>
      <c r="R1876" s="13"/>
      <c r="S1876" s="13"/>
      <c r="T1876" s="13"/>
      <c r="U1876" s="13"/>
    </row>
    <row r="1877" spans="1:21" ht="31.5" hidden="1">
      <c r="A1877" s="76" t="s">
        <v>1959</v>
      </c>
      <c r="B1877" s="160" t="s">
        <v>1960</v>
      </c>
      <c r="C1877" s="71" t="s">
        <v>6</v>
      </c>
      <c r="D1877" s="183"/>
      <c r="E1877" s="72">
        <v>101.59</v>
      </c>
      <c r="F1877" s="72">
        <f>E1877*(1+C$2031)</f>
        <v>125.07760800000001</v>
      </c>
      <c r="G1877" s="73">
        <f>D1877*F1877</f>
        <v>0</v>
      </c>
      <c r="H1877" s="68"/>
      <c r="I1877" s="74"/>
      <c r="J1877" s="75"/>
      <c r="K1877" s="63" t="str">
        <f t="shared" si="32"/>
        <v>Vazia</v>
      </c>
      <c r="L1877" s="13"/>
      <c r="M1877" s="13"/>
      <c r="N1877" s="13"/>
      <c r="O1877" s="13"/>
      <c r="P1877" s="13"/>
      <c r="Q1877" s="13"/>
      <c r="R1877" s="13"/>
      <c r="S1877" s="13"/>
      <c r="T1877" s="13"/>
      <c r="U1877" s="13"/>
    </row>
    <row r="1878" spans="1:21" ht="78.75" hidden="1">
      <c r="A1878" s="76"/>
      <c r="B1878" s="150" t="s">
        <v>1961</v>
      </c>
      <c r="C1878" s="71"/>
      <c r="D1878" s="183"/>
      <c r="E1878" s="72"/>
      <c r="F1878" s="72"/>
      <c r="G1878" s="73"/>
      <c r="H1878" s="68"/>
      <c r="I1878" s="74"/>
      <c r="J1878" s="75"/>
      <c r="K1878" s="63" t="str">
        <f t="shared" si="32"/>
        <v>Vazia</v>
      </c>
      <c r="L1878" s="13"/>
      <c r="M1878" s="13"/>
      <c r="N1878" s="13"/>
      <c r="O1878" s="13"/>
      <c r="P1878" s="13"/>
      <c r="Q1878" s="13"/>
      <c r="R1878" s="13"/>
      <c r="S1878" s="13"/>
      <c r="T1878" s="13"/>
      <c r="U1878" s="13"/>
    </row>
    <row r="1879" spans="1:21" ht="18.75" hidden="1">
      <c r="A1879" s="76"/>
      <c r="B1879" s="160"/>
      <c r="C1879" s="71"/>
      <c r="D1879" s="183"/>
      <c r="E1879" s="72"/>
      <c r="F1879" s="72"/>
      <c r="G1879" s="73"/>
      <c r="H1879" s="68"/>
      <c r="I1879" s="74"/>
      <c r="J1879" s="69"/>
      <c r="K1879" s="63" t="str">
        <f t="shared" si="32"/>
        <v>Vazia</v>
      </c>
      <c r="L1879" s="13"/>
      <c r="M1879" s="13"/>
      <c r="N1879" s="13"/>
      <c r="O1879" s="13"/>
      <c r="P1879" s="13"/>
      <c r="Q1879" s="13"/>
      <c r="R1879" s="13"/>
      <c r="S1879" s="13"/>
      <c r="T1879" s="13"/>
      <c r="U1879" s="13"/>
    </row>
    <row r="1880" spans="1:21" ht="46.9" hidden="1" customHeight="1">
      <c r="A1880" s="76" t="s">
        <v>1962</v>
      </c>
      <c r="B1880" s="160" t="s">
        <v>1963</v>
      </c>
      <c r="C1880" s="71" t="s">
        <v>6</v>
      </c>
      <c r="D1880" s="183"/>
      <c r="E1880" s="72">
        <v>489.41</v>
      </c>
      <c r="F1880" s="72">
        <f>E1880*(1+C$2031)</f>
        <v>602.56159200000002</v>
      </c>
      <c r="G1880" s="73">
        <f>D1880*F1880</f>
        <v>0</v>
      </c>
      <c r="H1880" s="285"/>
      <c r="I1880" s="286"/>
      <c r="J1880" s="287"/>
      <c r="K1880" s="63" t="str">
        <f t="shared" si="32"/>
        <v>Vazia</v>
      </c>
      <c r="L1880" s="13"/>
      <c r="M1880" s="13"/>
      <c r="N1880" s="13"/>
      <c r="O1880" s="13"/>
      <c r="P1880" s="13"/>
      <c r="Q1880" s="13"/>
      <c r="R1880" s="13"/>
      <c r="S1880" s="13"/>
      <c r="T1880" s="13"/>
      <c r="U1880" s="13"/>
    </row>
    <row r="1881" spans="1:21" ht="78.75" hidden="1">
      <c r="A1881" s="76"/>
      <c r="B1881" s="150" t="s">
        <v>1964</v>
      </c>
      <c r="C1881" s="71"/>
      <c r="D1881" s="183"/>
      <c r="E1881" s="72"/>
      <c r="F1881" s="72"/>
      <c r="G1881" s="73"/>
      <c r="H1881" s="68"/>
      <c r="I1881" s="74"/>
      <c r="J1881" s="75"/>
      <c r="K1881" s="63" t="str">
        <f t="shared" si="32"/>
        <v>Vazia</v>
      </c>
      <c r="L1881" s="13"/>
      <c r="M1881" s="13"/>
      <c r="N1881" s="13"/>
      <c r="O1881" s="13"/>
      <c r="P1881" s="13"/>
      <c r="Q1881" s="13"/>
      <c r="R1881" s="13"/>
      <c r="S1881" s="13"/>
      <c r="T1881" s="13"/>
      <c r="U1881" s="13"/>
    </row>
    <row r="1882" spans="1:21" ht="18.75" hidden="1">
      <c r="A1882" s="76"/>
      <c r="B1882" s="160"/>
      <c r="C1882" s="71"/>
      <c r="D1882" s="183"/>
      <c r="E1882" s="72"/>
      <c r="F1882" s="72"/>
      <c r="G1882" s="73"/>
      <c r="H1882" s="68"/>
      <c r="I1882" s="74"/>
      <c r="J1882" s="69"/>
      <c r="K1882" s="63" t="str">
        <f t="shared" si="32"/>
        <v>Vazia</v>
      </c>
      <c r="L1882" s="13"/>
      <c r="M1882" s="13"/>
      <c r="N1882" s="13"/>
      <c r="O1882" s="13"/>
      <c r="P1882" s="13"/>
      <c r="Q1882" s="13"/>
      <c r="R1882" s="13"/>
      <c r="S1882" s="13"/>
      <c r="T1882" s="13"/>
      <c r="U1882" s="13"/>
    </row>
    <row r="1883" spans="1:21" ht="31.5" hidden="1">
      <c r="A1883" s="76" t="s">
        <v>1965</v>
      </c>
      <c r="B1883" s="160" t="s">
        <v>1966</v>
      </c>
      <c r="C1883" s="71" t="s">
        <v>6</v>
      </c>
      <c r="D1883" s="183"/>
      <c r="E1883" s="72">
        <v>216.05</v>
      </c>
      <c r="F1883" s="72">
        <f>E1883*(1+C$2031)</f>
        <v>266.00076000000001</v>
      </c>
      <c r="G1883" s="73">
        <f>D1883*F1883</f>
        <v>0</v>
      </c>
      <c r="H1883" s="285"/>
      <c r="I1883" s="286"/>
      <c r="J1883" s="287"/>
      <c r="K1883" s="63" t="str">
        <f t="shared" si="32"/>
        <v>Vazia</v>
      </c>
      <c r="L1883" s="13"/>
      <c r="M1883" s="13"/>
      <c r="N1883" s="13"/>
      <c r="O1883" s="13"/>
      <c r="P1883" s="13"/>
      <c r="Q1883" s="13"/>
      <c r="R1883" s="13"/>
      <c r="S1883" s="13"/>
      <c r="T1883" s="13"/>
      <c r="U1883" s="13"/>
    </row>
    <row r="1884" spans="1:21" ht="78.75" hidden="1">
      <c r="A1884" s="76"/>
      <c r="B1884" s="150" t="s">
        <v>1967</v>
      </c>
      <c r="C1884" s="71"/>
      <c r="D1884" s="183"/>
      <c r="E1884" s="72"/>
      <c r="F1884" s="72"/>
      <c r="G1884" s="73"/>
      <c r="H1884" s="68"/>
      <c r="I1884" s="74"/>
      <c r="J1884" s="75"/>
      <c r="K1884" s="63" t="str">
        <f t="shared" si="32"/>
        <v>Vazia</v>
      </c>
      <c r="L1884" s="13"/>
      <c r="M1884" s="13"/>
      <c r="N1884" s="13"/>
      <c r="O1884" s="13"/>
      <c r="P1884" s="13"/>
      <c r="Q1884" s="13"/>
      <c r="R1884" s="13"/>
      <c r="S1884" s="13"/>
      <c r="T1884" s="13"/>
      <c r="U1884" s="13"/>
    </row>
    <row r="1885" spans="1:21" ht="18.75" hidden="1">
      <c r="A1885" s="76"/>
      <c r="B1885" s="150"/>
      <c r="C1885" s="71"/>
      <c r="D1885" s="183"/>
      <c r="E1885" s="72"/>
      <c r="F1885" s="72"/>
      <c r="G1885" s="73"/>
      <c r="H1885" s="68"/>
      <c r="I1885" s="74"/>
      <c r="J1885" s="69"/>
      <c r="K1885" s="63" t="str">
        <f t="shared" si="32"/>
        <v>Vazia</v>
      </c>
      <c r="L1885" s="13"/>
      <c r="M1885" s="13"/>
      <c r="N1885" s="13"/>
      <c r="O1885" s="13"/>
      <c r="P1885" s="13"/>
      <c r="Q1885" s="13"/>
      <c r="R1885" s="13"/>
      <c r="S1885" s="13"/>
      <c r="T1885" s="13"/>
      <c r="U1885" s="13"/>
    </row>
    <row r="1886" spans="1:21" ht="31.5" hidden="1">
      <c r="A1886" s="76" t="s">
        <v>1968</v>
      </c>
      <c r="B1886" s="160" t="s">
        <v>1969</v>
      </c>
      <c r="C1886" s="71" t="s">
        <v>6</v>
      </c>
      <c r="D1886" s="183"/>
      <c r="E1886" s="72">
        <v>318.37</v>
      </c>
      <c r="F1886" s="72">
        <f>E1886*(1+C$2031)</f>
        <v>391.97714400000001</v>
      </c>
      <c r="G1886" s="73">
        <f>D1886*F1886</f>
        <v>0</v>
      </c>
      <c r="H1886" s="68"/>
      <c r="I1886" s="74"/>
      <c r="J1886" s="69"/>
      <c r="K1886" s="63" t="str">
        <f t="shared" si="32"/>
        <v>Vazia</v>
      </c>
      <c r="L1886" s="13"/>
      <c r="M1886" s="13"/>
      <c r="N1886" s="13"/>
      <c r="O1886" s="13"/>
      <c r="P1886" s="13"/>
      <c r="Q1886" s="13"/>
      <c r="R1886" s="13"/>
      <c r="S1886" s="13"/>
      <c r="T1886" s="13"/>
      <c r="U1886" s="13"/>
    </row>
    <row r="1887" spans="1:21" ht="78.75" hidden="1">
      <c r="A1887" s="76"/>
      <c r="B1887" s="150" t="s">
        <v>1970</v>
      </c>
      <c r="C1887" s="71"/>
      <c r="D1887" s="183"/>
      <c r="E1887" s="72"/>
      <c r="F1887" s="72"/>
      <c r="G1887" s="73"/>
      <c r="H1887" s="68"/>
      <c r="I1887" s="74"/>
      <c r="J1887" s="69"/>
      <c r="K1887" s="63" t="str">
        <f t="shared" si="32"/>
        <v>Vazia</v>
      </c>
      <c r="L1887" s="13"/>
      <c r="M1887" s="13"/>
      <c r="N1887" s="13"/>
      <c r="O1887" s="13"/>
      <c r="P1887" s="13"/>
      <c r="Q1887" s="13"/>
      <c r="R1887" s="13"/>
      <c r="S1887" s="13"/>
      <c r="T1887" s="13"/>
      <c r="U1887" s="13"/>
    </row>
    <row r="1888" spans="1:21" ht="18.75" hidden="1">
      <c r="A1888" s="76"/>
      <c r="B1888" s="150"/>
      <c r="C1888" s="71"/>
      <c r="D1888" s="183"/>
      <c r="E1888" s="72"/>
      <c r="F1888" s="72"/>
      <c r="G1888" s="73"/>
      <c r="H1888" s="68"/>
      <c r="I1888" s="74"/>
      <c r="J1888" s="69"/>
      <c r="K1888" s="63" t="str">
        <f t="shared" si="32"/>
        <v>Vazia</v>
      </c>
      <c r="L1888" s="13"/>
      <c r="M1888" s="13"/>
      <c r="N1888" s="13"/>
      <c r="O1888" s="13"/>
      <c r="P1888" s="13"/>
      <c r="Q1888" s="13"/>
      <c r="R1888" s="13"/>
      <c r="S1888" s="13"/>
      <c r="T1888" s="13"/>
      <c r="U1888" s="13"/>
    </row>
    <row r="1889" spans="1:21" ht="31.5" hidden="1">
      <c r="A1889" s="76" t="s">
        <v>1971</v>
      </c>
      <c r="B1889" s="160" t="s">
        <v>1972</v>
      </c>
      <c r="C1889" s="71" t="s">
        <v>6</v>
      </c>
      <c r="D1889" s="183"/>
      <c r="E1889" s="72">
        <v>434.97</v>
      </c>
      <c r="F1889" s="72">
        <f>E1889*(1+C$2031)</f>
        <v>535.53506400000003</v>
      </c>
      <c r="G1889" s="73">
        <f>D1889*F1889</f>
        <v>0</v>
      </c>
      <c r="H1889" s="68"/>
      <c r="I1889" s="74"/>
      <c r="J1889" s="69"/>
      <c r="K1889" s="63" t="str">
        <f t="shared" si="32"/>
        <v>Vazia</v>
      </c>
      <c r="L1889" s="13"/>
      <c r="M1889" s="13"/>
      <c r="N1889" s="13"/>
      <c r="O1889" s="13"/>
      <c r="P1889" s="13"/>
      <c r="Q1889" s="13"/>
      <c r="R1889" s="13"/>
      <c r="S1889" s="13"/>
      <c r="T1889" s="13"/>
      <c r="U1889" s="13"/>
    </row>
    <row r="1890" spans="1:21" ht="110.25" hidden="1">
      <c r="A1890" s="76"/>
      <c r="B1890" s="150" t="s">
        <v>1973</v>
      </c>
      <c r="C1890" s="71"/>
      <c r="D1890" s="183"/>
      <c r="E1890" s="72"/>
      <c r="F1890" s="72"/>
      <c r="G1890" s="73"/>
      <c r="H1890" s="68"/>
      <c r="I1890" s="74"/>
      <c r="J1890" s="69"/>
      <c r="K1890" s="63" t="str">
        <f t="shared" si="32"/>
        <v>Vazia</v>
      </c>
      <c r="L1890" s="13"/>
      <c r="M1890" s="13"/>
      <c r="N1890" s="13"/>
      <c r="O1890" s="13"/>
      <c r="P1890" s="13"/>
      <c r="Q1890" s="13"/>
      <c r="R1890" s="13"/>
      <c r="S1890" s="13"/>
      <c r="T1890" s="13"/>
      <c r="U1890" s="13"/>
    </row>
    <row r="1891" spans="1:21" ht="18.75" hidden="1">
      <c r="A1891" s="76"/>
      <c r="B1891" s="150"/>
      <c r="C1891" s="71"/>
      <c r="D1891" s="183"/>
      <c r="E1891" s="72"/>
      <c r="F1891" s="72"/>
      <c r="G1891" s="73"/>
      <c r="H1891" s="68"/>
      <c r="I1891" s="74"/>
      <c r="J1891" s="69"/>
      <c r="K1891" s="63" t="str">
        <f t="shared" si="32"/>
        <v>Vazia</v>
      </c>
      <c r="L1891" s="13"/>
      <c r="M1891" s="13"/>
      <c r="N1891" s="13"/>
      <c r="O1891" s="13"/>
      <c r="P1891" s="13"/>
      <c r="Q1891" s="13"/>
      <c r="R1891" s="13"/>
      <c r="S1891" s="13"/>
      <c r="T1891" s="13"/>
      <c r="U1891" s="13"/>
    </row>
    <row r="1892" spans="1:21" ht="18.75" hidden="1">
      <c r="A1892" s="76" t="s">
        <v>1974</v>
      </c>
      <c r="B1892" s="169" t="s">
        <v>1975</v>
      </c>
      <c r="C1892" s="71"/>
      <c r="D1892" s="183"/>
      <c r="E1892" s="72"/>
      <c r="F1892" s="72"/>
      <c r="G1892" s="73"/>
      <c r="H1892" s="68"/>
      <c r="I1892" s="74"/>
      <c r="J1892" s="69"/>
      <c r="K1892" s="63" t="str">
        <f t="shared" si="32"/>
        <v>Vazia</v>
      </c>
      <c r="L1892" s="13"/>
      <c r="M1892" s="13"/>
      <c r="N1892" s="13"/>
      <c r="O1892" s="13"/>
      <c r="P1892" s="13"/>
      <c r="Q1892" s="13"/>
      <c r="R1892" s="13"/>
      <c r="S1892" s="13"/>
      <c r="T1892" s="13"/>
      <c r="U1892" s="13"/>
    </row>
    <row r="1893" spans="1:21" ht="18.75" hidden="1">
      <c r="A1893" s="76" t="s">
        <v>1976</v>
      </c>
      <c r="B1893" s="160" t="s">
        <v>1977</v>
      </c>
      <c r="C1893" s="71" t="s">
        <v>6</v>
      </c>
      <c r="D1893" s="183"/>
      <c r="E1893" s="72">
        <v>24.36</v>
      </c>
      <c r="F1893" s="72">
        <f>E1893*(1+C$2031)</f>
        <v>29.992032000000002</v>
      </c>
      <c r="G1893" s="73">
        <f>D1893*F1893</f>
        <v>0</v>
      </c>
      <c r="H1893" s="68"/>
      <c r="I1893" s="74"/>
      <c r="J1893" s="75"/>
      <c r="K1893" s="63" t="str">
        <f t="shared" si="32"/>
        <v>Vazia</v>
      </c>
      <c r="L1893" s="13"/>
      <c r="M1893" s="13"/>
      <c r="N1893" s="13"/>
      <c r="O1893" s="13"/>
      <c r="P1893" s="13"/>
      <c r="Q1893" s="13"/>
      <c r="R1893" s="13"/>
      <c r="S1893" s="13"/>
      <c r="T1893" s="13"/>
      <c r="U1893" s="13"/>
    </row>
    <row r="1894" spans="1:21" ht="78.75" hidden="1">
      <c r="A1894" s="76"/>
      <c r="B1894" s="150" t="s">
        <v>1978</v>
      </c>
      <c r="C1894" s="71"/>
      <c r="D1894" s="183"/>
      <c r="E1894" s="72"/>
      <c r="F1894" s="72"/>
      <c r="G1894" s="73"/>
      <c r="H1894" s="89"/>
      <c r="I1894" s="74"/>
      <c r="J1894" s="69"/>
      <c r="K1894" s="63" t="str">
        <f t="shared" si="32"/>
        <v>Vazia</v>
      </c>
      <c r="L1894" s="13"/>
      <c r="M1894" s="13"/>
      <c r="N1894" s="13"/>
      <c r="O1894" s="13"/>
      <c r="P1894" s="13"/>
      <c r="Q1894" s="13"/>
      <c r="R1894" s="13"/>
      <c r="S1894" s="13"/>
      <c r="T1894" s="13"/>
      <c r="U1894" s="13"/>
    </row>
    <row r="1895" spans="1:21" ht="18.75" hidden="1">
      <c r="A1895" s="76"/>
      <c r="B1895" s="160"/>
      <c r="C1895" s="71"/>
      <c r="D1895" s="183"/>
      <c r="E1895" s="72"/>
      <c r="F1895" s="72"/>
      <c r="G1895" s="73"/>
      <c r="H1895" s="68"/>
      <c r="I1895" s="74"/>
      <c r="J1895" s="69"/>
      <c r="K1895" s="63" t="str">
        <f t="shared" si="32"/>
        <v>Vazia</v>
      </c>
      <c r="L1895" s="13"/>
      <c r="M1895" s="13"/>
      <c r="N1895" s="13"/>
      <c r="O1895" s="13"/>
      <c r="P1895" s="13"/>
      <c r="Q1895" s="13"/>
      <c r="R1895" s="13"/>
      <c r="S1895" s="13"/>
      <c r="T1895" s="13"/>
      <c r="U1895" s="13"/>
    </row>
    <row r="1896" spans="1:21" ht="31.5" hidden="1">
      <c r="A1896" s="76" t="s">
        <v>1979</v>
      </c>
      <c r="B1896" s="160" t="s">
        <v>1980</v>
      </c>
      <c r="C1896" s="71" t="s">
        <v>6</v>
      </c>
      <c r="D1896" s="183"/>
      <c r="E1896" s="72">
        <v>470.18</v>
      </c>
      <c r="F1896" s="72">
        <f>E1896*(1+C$2031)</f>
        <v>578.88561600000003</v>
      </c>
      <c r="G1896" s="73">
        <f>D1896*F1896</f>
        <v>0</v>
      </c>
      <c r="H1896" s="68"/>
      <c r="I1896" s="74"/>
      <c r="J1896" s="75"/>
      <c r="K1896" s="63" t="str">
        <f t="shared" si="32"/>
        <v>Vazia</v>
      </c>
      <c r="L1896" s="13"/>
      <c r="M1896" s="13"/>
      <c r="N1896" s="13"/>
      <c r="O1896" s="13"/>
      <c r="P1896" s="13"/>
      <c r="Q1896" s="13"/>
      <c r="R1896" s="13"/>
      <c r="S1896" s="13"/>
      <c r="T1896" s="13"/>
      <c r="U1896" s="13"/>
    </row>
    <row r="1897" spans="1:21" ht="189" hidden="1">
      <c r="A1897" s="76"/>
      <c r="B1897" s="150" t="s">
        <v>1981</v>
      </c>
      <c r="C1897" s="71"/>
      <c r="D1897" s="183"/>
      <c r="E1897" s="72"/>
      <c r="F1897" s="72"/>
      <c r="G1897" s="73"/>
      <c r="H1897" s="68"/>
      <c r="I1897" s="74"/>
      <c r="J1897" s="69"/>
      <c r="K1897" s="63" t="str">
        <f t="shared" si="32"/>
        <v>Vazia</v>
      </c>
      <c r="L1897" s="13"/>
      <c r="M1897" s="13"/>
      <c r="N1897" s="13"/>
      <c r="O1897" s="13"/>
      <c r="P1897" s="13"/>
      <c r="Q1897" s="13"/>
      <c r="R1897" s="13"/>
      <c r="S1897" s="13"/>
      <c r="T1897" s="13"/>
      <c r="U1897" s="13"/>
    </row>
    <row r="1898" spans="1:21" ht="18.75" hidden="1">
      <c r="A1898" s="76"/>
      <c r="B1898" s="160"/>
      <c r="C1898" s="71"/>
      <c r="D1898" s="183"/>
      <c r="E1898" s="72"/>
      <c r="F1898" s="72"/>
      <c r="G1898" s="73"/>
      <c r="H1898" s="68"/>
      <c r="I1898" s="74"/>
      <c r="J1898" s="69"/>
      <c r="K1898" s="63" t="str">
        <f t="shared" si="32"/>
        <v>Vazia</v>
      </c>
      <c r="L1898" s="13"/>
      <c r="M1898" s="13"/>
      <c r="N1898" s="13"/>
      <c r="O1898" s="13"/>
      <c r="P1898" s="13"/>
      <c r="Q1898" s="13"/>
      <c r="R1898" s="13"/>
      <c r="S1898" s="13"/>
      <c r="T1898" s="13"/>
      <c r="U1898" s="13"/>
    </row>
    <row r="1899" spans="1:21" ht="18.75" hidden="1">
      <c r="A1899" s="76" t="s">
        <v>1982</v>
      </c>
      <c r="B1899" s="160" t="s">
        <v>1983</v>
      </c>
      <c r="C1899" s="71" t="s">
        <v>6</v>
      </c>
      <c r="D1899" s="183"/>
      <c r="E1899" s="72">
        <v>123.59</v>
      </c>
      <c r="F1899" s="72">
        <f>E1899*(1+C$2031)</f>
        <v>152.16400800000002</v>
      </c>
      <c r="G1899" s="73">
        <f>D1899*F1899</f>
        <v>0</v>
      </c>
      <c r="H1899" s="68"/>
      <c r="I1899" s="74"/>
      <c r="J1899" s="75"/>
      <c r="K1899" s="63" t="str">
        <f t="shared" ref="K1899:K1962" si="33">IF(H1899="","Vazia","Preenchida")</f>
        <v>Vazia</v>
      </c>
      <c r="L1899" s="13"/>
      <c r="M1899" s="13"/>
      <c r="N1899" s="13"/>
      <c r="O1899" s="13"/>
      <c r="P1899" s="13"/>
      <c r="Q1899" s="13"/>
      <c r="R1899" s="13"/>
      <c r="S1899" s="13"/>
      <c r="T1899" s="13"/>
      <c r="U1899" s="13"/>
    </row>
    <row r="1900" spans="1:21" ht="78.75" hidden="1">
      <c r="A1900" s="76"/>
      <c r="B1900" s="150" t="s">
        <v>1984</v>
      </c>
      <c r="C1900" s="71"/>
      <c r="D1900" s="183"/>
      <c r="E1900" s="72"/>
      <c r="F1900" s="72"/>
      <c r="G1900" s="73"/>
      <c r="H1900" s="68"/>
      <c r="I1900" s="74"/>
      <c r="J1900" s="75"/>
      <c r="K1900" s="63" t="str">
        <f t="shared" si="33"/>
        <v>Vazia</v>
      </c>
      <c r="L1900" s="13"/>
      <c r="M1900" s="13"/>
      <c r="N1900" s="13"/>
      <c r="O1900" s="13"/>
      <c r="P1900" s="13"/>
      <c r="Q1900" s="13"/>
      <c r="R1900" s="13"/>
      <c r="S1900" s="13"/>
      <c r="T1900" s="13"/>
      <c r="U1900" s="13"/>
    </row>
    <row r="1901" spans="1:21" ht="18.75" hidden="1">
      <c r="A1901" s="76"/>
      <c r="B1901" s="160"/>
      <c r="C1901" s="71"/>
      <c r="D1901" s="183"/>
      <c r="E1901" s="72"/>
      <c r="F1901" s="72"/>
      <c r="G1901" s="73"/>
      <c r="H1901" s="68"/>
      <c r="I1901" s="74"/>
      <c r="J1901" s="69"/>
      <c r="K1901" s="63" t="str">
        <f t="shared" si="33"/>
        <v>Vazia</v>
      </c>
      <c r="L1901" s="13"/>
      <c r="M1901" s="13"/>
      <c r="N1901" s="13"/>
      <c r="O1901" s="13"/>
      <c r="P1901" s="13"/>
      <c r="Q1901" s="13"/>
      <c r="R1901" s="13"/>
      <c r="S1901" s="13"/>
      <c r="T1901" s="13"/>
      <c r="U1901" s="13"/>
    </row>
    <row r="1902" spans="1:21" ht="18.75" hidden="1">
      <c r="A1902" s="76" t="s">
        <v>1985</v>
      </c>
      <c r="B1902" s="160" t="s">
        <v>1986</v>
      </c>
      <c r="C1902" s="71" t="s">
        <v>6</v>
      </c>
      <c r="D1902" s="183"/>
      <c r="E1902" s="72">
        <v>103.44</v>
      </c>
      <c r="F1902" s="72">
        <f>E1902*(1+C$2031)</f>
        <v>127.355328</v>
      </c>
      <c r="G1902" s="73">
        <f>D1902*F1902</f>
        <v>0</v>
      </c>
      <c r="H1902" s="68"/>
      <c r="I1902" s="74"/>
      <c r="J1902" s="75"/>
      <c r="K1902" s="63" t="str">
        <f t="shared" si="33"/>
        <v>Vazia</v>
      </c>
      <c r="L1902" s="13"/>
      <c r="M1902" s="13"/>
      <c r="N1902" s="13"/>
      <c r="O1902" s="13"/>
      <c r="P1902" s="13"/>
      <c r="Q1902" s="13"/>
      <c r="R1902" s="13"/>
      <c r="S1902" s="13"/>
      <c r="T1902" s="13"/>
      <c r="U1902" s="13"/>
    </row>
    <row r="1903" spans="1:21" ht="126" hidden="1">
      <c r="A1903" s="76"/>
      <c r="B1903" s="150" t="s">
        <v>1987</v>
      </c>
      <c r="C1903" s="71"/>
      <c r="D1903" s="183"/>
      <c r="E1903" s="72"/>
      <c r="F1903" s="72"/>
      <c r="G1903" s="73"/>
      <c r="H1903" s="68"/>
      <c r="I1903" s="74"/>
      <c r="J1903" s="75"/>
      <c r="K1903" s="63" t="str">
        <f t="shared" si="33"/>
        <v>Vazia</v>
      </c>
      <c r="L1903" s="13"/>
      <c r="M1903" s="13"/>
      <c r="N1903" s="13"/>
      <c r="O1903" s="13"/>
      <c r="P1903" s="13"/>
      <c r="Q1903" s="13"/>
      <c r="R1903" s="13"/>
      <c r="S1903" s="13"/>
      <c r="T1903" s="13"/>
      <c r="U1903" s="13"/>
    </row>
    <row r="1904" spans="1:21" ht="18.75" hidden="1">
      <c r="A1904" s="76"/>
      <c r="B1904" s="160"/>
      <c r="C1904" s="71"/>
      <c r="D1904" s="183"/>
      <c r="E1904" s="72"/>
      <c r="F1904" s="72"/>
      <c r="G1904" s="73"/>
      <c r="H1904" s="68"/>
      <c r="I1904" s="74"/>
      <c r="J1904" s="69"/>
      <c r="K1904" s="63" t="str">
        <f t="shared" si="33"/>
        <v>Vazia</v>
      </c>
      <c r="L1904" s="13"/>
      <c r="M1904" s="13"/>
      <c r="N1904" s="13"/>
      <c r="O1904" s="13"/>
      <c r="P1904" s="13"/>
      <c r="Q1904" s="13"/>
      <c r="R1904" s="13"/>
      <c r="S1904" s="13"/>
      <c r="T1904" s="13"/>
      <c r="U1904" s="13"/>
    </row>
    <row r="1905" spans="1:21" ht="31.5" hidden="1">
      <c r="A1905" s="76" t="s">
        <v>1988</v>
      </c>
      <c r="B1905" s="160" t="s">
        <v>1989</v>
      </c>
      <c r="C1905" s="71" t="s">
        <v>6</v>
      </c>
      <c r="D1905" s="183"/>
      <c r="E1905" s="72">
        <v>195.4</v>
      </c>
      <c r="F1905" s="72">
        <f>E1905*(1+C$2031)</f>
        <v>240.57648000000003</v>
      </c>
      <c r="G1905" s="73">
        <f>D1905*F1905</f>
        <v>0</v>
      </c>
      <c r="H1905" s="68"/>
      <c r="I1905" s="74"/>
      <c r="J1905" s="69"/>
      <c r="K1905" s="63" t="str">
        <f t="shared" si="33"/>
        <v>Vazia</v>
      </c>
      <c r="L1905" s="13"/>
      <c r="M1905" s="13"/>
      <c r="N1905" s="13"/>
      <c r="O1905" s="13"/>
      <c r="P1905" s="13"/>
      <c r="Q1905" s="13"/>
      <c r="R1905" s="13"/>
      <c r="S1905" s="13"/>
      <c r="T1905" s="13"/>
      <c r="U1905" s="13"/>
    </row>
    <row r="1906" spans="1:21" ht="78.75" hidden="1">
      <c r="A1906" s="76"/>
      <c r="B1906" s="150" t="s">
        <v>1990</v>
      </c>
      <c r="C1906" s="71"/>
      <c r="D1906" s="183"/>
      <c r="E1906" s="72"/>
      <c r="F1906" s="72"/>
      <c r="G1906" s="73"/>
      <c r="H1906" s="68"/>
      <c r="I1906" s="74"/>
      <c r="J1906" s="69"/>
      <c r="K1906" s="63" t="str">
        <f t="shared" si="33"/>
        <v>Vazia</v>
      </c>
      <c r="L1906" s="13"/>
      <c r="M1906" s="13"/>
      <c r="N1906" s="13"/>
      <c r="O1906" s="13"/>
      <c r="P1906" s="13"/>
      <c r="Q1906" s="13"/>
      <c r="R1906" s="13"/>
      <c r="S1906" s="13"/>
      <c r="T1906" s="13"/>
      <c r="U1906" s="13"/>
    </row>
    <row r="1907" spans="1:21" ht="18.75" hidden="1">
      <c r="A1907" s="76"/>
      <c r="B1907" s="160"/>
      <c r="C1907" s="71"/>
      <c r="D1907" s="183"/>
      <c r="E1907" s="72"/>
      <c r="F1907" s="72"/>
      <c r="G1907" s="73"/>
      <c r="H1907" s="68"/>
      <c r="I1907" s="74"/>
      <c r="J1907" s="69"/>
      <c r="K1907" s="63" t="str">
        <f t="shared" si="33"/>
        <v>Vazia</v>
      </c>
      <c r="L1907" s="13"/>
      <c r="M1907" s="13"/>
      <c r="N1907" s="13"/>
      <c r="O1907" s="13"/>
      <c r="P1907" s="13"/>
      <c r="Q1907" s="13"/>
      <c r="R1907" s="13"/>
      <c r="S1907" s="13"/>
      <c r="T1907" s="13"/>
      <c r="U1907" s="13"/>
    </row>
    <row r="1908" spans="1:21" ht="18.75" hidden="1">
      <c r="A1908" s="76" t="s">
        <v>1991</v>
      </c>
      <c r="B1908" s="160" t="s">
        <v>1992</v>
      </c>
      <c r="C1908" s="300" t="s">
        <v>6</v>
      </c>
      <c r="D1908" s="183"/>
      <c r="E1908" s="72">
        <v>226.18</v>
      </c>
      <c r="F1908" s="72">
        <f>E1908*(1+C$2031)</f>
        <v>278.47281600000002</v>
      </c>
      <c r="G1908" s="73">
        <f>D1908*F1908</f>
        <v>0</v>
      </c>
      <c r="H1908" s="68"/>
      <c r="I1908" s="74"/>
      <c r="J1908" s="75"/>
      <c r="K1908" s="63" t="str">
        <f t="shared" si="33"/>
        <v>Vazia</v>
      </c>
      <c r="L1908" s="13"/>
      <c r="M1908" s="13"/>
      <c r="N1908" s="13"/>
      <c r="O1908" s="13"/>
      <c r="P1908" s="13"/>
      <c r="Q1908" s="13"/>
      <c r="R1908" s="13"/>
      <c r="S1908" s="13"/>
      <c r="T1908" s="13"/>
      <c r="U1908" s="13"/>
    </row>
    <row r="1909" spans="1:21" ht="63" hidden="1">
      <c r="A1909" s="76"/>
      <c r="B1909" s="150" t="s">
        <v>1993</v>
      </c>
      <c r="C1909" s="301"/>
      <c r="D1909" s="183"/>
      <c r="E1909" s="72"/>
      <c r="F1909" s="72"/>
      <c r="G1909" s="73"/>
      <c r="H1909" s="68"/>
      <c r="I1909" s="74"/>
      <c r="J1909" s="120"/>
      <c r="K1909" s="63" t="str">
        <f t="shared" si="33"/>
        <v>Vazia</v>
      </c>
      <c r="L1909" s="13"/>
      <c r="M1909" s="13"/>
      <c r="N1909" s="13"/>
      <c r="O1909" s="13"/>
      <c r="P1909" s="13"/>
      <c r="Q1909" s="13"/>
      <c r="R1909" s="13"/>
      <c r="S1909" s="13"/>
      <c r="T1909" s="13"/>
      <c r="U1909" s="13"/>
    </row>
    <row r="1910" spans="1:21" ht="18.75" hidden="1">
      <c r="A1910" s="76"/>
      <c r="B1910" s="150"/>
      <c r="C1910" s="119"/>
      <c r="D1910" s="183"/>
      <c r="E1910" s="72"/>
      <c r="F1910" s="72"/>
      <c r="G1910" s="73"/>
      <c r="H1910" s="68"/>
      <c r="I1910" s="74"/>
      <c r="J1910" s="120"/>
      <c r="K1910" s="63" t="str">
        <f t="shared" si="33"/>
        <v>Vazia</v>
      </c>
      <c r="L1910" s="13"/>
      <c r="M1910" s="13"/>
      <c r="N1910" s="13"/>
      <c r="O1910" s="13"/>
      <c r="P1910" s="13"/>
      <c r="Q1910" s="13"/>
      <c r="R1910" s="13"/>
      <c r="S1910" s="13"/>
      <c r="T1910" s="13"/>
      <c r="U1910" s="13"/>
    </row>
    <row r="1911" spans="1:21" ht="31.5" hidden="1">
      <c r="A1911" s="76" t="s">
        <v>1994</v>
      </c>
      <c r="B1911" s="160" t="s">
        <v>1995</v>
      </c>
      <c r="C1911" s="71" t="s">
        <v>18</v>
      </c>
      <c r="D1911" s="183"/>
      <c r="E1911" s="72">
        <v>24.53</v>
      </c>
      <c r="F1911" s="72">
        <f>E1911*(1+C$2031)</f>
        <v>30.201336000000005</v>
      </c>
      <c r="G1911" s="73">
        <f>D1911*F1911</f>
        <v>0</v>
      </c>
      <c r="H1911" s="68"/>
      <c r="I1911" s="74"/>
      <c r="J1911" s="120"/>
      <c r="K1911" s="63" t="str">
        <f t="shared" si="33"/>
        <v>Vazia</v>
      </c>
      <c r="L1911" s="13"/>
      <c r="M1911" s="13"/>
      <c r="N1911" s="13"/>
      <c r="O1911" s="13"/>
      <c r="P1911" s="13"/>
      <c r="Q1911" s="13"/>
      <c r="R1911" s="13"/>
      <c r="S1911" s="13"/>
      <c r="T1911" s="13"/>
      <c r="U1911" s="13"/>
    </row>
    <row r="1912" spans="1:21" ht="141.75" hidden="1">
      <c r="A1912" s="76"/>
      <c r="B1912" s="150" t="s">
        <v>1996</v>
      </c>
      <c r="C1912" s="71"/>
      <c r="D1912" s="183"/>
      <c r="E1912" s="72"/>
      <c r="F1912" s="72"/>
      <c r="G1912" s="73"/>
      <c r="H1912" s="68"/>
      <c r="I1912" s="74"/>
      <c r="J1912" s="120"/>
      <c r="K1912" s="63" t="str">
        <f t="shared" si="33"/>
        <v>Vazia</v>
      </c>
      <c r="L1912" s="13"/>
      <c r="M1912" s="13"/>
      <c r="N1912" s="13"/>
      <c r="O1912" s="13"/>
      <c r="P1912" s="13"/>
      <c r="Q1912" s="13"/>
      <c r="R1912" s="13"/>
      <c r="S1912" s="13"/>
      <c r="T1912" s="13"/>
      <c r="U1912" s="13"/>
    </row>
    <row r="1913" spans="1:21" ht="18.75" hidden="1">
      <c r="A1913" s="76"/>
      <c r="B1913" s="160"/>
      <c r="C1913" s="71"/>
      <c r="D1913" s="183"/>
      <c r="E1913" s="72"/>
      <c r="F1913" s="72"/>
      <c r="G1913" s="73"/>
      <c r="H1913" s="68"/>
      <c r="I1913" s="74"/>
      <c r="J1913" s="120"/>
      <c r="K1913" s="63" t="str">
        <f t="shared" si="33"/>
        <v>Vazia</v>
      </c>
      <c r="L1913" s="13"/>
      <c r="M1913" s="13"/>
      <c r="N1913" s="13"/>
      <c r="O1913" s="13"/>
      <c r="P1913" s="13"/>
      <c r="Q1913" s="13"/>
      <c r="R1913" s="13"/>
      <c r="S1913" s="13"/>
      <c r="T1913" s="13"/>
      <c r="U1913" s="13"/>
    </row>
    <row r="1914" spans="1:21" ht="31.5" hidden="1">
      <c r="A1914" s="76" t="s">
        <v>1997</v>
      </c>
      <c r="B1914" s="160" t="s">
        <v>1998</v>
      </c>
      <c r="C1914" s="71" t="s">
        <v>18</v>
      </c>
      <c r="D1914" s="183"/>
      <c r="E1914" s="72">
        <v>29.04</v>
      </c>
      <c r="F1914" s="72">
        <f>E1914*(1+C$2031)</f>
        <v>35.754048000000004</v>
      </c>
      <c r="G1914" s="73">
        <f>D1914*F1914</f>
        <v>0</v>
      </c>
      <c r="H1914" s="68"/>
      <c r="I1914" s="74"/>
      <c r="J1914" s="120"/>
      <c r="K1914" s="63" t="str">
        <f t="shared" si="33"/>
        <v>Vazia</v>
      </c>
      <c r="L1914" s="13"/>
      <c r="M1914" s="13"/>
      <c r="N1914" s="13"/>
      <c r="O1914" s="13"/>
      <c r="P1914" s="13"/>
      <c r="Q1914" s="13"/>
      <c r="R1914" s="13"/>
      <c r="S1914" s="13"/>
      <c r="T1914" s="13"/>
      <c r="U1914" s="13"/>
    </row>
    <row r="1915" spans="1:21" ht="141.75" hidden="1">
      <c r="A1915" s="76"/>
      <c r="B1915" s="150" t="s">
        <v>1999</v>
      </c>
      <c r="C1915" s="71"/>
      <c r="D1915" s="183"/>
      <c r="E1915" s="72"/>
      <c r="F1915" s="72"/>
      <c r="G1915" s="73"/>
      <c r="H1915" s="68"/>
      <c r="I1915" s="74"/>
      <c r="J1915" s="120"/>
      <c r="K1915" s="63" t="str">
        <f t="shared" si="33"/>
        <v>Vazia</v>
      </c>
      <c r="L1915" s="13"/>
      <c r="M1915" s="13"/>
      <c r="N1915" s="13"/>
      <c r="O1915" s="13"/>
      <c r="P1915" s="13"/>
      <c r="Q1915" s="13"/>
      <c r="R1915" s="13"/>
      <c r="S1915" s="13"/>
      <c r="T1915" s="13"/>
      <c r="U1915" s="13"/>
    </row>
    <row r="1916" spans="1:21" ht="18.75" hidden="1">
      <c r="A1916" s="76"/>
      <c r="B1916" s="150"/>
      <c r="C1916" s="119"/>
      <c r="D1916" s="183"/>
      <c r="E1916" s="72"/>
      <c r="F1916" s="72"/>
      <c r="G1916" s="73"/>
      <c r="H1916" s="68"/>
      <c r="I1916" s="74"/>
      <c r="J1916" s="120"/>
      <c r="K1916" s="63" t="str">
        <f t="shared" si="33"/>
        <v>Vazia</v>
      </c>
      <c r="L1916" s="13"/>
      <c r="M1916" s="13"/>
      <c r="N1916" s="13"/>
      <c r="O1916" s="13"/>
      <c r="P1916" s="13"/>
      <c r="Q1916" s="13"/>
      <c r="R1916" s="13"/>
      <c r="S1916" s="13"/>
      <c r="T1916" s="13"/>
      <c r="U1916" s="13"/>
    </row>
    <row r="1917" spans="1:21" ht="18.75" hidden="1">
      <c r="A1917" s="76" t="s">
        <v>2000</v>
      </c>
      <c r="B1917" s="169" t="s">
        <v>2001</v>
      </c>
      <c r="C1917" s="71"/>
      <c r="D1917" s="183"/>
      <c r="E1917" s="72"/>
      <c r="F1917" s="72"/>
      <c r="G1917" s="73"/>
      <c r="H1917" s="68"/>
      <c r="I1917" s="74"/>
      <c r="J1917" s="69"/>
      <c r="K1917" s="63" t="str">
        <f t="shared" si="33"/>
        <v>Vazia</v>
      </c>
      <c r="L1917" s="13"/>
      <c r="M1917" s="13"/>
      <c r="N1917" s="13"/>
      <c r="O1917" s="13"/>
      <c r="P1917" s="13"/>
      <c r="Q1917" s="13"/>
      <c r="R1917" s="13"/>
      <c r="S1917" s="13"/>
      <c r="T1917" s="13"/>
      <c r="U1917" s="13"/>
    </row>
    <row r="1918" spans="1:21" ht="252" hidden="1">
      <c r="A1918" s="76"/>
      <c r="B1918" s="150" t="s">
        <v>2002</v>
      </c>
      <c r="C1918" s="71"/>
      <c r="D1918" s="183"/>
      <c r="E1918" s="72"/>
      <c r="F1918" s="72"/>
      <c r="G1918" s="73"/>
      <c r="H1918" s="68"/>
      <c r="I1918" s="74"/>
      <c r="J1918" s="69"/>
      <c r="K1918" s="63" t="str">
        <f t="shared" si="33"/>
        <v>Vazia</v>
      </c>
      <c r="L1918" s="13"/>
      <c r="M1918" s="13"/>
      <c r="N1918" s="13"/>
      <c r="O1918" s="13"/>
      <c r="P1918" s="13"/>
      <c r="Q1918" s="13"/>
      <c r="R1918" s="13"/>
      <c r="S1918" s="13"/>
      <c r="T1918" s="13"/>
      <c r="U1918" s="13"/>
    </row>
    <row r="1919" spans="1:21" ht="18.75" hidden="1">
      <c r="A1919" s="76"/>
      <c r="B1919" s="160"/>
      <c r="C1919" s="71"/>
      <c r="D1919" s="183"/>
      <c r="E1919" s="72"/>
      <c r="F1919" s="72"/>
      <c r="G1919" s="73"/>
      <c r="H1919" s="68"/>
      <c r="I1919" s="74"/>
      <c r="J1919" s="69"/>
      <c r="K1919" s="63" t="str">
        <f t="shared" si="33"/>
        <v>Vazia</v>
      </c>
      <c r="L1919" s="13"/>
      <c r="M1919" s="13"/>
      <c r="N1919" s="13"/>
      <c r="O1919" s="13"/>
      <c r="P1919" s="13"/>
      <c r="Q1919" s="13"/>
      <c r="R1919" s="13"/>
      <c r="S1919" s="13"/>
      <c r="T1919" s="13"/>
      <c r="U1919" s="13"/>
    </row>
    <row r="1920" spans="1:21" ht="31.5" hidden="1">
      <c r="A1920" s="76" t="s">
        <v>2003</v>
      </c>
      <c r="B1920" s="160" t="s">
        <v>2004</v>
      </c>
      <c r="C1920" s="71" t="s">
        <v>6</v>
      </c>
      <c r="D1920" s="183"/>
      <c r="E1920" s="72">
        <v>23.42</v>
      </c>
      <c r="F1920" s="72">
        <f>E1920*(1+C$2031)</f>
        <v>28.834704000000002</v>
      </c>
      <c r="G1920" s="73">
        <f>D1920*F1920</f>
        <v>0</v>
      </c>
      <c r="H1920" s="68"/>
      <c r="I1920" s="74"/>
      <c r="J1920" s="75"/>
      <c r="K1920" s="63" t="str">
        <f t="shared" si="33"/>
        <v>Vazia</v>
      </c>
      <c r="L1920" s="13"/>
      <c r="M1920" s="13"/>
      <c r="N1920" s="13"/>
      <c r="O1920" s="13"/>
      <c r="P1920" s="13"/>
      <c r="Q1920" s="13"/>
      <c r="R1920" s="13"/>
      <c r="S1920" s="13"/>
      <c r="T1920" s="13"/>
      <c r="U1920" s="13"/>
    </row>
    <row r="1921" spans="1:21" ht="18.75" hidden="1">
      <c r="A1921" s="76"/>
      <c r="B1921" s="160"/>
      <c r="C1921" s="71"/>
      <c r="D1921" s="183"/>
      <c r="E1921" s="72"/>
      <c r="F1921" s="72"/>
      <c r="G1921" s="73"/>
      <c r="H1921" s="68"/>
      <c r="I1921" s="74"/>
      <c r="J1921" s="69"/>
      <c r="K1921" s="63" t="str">
        <f t="shared" si="33"/>
        <v>Vazia</v>
      </c>
      <c r="L1921" s="13"/>
      <c r="M1921" s="13"/>
      <c r="N1921" s="13"/>
      <c r="O1921" s="13"/>
      <c r="P1921" s="13"/>
      <c r="Q1921" s="13"/>
      <c r="R1921" s="13"/>
      <c r="S1921" s="13"/>
      <c r="T1921" s="13"/>
      <c r="U1921" s="13"/>
    </row>
    <row r="1922" spans="1:21" ht="31.5" hidden="1">
      <c r="A1922" s="76" t="s">
        <v>2005</v>
      </c>
      <c r="B1922" s="160" t="s">
        <v>2006</v>
      </c>
      <c r="C1922" s="71" t="s">
        <v>6</v>
      </c>
      <c r="D1922" s="183"/>
      <c r="E1922" s="72">
        <v>17.079999999999998</v>
      </c>
      <c r="F1922" s="72">
        <f>E1922*(1+C$2031)</f>
        <v>21.028896</v>
      </c>
      <c r="G1922" s="73">
        <f>D1922*F1922</f>
        <v>0</v>
      </c>
      <c r="H1922" s="68"/>
      <c r="I1922" s="74"/>
      <c r="J1922" s="75"/>
      <c r="K1922" s="63" t="str">
        <f t="shared" si="33"/>
        <v>Vazia</v>
      </c>
      <c r="L1922" s="13"/>
      <c r="M1922" s="13"/>
      <c r="N1922" s="13"/>
      <c r="O1922" s="13"/>
      <c r="P1922" s="13"/>
      <c r="Q1922" s="13"/>
      <c r="R1922" s="13"/>
      <c r="S1922" s="13"/>
      <c r="T1922" s="13"/>
      <c r="U1922" s="13"/>
    </row>
    <row r="1923" spans="1:21" ht="18.75" hidden="1">
      <c r="A1923" s="76"/>
      <c r="B1923" s="160"/>
      <c r="C1923" s="71"/>
      <c r="D1923" s="183"/>
      <c r="E1923" s="72"/>
      <c r="F1923" s="72"/>
      <c r="G1923" s="73"/>
      <c r="H1923" s="68"/>
      <c r="I1923" s="74"/>
      <c r="J1923" s="69"/>
      <c r="K1923" s="63" t="str">
        <f t="shared" si="33"/>
        <v>Vazia</v>
      </c>
      <c r="L1923" s="13"/>
      <c r="M1923" s="13"/>
      <c r="N1923" s="13"/>
      <c r="O1923" s="13"/>
      <c r="P1923" s="13"/>
      <c r="Q1923" s="13"/>
      <c r="R1923" s="13"/>
      <c r="S1923" s="13"/>
      <c r="T1923" s="13"/>
      <c r="U1923" s="13"/>
    </row>
    <row r="1924" spans="1:21" ht="31.5" hidden="1">
      <c r="A1924" s="76" t="s">
        <v>2007</v>
      </c>
      <c r="B1924" s="160" t="s">
        <v>2008</v>
      </c>
      <c r="C1924" s="71" t="s">
        <v>6</v>
      </c>
      <c r="D1924" s="183"/>
      <c r="E1924" s="72">
        <v>16.79</v>
      </c>
      <c r="F1924" s="72">
        <f>E1924*(1+C$2031)</f>
        <v>20.671848000000001</v>
      </c>
      <c r="G1924" s="73">
        <f>D1924*F1924</f>
        <v>0</v>
      </c>
      <c r="H1924" s="68"/>
      <c r="I1924" s="74"/>
      <c r="J1924" s="75"/>
      <c r="K1924" s="63" t="str">
        <f t="shared" si="33"/>
        <v>Vazia</v>
      </c>
      <c r="L1924" s="13"/>
      <c r="M1924" s="13"/>
      <c r="N1924" s="13"/>
      <c r="O1924" s="13"/>
      <c r="P1924" s="13"/>
      <c r="Q1924" s="13"/>
      <c r="R1924" s="13"/>
      <c r="S1924" s="13"/>
      <c r="T1924" s="13"/>
      <c r="U1924" s="13"/>
    </row>
    <row r="1925" spans="1:21" ht="18.75" hidden="1">
      <c r="A1925" s="76"/>
      <c r="B1925" s="160"/>
      <c r="C1925" s="71"/>
      <c r="D1925" s="183"/>
      <c r="E1925" s="72"/>
      <c r="F1925" s="72"/>
      <c r="G1925" s="73"/>
      <c r="H1925" s="68"/>
      <c r="I1925" s="74"/>
      <c r="J1925" s="69"/>
      <c r="K1925" s="63" t="str">
        <f t="shared" si="33"/>
        <v>Vazia</v>
      </c>
      <c r="L1925" s="13"/>
      <c r="M1925" s="13"/>
      <c r="N1925" s="13"/>
      <c r="O1925" s="13"/>
      <c r="P1925" s="13"/>
      <c r="Q1925" s="13"/>
      <c r="R1925" s="13"/>
      <c r="S1925" s="13"/>
      <c r="T1925" s="13"/>
      <c r="U1925" s="13"/>
    </row>
    <row r="1926" spans="1:21" ht="31.5" hidden="1">
      <c r="A1926" s="76" t="s">
        <v>2009</v>
      </c>
      <c r="B1926" s="160" t="s">
        <v>2010</v>
      </c>
      <c r="C1926" s="71" t="s">
        <v>6</v>
      </c>
      <c r="D1926" s="183"/>
      <c r="E1926" s="72">
        <v>23.07</v>
      </c>
      <c r="F1926" s="72">
        <f>E1926*(1+C$2031)</f>
        <v>28.403784000000002</v>
      </c>
      <c r="G1926" s="73">
        <f>D1926*F1926</f>
        <v>0</v>
      </c>
      <c r="H1926" s="68"/>
      <c r="I1926" s="74"/>
      <c r="J1926" s="75"/>
      <c r="K1926" s="63" t="str">
        <f t="shared" si="33"/>
        <v>Vazia</v>
      </c>
      <c r="L1926" s="13"/>
      <c r="M1926" s="13"/>
      <c r="N1926" s="13"/>
      <c r="O1926" s="13"/>
      <c r="P1926" s="13"/>
      <c r="Q1926" s="13"/>
      <c r="R1926" s="13"/>
      <c r="S1926" s="13"/>
      <c r="T1926" s="13"/>
      <c r="U1926" s="13"/>
    </row>
    <row r="1927" spans="1:21" ht="18.75" hidden="1">
      <c r="A1927" s="76"/>
      <c r="B1927" s="160"/>
      <c r="C1927" s="71"/>
      <c r="D1927" s="183"/>
      <c r="E1927" s="72"/>
      <c r="F1927" s="72"/>
      <c r="G1927" s="73"/>
      <c r="H1927" s="68"/>
      <c r="I1927" s="74"/>
      <c r="J1927" s="75"/>
      <c r="K1927" s="63" t="str">
        <f t="shared" si="33"/>
        <v>Vazia</v>
      </c>
      <c r="L1927" s="13"/>
      <c r="M1927" s="13"/>
      <c r="N1927" s="13"/>
      <c r="O1927" s="13"/>
      <c r="P1927" s="13"/>
      <c r="Q1927" s="13"/>
      <c r="R1927" s="13"/>
      <c r="S1927" s="13"/>
      <c r="T1927" s="13"/>
      <c r="U1927" s="13"/>
    </row>
    <row r="1928" spans="1:21" ht="31.5" hidden="1">
      <c r="A1928" s="76" t="s">
        <v>2011</v>
      </c>
      <c r="B1928" s="160" t="s">
        <v>2012</v>
      </c>
      <c r="C1928" s="71" t="s">
        <v>6</v>
      </c>
      <c r="D1928" s="183"/>
      <c r="E1928" s="72">
        <v>46.61</v>
      </c>
      <c r="F1928" s="72">
        <f>E1928*(1+C$2031)</f>
        <v>57.386232</v>
      </c>
      <c r="G1928" s="73">
        <f>D1928*F1928</f>
        <v>0</v>
      </c>
      <c r="H1928" s="68"/>
      <c r="I1928" s="74"/>
      <c r="J1928" s="75"/>
      <c r="K1928" s="63" t="str">
        <f t="shared" si="33"/>
        <v>Vazia</v>
      </c>
      <c r="L1928" s="13"/>
      <c r="M1928" s="13"/>
      <c r="N1928" s="13"/>
      <c r="O1928" s="13"/>
      <c r="P1928" s="13"/>
      <c r="Q1928" s="13"/>
      <c r="R1928" s="13"/>
      <c r="S1928" s="13"/>
      <c r="T1928" s="13"/>
      <c r="U1928" s="13"/>
    </row>
    <row r="1929" spans="1:21" ht="18.75" hidden="1">
      <c r="A1929" s="76"/>
      <c r="B1929" s="160"/>
      <c r="C1929" s="71"/>
      <c r="D1929" s="183"/>
      <c r="E1929" s="72"/>
      <c r="F1929" s="72"/>
      <c r="G1929" s="73"/>
      <c r="H1929" s="68"/>
      <c r="I1929" s="74"/>
      <c r="J1929" s="75"/>
      <c r="K1929" s="63" t="str">
        <f t="shared" si="33"/>
        <v>Vazia</v>
      </c>
      <c r="L1929" s="13"/>
      <c r="M1929" s="13"/>
      <c r="N1929" s="13"/>
      <c r="O1929" s="13"/>
      <c r="P1929" s="13"/>
      <c r="Q1929" s="13"/>
      <c r="R1929" s="13"/>
      <c r="S1929" s="13"/>
      <c r="T1929" s="13"/>
      <c r="U1929" s="13"/>
    </row>
    <row r="1930" spans="1:21" ht="18.75" hidden="1">
      <c r="A1930" s="76" t="s">
        <v>2013</v>
      </c>
      <c r="B1930" s="169" t="s">
        <v>2014</v>
      </c>
      <c r="C1930" s="71"/>
      <c r="D1930" s="183"/>
      <c r="E1930" s="72"/>
      <c r="F1930" s="72"/>
      <c r="G1930" s="73"/>
      <c r="H1930" s="68"/>
      <c r="I1930" s="74"/>
      <c r="J1930" s="69"/>
      <c r="K1930" s="63" t="str">
        <f t="shared" si="33"/>
        <v>Vazia</v>
      </c>
      <c r="L1930" s="13"/>
      <c r="M1930" s="13"/>
      <c r="N1930" s="13"/>
      <c r="O1930" s="13"/>
      <c r="P1930" s="13"/>
      <c r="Q1930" s="13"/>
      <c r="R1930" s="13"/>
      <c r="S1930" s="13"/>
      <c r="T1930" s="13"/>
      <c r="U1930" s="13"/>
    </row>
    <row r="1931" spans="1:21" ht="31.5" hidden="1">
      <c r="A1931" s="76" t="s">
        <v>2015</v>
      </c>
      <c r="B1931" s="160" t="s">
        <v>2016</v>
      </c>
      <c r="C1931" s="71" t="s">
        <v>6</v>
      </c>
      <c r="D1931" s="183"/>
      <c r="E1931" s="72">
        <v>136.16</v>
      </c>
      <c r="F1931" s="72">
        <f>E1931*(1+C$2031)</f>
        <v>167.64019200000001</v>
      </c>
      <c r="G1931" s="73">
        <f>D1931*F1931</f>
        <v>0</v>
      </c>
      <c r="H1931" s="68"/>
      <c r="I1931" s="74"/>
      <c r="J1931" s="75"/>
      <c r="K1931" s="63" t="str">
        <f t="shared" si="33"/>
        <v>Vazia</v>
      </c>
      <c r="L1931" s="13"/>
      <c r="M1931" s="13"/>
      <c r="N1931" s="13"/>
      <c r="O1931" s="13"/>
      <c r="P1931" s="13"/>
      <c r="Q1931" s="13"/>
      <c r="R1931" s="13"/>
      <c r="S1931" s="13"/>
      <c r="T1931" s="13"/>
      <c r="U1931" s="13"/>
    </row>
    <row r="1932" spans="1:21" ht="94.5" hidden="1">
      <c r="A1932" s="76"/>
      <c r="B1932" s="150" t="s">
        <v>2017</v>
      </c>
      <c r="C1932" s="71"/>
      <c r="D1932" s="183"/>
      <c r="E1932" s="72"/>
      <c r="F1932" s="72"/>
      <c r="G1932" s="73"/>
      <c r="H1932" s="68"/>
      <c r="I1932" s="74"/>
      <c r="J1932" s="69"/>
      <c r="K1932" s="63" t="str">
        <f t="shared" si="33"/>
        <v>Vazia</v>
      </c>
      <c r="L1932" s="13"/>
      <c r="M1932" s="13"/>
      <c r="N1932" s="13"/>
      <c r="O1932" s="13"/>
      <c r="P1932" s="13"/>
      <c r="Q1932" s="13"/>
      <c r="R1932" s="13"/>
      <c r="S1932" s="13"/>
      <c r="T1932" s="13"/>
      <c r="U1932" s="13"/>
    </row>
    <row r="1933" spans="1:21" ht="18.75" hidden="1">
      <c r="A1933" s="76"/>
      <c r="B1933" s="160"/>
      <c r="C1933" s="71"/>
      <c r="D1933" s="183"/>
      <c r="E1933" s="72"/>
      <c r="F1933" s="72"/>
      <c r="G1933" s="73"/>
      <c r="H1933" s="68"/>
      <c r="I1933" s="74"/>
      <c r="J1933" s="69"/>
      <c r="K1933" s="63" t="str">
        <f t="shared" si="33"/>
        <v>Vazia</v>
      </c>
      <c r="L1933" s="13"/>
      <c r="M1933" s="13"/>
      <c r="N1933" s="13"/>
      <c r="O1933" s="13"/>
      <c r="P1933" s="13"/>
      <c r="Q1933" s="13"/>
      <c r="R1933" s="13"/>
      <c r="S1933" s="13"/>
      <c r="T1933" s="13"/>
      <c r="U1933" s="13"/>
    </row>
    <row r="1934" spans="1:21" ht="18.75" hidden="1">
      <c r="A1934" s="76" t="s">
        <v>2018</v>
      </c>
      <c r="B1934" s="160" t="s">
        <v>2019</v>
      </c>
      <c r="C1934" s="71" t="s">
        <v>6</v>
      </c>
      <c r="D1934" s="183"/>
      <c r="E1934" s="72">
        <v>423.22</v>
      </c>
      <c r="F1934" s="72">
        <f>E1934*(1+C$2031)</f>
        <v>521.06846400000006</v>
      </c>
      <c r="G1934" s="73">
        <f>D1934*F1934</f>
        <v>0</v>
      </c>
      <c r="H1934" s="68"/>
      <c r="I1934" s="74"/>
      <c r="J1934" s="75"/>
      <c r="K1934" s="63" t="str">
        <f t="shared" si="33"/>
        <v>Vazia</v>
      </c>
      <c r="L1934" s="13"/>
      <c r="M1934" s="13"/>
      <c r="N1934" s="13"/>
      <c r="O1934" s="13"/>
      <c r="P1934" s="13"/>
      <c r="Q1934" s="13"/>
      <c r="R1934" s="13"/>
      <c r="S1934" s="13"/>
      <c r="T1934" s="13"/>
      <c r="U1934" s="13"/>
    </row>
    <row r="1935" spans="1:21" ht="220.5" hidden="1">
      <c r="A1935" s="76"/>
      <c r="B1935" s="150" t="s">
        <v>2020</v>
      </c>
      <c r="C1935" s="71"/>
      <c r="D1935" s="183"/>
      <c r="E1935" s="72"/>
      <c r="F1935" s="72"/>
      <c r="G1935" s="73"/>
      <c r="H1935" s="68"/>
      <c r="I1935" s="74"/>
      <c r="J1935" s="75"/>
      <c r="K1935" s="63" t="str">
        <f t="shared" si="33"/>
        <v>Vazia</v>
      </c>
      <c r="L1935" s="13"/>
      <c r="M1935" s="13"/>
      <c r="N1935" s="13"/>
      <c r="O1935" s="13"/>
      <c r="P1935" s="13"/>
      <c r="Q1935" s="13"/>
      <c r="R1935" s="13"/>
      <c r="S1935" s="13"/>
      <c r="T1935" s="13"/>
      <c r="U1935" s="13"/>
    </row>
    <row r="1936" spans="1:21" ht="18.75" hidden="1">
      <c r="A1936" s="76"/>
      <c r="B1936" s="150"/>
      <c r="C1936" s="71"/>
      <c r="D1936" s="183"/>
      <c r="E1936" s="72"/>
      <c r="F1936" s="72"/>
      <c r="G1936" s="73"/>
      <c r="H1936" s="68"/>
      <c r="I1936" s="74"/>
      <c r="J1936" s="69"/>
      <c r="K1936" s="63" t="str">
        <f t="shared" si="33"/>
        <v>Vazia</v>
      </c>
      <c r="L1936" s="13"/>
      <c r="M1936" s="13"/>
      <c r="N1936" s="13"/>
      <c r="O1936" s="13"/>
      <c r="P1936" s="13"/>
      <c r="Q1936" s="13"/>
      <c r="R1936" s="13"/>
      <c r="S1936" s="13"/>
      <c r="T1936" s="13"/>
      <c r="U1936" s="13"/>
    </row>
    <row r="1937" spans="1:21" ht="31.5" hidden="1">
      <c r="A1937" s="76" t="s">
        <v>2021</v>
      </c>
      <c r="B1937" s="160" t="s">
        <v>2022</v>
      </c>
      <c r="C1937" s="71" t="s">
        <v>6</v>
      </c>
      <c r="D1937" s="183"/>
      <c r="E1937" s="72">
        <v>216.75</v>
      </c>
      <c r="F1937" s="72">
        <f>E1937*(1+C$2031)</f>
        <v>266.86260000000004</v>
      </c>
      <c r="G1937" s="73">
        <f>D1937*F1937</f>
        <v>0</v>
      </c>
      <c r="H1937" s="68"/>
      <c r="I1937" s="74"/>
      <c r="J1937" s="75"/>
      <c r="K1937" s="63" t="str">
        <f t="shared" si="33"/>
        <v>Vazia</v>
      </c>
      <c r="L1937" s="13"/>
      <c r="M1937" s="13"/>
      <c r="N1937" s="13"/>
      <c r="O1937" s="13"/>
      <c r="P1937" s="13"/>
      <c r="Q1937" s="13"/>
      <c r="R1937" s="13"/>
      <c r="S1937" s="13"/>
      <c r="T1937" s="13"/>
      <c r="U1937" s="13"/>
    </row>
    <row r="1938" spans="1:21" ht="220.5" hidden="1">
      <c r="A1938" s="76"/>
      <c r="B1938" s="150" t="s">
        <v>2023</v>
      </c>
      <c r="C1938" s="71"/>
      <c r="D1938" s="183"/>
      <c r="E1938" s="72"/>
      <c r="F1938" s="72"/>
      <c r="G1938" s="73"/>
      <c r="H1938" s="68"/>
      <c r="I1938" s="74"/>
      <c r="J1938" s="75"/>
      <c r="K1938" s="63" t="str">
        <f t="shared" si="33"/>
        <v>Vazia</v>
      </c>
      <c r="L1938" s="13"/>
      <c r="M1938" s="13"/>
      <c r="N1938" s="13"/>
      <c r="O1938" s="13"/>
      <c r="P1938" s="13"/>
      <c r="Q1938" s="13"/>
      <c r="R1938" s="13"/>
      <c r="S1938" s="13"/>
      <c r="T1938" s="13"/>
      <c r="U1938" s="13"/>
    </row>
    <row r="1939" spans="1:21" ht="18.75" hidden="1">
      <c r="A1939" s="76"/>
      <c r="B1939" s="150"/>
      <c r="C1939" s="71"/>
      <c r="D1939" s="183"/>
      <c r="E1939" s="72"/>
      <c r="F1939" s="72"/>
      <c r="G1939" s="73"/>
      <c r="H1939" s="68"/>
      <c r="I1939" s="74"/>
      <c r="J1939" s="69"/>
      <c r="K1939" s="63" t="str">
        <f t="shared" si="33"/>
        <v>Vazia</v>
      </c>
      <c r="L1939" s="13"/>
      <c r="M1939" s="13"/>
      <c r="N1939" s="13"/>
      <c r="O1939" s="13"/>
      <c r="P1939" s="13"/>
      <c r="Q1939" s="13"/>
      <c r="R1939" s="13"/>
      <c r="S1939" s="13"/>
      <c r="T1939" s="13"/>
      <c r="U1939" s="13"/>
    </row>
    <row r="1940" spans="1:21" ht="31.5" hidden="1">
      <c r="A1940" s="76" t="s">
        <v>2024</v>
      </c>
      <c r="B1940" s="160" t="s">
        <v>2025</v>
      </c>
      <c r="C1940" s="71" t="s">
        <v>6</v>
      </c>
      <c r="D1940" s="183"/>
      <c r="E1940" s="72">
        <v>167.14</v>
      </c>
      <c r="F1940" s="72">
        <f>E1940*(1+C$2031)</f>
        <v>205.782768</v>
      </c>
      <c r="G1940" s="73">
        <f>D1940*F1940</f>
        <v>0</v>
      </c>
      <c r="H1940" s="68"/>
      <c r="I1940" s="74"/>
      <c r="J1940" s="75"/>
      <c r="K1940" s="63" t="str">
        <f t="shared" si="33"/>
        <v>Vazia</v>
      </c>
      <c r="L1940" s="13"/>
      <c r="M1940" s="13"/>
      <c r="N1940" s="13"/>
      <c r="O1940" s="13"/>
      <c r="P1940" s="13"/>
      <c r="Q1940" s="13"/>
      <c r="R1940" s="13"/>
      <c r="S1940" s="13"/>
      <c r="T1940" s="13"/>
      <c r="U1940" s="13"/>
    </row>
    <row r="1941" spans="1:21" ht="252" hidden="1">
      <c r="A1941" s="76"/>
      <c r="B1941" s="150" t="s">
        <v>2026</v>
      </c>
      <c r="C1941" s="71"/>
      <c r="D1941" s="183"/>
      <c r="E1941" s="72"/>
      <c r="F1941" s="72"/>
      <c r="G1941" s="73"/>
      <c r="H1941" s="68"/>
      <c r="I1941" s="74"/>
      <c r="J1941" s="75"/>
      <c r="K1941" s="63" t="str">
        <f t="shared" si="33"/>
        <v>Vazia</v>
      </c>
      <c r="L1941" s="13"/>
      <c r="M1941" s="13"/>
      <c r="N1941" s="13"/>
      <c r="O1941" s="13"/>
      <c r="P1941" s="13"/>
      <c r="Q1941" s="13"/>
      <c r="R1941" s="13"/>
      <c r="S1941" s="13"/>
      <c r="T1941" s="13"/>
      <c r="U1941" s="13"/>
    </row>
    <row r="1942" spans="1:21" ht="18.75" hidden="1">
      <c r="A1942" s="76"/>
      <c r="B1942" s="150"/>
      <c r="C1942" s="71"/>
      <c r="D1942" s="183"/>
      <c r="E1942" s="72"/>
      <c r="F1942" s="72"/>
      <c r="G1942" s="73"/>
      <c r="H1942" s="68"/>
      <c r="I1942" s="74"/>
      <c r="J1942" s="69"/>
      <c r="K1942" s="63" t="str">
        <f t="shared" si="33"/>
        <v>Vazia</v>
      </c>
      <c r="L1942" s="13"/>
      <c r="M1942" s="13"/>
      <c r="N1942" s="13"/>
      <c r="O1942" s="13"/>
      <c r="P1942" s="13"/>
      <c r="Q1942" s="13"/>
      <c r="R1942" s="13"/>
      <c r="S1942" s="13"/>
      <c r="T1942" s="13"/>
      <c r="U1942" s="13"/>
    </row>
    <row r="1943" spans="1:21" ht="31.5" hidden="1">
      <c r="A1943" s="76" t="s">
        <v>2027</v>
      </c>
      <c r="B1943" s="160" t="s">
        <v>2028</v>
      </c>
      <c r="C1943" s="71" t="s">
        <v>6</v>
      </c>
      <c r="D1943" s="183"/>
      <c r="E1943" s="72">
        <v>193.15</v>
      </c>
      <c r="F1943" s="72">
        <f>E1943*(1+C$2031)</f>
        <v>237.80628000000002</v>
      </c>
      <c r="G1943" s="73">
        <f>D1943*F1943</f>
        <v>0</v>
      </c>
      <c r="H1943" s="68"/>
      <c r="I1943" s="74"/>
      <c r="J1943" s="75"/>
      <c r="K1943" s="63" t="str">
        <f t="shared" si="33"/>
        <v>Vazia</v>
      </c>
      <c r="L1943" s="13"/>
      <c r="M1943" s="13"/>
      <c r="N1943" s="13"/>
      <c r="O1943" s="13"/>
      <c r="P1943" s="13"/>
      <c r="Q1943" s="13"/>
      <c r="R1943" s="13"/>
      <c r="S1943" s="13"/>
      <c r="T1943" s="13"/>
      <c r="U1943" s="13"/>
    </row>
    <row r="1944" spans="1:21" ht="252" hidden="1">
      <c r="A1944" s="76"/>
      <c r="B1944" s="150" t="s">
        <v>2029</v>
      </c>
      <c r="C1944" s="71"/>
      <c r="D1944" s="183"/>
      <c r="E1944" s="72"/>
      <c r="F1944" s="72"/>
      <c r="G1944" s="73"/>
      <c r="H1944" s="68"/>
      <c r="I1944" s="74"/>
      <c r="J1944" s="75"/>
      <c r="K1944" s="63" t="str">
        <f t="shared" si="33"/>
        <v>Vazia</v>
      </c>
      <c r="L1944" s="13"/>
      <c r="M1944" s="13"/>
      <c r="N1944" s="13"/>
      <c r="O1944" s="13"/>
      <c r="P1944" s="13"/>
      <c r="Q1944" s="13"/>
      <c r="R1944" s="13"/>
      <c r="S1944" s="13"/>
      <c r="T1944" s="13"/>
      <c r="U1944" s="13"/>
    </row>
    <row r="1945" spans="1:21" ht="18.75" hidden="1">
      <c r="A1945" s="76"/>
      <c r="B1945" s="150"/>
      <c r="C1945" s="71"/>
      <c r="D1945" s="183"/>
      <c r="E1945" s="72"/>
      <c r="F1945" s="72"/>
      <c r="G1945" s="73"/>
      <c r="H1945" s="68"/>
      <c r="I1945" s="74"/>
      <c r="J1945" s="69"/>
      <c r="K1945" s="63" t="str">
        <f t="shared" si="33"/>
        <v>Vazia</v>
      </c>
      <c r="L1945" s="13"/>
      <c r="M1945" s="13"/>
      <c r="N1945" s="13"/>
      <c r="O1945" s="13"/>
      <c r="P1945" s="13"/>
      <c r="Q1945" s="13"/>
      <c r="R1945" s="13"/>
      <c r="S1945" s="13"/>
      <c r="T1945" s="13"/>
      <c r="U1945" s="13"/>
    </row>
    <row r="1946" spans="1:21" ht="18.75" hidden="1">
      <c r="A1946" s="76" t="s">
        <v>2030</v>
      </c>
      <c r="B1946" s="160" t="s">
        <v>2031</v>
      </c>
      <c r="C1946" s="71" t="s">
        <v>6</v>
      </c>
      <c r="D1946" s="183"/>
      <c r="E1946" s="72">
        <v>35.54</v>
      </c>
      <c r="F1946" s="72">
        <f>E1946*(1+C$2031)</f>
        <v>43.756847999999998</v>
      </c>
      <c r="G1946" s="73">
        <f>D1946*F1946</f>
        <v>0</v>
      </c>
      <c r="H1946" s="68"/>
      <c r="I1946" s="74"/>
      <c r="J1946" s="75"/>
      <c r="K1946" s="63" t="str">
        <f t="shared" si="33"/>
        <v>Vazia</v>
      </c>
      <c r="L1946" s="13"/>
      <c r="M1946" s="13"/>
      <c r="N1946" s="13"/>
      <c r="O1946" s="13"/>
      <c r="P1946" s="13"/>
      <c r="Q1946" s="13"/>
      <c r="R1946" s="13"/>
      <c r="S1946" s="13"/>
      <c r="T1946" s="13"/>
      <c r="U1946" s="13"/>
    </row>
    <row r="1947" spans="1:21" ht="78.75" hidden="1">
      <c r="A1947" s="76"/>
      <c r="B1947" s="150" t="s">
        <v>2032</v>
      </c>
      <c r="C1947" s="71"/>
      <c r="D1947" s="183"/>
      <c r="E1947" s="72"/>
      <c r="F1947" s="72"/>
      <c r="G1947" s="73"/>
      <c r="H1947" s="68"/>
      <c r="I1947" s="74"/>
      <c r="J1947" s="69"/>
      <c r="K1947" s="63" t="str">
        <f t="shared" si="33"/>
        <v>Vazia</v>
      </c>
      <c r="L1947" s="13"/>
      <c r="M1947" s="13"/>
      <c r="N1947" s="13"/>
      <c r="O1947" s="13"/>
      <c r="P1947" s="13"/>
      <c r="Q1947" s="13"/>
      <c r="R1947" s="13"/>
      <c r="S1947" s="13"/>
      <c r="T1947" s="13"/>
      <c r="U1947" s="13"/>
    </row>
    <row r="1948" spans="1:21" ht="18.75" hidden="1">
      <c r="A1948" s="76"/>
      <c r="B1948" s="150"/>
      <c r="C1948" s="71"/>
      <c r="D1948" s="183"/>
      <c r="E1948" s="72"/>
      <c r="F1948" s="72"/>
      <c r="G1948" s="73"/>
      <c r="H1948" s="68"/>
      <c r="I1948" s="74"/>
      <c r="J1948" s="69"/>
      <c r="K1948" s="63" t="str">
        <f t="shared" si="33"/>
        <v>Vazia</v>
      </c>
      <c r="L1948" s="13"/>
      <c r="M1948" s="13"/>
      <c r="N1948" s="13"/>
      <c r="O1948" s="13"/>
      <c r="P1948" s="13"/>
      <c r="Q1948" s="13"/>
      <c r="R1948" s="13"/>
      <c r="S1948" s="13"/>
      <c r="T1948" s="13"/>
      <c r="U1948" s="13"/>
    </row>
    <row r="1949" spans="1:21" ht="18.75" hidden="1">
      <c r="A1949" s="76" t="s">
        <v>2033</v>
      </c>
      <c r="B1949" s="169" t="s">
        <v>2034</v>
      </c>
      <c r="C1949" s="71"/>
      <c r="D1949" s="183"/>
      <c r="E1949" s="72"/>
      <c r="F1949" s="72"/>
      <c r="G1949" s="73"/>
      <c r="H1949" s="68"/>
      <c r="I1949" s="74"/>
      <c r="J1949" s="69"/>
      <c r="K1949" s="63" t="str">
        <f t="shared" si="33"/>
        <v>Vazia</v>
      </c>
      <c r="L1949" s="13"/>
      <c r="M1949" s="13"/>
      <c r="N1949" s="13"/>
      <c r="O1949" s="13"/>
      <c r="P1949" s="13"/>
      <c r="Q1949" s="13"/>
      <c r="R1949" s="13"/>
      <c r="S1949" s="13"/>
      <c r="T1949" s="13"/>
      <c r="U1949" s="13"/>
    </row>
    <row r="1950" spans="1:21" ht="126" hidden="1">
      <c r="A1950" s="76"/>
      <c r="B1950" s="150" t="s">
        <v>2035</v>
      </c>
      <c r="C1950" s="71"/>
      <c r="D1950" s="183"/>
      <c r="E1950" s="72"/>
      <c r="F1950" s="72"/>
      <c r="G1950" s="73"/>
      <c r="H1950" s="68"/>
      <c r="I1950" s="74"/>
      <c r="J1950" s="69"/>
      <c r="K1950" s="63" t="str">
        <f t="shared" si="33"/>
        <v>Vazia</v>
      </c>
      <c r="L1950" s="13"/>
      <c r="M1950" s="13"/>
      <c r="N1950" s="13"/>
      <c r="O1950" s="13"/>
      <c r="P1950" s="13"/>
      <c r="Q1950" s="13"/>
      <c r="R1950" s="13"/>
      <c r="S1950" s="13"/>
      <c r="T1950" s="13"/>
      <c r="U1950" s="13"/>
    </row>
    <row r="1951" spans="1:21" ht="18.75" hidden="1">
      <c r="A1951" s="76"/>
      <c r="B1951" s="169"/>
      <c r="C1951" s="71"/>
      <c r="D1951" s="183"/>
      <c r="E1951" s="72"/>
      <c r="F1951" s="72"/>
      <c r="G1951" s="73"/>
      <c r="H1951" s="68"/>
      <c r="I1951" s="74"/>
      <c r="J1951" s="69"/>
      <c r="K1951" s="63" t="str">
        <f t="shared" si="33"/>
        <v>Vazia</v>
      </c>
      <c r="L1951" s="13"/>
      <c r="M1951" s="13"/>
      <c r="N1951" s="13"/>
      <c r="O1951" s="13"/>
      <c r="P1951" s="13"/>
      <c r="Q1951" s="13"/>
      <c r="R1951" s="13"/>
      <c r="S1951" s="13"/>
      <c r="T1951" s="13"/>
      <c r="U1951" s="13"/>
    </row>
    <row r="1952" spans="1:21" ht="31.5" hidden="1">
      <c r="A1952" s="76" t="s">
        <v>2036</v>
      </c>
      <c r="B1952" s="160" t="s">
        <v>2037</v>
      </c>
      <c r="C1952" s="71" t="s">
        <v>18</v>
      </c>
      <c r="D1952" s="183"/>
      <c r="E1952" s="72">
        <v>69.239999999999995</v>
      </c>
      <c r="F1952" s="72">
        <f>E1952*(1+C$2031)</f>
        <v>85.248288000000002</v>
      </c>
      <c r="G1952" s="73">
        <f>D1952*F1952</f>
        <v>0</v>
      </c>
      <c r="H1952" s="68"/>
      <c r="I1952" s="74"/>
      <c r="J1952" s="75"/>
      <c r="K1952" s="63" t="str">
        <f t="shared" si="33"/>
        <v>Vazia</v>
      </c>
      <c r="L1952" s="13"/>
      <c r="M1952" s="13"/>
      <c r="N1952" s="13"/>
      <c r="O1952" s="13"/>
      <c r="P1952" s="13"/>
      <c r="Q1952" s="13"/>
      <c r="R1952" s="13"/>
      <c r="S1952" s="13"/>
      <c r="T1952" s="13"/>
      <c r="U1952" s="13"/>
    </row>
    <row r="1953" spans="1:21" ht="18.75" hidden="1">
      <c r="A1953" s="76"/>
      <c r="B1953" s="160"/>
      <c r="C1953" s="71"/>
      <c r="D1953" s="183"/>
      <c r="E1953" s="72"/>
      <c r="F1953" s="72"/>
      <c r="G1953" s="73"/>
      <c r="H1953" s="68"/>
      <c r="I1953" s="74"/>
      <c r="J1953" s="69"/>
      <c r="K1953" s="63" t="str">
        <f t="shared" si="33"/>
        <v>Vazia</v>
      </c>
      <c r="L1953" s="13"/>
      <c r="M1953" s="13"/>
      <c r="N1953" s="13"/>
      <c r="O1953" s="13"/>
      <c r="P1953" s="13"/>
      <c r="Q1953" s="13"/>
      <c r="R1953" s="13"/>
      <c r="S1953" s="13"/>
      <c r="T1953" s="13"/>
      <c r="U1953" s="13"/>
    </row>
    <row r="1954" spans="1:21" ht="31.5" hidden="1">
      <c r="A1954" s="76" t="s">
        <v>2038</v>
      </c>
      <c r="B1954" s="160" t="s">
        <v>2039</v>
      </c>
      <c r="C1954" s="71" t="s">
        <v>18</v>
      </c>
      <c r="D1954" s="183"/>
      <c r="E1954" s="72">
        <v>98.08</v>
      </c>
      <c r="F1954" s="72">
        <f>E1954*(1+C$2031)</f>
        <v>120.756096</v>
      </c>
      <c r="G1954" s="73">
        <f>D1954*F1954</f>
        <v>0</v>
      </c>
      <c r="H1954" s="68"/>
      <c r="I1954" s="74"/>
      <c r="J1954" s="75"/>
      <c r="K1954" s="63" t="str">
        <f t="shared" si="33"/>
        <v>Vazia</v>
      </c>
      <c r="L1954" s="13"/>
      <c r="M1954" s="13"/>
      <c r="N1954" s="13"/>
      <c r="O1954" s="13"/>
      <c r="P1954" s="13"/>
      <c r="Q1954" s="13"/>
      <c r="R1954" s="13"/>
      <c r="S1954" s="13"/>
      <c r="T1954" s="13"/>
      <c r="U1954" s="13"/>
    </row>
    <row r="1955" spans="1:21" ht="18.75" hidden="1">
      <c r="A1955" s="76"/>
      <c r="B1955" s="160"/>
      <c r="C1955" s="71"/>
      <c r="D1955" s="183"/>
      <c r="E1955" s="72"/>
      <c r="F1955" s="72"/>
      <c r="G1955" s="73"/>
      <c r="H1955" s="68"/>
      <c r="I1955" s="74"/>
      <c r="J1955" s="69"/>
      <c r="K1955" s="63" t="str">
        <f t="shared" si="33"/>
        <v>Vazia</v>
      </c>
      <c r="L1955" s="13"/>
      <c r="M1955" s="13"/>
      <c r="N1955" s="13"/>
      <c r="O1955" s="13"/>
      <c r="P1955" s="13"/>
      <c r="Q1955" s="13"/>
      <c r="R1955" s="13"/>
      <c r="S1955" s="13"/>
      <c r="T1955" s="13"/>
      <c r="U1955" s="13"/>
    </row>
    <row r="1956" spans="1:21" ht="31.5" hidden="1">
      <c r="A1956" s="76" t="s">
        <v>2040</v>
      </c>
      <c r="B1956" s="160" t="s">
        <v>2041</v>
      </c>
      <c r="C1956" s="71" t="s">
        <v>18</v>
      </c>
      <c r="D1956" s="183"/>
      <c r="E1956" s="72">
        <v>119.59</v>
      </c>
      <c r="F1956" s="72">
        <f>E1956*(1+C$2031)</f>
        <v>147.23920800000002</v>
      </c>
      <c r="G1956" s="73">
        <f>D1956*F1956</f>
        <v>0</v>
      </c>
      <c r="H1956" s="68"/>
      <c r="I1956" s="74"/>
      <c r="J1956" s="75"/>
      <c r="K1956" s="63" t="str">
        <f t="shared" si="33"/>
        <v>Vazia</v>
      </c>
      <c r="L1956" s="13"/>
      <c r="M1956" s="13"/>
      <c r="N1956" s="13"/>
      <c r="O1956" s="13"/>
      <c r="P1956" s="13"/>
      <c r="Q1956" s="13"/>
      <c r="R1956" s="13"/>
      <c r="S1956" s="13"/>
      <c r="T1956" s="13"/>
      <c r="U1956" s="13"/>
    </row>
    <row r="1957" spans="1:21" ht="18.75" hidden="1">
      <c r="A1957" s="76"/>
      <c r="B1957" s="160"/>
      <c r="C1957" s="71"/>
      <c r="D1957" s="183"/>
      <c r="E1957" s="72"/>
      <c r="F1957" s="72"/>
      <c r="G1957" s="73"/>
      <c r="H1957" s="68"/>
      <c r="I1957" s="74"/>
      <c r="J1957" s="69"/>
      <c r="K1957" s="63" t="str">
        <f t="shared" si="33"/>
        <v>Vazia</v>
      </c>
      <c r="L1957" s="13"/>
      <c r="M1957" s="13"/>
      <c r="N1957" s="13"/>
      <c r="O1957" s="13"/>
      <c r="P1957" s="13"/>
      <c r="Q1957" s="13"/>
      <c r="R1957" s="13"/>
      <c r="S1957" s="13"/>
      <c r="T1957" s="13"/>
      <c r="U1957" s="13"/>
    </row>
    <row r="1958" spans="1:21" ht="31.5" hidden="1">
      <c r="A1958" s="76" t="s">
        <v>2042</v>
      </c>
      <c r="B1958" s="160" t="s">
        <v>2043</v>
      </c>
      <c r="C1958" s="71" t="s">
        <v>18</v>
      </c>
      <c r="D1958" s="183"/>
      <c r="E1958" s="72">
        <v>141.01</v>
      </c>
      <c r="F1958" s="72">
        <f>E1958*(1+C$2031)</f>
        <v>173.611512</v>
      </c>
      <c r="G1958" s="73">
        <f>D1958*F1958</f>
        <v>0</v>
      </c>
      <c r="H1958" s="68"/>
      <c r="I1958" s="74"/>
      <c r="J1958" s="75"/>
      <c r="K1958" s="63" t="str">
        <f t="shared" si="33"/>
        <v>Vazia</v>
      </c>
      <c r="L1958" s="13"/>
      <c r="M1958" s="13"/>
      <c r="N1958" s="13"/>
      <c r="O1958" s="13"/>
      <c r="P1958" s="13"/>
      <c r="Q1958" s="13"/>
      <c r="R1958" s="13"/>
      <c r="S1958" s="13"/>
      <c r="T1958" s="13"/>
      <c r="U1958" s="13"/>
    </row>
    <row r="1959" spans="1:21" ht="18.75" hidden="1">
      <c r="A1959" s="76"/>
      <c r="B1959" s="160"/>
      <c r="C1959" s="71"/>
      <c r="D1959" s="183"/>
      <c r="E1959" s="72"/>
      <c r="F1959" s="72"/>
      <c r="G1959" s="73"/>
      <c r="H1959" s="68"/>
      <c r="I1959" s="74"/>
      <c r="J1959" s="69"/>
      <c r="K1959" s="63" t="str">
        <f t="shared" si="33"/>
        <v>Vazia</v>
      </c>
      <c r="L1959" s="13"/>
      <c r="M1959" s="13"/>
      <c r="N1959" s="13"/>
      <c r="O1959" s="13"/>
      <c r="P1959" s="13"/>
      <c r="Q1959" s="13"/>
      <c r="R1959" s="13"/>
      <c r="S1959" s="13"/>
      <c r="T1959" s="13"/>
      <c r="U1959" s="13"/>
    </row>
    <row r="1960" spans="1:21" ht="31.5" hidden="1">
      <c r="A1960" s="76" t="s">
        <v>2044</v>
      </c>
      <c r="B1960" s="160" t="s">
        <v>2045</v>
      </c>
      <c r="C1960" s="71" t="s">
        <v>18</v>
      </c>
      <c r="D1960" s="183"/>
      <c r="E1960" s="72">
        <v>169.99</v>
      </c>
      <c r="F1960" s="72">
        <f>E1960*(1+C$2031)</f>
        <v>209.29168800000002</v>
      </c>
      <c r="G1960" s="73">
        <f>D1960*F1960</f>
        <v>0</v>
      </c>
      <c r="H1960" s="68"/>
      <c r="I1960" s="74"/>
      <c r="J1960" s="75"/>
      <c r="K1960" s="63" t="str">
        <f t="shared" si="33"/>
        <v>Vazia</v>
      </c>
      <c r="L1960" s="13"/>
      <c r="M1960" s="13"/>
      <c r="N1960" s="13"/>
      <c r="O1960" s="13"/>
      <c r="P1960" s="13"/>
      <c r="Q1960" s="13"/>
      <c r="R1960" s="13"/>
      <c r="S1960" s="13"/>
      <c r="T1960" s="13"/>
      <c r="U1960" s="13"/>
    </row>
    <row r="1961" spans="1:21" ht="18.75" hidden="1">
      <c r="A1961" s="76"/>
      <c r="B1961" s="160"/>
      <c r="C1961" s="71"/>
      <c r="D1961" s="183"/>
      <c r="E1961" s="72"/>
      <c r="F1961" s="72"/>
      <c r="G1961" s="73"/>
      <c r="H1961" s="68"/>
      <c r="I1961" s="74"/>
      <c r="J1961" s="69"/>
      <c r="K1961" s="63" t="str">
        <f t="shared" si="33"/>
        <v>Vazia</v>
      </c>
      <c r="L1961" s="13"/>
      <c r="M1961" s="13"/>
      <c r="N1961" s="13"/>
      <c r="O1961" s="13"/>
      <c r="P1961" s="13"/>
      <c r="Q1961" s="13"/>
      <c r="R1961" s="13"/>
      <c r="S1961" s="13"/>
      <c r="T1961" s="13"/>
      <c r="U1961" s="13"/>
    </row>
    <row r="1962" spans="1:21" ht="31.5" hidden="1">
      <c r="A1962" s="76" t="s">
        <v>2046</v>
      </c>
      <c r="B1962" s="160" t="s">
        <v>2047</v>
      </c>
      <c r="C1962" s="71" t="s">
        <v>18</v>
      </c>
      <c r="D1962" s="183"/>
      <c r="E1962" s="72">
        <v>217.37</v>
      </c>
      <c r="F1962" s="72">
        <f>E1962*(1+C$2031)</f>
        <v>267.625944</v>
      </c>
      <c r="G1962" s="73">
        <f>D1962*F1962</f>
        <v>0</v>
      </c>
      <c r="H1962" s="68"/>
      <c r="I1962" s="74"/>
      <c r="J1962" s="75"/>
      <c r="K1962" s="63" t="str">
        <f t="shared" si="33"/>
        <v>Vazia</v>
      </c>
      <c r="L1962" s="13"/>
      <c r="M1962" s="13"/>
      <c r="N1962" s="13"/>
      <c r="O1962" s="13"/>
      <c r="P1962" s="13"/>
      <c r="Q1962" s="13"/>
      <c r="R1962" s="13"/>
      <c r="S1962" s="13"/>
      <c r="T1962" s="13"/>
      <c r="U1962" s="13"/>
    </row>
    <row r="1963" spans="1:21" ht="18.75" hidden="1">
      <c r="A1963" s="76"/>
      <c r="B1963" s="148"/>
      <c r="C1963" s="71"/>
      <c r="D1963" s="183"/>
      <c r="E1963" s="72"/>
      <c r="F1963" s="72"/>
      <c r="G1963" s="73"/>
      <c r="H1963" s="68"/>
      <c r="I1963" s="74"/>
      <c r="J1963" s="69"/>
      <c r="K1963" s="63" t="str">
        <f t="shared" ref="K1963:K2026" si="34">IF(H1963="","Vazia","Preenchida")</f>
        <v>Vazia</v>
      </c>
      <c r="L1963" s="13"/>
      <c r="M1963" s="13"/>
      <c r="N1963" s="13"/>
      <c r="O1963" s="13"/>
      <c r="P1963" s="13"/>
      <c r="Q1963" s="13"/>
      <c r="R1963" s="13"/>
      <c r="S1963" s="13"/>
      <c r="T1963" s="13"/>
      <c r="U1963" s="13"/>
    </row>
    <row r="1964" spans="1:21" ht="31.5" hidden="1">
      <c r="A1964" s="76" t="s">
        <v>2048</v>
      </c>
      <c r="B1964" s="149" t="s">
        <v>2049</v>
      </c>
      <c r="C1964" s="71" t="s">
        <v>6</v>
      </c>
      <c r="D1964" s="183"/>
      <c r="E1964" s="72">
        <v>54.64</v>
      </c>
      <c r="F1964" s="72">
        <f>E1964*(1+C$2031)</f>
        <v>67.272767999999999</v>
      </c>
      <c r="G1964" s="73">
        <f>D1964*F1964</f>
        <v>0</v>
      </c>
      <c r="H1964" s="68"/>
      <c r="I1964" s="74"/>
      <c r="J1964" s="75"/>
      <c r="K1964" s="63" t="str">
        <f t="shared" si="34"/>
        <v>Vazia</v>
      </c>
      <c r="L1964" s="13"/>
      <c r="M1964" s="13"/>
      <c r="N1964" s="13"/>
      <c r="O1964" s="13"/>
      <c r="P1964" s="13"/>
      <c r="Q1964" s="13"/>
      <c r="R1964" s="13"/>
      <c r="S1964" s="13"/>
      <c r="T1964" s="13"/>
      <c r="U1964" s="13"/>
    </row>
    <row r="1965" spans="1:21" ht="63" hidden="1">
      <c r="A1965" s="76"/>
      <c r="B1965" s="148" t="s">
        <v>2050</v>
      </c>
      <c r="C1965" s="71"/>
      <c r="D1965" s="183"/>
      <c r="E1965" s="72"/>
      <c r="F1965" s="72"/>
      <c r="G1965" s="73"/>
      <c r="H1965" s="68"/>
      <c r="I1965" s="74"/>
      <c r="J1965" s="75"/>
      <c r="K1965" s="63" t="str">
        <f t="shared" si="34"/>
        <v>Vazia</v>
      </c>
      <c r="L1965" s="13"/>
      <c r="M1965" s="13"/>
      <c r="N1965" s="13"/>
      <c r="O1965" s="13"/>
      <c r="P1965" s="13"/>
      <c r="Q1965" s="13"/>
      <c r="R1965" s="13"/>
      <c r="S1965" s="13"/>
      <c r="T1965" s="13"/>
      <c r="U1965" s="13"/>
    </row>
    <row r="1966" spans="1:21" ht="18.75" hidden="1">
      <c r="A1966" s="76"/>
      <c r="B1966" s="148"/>
      <c r="C1966" s="71"/>
      <c r="D1966" s="183"/>
      <c r="E1966" s="72"/>
      <c r="F1966" s="72"/>
      <c r="G1966" s="73"/>
      <c r="H1966" s="68"/>
      <c r="I1966" s="74"/>
      <c r="J1966" s="69"/>
      <c r="K1966" s="63" t="str">
        <f t="shared" si="34"/>
        <v>Vazia</v>
      </c>
      <c r="L1966" s="13"/>
      <c r="M1966" s="13"/>
      <c r="N1966" s="13"/>
      <c r="O1966" s="13"/>
      <c r="P1966" s="13"/>
      <c r="Q1966" s="13"/>
      <c r="R1966" s="13"/>
      <c r="S1966" s="13"/>
      <c r="T1966" s="13"/>
      <c r="U1966" s="13"/>
    </row>
    <row r="1967" spans="1:21" ht="31.5" hidden="1">
      <c r="A1967" s="76" t="s">
        <v>2051</v>
      </c>
      <c r="B1967" s="149" t="s">
        <v>2052</v>
      </c>
      <c r="C1967" s="71" t="s">
        <v>6</v>
      </c>
      <c r="D1967" s="183"/>
      <c r="E1967" s="72">
        <v>79.59</v>
      </c>
      <c r="F1967" s="72">
        <f>E1967*(1+C$2031)</f>
        <v>97.991208000000015</v>
      </c>
      <c r="G1967" s="73">
        <f>D1967*F1967</f>
        <v>0</v>
      </c>
      <c r="H1967" s="68"/>
      <c r="I1967" s="74"/>
      <c r="J1967" s="75"/>
      <c r="K1967" s="63" t="str">
        <f t="shared" si="34"/>
        <v>Vazia</v>
      </c>
      <c r="L1967" s="13"/>
      <c r="M1967" s="13"/>
      <c r="N1967" s="13"/>
      <c r="O1967" s="13"/>
      <c r="P1967" s="13"/>
      <c r="Q1967" s="13"/>
      <c r="R1967" s="13"/>
      <c r="S1967" s="13"/>
      <c r="T1967" s="13"/>
      <c r="U1967" s="13"/>
    </row>
    <row r="1968" spans="1:21" ht="63" hidden="1">
      <c r="A1968" s="76"/>
      <c r="B1968" s="148" t="s">
        <v>2053</v>
      </c>
      <c r="C1968" s="71"/>
      <c r="D1968" s="183"/>
      <c r="E1968" s="72"/>
      <c r="F1968" s="72"/>
      <c r="G1968" s="73"/>
      <c r="H1968" s="68"/>
      <c r="I1968" s="74"/>
      <c r="J1968" s="75"/>
      <c r="K1968" s="63" t="str">
        <f t="shared" si="34"/>
        <v>Vazia</v>
      </c>
      <c r="L1968" s="13"/>
      <c r="M1968" s="13"/>
      <c r="N1968" s="13"/>
      <c r="O1968" s="13"/>
      <c r="P1968" s="13"/>
      <c r="Q1968" s="13"/>
      <c r="R1968" s="13"/>
      <c r="S1968" s="13"/>
      <c r="T1968" s="13"/>
      <c r="U1968" s="13"/>
    </row>
    <row r="1969" spans="1:21" ht="18.75" hidden="1">
      <c r="A1969" s="76"/>
      <c r="B1969" s="148"/>
      <c r="C1969" s="71"/>
      <c r="D1969" s="183"/>
      <c r="E1969" s="72"/>
      <c r="F1969" s="72"/>
      <c r="G1969" s="73"/>
      <c r="H1969" s="68"/>
      <c r="I1969" s="74"/>
      <c r="J1969" s="69"/>
      <c r="K1969" s="63" t="str">
        <f t="shared" si="34"/>
        <v>Vazia</v>
      </c>
      <c r="L1969" s="13"/>
      <c r="M1969" s="13"/>
      <c r="N1969" s="13"/>
      <c r="O1969" s="13"/>
      <c r="P1969" s="13"/>
      <c r="Q1969" s="13"/>
      <c r="R1969" s="13"/>
      <c r="S1969" s="13"/>
      <c r="T1969" s="13"/>
      <c r="U1969" s="13"/>
    </row>
    <row r="1970" spans="1:21" ht="31.5" hidden="1">
      <c r="A1970" s="76" t="s">
        <v>2054</v>
      </c>
      <c r="B1970" s="149" t="s">
        <v>2055</v>
      </c>
      <c r="C1970" s="71" t="s">
        <v>6</v>
      </c>
      <c r="D1970" s="183"/>
      <c r="E1970" s="72">
        <v>100.7</v>
      </c>
      <c r="F1970" s="72">
        <f>E1970*(1+C$2031)</f>
        <v>123.98184000000001</v>
      </c>
      <c r="G1970" s="73">
        <f>D1970*F1970</f>
        <v>0</v>
      </c>
      <c r="H1970" s="68"/>
      <c r="I1970" s="74"/>
      <c r="J1970" s="75"/>
      <c r="K1970" s="63" t="str">
        <f t="shared" si="34"/>
        <v>Vazia</v>
      </c>
      <c r="L1970" s="13"/>
      <c r="M1970" s="13"/>
      <c r="N1970" s="13"/>
      <c r="O1970" s="13"/>
      <c r="P1970" s="13"/>
      <c r="Q1970" s="13"/>
      <c r="R1970" s="13"/>
      <c r="S1970" s="13"/>
      <c r="T1970" s="13"/>
      <c r="U1970" s="13"/>
    </row>
    <row r="1971" spans="1:21" ht="63" hidden="1">
      <c r="A1971" s="76"/>
      <c r="B1971" s="148" t="s">
        <v>2056</v>
      </c>
      <c r="C1971" s="71"/>
      <c r="D1971" s="183"/>
      <c r="E1971" s="72"/>
      <c r="F1971" s="72"/>
      <c r="G1971" s="73"/>
      <c r="H1971" s="68"/>
      <c r="I1971" s="74"/>
      <c r="J1971" s="69"/>
      <c r="K1971" s="63" t="str">
        <f t="shared" si="34"/>
        <v>Vazia</v>
      </c>
      <c r="L1971" s="13"/>
      <c r="M1971" s="13"/>
      <c r="N1971" s="13"/>
      <c r="O1971" s="13"/>
      <c r="P1971" s="13"/>
      <c r="Q1971" s="13"/>
      <c r="R1971" s="13"/>
      <c r="S1971" s="13"/>
      <c r="T1971" s="13"/>
      <c r="U1971" s="13"/>
    </row>
    <row r="1972" spans="1:21" ht="18.75" hidden="1">
      <c r="A1972" s="76"/>
      <c r="B1972" s="160"/>
      <c r="C1972" s="71"/>
      <c r="D1972" s="183"/>
      <c r="E1972" s="72"/>
      <c r="F1972" s="72"/>
      <c r="G1972" s="73"/>
      <c r="H1972" s="68"/>
      <c r="I1972" s="74"/>
      <c r="J1972" s="69"/>
      <c r="K1972" s="63" t="str">
        <f t="shared" si="34"/>
        <v>Vazia</v>
      </c>
      <c r="L1972" s="13"/>
      <c r="M1972" s="13"/>
      <c r="N1972" s="13"/>
      <c r="O1972" s="13"/>
      <c r="P1972" s="13"/>
      <c r="Q1972" s="13"/>
      <c r="R1972" s="13"/>
      <c r="S1972" s="13"/>
      <c r="T1972" s="13"/>
      <c r="U1972" s="13"/>
    </row>
    <row r="1973" spans="1:21" ht="31.5" hidden="1">
      <c r="A1973" s="76" t="s">
        <v>2057</v>
      </c>
      <c r="B1973" s="149" t="s">
        <v>2058</v>
      </c>
      <c r="C1973" s="71" t="s">
        <v>6</v>
      </c>
      <c r="D1973" s="183"/>
      <c r="E1973" s="72">
        <v>112.62</v>
      </c>
      <c r="F1973" s="72">
        <f>E1973*(1+C$2031)</f>
        <v>138.65774400000001</v>
      </c>
      <c r="G1973" s="73">
        <f>D1973*F1973</f>
        <v>0</v>
      </c>
      <c r="H1973" s="68"/>
      <c r="I1973" s="74"/>
      <c r="J1973" s="75"/>
      <c r="K1973" s="63" t="str">
        <f t="shared" si="34"/>
        <v>Vazia</v>
      </c>
      <c r="L1973" s="13"/>
      <c r="M1973" s="13"/>
      <c r="N1973" s="13"/>
      <c r="O1973" s="13"/>
      <c r="P1973" s="13"/>
      <c r="Q1973" s="13"/>
      <c r="R1973" s="13"/>
      <c r="S1973" s="13"/>
      <c r="T1973" s="13"/>
      <c r="U1973" s="13"/>
    </row>
    <row r="1974" spans="1:21" ht="63" hidden="1">
      <c r="A1974" s="76"/>
      <c r="B1974" s="148" t="s">
        <v>2059</v>
      </c>
      <c r="C1974" s="71"/>
      <c r="D1974" s="183"/>
      <c r="E1974" s="72"/>
      <c r="F1974" s="72"/>
      <c r="G1974" s="73"/>
      <c r="H1974" s="68"/>
      <c r="I1974" s="74"/>
      <c r="J1974" s="75"/>
      <c r="K1974" s="63" t="str">
        <f t="shared" si="34"/>
        <v>Vazia</v>
      </c>
      <c r="L1974" s="13"/>
      <c r="M1974" s="13"/>
      <c r="N1974" s="13"/>
      <c r="O1974" s="13"/>
      <c r="P1974" s="13"/>
      <c r="Q1974" s="13"/>
      <c r="R1974" s="13"/>
      <c r="S1974" s="13"/>
      <c r="T1974" s="13"/>
      <c r="U1974" s="13"/>
    </row>
    <row r="1975" spans="1:21" ht="18.75" hidden="1">
      <c r="A1975" s="76"/>
      <c r="B1975" s="160"/>
      <c r="C1975" s="71"/>
      <c r="D1975" s="183"/>
      <c r="E1975" s="72"/>
      <c r="F1975" s="72"/>
      <c r="G1975" s="73"/>
      <c r="H1975" s="68"/>
      <c r="I1975" s="74"/>
      <c r="J1975" s="69"/>
      <c r="K1975" s="63" t="str">
        <f t="shared" si="34"/>
        <v>Vazia</v>
      </c>
      <c r="L1975" s="13"/>
      <c r="M1975" s="13"/>
      <c r="N1975" s="13"/>
      <c r="O1975" s="13"/>
      <c r="P1975" s="13"/>
      <c r="Q1975" s="13"/>
      <c r="R1975" s="13"/>
      <c r="S1975" s="13"/>
      <c r="T1975" s="13"/>
      <c r="U1975" s="13"/>
    </row>
    <row r="1976" spans="1:21" ht="31.5" hidden="1">
      <c r="A1976" s="76" t="s">
        <v>2060</v>
      </c>
      <c r="B1976" s="160" t="s">
        <v>2061</v>
      </c>
      <c r="C1976" s="71" t="s">
        <v>6</v>
      </c>
      <c r="D1976" s="183"/>
      <c r="E1976" s="72">
        <v>189.12</v>
      </c>
      <c r="F1976" s="72">
        <f>E1976*(1+C$2031)</f>
        <v>232.84454400000001</v>
      </c>
      <c r="G1976" s="73">
        <f>D1976*F1976</f>
        <v>0</v>
      </c>
      <c r="H1976" s="68"/>
      <c r="I1976" s="74"/>
      <c r="J1976" s="75"/>
      <c r="K1976" s="63" t="str">
        <f t="shared" si="34"/>
        <v>Vazia</v>
      </c>
      <c r="L1976" s="13"/>
      <c r="M1976" s="13"/>
      <c r="N1976" s="13"/>
      <c r="O1976" s="13"/>
      <c r="P1976" s="13"/>
      <c r="Q1976" s="13"/>
      <c r="R1976" s="13"/>
      <c r="S1976" s="13"/>
      <c r="T1976" s="13"/>
      <c r="U1976" s="13"/>
    </row>
    <row r="1977" spans="1:21" ht="63" hidden="1">
      <c r="A1977" s="76"/>
      <c r="B1977" s="148" t="s">
        <v>2062</v>
      </c>
      <c r="C1977" s="71"/>
      <c r="D1977" s="183"/>
      <c r="E1977" s="72"/>
      <c r="F1977" s="72"/>
      <c r="G1977" s="73"/>
      <c r="H1977" s="68"/>
      <c r="I1977" s="74"/>
      <c r="J1977" s="75"/>
      <c r="K1977" s="63" t="str">
        <f t="shared" si="34"/>
        <v>Vazia</v>
      </c>
      <c r="L1977" s="13"/>
      <c r="M1977" s="13"/>
      <c r="N1977" s="13"/>
      <c r="O1977" s="13"/>
      <c r="P1977" s="13"/>
      <c r="Q1977" s="13"/>
      <c r="R1977" s="13"/>
      <c r="S1977" s="13"/>
      <c r="T1977" s="13"/>
      <c r="U1977" s="13"/>
    </row>
    <row r="1978" spans="1:21" ht="18.75" hidden="1">
      <c r="A1978" s="76"/>
      <c r="B1978" s="160"/>
      <c r="C1978" s="71"/>
      <c r="D1978" s="183"/>
      <c r="E1978" s="72"/>
      <c r="F1978" s="72"/>
      <c r="G1978" s="73"/>
      <c r="H1978" s="68"/>
      <c r="I1978" s="74"/>
      <c r="J1978" s="69"/>
      <c r="K1978" s="63" t="str">
        <f t="shared" si="34"/>
        <v>Vazia</v>
      </c>
      <c r="L1978" s="13"/>
      <c r="M1978" s="13"/>
      <c r="N1978" s="13"/>
      <c r="O1978" s="13"/>
      <c r="P1978" s="13"/>
      <c r="Q1978" s="13"/>
      <c r="R1978" s="13"/>
      <c r="S1978" s="13"/>
      <c r="T1978" s="13"/>
      <c r="U1978" s="13"/>
    </row>
    <row r="1979" spans="1:21" ht="31.5" hidden="1">
      <c r="A1979" s="76" t="s">
        <v>2063</v>
      </c>
      <c r="B1979" s="160" t="s">
        <v>2064</v>
      </c>
      <c r="C1979" s="71" t="s">
        <v>6</v>
      </c>
      <c r="D1979" s="183"/>
      <c r="E1979" s="72">
        <v>369.98</v>
      </c>
      <c r="F1979" s="72">
        <f>E1979*(1+C$2031)</f>
        <v>455.51937600000002</v>
      </c>
      <c r="G1979" s="73">
        <f>D1979*F1979</f>
        <v>0</v>
      </c>
      <c r="H1979" s="68"/>
      <c r="I1979" s="74"/>
      <c r="J1979" s="75"/>
      <c r="K1979" s="63" t="str">
        <f t="shared" si="34"/>
        <v>Vazia</v>
      </c>
      <c r="L1979" s="13"/>
      <c r="M1979" s="13"/>
      <c r="N1979" s="13"/>
      <c r="O1979" s="13"/>
      <c r="P1979" s="13"/>
      <c r="Q1979" s="13"/>
      <c r="R1979" s="13"/>
      <c r="S1979" s="13"/>
      <c r="T1979" s="13"/>
      <c r="U1979" s="13"/>
    </row>
    <row r="1980" spans="1:21" ht="63" hidden="1">
      <c r="A1980" s="76"/>
      <c r="B1980" s="148" t="s">
        <v>2065</v>
      </c>
      <c r="C1980" s="71"/>
      <c r="D1980" s="183"/>
      <c r="E1980" s="72"/>
      <c r="F1980" s="72"/>
      <c r="G1980" s="73"/>
      <c r="H1980" s="68"/>
      <c r="I1980" s="74"/>
      <c r="J1980" s="69"/>
      <c r="K1980" s="63" t="str">
        <f t="shared" si="34"/>
        <v>Vazia</v>
      </c>
      <c r="L1980" s="13"/>
      <c r="M1980" s="13"/>
      <c r="N1980" s="13"/>
      <c r="O1980" s="13"/>
      <c r="P1980" s="13"/>
      <c r="Q1980" s="13"/>
      <c r="R1980" s="13"/>
      <c r="S1980" s="13"/>
      <c r="T1980" s="13"/>
      <c r="U1980" s="13"/>
    </row>
    <row r="1981" spans="1:21" ht="18.75" hidden="1">
      <c r="A1981" s="76"/>
      <c r="B1981" s="160"/>
      <c r="C1981" s="71"/>
      <c r="D1981" s="183"/>
      <c r="E1981" s="72"/>
      <c r="F1981" s="72"/>
      <c r="G1981" s="73"/>
      <c r="H1981" s="68"/>
      <c r="I1981" s="74"/>
      <c r="J1981" s="69"/>
      <c r="K1981" s="63" t="str">
        <f t="shared" si="34"/>
        <v>Vazia</v>
      </c>
      <c r="L1981" s="13"/>
      <c r="M1981" s="13"/>
      <c r="N1981" s="13"/>
      <c r="O1981" s="13"/>
      <c r="P1981" s="13"/>
      <c r="Q1981" s="13"/>
      <c r="R1981" s="13"/>
      <c r="S1981" s="13"/>
      <c r="T1981" s="13"/>
      <c r="U1981" s="13"/>
    </row>
    <row r="1982" spans="1:21" ht="18.75" hidden="1">
      <c r="A1982" s="76" t="s">
        <v>2066</v>
      </c>
      <c r="B1982" s="169" t="s">
        <v>2067</v>
      </c>
      <c r="C1982" s="71"/>
      <c r="D1982" s="183"/>
      <c r="E1982" s="72"/>
      <c r="F1982" s="72"/>
      <c r="G1982" s="73"/>
      <c r="H1982" s="68"/>
      <c r="I1982" s="74"/>
      <c r="J1982" s="69"/>
      <c r="K1982" s="63" t="str">
        <f t="shared" si="34"/>
        <v>Vazia</v>
      </c>
      <c r="L1982" s="13"/>
      <c r="M1982" s="13"/>
      <c r="N1982" s="13"/>
      <c r="O1982" s="13"/>
      <c r="P1982" s="13"/>
      <c r="Q1982" s="13"/>
      <c r="R1982" s="13"/>
      <c r="S1982" s="13"/>
      <c r="T1982" s="13"/>
      <c r="U1982" s="13"/>
    </row>
    <row r="1983" spans="1:21" ht="18.75" hidden="1">
      <c r="A1983" s="76" t="s">
        <v>2068</v>
      </c>
      <c r="B1983" s="149" t="s">
        <v>685</v>
      </c>
      <c r="C1983" s="71" t="s">
        <v>6</v>
      </c>
      <c r="D1983" s="183"/>
      <c r="E1983" s="72">
        <v>1980.06</v>
      </c>
      <c r="F1983" s="72">
        <f>E1983*(1+C$2031)</f>
        <v>2437.8498720000002</v>
      </c>
      <c r="G1983" s="73">
        <f>D1983*F1983</f>
        <v>0</v>
      </c>
      <c r="H1983" s="68"/>
      <c r="I1983" s="74"/>
      <c r="J1983" s="75"/>
      <c r="K1983" s="63" t="str">
        <f t="shared" si="34"/>
        <v>Vazia</v>
      </c>
      <c r="L1983" s="204"/>
      <c r="M1983" s="204"/>
      <c r="N1983" s="204"/>
      <c r="O1983" s="204"/>
      <c r="P1983" s="204"/>
      <c r="Q1983" s="204"/>
      <c r="R1983" s="204"/>
      <c r="S1983" s="205"/>
      <c r="T1983" s="13"/>
      <c r="U1983" s="13"/>
    </row>
    <row r="1984" spans="1:21" ht="157.5" hidden="1">
      <c r="A1984" s="76"/>
      <c r="B1984" s="148" t="s">
        <v>686</v>
      </c>
      <c r="C1984" s="71"/>
      <c r="D1984" s="183"/>
      <c r="E1984" s="72"/>
      <c r="F1984" s="72"/>
      <c r="G1984" s="73"/>
      <c r="H1984" s="68"/>
      <c r="I1984" s="74"/>
      <c r="J1984" s="75"/>
      <c r="K1984" s="63" t="str">
        <f t="shared" si="34"/>
        <v>Vazia</v>
      </c>
      <c r="L1984" s="22"/>
      <c r="M1984" s="22"/>
      <c r="N1984" s="22"/>
      <c r="O1984" s="22"/>
      <c r="P1984" s="22"/>
      <c r="Q1984" s="22"/>
      <c r="R1984" s="22"/>
      <c r="S1984" s="22"/>
      <c r="T1984" s="13"/>
      <c r="U1984" s="13"/>
    </row>
    <row r="1985" spans="1:21" ht="18.75" hidden="1">
      <c r="A1985" s="76"/>
      <c r="B1985" s="160"/>
      <c r="C1985" s="71"/>
      <c r="D1985" s="183"/>
      <c r="E1985" s="72"/>
      <c r="F1985" s="72"/>
      <c r="G1985" s="73"/>
      <c r="H1985" s="68"/>
      <c r="I1985" s="74"/>
      <c r="J1985" s="69"/>
      <c r="K1985" s="63" t="str">
        <f t="shared" si="34"/>
        <v>Vazia</v>
      </c>
      <c r="L1985" s="13"/>
      <c r="M1985" s="13"/>
      <c r="N1985" s="13"/>
      <c r="O1985" s="13"/>
      <c r="P1985" s="13"/>
      <c r="Q1985" s="13"/>
      <c r="R1985" s="13"/>
      <c r="S1985" s="13"/>
      <c r="T1985" s="13"/>
      <c r="U1985" s="13"/>
    </row>
    <row r="1986" spans="1:21" ht="47.25" hidden="1">
      <c r="A1986" s="76" t="s">
        <v>2069</v>
      </c>
      <c r="B1986" s="160" t="s">
        <v>2070</v>
      </c>
      <c r="C1986" s="71" t="s">
        <v>6</v>
      </c>
      <c r="D1986" s="183"/>
      <c r="E1986" s="72">
        <v>1060.4000000000001</v>
      </c>
      <c r="F1986" s="72">
        <f>E1986*(1+C$2031)</f>
        <v>1305.5644800000002</v>
      </c>
      <c r="G1986" s="73">
        <f>D1986*F1986</f>
        <v>0</v>
      </c>
      <c r="H1986" s="68"/>
      <c r="I1986" s="74"/>
      <c r="J1986" s="75"/>
      <c r="K1986" s="63" t="str">
        <f t="shared" si="34"/>
        <v>Vazia</v>
      </c>
      <c r="L1986" s="13"/>
      <c r="M1986" s="13"/>
      <c r="N1986" s="13"/>
      <c r="O1986" s="13"/>
      <c r="P1986" s="13"/>
      <c r="Q1986" s="13"/>
      <c r="R1986" s="13"/>
      <c r="S1986" s="13"/>
      <c r="T1986" s="13"/>
      <c r="U1986" s="13"/>
    </row>
    <row r="1987" spans="1:21" ht="189" hidden="1">
      <c r="A1987" s="76"/>
      <c r="B1987" s="150" t="s">
        <v>2071</v>
      </c>
      <c r="C1987" s="71"/>
      <c r="D1987" s="183"/>
      <c r="E1987" s="72"/>
      <c r="F1987" s="72"/>
      <c r="G1987" s="73"/>
      <c r="H1987" s="68"/>
      <c r="I1987" s="74"/>
      <c r="J1987" s="75"/>
      <c r="K1987" s="63" t="str">
        <f t="shared" si="34"/>
        <v>Vazia</v>
      </c>
      <c r="L1987" s="13"/>
      <c r="M1987" s="13"/>
      <c r="N1987" s="13"/>
      <c r="O1987" s="13"/>
      <c r="P1987" s="13"/>
      <c r="Q1987" s="13"/>
      <c r="R1987" s="13"/>
      <c r="S1987" s="13"/>
      <c r="T1987" s="13"/>
      <c r="U1987" s="13"/>
    </row>
    <row r="1988" spans="1:21" ht="18.75" hidden="1">
      <c r="A1988" s="76"/>
      <c r="B1988" s="150"/>
      <c r="C1988" s="71"/>
      <c r="D1988" s="183"/>
      <c r="E1988" s="72"/>
      <c r="F1988" s="72"/>
      <c r="G1988" s="73"/>
      <c r="H1988" s="68"/>
      <c r="I1988" s="74"/>
      <c r="J1988" s="69"/>
      <c r="K1988" s="63" t="str">
        <f t="shared" si="34"/>
        <v>Vazia</v>
      </c>
      <c r="L1988" s="13"/>
      <c r="M1988" s="13"/>
      <c r="N1988" s="13"/>
      <c r="O1988" s="13"/>
      <c r="P1988" s="13"/>
      <c r="Q1988" s="13"/>
      <c r="R1988" s="13"/>
      <c r="S1988" s="13"/>
      <c r="T1988" s="13"/>
      <c r="U1988" s="13"/>
    </row>
    <row r="1989" spans="1:21" ht="31.5" hidden="1">
      <c r="A1989" s="76" t="s">
        <v>2072</v>
      </c>
      <c r="B1989" s="160" t="s">
        <v>2073</v>
      </c>
      <c r="C1989" s="71" t="s">
        <v>6</v>
      </c>
      <c r="D1989" s="183"/>
      <c r="E1989" s="72">
        <v>1323.18</v>
      </c>
      <c r="F1989" s="72">
        <f>E1989*(1+C$2031)</f>
        <v>1629.0992160000001</v>
      </c>
      <c r="G1989" s="73">
        <f>D1989*F1989</f>
        <v>0</v>
      </c>
      <c r="H1989" s="68"/>
      <c r="I1989" s="74"/>
      <c r="J1989" s="75"/>
      <c r="K1989" s="63" t="str">
        <f t="shared" si="34"/>
        <v>Vazia</v>
      </c>
      <c r="L1989" s="13"/>
      <c r="M1989" s="13"/>
      <c r="N1989" s="13"/>
      <c r="O1989" s="13"/>
      <c r="P1989" s="13"/>
      <c r="Q1989" s="13"/>
      <c r="R1989" s="13"/>
      <c r="S1989" s="13"/>
      <c r="T1989" s="13"/>
      <c r="U1989" s="13"/>
    </row>
    <row r="1990" spans="1:21" ht="94.5" hidden="1">
      <c r="A1990" s="76"/>
      <c r="B1990" s="150" t="s">
        <v>2074</v>
      </c>
      <c r="C1990" s="71"/>
      <c r="D1990" s="183"/>
      <c r="E1990" s="72"/>
      <c r="F1990" s="72"/>
      <c r="G1990" s="73"/>
      <c r="H1990" s="68"/>
      <c r="I1990" s="74"/>
      <c r="J1990" s="75"/>
      <c r="K1990" s="63" t="str">
        <f t="shared" si="34"/>
        <v>Vazia</v>
      </c>
      <c r="L1990" s="13"/>
      <c r="M1990" s="13"/>
      <c r="N1990" s="13"/>
      <c r="O1990" s="13"/>
      <c r="P1990" s="13"/>
      <c r="Q1990" s="13"/>
      <c r="R1990" s="13"/>
      <c r="S1990" s="13"/>
      <c r="T1990" s="13"/>
      <c r="U1990" s="13"/>
    </row>
    <row r="1991" spans="1:21" ht="18.75" hidden="1">
      <c r="A1991" s="76"/>
      <c r="B1991" s="150"/>
      <c r="C1991" s="71"/>
      <c r="D1991" s="183"/>
      <c r="E1991" s="72"/>
      <c r="F1991" s="72"/>
      <c r="G1991" s="73"/>
      <c r="H1991" s="68"/>
      <c r="I1991" s="74"/>
      <c r="J1991" s="75"/>
      <c r="K1991" s="63" t="str">
        <f t="shared" si="34"/>
        <v>Vazia</v>
      </c>
      <c r="L1991" s="13"/>
      <c r="M1991" s="13"/>
      <c r="N1991" s="13"/>
      <c r="O1991" s="13"/>
      <c r="P1991" s="13"/>
      <c r="Q1991" s="13"/>
      <c r="R1991" s="13"/>
      <c r="S1991" s="13"/>
      <c r="T1991" s="13"/>
      <c r="U1991" s="13"/>
    </row>
    <row r="1992" spans="1:21" ht="47.25" hidden="1">
      <c r="A1992" s="76" t="s">
        <v>2075</v>
      </c>
      <c r="B1992" s="160" t="s">
        <v>2076</v>
      </c>
      <c r="C1992" s="71" t="s">
        <v>6</v>
      </c>
      <c r="D1992" s="183"/>
      <c r="E1992" s="72">
        <v>484.2</v>
      </c>
      <c r="F1992" s="72">
        <f>E1992*(1+C$2031)</f>
        <v>596.14704000000006</v>
      </c>
      <c r="G1992" s="73">
        <f>D1992*F1992</f>
        <v>0</v>
      </c>
      <c r="H1992" s="68"/>
      <c r="I1992" s="74"/>
      <c r="J1992" s="75"/>
      <c r="K1992" s="63" t="str">
        <f t="shared" si="34"/>
        <v>Vazia</v>
      </c>
      <c r="L1992" s="13"/>
      <c r="M1992" s="13"/>
      <c r="N1992" s="13"/>
      <c r="O1992" s="13"/>
      <c r="P1992" s="13"/>
      <c r="Q1992" s="13"/>
      <c r="R1992" s="13"/>
      <c r="S1992" s="13"/>
      <c r="T1992" s="13"/>
      <c r="U1992" s="13"/>
    </row>
    <row r="1993" spans="1:21" ht="94.5" hidden="1">
      <c r="A1993" s="76"/>
      <c r="B1993" s="150" t="s">
        <v>2077</v>
      </c>
      <c r="C1993" s="71"/>
      <c r="D1993" s="183"/>
      <c r="E1993" s="72"/>
      <c r="F1993" s="72"/>
      <c r="G1993" s="73"/>
      <c r="H1993" s="68"/>
      <c r="I1993" s="74"/>
      <c r="J1993" s="75"/>
      <c r="K1993" s="63" t="str">
        <f t="shared" si="34"/>
        <v>Vazia</v>
      </c>
      <c r="L1993" s="13"/>
      <c r="M1993" s="13"/>
      <c r="N1993" s="13"/>
      <c r="O1993" s="13"/>
      <c r="P1993" s="13"/>
      <c r="Q1993" s="13"/>
      <c r="R1993" s="13"/>
      <c r="S1993" s="13"/>
      <c r="T1993" s="13"/>
      <c r="U1993" s="13"/>
    </row>
    <row r="1994" spans="1:21" ht="18.75" hidden="1">
      <c r="A1994" s="76"/>
      <c r="B1994" s="150"/>
      <c r="C1994" s="71"/>
      <c r="D1994" s="183"/>
      <c r="E1994" s="72"/>
      <c r="F1994" s="72"/>
      <c r="G1994" s="73"/>
      <c r="H1994" s="68"/>
      <c r="I1994" s="74"/>
      <c r="J1994" s="75"/>
      <c r="K1994" s="63" t="str">
        <f t="shared" si="34"/>
        <v>Vazia</v>
      </c>
      <c r="L1994" s="13"/>
      <c r="M1994" s="13"/>
      <c r="N1994" s="13"/>
      <c r="O1994" s="13"/>
      <c r="P1994" s="13"/>
      <c r="Q1994" s="13"/>
      <c r="R1994" s="13"/>
      <c r="S1994" s="13"/>
      <c r="T1994" s="13"/>
      <c r="U1994" s="13"/>
    </row>
    <row r="1995" spans="1:21" ht="18.75" hidden="1">
      <c r="A1995" s="76" t="s">
        <v>2078</v>
      </c>
      <c r="B1995" s="149" t="s">
        <v>688</v>
      </c>
      <c r="C1995" s="71" t="s">
        <v>6</v>
      </c>
      <c r="D1995" s="183"/>
      <c r="E1995" s="72">
        <v>4080.04</v>
      </c>
      <c r="F1995" s="72">
        <f>E1995*(1+C$2031)</f>
        <v>5023.3452480000005</v>
      </c>
      <c r="G1995" s="73">
        <f>D1995*F1995</f>
        <v>0</v>
      </c>
      <c r="H1995" s="68"/>
      <c r="I1995" s="74"/>
      <c r="J1995" s="75"/>
      <c r="K1995" s="63" t="str">
        <f t="shared" si="34"/>
        <v>Vazia</v>
      </c>
      <c r="L1995" s="13"/>
      <c r="M1995" s="13"/>
      <c r="N1995" s="13"/>
      <c r="O1995" s="13"/>
      <c r="P1995" s="13"/>
      <c r="Q1995" s="13"/>
      <c r="R1995" s="13"/>
      <c r="S1995" s="13"/>
      <c r="T1995" s="13"/>
      <c r="U1995" s="13"/>
    </row>
    <row r="1996" spans="1:21" ht="157.5" hidden="1">
      <c r="A1996" s="76"/>
      <c r="B1996" s="148" t="s">
        <v>689</v>
      </c>
      <c r="C1996" s="71"/>
      <c r="D1996" s="183"/>
      <c r="E1996" s="72"/>
      <c r="F1996" s="72"/>
      <c r="G1996" s="73"/>
      <c r="H1996" s="68"/>
      <c r="I1996" s="74"/>
      <c r="J1996" s="75"/>
      <c r="K1996" s="63" t="str">
        <f t="shared" si="34"/>
        <v>Vazia</v>
      </c>
      <c r="L1996" s="13"/>
      <c r="M1996" s="13"/>
      <c r="N1996" s="13"/>
      <c r="O1996" s="13"/>
      <c r="P1996" s="13"/>
      <c r="Q1996" s="13"/>
      <c r="R1996" s="13"/>
      <c r="S1996" s="13"/>
      <c r="T1996" s="13"/>
      <c r="U1996" s="13"/>
    </row>
    <row r="1997" spans="1:21" ht="18.75" hidden="1">
      <c r="A1997" s="76"/>
      <c r="B1997" s="150"/>
      <c r="C1997" s="71"/>
      <c r="D1997" s="183"/>
      <c r="E1997" s="72"/>
      <c r="F1997" s="72"/>
      <c r="G1997" s="73"/>
      <c r="H1997" s="68"/>
      <c r="I1997" s="74"/>
      <c r="J1997" s="75"/>
      <c r="K1997" s="63" t="str">
        <f t="shared" si="34"/>
        <v>Vazia</v>
      </c>
      <c r="L1997" s="13"/>
      <c r="M1997" s="13"/>
      <c r="N1997" s="13"/>
      <c r="O1997" s="13"/>
      <c r="P1997" s="13"/>
      <c r="Q1997" s="13"/>
      <c r="R1997" s="13"/>
      <c r="S1997" s="13"/>
      <c r="T1997" s="13"/>
      <c r="U1997" s="13"/>
    </row>
    <row r="1998" spans="1:21" ht="18.75" hidden="1">
      <c r="A1998" s="76" t="s">
        <v>2079</v>
      </c>
      <c r="B1998" s="149" t="s">
        <v>691</v>
      </c>
      <c r="C1998" s="71" t="s">
        <v>6</v>
      </c>
      <c r="D1998" s="183"/>
      <c r="E1998" s="72">
        <v>5978.36</v>
      </c>
      <c r="F1998" s="72">
        <f>E1998*(1+C$2031)</f>
        <v>7360.5568320000002</v>
      </c>
      <c r="G1998" s="73">
        <f>D1998*F1998</f>
        <v>0</v>
      </c>
      <c r="H1998" s="68"/>
      <c r="I1998" s="74"/>
      <c r="J1998" s="75"/>
      <c r="K1998" s="63" t="str">
        <f t="shared" si="34"/>
        <v>Vazia</v>
      </c>
      <c r="L1998" s="13"/>
      <c r="M1998" s="13"/>
      <c r="N1998" s="13"/>
      <c r="O1998" s="13"/>
      <c r="P1998" s="13"/>
      <c r="Q1998" s="13"/>
      <c r="R1998" s="13"/>
      <c r="S1998" s="13"/>
      <c r="T1998" s="13"/>
      <c r="U1998" s="13"/>
    </row>
    <row r="1999" spans="1:21" ht="157.5" hidden="1">
      <c r="A1999" s="76"/>
      <c r="B1999" s="148" t="s">
        <v>692</v>
      </c>
      <c r="C1999" s="71"/>
      <c r="D1999" s="183"/>
      <c r="E1999" s="72"/>
      <c r="F1999" s="72"/>
      <c r="G1999" s="73"/>
      <c r="H1999" s="68"/>
      <c r="I1999" s="74"/>
      <c r="J1999" s="75"/>
      <c r="K1999" s="63" t="str">
        <f t="shared" si="34"/>
        <v>Vazia</v>
      </c>
      <c r="L1999" s="13"/>
      <c r="M1999" s="13"/>
      <c r="N1999" s="13"/>
      <c r="O1999" s="13"/>
      <c r="P1999" s="13"/>
      <c r="Q1999" s="13"/>
      <c r="R1999" s="13"/>
      <c r="S1999" s="13"/>
      <c r="T1999" s="13"/>
      <c r="U1999" s="13"/>
    </row>
    <row r="2000" spans="1:21" ht="18.75" hidden="1">
      <c r="A2000" s="76"/>
      <c r="B2000" s="150"/>
      <c r="C2000" s="71"/>
      <c r="D2000" s="183"/>
      <c r="E2000" s="72"/>
      <c r="F2000" s="72"/>
      <c r="G2000" s="73"/>
      <c r="H2000" s="68"/>
      <c r="I2000" s="74"/>
      <c r="J2000" s="75"/>
      <c r="K2000" s="63" t="str">
        <f t="shared" si="34"/>
        <v>Vazia</v>
      </c>
      <c r="L2000" s="13"/>
      <c r="M2000" s="13"/>
      <c r="N2000" s="13"/>
      <c r="O2000" s="13"/>
      <c r="P2000" s="13"/>
      <c r="Q2000" s="13"/>
      <c r="R2000" s="13"/>
      <c r="S2000" s="13"/>
      <c r="T2000" s="13"/>
      <c r="U2000" s="13"/>
    </row>
    <row r="2001" spans="1:21" ht="18.75" hidden="1">
      <c r="A2001" s="76" t="s">
        <v>2080</v>
      </c>
      <c r="B2001" s="149" t="s">
        <v>694</v>
      </c>
      <c r="C2001" s="71" t="s">
        <v>6</v>
      </c>
      <c r="D2001" s="183"/>
      <c r="E2001" s="72">
        <v>7577.76</v>
      </c>
      <c r="F2001" s="72">
        <f>E2001*(1+C$2031)</f>
        <v>9329.7381120000009</v>
      </c>
      <c r="G2001" s="73">
        <f>D2001*F2001</f>
        <v>0</v>
      </c>
      <c r="H2001" s="68"/>
      <c r="I2001" s="74"/>
      <c r="J2001" s="75"/>
      <c r="K2001" s="63" t="str">
        <f t="shared" si="34"/>
        <v>Vazia</v>
      </c>
      <c r="L2001" s="13"/>
      <c r="M2001" s="13"/>
      <c r="N2001" s="13"/>
      <c r="O2001" s="13"/>
      <c r="P2001" s="13"/>
      <c r="Q2001" s="13"/>
      <c r="R2001" s="13"/>
      <c r="S2001" s="13"/>
      <c r="T2001" s="13"/>
      <c r="U2001" s="13"/>
    </row>
    <row r="2002" spans="1:21" ht="157.5" hidden="1">
      <c r="A2002" s="76"/>
      <c r="B2002" s="148" t="s">
        <v>695</v>
      </c>
      <c r="C2002" s="71"/>
      <c r="D2002" s="183"/>
      <c r="E2002" s="72"/>
      <c r="F2002" s="72"/>
      <c r="G2002" s="73"/>
      <c r="H2002" s="68"/>
      <c r="I2002" s="74"/>
      <c r="J2002" s="75"/>
      <c r="K2002" s="63" t="str">
        <f t="shared" si="34"/>
        <v>Vazia</v>
      </c>
      <c r="L2002" s="13"/>
      <c r="M2002" s="13"/>
      <c r="N2002" s="13"/>
      <c r="O2002" s="13"/>
      <c r="P2002" s="13"/>
      <c r="Q2002" s="13"/>
      <c r="R2002" s="13"/>
      <c r="S2002" s="13"/>
      <c r="T2002" s="13"/>
      <c r="U2002" s="13"/>
    </row>
    <row r="2003" spans="1:21" ht="18.75" hidden="1">
      <c r="A2003" s="76"/>
      <c r="B2003" s="150"/>
      <c r="C2003" s="71"/>
      <c r="D2003" s="183"/>
      <c r="E2003" s="72"/>
      <c r="F2003" s="72"/>
      <c r="G2003" s="73"/>
      <c r="H2003" s="68"/>
      <c r="I2003" s="74"/>
      <c r="J2003" s="75"/>
      <c r="K2003" s="63" t="str">
        <f t="shared" si="34"/>
        <v>Vazia</v>
      </c>
      <c r="L2003" s="13"/>
      <c r="M2003" s="13"/>
      <c r="N2003" s="13"/>
      <c r="O2003" s="13"/>
      <c r="P2003" s="13"/>
      <c r="Q2003" s="13"/>
      <c r="R2003" s="13"/>
      <c r="S2003" s="13"/>
      <c r="T2003" s="13"/>
      <c r="U2003" s="13"/>
    </row>
    <row r="2004" spans="1:21" ht="18.75" hidden="1">
      <c r="A2004" s="76" t="s">
        <v>2081</v>
      </c>
      <c r="B2004" s="160" t="s">
        <v>2082</v>
      </c>
      <c r="C2004" s="71" t="s">
        <v>6</v>
      </c>
      <c r="D2004" s="183"/>
      <c r="E2004" s="72">
        <v>932.39</v>
      </c>
      <c r="F2004" s="72">
        <f>E2004*(1+C$2031)</f>
        <v>1147.958568</v>
      </c>
      <c r="G2004" s="73">
        <f>D2004*F2004</f>
        <v>0</v>
      </c>
      <c r="H2004" s="68"/>
      <c r="I2004" s="74"/>
      <c r="J2004" s="75"/>
      <c r="K2004" s="63" t="str">
        <f t="shared" si="34"/>
        <v>Vazia</v>
      </c>
      <c r="L2004" s="13"/>
      <c r="M2004" s="13"/>
      <c r="N2004" s="13"/>
      <c r="O2004" s="13"/>
      <c r="P2004" s="13"/>
      <c r="Q2004" s="13"/>
      <c r="R2004" s="13"/>
      <c r="S2004" s="13"/>
      <c r="T2004" s="13"/>
      <c r="U2004" s="13"/>
    </row>
    <row r="2005" spans="1:21" ht="267.75" hidden="1">
      <c r="A2005" s="76"/>
      <c r="B2005" s="150" t="s">
        <v>2083</v>
      </c>
      <c r="C2005" s="71"/>
      <c r="D2005" s="183"/>
      <c r="E2005" s="72"/>
      <c r="F2005" s="72"/>
      <c r="G2005" s="73"/>
      <c r="H2005" s="68"/>
      <c r="I2005" s="74"/>
      <c r="J2005" s="75"/>
      <c r="K2005" s="63" t="str">
        <f t="shared" si="34"/>
        <v>Vazia</v>
      </c>
      <c r="L2005" s="13"/>
      <c r="M2005" s="13"/>
      <c r="N2005" s="13"/>
      <c r="O2005" s="13"/>
      <c r="P2005" s="13"/>
      <c r="Q2005" s="13"/>
      <c r="R2005" s="13"/>
      <c r="S2005" s="13"/>
      <c r="T2005" s="13"/>
      <c r="U2005" s="13"/>
    </row>
    <row r="2006" spans="1:21" ht="47.25" hidden="1">
      <c r="A2006" s="76" t="s">
        <v>2084</v>
      </c>
      <c r="B2006" s="160" t="s">
        <v>2085</v>
      </c>
      <c r="C2006" s="71" t="s">
        <v>6</v>
      </c>
      <c r="D2006" s="183"/>
      <c r="E2006" s="72">
        <v>1174.45</v>
      </c>
      <c r="F2006" s="72">
        <f>E2006*(1+C$2031)</f>
        <v>1445.9828400000001</v>
      </c>
      <c r="G2006" s="73">
        <f>D2006*F2006</f>
        <v>0</v>
      </c>
      <c r="H2006" s="68"/>
      <c r="I2006" s="74"/>
      <c r="J2006" s="75"/>
      <c r="K2006" s="63" t="str">
        <f t="shared" si="34"/>
        <v>Vazia</v>
      </c>
      <c r="L2006" s="13"/>
      <c r="M2006" s="13"/>
      <c r="N2006" s="13"/>
      <c r="O2006" s="13"/>
      <c r="P2006" s="13"/>
      <c r="Q2006" s="13"/>
      <c r="R2006" s="13"/>
      <c r="S2006" s="13"/>
      <c r="T2006" s="13"/>
      <c r="U2006" s="13"/>
    </row>
    <row r="2007" spans="1:21" ht="189" hidden="1">
      <c r="A2007" s="76"/>
      <c r="B2007" s="150" t="s">
        <v>2086</v>
      </c>
      <c r="C2007" s="71"/>
      <c r="D2007" s="183"/>
      <c r="E2007" s="72"/>
      <c r="F2007" s="72"/>
      <c r="G2007" s="73"/>
      <c r="H2007" s="68"/>
      <c r="I2007" s="74"/>
      <c r="J2007" s="75"/>
      <c r="K2007" s="63" t="str">
        <f t="shared" si="34"/>
        <v>Vazia</v>
      </c>
      <c r="L2007" s="13"/>
      <c r="M2007" s="13"/>
      <c r="N2007" s="13"/>
      <c r="O2007" s="13"/>
      <c r="P2007" s="13"/>
      <c r="Q2007" s="13"/>
      <c r="R2007" s="13"/>
      <c r="S2007" s="13"/>
      <c r="T2007" s="13"/>
      <c r="U2007" s="13"/>
    </row>
    <row r="2008" spans="1:21" ht="18.75" hidden="1">
      <c r="A2008" s="76"/>
      <c r="B2008" s="150"/>
      <c r="C2008" s="71"/>
      <c r="D2008" s="183"/>
      <c r="E2008" s="72"/>
      <c r="F2008" s="72"/>
      <c r="G2008" s="73"/>
      <c r="H2008" s="68"/>
      <c r="I2008" s="74"/>
      <c r="J2008" s="75"/>
      <c r="K2008" s="63" t="str">
        <f t="shared" si="34"/>
        <v>Vazia</v>
      </c>
      <c r="L2008" s="13"/>
      <c r="M2008" s="13"/>
      <c r="N2008" s="13"/>
      <c r="O2008" s="13"/>
      <c r="P2008" s="13"/>
      <c r="Q2008" s="13"/>
      <c r="R2008" s="13"/>
      <c r="S2008" s="13"/>
      <c r="T2008" s="13"/>
      <c r="U2008" s="13"/>
    </row>
    <row r="2009" spans="1:21" ht="47.25" hidden="1">
      <c r="A2009" s="76" t="s">
        <v>2087</v>
      </c>
      <c r="B2009" s="160" t="s">
        <v>2088</v>
      </c>
      <c r="C2009" s="71" t="s">
        <v>6</v>
      </c>
      <c r="D2009" s="183"/>
      <c r="E2009" s="72">
        <v>1377.69</v>
      </c>
      <c r="F2009" s="72">
        <f>E2009*(1+C$2031)</f>
        <v>1696.2119280000002</v>
      </c>
      <c r="G2009" s="73">
        <f>D2009*F2009</f>
        <v>0</v>
      </c>
      <c r="H2009" s="68"/>
      <c r="I2009" s="74"/>
      <c r="J2009" s="75"/>
      <c r="K2009" s="63" t="str">
        <f t="shared" si="34"/>
        <v>Vazia</v>
      </c>
      <c r="L2009" s="13"/>
      <c r="M2009" s="13"/>
      <c r="N2009" s="13"/>
      <c r="O2009" s="13"/>
      <c r="P2009" s="13"/>
      <c r="Q2009" s="13"/>
      <c r="R2009" s="13"/>
      <c r="S2009" s="13"/>
      <c r="T2009" s="13"/>
      <c r="U2009" s="13"/>
    </row>
    <row r="2010" spans="1:21" ht="189" hidden="1">
      <c r="A2010" s="76"/>
      <c r="B2010" s="150" t="s">
        <v>2089</v>
      </c>
      <c r="C2010" s="71"/>
      <c r="D2010" s="183"/>
      <c r="E2010" s="72"/>
      <c r="F2010" s="72"/>
      <c r="G2010" s="73"/>
      <c r="H2010" s="68"/>
      <c r="I2010" s="74"/>
      <c r="J2010" s="75"/>
      <c r="K2010" s="63" t="str">
        <f t="shared" si="34"/>
        <v>Vazia</v>
      </c>
      <c r="L2010" s="13"/>
      <c r="M2010" s="13"/>
      <c r="N2010" s="13"/>
      <c r="O2010" s="13"/>
      <c r="P2010" s="13"/>
      <c r="Q2010" s="13"/>
      <c r="R2010" s="13"/>
      <c r="S2010" s="13"/>
      <c r="T2010" s="13"/>
      <c r="U2010" s="13"/>
    </row>
    <row r="2011" spans="1:21" ht="18.75" hidden="1">
      <c r="A2011" s="76"/>
      <c r="B2011" s="150"/>
      <c r="C2011" s="71"/>
      <c r="D2011" s="183"/>
      <c r="E2011" s="72"/>
      <c r="F2011" s="72"/>
      <c r="G2011" s="73"/>
      <c r="H2011" s="68"/>
      <c r="I2011" s="74"/>
      <c r="J2011" s="75"/>
      <c r="K2011" s="63" t="str">
        <f t="shared" si="34"/>
        <v>Vazia</v>
      </c>
      <c r="L2011" s="13"/>
      <c r="M2011" s="13"/>
      <c r="N2011" s="13"/>
      <c r="O2011" s="13"/>
      <c r="P2011" s="13"/>
      <c r="Q2011" s="13"/>
      <c r="R2011" s="13"/>
      <c r="S2011" s="13"/>
      <c r="T2011" s="13"/>
      <c r="U2011" s="13"/>
    </row>
    <row r="2012" spans="1:21" ht="31.5" hidden="1">
      <c r="A2012" s="76" t="s">
        <v>2090</v>
      </c>
      <c r="B2012" s="160" t="s">
        <v>2091</v>
      </c>
      <c r="C2012" s="71" t="s">
        <v>6</v>
      </c>
      <c r="D2012" s="183"/>
      <c r="E2012" s="72">
        <v>84.12</v>
      </c>
      <c r="F2012" s="72">
        <f>E2012*(1+C$2031)</f>
        <v>103.56854400000002</v>
      </c>
      <c r="G2012" s="73">
        <f>D2012*F2012</f>
        <v>0</v>
      </c>
      <c r="H2012" s="68"/>
      <c r="I2012" s="74"/>
      <c r="J2012" s="75"/>
      <c r="K2012" s="63" t="str">
        <f t="shared" si="34"/>
        <v>Vazia</v>
      </c>
      <c r="L2012" s="13"/>
      <c r="M2012" s="13"/>
      <c r="N2012" s="13"/>
      <c r="O2012" s="13"/>
      <c r="P2012" s="13"/>
      <c r="Q2012" s="13"/>
      <c r="R2012" s="13"/>
      <c r="S2012" s="13"/>
      <c r="T2012" s="13"/>
      <c r="U2012" s="13"/>
    </row>
    <row r="2013" spans="1:21" ht="315" hidden="1">
      <c r="A2013" s="76"/>
      <c r="B2013" s="150" t="s">
        <v>2092</v>
      </c>
      <c r="C2013" s="71"/>
      <c r="D2013" s="183"/>
      <c r="E2013" s="72"/>
      <c r="F2013" s="72"/>
      <c r="G2013" s="73"/>
      <c r="H2013" s="68"/>
      <c r="I2013" s="74"/>
      <c r="J2013" s="75"/>
      <c r="K2013" s="63" t="str">
        <f t="shared" si="34"/>
        <v>Vazia</v>
      </c>
      <c r="L2013" s="13"/>
      <c r="M2013" s="13"/>
      <c r="N2013" s="13"/>
      <c r="O2013" s="13"/>
      <c r="P2013" s="13"/>
      <c r="Q2013" s="13"/>
      <c r="R2013" s="13"/>
      <c r="S2013" s="13"/>
      <c r="T2013" s="13"/>
      <c r="U2013" s="13"/>
    </row>
    <row r="2014" spans="1:21" ht="18.75">
      <c r="A2014" s="117"/>
      <c r="B2014" s="175"/>
      <c r="C2014" s="276" t="s">
        <v>81</v>
      </c>
      <c r="D2014" s="272"/>
      <c r="E2014" s="270"/>
      <c r="F2014" s="20"/>
      <c r="G2014" s="21">
        <f>SUM(G1840:G2013)</f>
        <v>0</v>
      </c>
      <c r="H2014" s="212" t="s">
        <v>2225</v>
      </c>
      <c r="I2014" s="74"/>
      <c r="J2014" s="69"/>
      <c r="K2014" s="63" t="str">
        <f t="shared" si="34"/>
        <v>Preenchida</v>
      </c>
      <c r="L2014" s="13"/>
      <c r="M2014" s="13"/>
      <c r="N2014" s="13"/>
      <c r="O2014" s="13"/>
      <c r="P2014" s="13"/>
      <c r="Q2014" s="13"/>
      <c r="R2014" s="13"/>
      <c r="S2014" s="13"/>
      <c r="T2014" s="13"/>
      <c r="U2014" s="13"/>
    </row>
    <row r="2015" spans="1:21" ht="18.75" hidden="1">
      <c r="A2015" s="67" t="s">
        <v>2093</v>
      </c>
      <c r="B2015" s="147" t="s">
        <v>2094</v>
      </c>
      <c r="C2015" s="71"/>
      <c r="D2015" s="183"/>
      <c r="E2015" s="72"/>
      <c r="F2015" s="72"/>
      <c r="G2015" s="73"/>
      <c r="H2015" s="68"/>
      <c r="I2015" s="74"/>
      <c r="J2015" s="69"/>
      <c r="K2015" s="63" t="str">
        <f t="shared" si="34"/>
        <v>Vazia</v>
      </c>
      <c r="L2015" s="13"/>
      <c r="M2015" s="13"/>
      <c r="N2015" s="13"/>
      <c r="O2015" s="13"/>
      <c r="P2015" s="13"/>
      <c r="Q2015" s="13"/>
      <c r="R2015" s="13"/>
      <c r="S2015" s="13"/>
      <c r="T2015" s="13"/>
      <c r="U2015" s="13"/>
    </row>
    <row r="2016" spans="1:21" ht="18.75" hidden="1">
      <c r="A2016" s="76" t="s">
        <v>2095</v>
      </c>
      <c r="B2016" s="149"/>
      <c r="C2016" s="71"/>
      <c r="D2016" s="183"/>
      <c r="E2016" s="72"/>
      <c r="F2016" s="72"/>
      <c r="G2016" s="73">
        <f>D2016*E2016</f>
        <v>0</v>
      </c>
      <c r="H2016" s="68"/>
      <c r="I2016" s="74"/>
      <c r="J2016" s="69"/>
      <c r="K2016" s="63" t="str">
        <f t="shared" si="34"/>
        <v>Vazia</v>
      </c>
      <c r="L2016" s="13"/>
      <c r="M2016" s="13"/>
      <c r="N2016" s="13"/>
      <c r="O2016" s="13"/>
      <c r="P2016" s="13"/>
      <c r="Q2016" s="13"/>
      <c r="R2016" s="13"/>
      <c r="S2016" s="13"/>
      <c r="T2016" s="13"/>
      <c r="U2016" s="13"/>
    </row>
    <row r="2017" spans="1:21" ht="18.75" hidden="1">
      <c r="A2017" s="76"/>
      <c r="B2017" s="148"/>
      <c r="C2017" s="71"/>
      <c r="D2017" s="183"/>
      <c r="E2017" s="72"/>
      <c r="F2017" s="72"/>
      <c r="G2017" s="73"/>
      <c r="H2017" s="68"/>
      <c r="I2017" s="74"/>
      <c r="J2017" s="69"/>
      <c r="K2017" s="63" t="str">
        <f t="shared" si="34"/>
        <v>Vazia</v>
      </c>
      <c r="L2017" s="13"/>
      <c r="M2017" s="13"/>
      <c r="N2017" s="13"/>
      <c r="O2017" s="13"/>
      <c r="P2017" s="13"/>
      <c r="Q2017" s="13"/>
      <c r="R2017" s="13"/>
      <c r="S2017" s="13"/>
      <c r="T2017" s="13"/>
      <c r="U2017" s="13"/>
    </row>
    <row r="2018" spans="1:21" ht="18.75" hidden="1">
      <c r="A2018" s="76" t="s">
        <v>2096</v>
      </c>
      <c r="B2018" s="149"/>
      <c r="C2018" s="71"/>
      <c r="D2018" s="183"/>
      <c r="E2018" s="72"/>
      <c r="F2018" s="72"/>
      <c r="G2018" s="73">
        <f>D2018*E2018</f>
        <v>0</v>
      </c>
      <c r="H2018" s="68"/>
      <c r="I2018" s="74"/>
      <c r="J2018" s="69"/>
      <c r="K2018" s="63" t="str">
        <f t="shared" si="34"/>
        <v>Vazia</v>
      </c>
      <c r="L2018" s="13"/>
      <c r="M2018" s="13"/>
      <c r="N2018" s="13"/>
      <c r="O2018" s="13"/>
      <c r="P2018" s="13"/>
      <c r="Q2018" s="13"/>
      <c r="R2018" s="13"/>
      <c r="S2018" s="13"/>
      <c r="T2018" s="13"/>
      <c r="U2018" s="13"/>
    </row>
    <row r="2019" spans="1:21" ht="18.75" hidden="1">
      <c r="A2019" s="76"/>
      <c r="B2019" s="150"/>
      <c r="C2019" s="71"/>
      <c r="D2019" s="183"/>
      <c r="E2019" s="72"/>
      <c r="F2019" s="72"/>
      <c r="G2019" s="73"/>
      <c r="H2019" s="68"/>
      <c r="I2019" s="74"/>
      <c r="J2019" s="69"/>
      <c r="K2019" s="63" t="str">
        <f t="shared" si="34"/>
        <v>Vazia</v>
      </c>
      <c r="L2019" s="13"/>
      <c r="M2019" s="13"/>
      <c r="N2019" s="13"/>
      <c r="O2019" s="13"/>
      <c r="P2019" s="13"/>
      <c r="Q2019" s="13"/>
      <c r="R2019" s="13"/>
      <c r="S2019" s="13"/>
      <c r="T2019" s="13"/>
      <c r="U2019" s="13"/>
    </row>
    <row r="2020" spans="1:21" ht="18.75" hidden="1">
      <c r="A2020" s="76" t="s">
        <v>2097</v>
      </c>
      <c r="B2020" s="149"/>
      <c r="C2020" s="71"/>
      <c r="D2020" s="183"/>
      <c r="E2020" s="72"/>
      <c r="F2020" s="72"/>
      <c r="G2020" s="73">
        <f>D2020*E2020</f>
        <v>0</v>
      </c>
      <c r="H2020" s="68"/>
      <c r="I2020" s="74"/>
      <c r="J2020" s="69"/>
      <c r="K2020" s="63" t="str">
        <f t="shared" si="34"/>
        <v>Vazia</v>
      </c>
      <c r="L2020" s="13"/>
      <c r="M2020" s="13"/>
      <c r="N2020" s="13"/>
      <c r="O2020" s="13"/>
      <c r="P2020" s="13"/>
      <c r="Q2020" s="13"/>
      <c r="R2020" s="13"/>
      <c r="S2020" s="13"/>
      <c r="T2020" s="13"/>
      <c r="U2020" s="13"/>
    </row>
    <row r="2021" spans="1:21" ht="18.75" hidden="1">
      <c r="A2021" s="76"/>
      <c r="B2021" s="150"/>
      <c r="C2021" s="71"/>
      <c r="D2021" s="183"/>
      <c r="E2021" s="72"/>
      <c r="F2021" s="72"/>
      <c r="G2021" s="73"/>
      <c r="H2021" s="68"/>
      <c r="I2021" s="74"/>
      <c r="J2021" s="69"/>
      <c r="K2021" s="63" t="str">
        <f t="shared" si="34"/>
        <v>Vazia</v>
      </c>
      <c r="L2021" s="13"/>
      <c r="M2021" s="13"/>
      <c r="N2021" s="13"/>
      <c r="O2021" s="13"/>
      <c r="P2021" s="13"/>
      <c r="Q2021" s="13"/>
      <c r="R2021" s="13"/>
      <c r="S2021" s="13"/>
      <c r="T2021" s="13"/>
      <c r="U2021" s="13"/>
    </row>
    <row r="2022" spans="1:21" ht="18.75" hidden="1">
      <c r="A2022" s="76" t="s">
        <v>2098</v>
      </c>
      <c r="B2022" s="149"/>
      <c r="C2022" s="71"/>
      <c r="D2022" s="183"/>
      <c r="E2022" s="72"/>
      <c r="F2022" s="72"/>
      <c r="G2022" s="73">
        <f>D2022*E2022</f>
        <v>0</v>
      </c>
      <c r="H2022" s="68"/>
      <c r="I2022" s="74"/>
      <c r="J2022" s="69"/>
      <c r="K2022" s="63" t="str">
        <f t="shared" si="34"/>
        <v>Vazia</v>
      </c>
      <c r="L2022" s="13"/>
      <c r="M2022" s="13"/>
      <c r="N2022" s="13"/>
      <c r="O2022" s="13"/>
      <c r="P2022" s="13"/>
      <c r="Q2022" s="13"/>
      <c r="R2022" s="13"/>
      <c r="S2022" s="13"/>
      <c r="T2022" s="13"/>
      <c r="U2022" s="13"/>
    </row>
    <row r="2023" spans="1:21" ht="18.75" hidden="1">
      <c r="A2023" s="76"/>
      <c r="B2023" s="150"/>
      <c r="C2023" s="71"/>
      <c r="D2023" s="183"/>
      <c r="E2023" s="72"/>
      <c r="F2023" s="72"/>
      <c r="G2023" s="73"/>
      <c r="H2023" s="68"/>
      <c r="I2023" s="74"/>
      <c r="J2023" s="69"/>
      <c r="K2023" s="63" t="str">
        <f t="shared" si="34"/>
        <v>Vazia</v>
      </c>
      <c r="L2023" s="13"/>
      <c r="M2023" s="13"/>
      <c r="N2023" s="13"/>
      <c r="O2023" s="13"/>
      <c r="P2023" s="13"/>
      <c r="Q2023" s="13"/>
      <c r="R2023" s="13"/>
      <c r="S2023" s="13"/>
      <c r="T2023" s="13"/>
      <c r="U2023" s="13"/>
    </row>
    <row r="2024" spans="1:21" ht="18.75" hidden="1">
      <c r="A2024" s="76" t="s">
        <v>2099</v>
      </c>
      <c r="B2024" s="149"/>
      <c r="C2024" s="71"/>
      <c r="D2024" s="183"/>
      <c r="E2024" s="72"/>
      <c r="F2024" s="72"/>
      <c r="G2024" s="73">
        <f>D2024*E2024</f>
        <v>0</v>
      </c>
      <c r="H2024" s="68"/>
      <c r="I2024" s="74"/>
      <c r="J2024" s="69"/>
      <c r="K2024" s="63" t="str">
        <f t="shared" si="34"/>
        <v>Vazia</v>
      </c>
      <c r="L2024" s="13"/>
      <c r="M2024" s="13"/>
      <c r="N2024" s="13"/>
      <c r="O2024" s="13"/>
      <c r="P2024" s="13"/>
      <c r="Q2024" s="13"/>
      <c r="R2024" s="13"/>
      <c r="S2024" s="13"/>
      <c r="T2024" s="13"/>
      <c r="U2024" s="13"/>
    </row>
    <row r="2025" spans="1:21" ht="18.75" hidden="1">
      <c r="A2025" s="76"/>
      <c r="B2025" s="160"/>
      <c r="C2025" s="71"/>
      <c r="D2025" s="183"/>
      <c r="E2025" s="72"/>
      <c r="F2025" s="72"/>
      <c r="G2025" s="73"/>
      <c r="H2025" s="68"/>
      <c r="I2025" s="74"/>
      <c r="J2025" s="69"/>
      <c r="K2025" s="63" t="str">
        <f t="shared" si="34"/>
        <v>Vazia</v>
      </c>
      <c r="L2025" s="13"/>
      <c r="M2025" s="13"/>
      <c r="N2025" s="13"/>
      <c r="O2025" s="13"/>
      <c r="P2025" s="13"/>
      <c r="Q2025" s="13"/>
      <c r="R2025" s="13"/>
      <c r="S2025" s="13"/>
      <c r="T2025" s="13"/>
      <c r="U2025" s="13"/>
    </row>
    <row r="2026" spans="1:21" ht="18.75" hidden="1">
      <c r="A2026" s="76" t="s">
        <v>2100</v>
      </c>
      <c r="B2026" s="149"/>
      <c r="C2026" s="71"/>
      <c r="D2026" s="183"/>
      <c r="E2026" s="72"/>
      <c r="F2026" s="72"/>
      <c r="G2026" s="73">
        <f>D2026*E2026</f>
        <v>0</v>
      </c>
      <c r="H2026" s="68"/>
      <c r="I2026" s="74"/>
      <c r="J2026" s="121"/>
      <c r="K2026" s="63" t="str">
        <f t="shared" si="34"/>
        <v>Vazia</v>
      </c>
      <c r="L2026" s="22"/>
      <c r="M2026" s="22"/>
      <c r="N2026" s="22"/>
      <c r="O2026" s="22"/>
      <c r="P2026" s="22"/>
      <c r="Q2026" s="22"/>
      <c r="R2026" s="22"/>
      <c r="S2026" s="22"/>
      <c r="T2026" s="22"/>
      <c r="U2026" s="22"/>
    </row>
    <row r="2027" spans="1:21" ht="18.75" hidden="1">
      <c r="A2027" s="76"/>
      <c r="B2027" s="148"/>
      <c r="C2027" s="31"/>
      <c r="D2027" s="195"/>
      <c r="E2027" s="32"/>
      <c r="F2027" s="32"/>
      <c r="G2027" s="19"/>
      <c r="H2027" s="68"/>
      <c r="I2027" s="74"/>
      <c r="J2027" s="122"/>
      <c r="K2027" s="63" t="str">
        <f t="shared" ref="K2027:K2042" si="35">IF(H2027="","Vazia","Preenchida")</f>
        <v>Vazia</v>
      </c>
      <c r="L2027" s="9"/>
      <c r="M2027" s="9"/>
      <c r="N2027" s="9"/>
      <c r="O2027" s="9"/>
      <c r="P2027" s="9"/>
      <c r="Q2027" s="9"/>
      <c r="R2027" s="9"/>
      <c r="S2027" s="9"/>
      <c r="T2027" s="9"/>
      <c r="U2027" s="9"/>
    </row>
    <row r="2028" spans="1:21" ht="18.75">
      <c r="A2028" s="117"/>
      <c r="B2028" s="175"/>
      <c r="C2028" s="276" t="s">
        <v>81</v>
      </c>
      <c r="D2028" s="272"/>
      <c r="E2028" s="270"/>
      <c r="F2028" s="34"/>
      <c r="G2028" s="35">
        <f>SUM(G2015:G2027)</f>
        <v>0</v>
      </c>
      <c r="H2028" s="212" t="s">
        <v>2225</v>
      </c>
      <c r="I2028" s="74"/>
      <c r="J2028" s="122"/>
      <c r="K2028" s="63" t="str">
        <f t="shared" si="35"/>
        <v>Preenchida</v>
      </c>
      <c r="L2028" s="9"/>
      <c r="M2028" s="9"/>
      <c r="N2028" s="9"/>
      <c r="O2028" s="9"/>
      <c r="P2028" s="9"/>
      <c r="Q2028" s="9"/>
      <c r="R2028" s="9"/>
      <c r="S2028" s="9"/>
      <c r="T2028" s="9"/>
      <c r="U2028" s="9"/>
    </row>
    <row r="2029" spans="1:21" ht="18.75">
      <c r="A2029" s="123"/>
      <c r="B2029" s="178"/>
      <c r="C2029" s="302" t="s">
        <v>2101</v>
      </c>
      <c r="D2029" s="272"/>
      <c r="E2029" s="270"/>
      <c r="F2029" s="34"/>
      <c r="G2029" s="21">
        <f>+G2028+G1839+G1766+G1748+G1715+G1644+G1558+G1510+G1462+G1448+G1347+G1311+G1254+G1202+G1135+G771+G709+G513+G356+G327+G290+G226+G195+G68+G2014</f>
        <v>438277.8010370399</v>
      </c>
      <c r="H2029" s="212" t="s">
        <v>2225</v>
      </c>
      <c r="I2029" s="124"/>
      <c r="J2029" s="125"/>
      <c r="K2029" s="63" t="str">
        <f t="shared" si="35"/>
        <v>Preenchida</v>
      </c>
      <c r="L2029" s="9"/>
      <c r="M2029" s="9"/>
      <c r="N2029" s="9"/>
      <c r="O2029" s="9"/>
      <c r="P2029" s="9"/>
      <c r="Q2029" s="9"/>
      <c r="R2029" s="9"/>
      <c r="S2029" s="9"/>
      <c r="T2029" s="9"/>
      <c r="U2029" s="9"/>
    </row>
    <row r="2030" spans="1:21" ht="18.75">
      <c r="A2030" s="123"/>
      <c r="B2030" s="160"/>
      <c r="C2030" s="36">
        <f>IF(+D3=2%,29.26%,IF(D3=3%,29.26%,IF(D3=4%,29.26%,IF(D3=5%,29.26%,0))))</f>
        <v>0.29260000000000003</v>
      </c>
      <c r="D2030" s="304" t="s">
        <v>2102</v>
      </c>
      <c r="E2030" s="272"/>
      <c r="F2030" s="34"/>
      <c r="G2030" s="37">
        <f>G1839*C2030</f>
        <v>0</v>
      </c>
      <c r="H2030" s="218" t="s">
        <v>2225</v>
      </c>
      <c r="I2030" s="124"/>
      <c r="J2030" s="125"/>
      <c r="K2030" s="63" t="str">
        <f t="shared" si="35"/>
        <v>Preenchida</v>
      </c>
      <c r="L2030" s="9"/>
      <c r="M2030" s="9"/>
      <c r="N2030" s="9"/>
      <c r="O2030" s="9"/>
      <c r="P2030" s="9"/>
      <c r="Q2030" s="9"/>
      <c r="R2030" s="9"/>
      <c r="S2030" s="9"/>
      <c r="T2030" s="9"/>
      <c r="U2030" s="9"/>
    </row>
    <row r="2031" spans="1:21" ht="18.75">
      <c r="A2031" s="123"/>
      <c r="B2031" s="160"/>
      <c r="C2031" s="36">
        <f>IF(+D3=2%,22.47%,IF(D3=3%,23.12%,IF(D3=4%,23.77%,IF(D3=5%,24.43%,0))))</f>
        <v>0.23120000000000002</v>
      </c>
      <c r="D2031" s="305" t="s">
        <v>2103</v>
      </c>
      <c r="E2031" s="272"/>
      <c r="F2031" s="34"/>
      <c r="G2031" s="38" t="s">
        <v>2104</v>
      </c>
      <c r="H2031" s="218" t="s">
        <v>2225</v>
      </c>
      <c r="I2031" s="124"/>
      <c r="J2031" s="125"/>
      <c r="K2031" s="63" t="str">
        <f t="shared" si="35"/>
        <v>Preenchida</v>
      </c>
      <c r="L2031" s="9"/>
      <c r="M2031" s="9"/>
      <c r="N2031" s="9"/>
      <c r="O2031" s="9"/>
      <c r="P2031" s="9"/>
      <c r="Q2031" s="9"/>
      <c r="R2031" s="9"/>
      <c r="S2031" s="9"/>
      <c r="T2031" s="9"/>
      <c r="U2031" s="9"/>
    </row>
    <row r="2032" spans="1:21" ht="19.5" thickBot="1">
      <c r="A2032" s="123"/>
      <c r="B2032" s="160"/>
      <c r="C2032" s="302" t="s">
        <v>2105</v>
      </c>
      <c r="D2032" s="272"/>
      <c r="E2032" s="270"/>
      <c r="F2032" s="127"/>
      <c r="G2032" s="21">
        <f>SUM(G2029:G2031)</f>
        <v>438277.8010370399</v>
      </c>
      <c r="H2032" s="219" t="s">
        <v>2225</v>
      </c>
      <c r="I2032" s="124"/>
      <c r="J2032" s="125"/>
      <c r="K2032" s="63" t="str">
        <f t="shared" si="35"/>
        <v>Preenchida</v>
      </c>
      <c r="L2032" s="9"/>
      <c r="M2032" s="9"/>
      <c r="N2032" s="9"/>
      <c r="O2032" s="9"/>
      <c r="P2032" s="9"/>
      <c r="Q2032" s="9"/>
      <c r="R2032" s="9"/>
      <c r="S2032" s="9"/>
      <c r="T2032" s="9"/>
      <c r="U2032" s="9"/>
    </row>
    <row r="2033" spans="1:21" ht="42.6" customHeight="1" thickBot="1">
      <c r="A2033" s="306" t="s">
        <v>2106</v>
      </c>
      <c r="B2033" s="296"/>
      <c r="C2033" s="296"/>
      <c r="D2033" s="296"/>
      <c r="E2033" s="296"/>
      <c r="F2033" s="296"/>
      <c r="G2033" s="296"/>
      <c r="H2033" s="296"/>
      <c r="I2033" s="128" t="s">
        <v>2107</v>
      </c>
      <c r="J2033" s="129" t="s">
        <v>2108</v>
      </c>
      <c r="K2033" s="63" t="str">
        <f>IF(A2033="","Vazia","Preenchida")</f>
        <v>Preenchida</v>
      </c>
      <c r="L2033" s="204"/>
      <c r="M2033" s="204"/>
      <c r="N2033" s="204"/>
      <c r="O2033" s="204"/>
      <c r="P2033" s="204"/>
      <c r="Q2033" s="204"/>
      <c r="R2033" s="205"/>
      <c r="S2033" s="1"/>
      <c r="T2033" s="1"/>
      <c r="U2033" s="1"/>
    </row>
    <row r="2034" spans="1:21" ht="45.6" customHeight="1" thickBot="1">
      <c r="A2034" s="295" t="s">
        <v>2126</v>
      </c>
      <c r="B2034" s="296"/>
      <c r="C2034" s="296"/>
      <c r="D2034" s="296"/>
      <c r="E2034" s="297" t="s">
        <v>2127</v>
      </c>
      <c r="F2034" s="296"/>
      <c r="G2034" s="296"/>
      <c r="H2034" s="130"/>
      <c r="I2034" s="134" t="s">
        <v>2125</v>
      </c>
      <c r="J2034" s="135">
        <v>45960</v>
      </c>
      <c r="K2034" s="63" t="str">
        <f>IF(A2034="","Vazia","Preenchida")</f>
        <v>Preenchida</v>
      </c>
      <c r="L2034" s="39"/>
      <c r="M2034" s="39"/>
      <c r="N2034" s="39"/>
      <c r="O2034" s="39"/>
      <c r="P2034" s="39"/>
      <c r="Q2034" s="39"/>
      <c r="R2034" s="39"/>
      <c r="S2034" s="39"/>
      <c r="T2034" s="39"/>
      <c r="U2034" s="39"/>
    </row>
    <row r="2035" spans="1:21" ht="30.6" customHeight="1" thickBot="1">
      <c r="A2035" s="298" t="s">
        <v>2109</v>
      </c>
      <c r="B2035" s="299"/>
      <c r="C2035" s="299"/>
      <c r="D2035" s="299"/>
      <c r="E2035" s="303" t="s">
        <v>2129</v>
      </c>
      <c r="F2035" s="303"/>
      <c r="G2035" s="303"/>
      <c r="H2035" s="131"/>
      <c r="I2035" s="132"/>
      <c r="J2035" s="133"/>
      <c r="K2035" s="63" t="str">
        <f>IF(A2035="","Vazia","Preenchida")</f>
        <v>Preenchida</v>
      </c>
      <c r="L2035" s="39"/>
      <c r="M2035" s="39"/>
      <c r="N2035" s="39"/>
      <c r="O2035" s="39"/>
      <c r="P2035" s="39"/>
      <c r="Q2035" s="39"/>
      <c r="R2035" s="39"/>
      <c r="S2035" s="39"/>
      <c r="T2035" s="39"/>
      <c r="U2035" s="39"/>
    </row>
    <row r="2036" spans="1:21" ht="19.5" thickTop="1">
      <c r="A2036" s="126"/>
      <c r="B2036" s="294"/>
      <c r="C2036" s="294"/>
      <c r="D2036" s="294"/>
      <c r="E2036" s="294"/>
      <c r="F2036" s="140"/>
      <c r="G2036" s="140"/>
      <c r="H2036" s="220" t="s">
        <v>2225</v>
      </c>
      <c r="I2036" s="127"/>
      <c r="J2036" s="65"/>
      <c r="K2036" s="63" t="str">
        <f t="shared" si="35"/>
        <v>Preenchida</v>
      </c>
      <c r="L2036" s="141"/>
      <c r="M2036" s="141"/>
      <c r="N2036" s="141"/>
      <c r="O2036" s="141"/>
      <c r="P2036" s="141"/>
      <c r="Q2036" s="141"/>
      <c r="R2036" s="141"/>
      <c r="S2036" s="141"/>
      <c r="T2036" s="141"/>
      <c r="U2036" s="141"/>
    </row>
    <row r="2037" spans="1:21" ht="18">
      <c r="A2037" s="40"/>
      <c r="B2037" s="143"/>
      <c r="C2037" s="41"/>
      <c r="D2037" s="234"/>
      <c r="E2037" s="43"/>
      <c r="F2037" s="43"/>
      <c r="G2037" s="42"/>
      <c r="H2037" s="221" t="s">
        <v>2225</v>
      </c>
      <c r="I2037" s="45"/>
      <c r="J2037" s="46"/>
      <c r="K2037" s="63" t="str">
        <f t="shared" si="35"/>
        <v>Preenchida</v>
      </c>
      <c r="L2037" s="47"/>
      <c r="M2037" s="47"/>
      <c r="N2037" s="47"/>
      <c r="O2037" s="47"/>
      <c r="P2037" s="47"/>
      <c r="Q2037" s="47"/>
      <c r="R2037" s="47"/>
      <c r="S2037" s="47"/>
      <c r="T2037" s="47"/>
      <c r="U2037" s="47"/>
    </row>
    <row r="2038" spans="1:21" ht="18">
      <c r="A2038" s="40"/>
      <c r="B2038" s="143" t="s">
        <v>2136</v>
      </c>
      <c r="C2038" s="41"/>
      <c r="D2038" s="234"/>
      <c r="E2038" s="136"/>
      <c r="F2038" s="137" t="s">
        <v>2131</v>
      </c>
      <c r="G2038" s="138"/>
      <c r="H2038" s="221" t="s">
        <v>2225</v>
      </c>
      <c r="I2038" s="45"/>
      <c r="J2038" s="46"/>
      <c r="K2038" s="63" t="str">
        <f t="shared" si="35"/>
        <v>Preenchida</v>
      </c>
      <c r="L2038" s="47"/>
      <c r="M2038" s="47"/>
      <c r="N2038" s="47"/>
      <c r="O2038" s="47"/>
      <c r="P2038" s="47"/>
      <c r="Q2038" s="47"/>
      <c r="R2038" s="47"/>
      <c r="S2038" s="47"/>
      <c r="T2038" s="47"/>
      <c r="U2038" s="47"/>
    </row>
    <row r="2039" spans="1:21" ht="18">
      <c r="A2039" s="40"/>
      <c r="B2039" s="144" t="s">
        <v>2134</v>
      </c>
      <c r="C2039" s="41"/>
      <c r="D2039" s="234"/>
      <c r="E2039" s="136"/>
      <c r="F2039" s="137" t="s">
        <v>2128</v>
      </c>
      <c r="G2039" s="138"/>
      <c r="H2039" s="221" t="s">
        <v>2225</v>
      </c>
      <c r="I2039" s="45"/>
      <c r="J2039" s="46"/>
      <c r="K2039" s="63" t="str">
        <f t="shared" si="35"/>
        <v>Preenchida</v>
      </c>
      <c r="L2039" s="47"/>
      <c r="M2039" s="47"/>
      <c r="N2039" s="47"/>
      <c r="O2039" s="47"/>
      <c r="P2039" s="47"/>
      <c r="Q2039" s="47"/>
      <c r="R2039" s="47"/>
      <c r="S2039" s="47"/>
      <c r="T2039" s="47"/>
      <c r="U2039" s="47"/>
    </row>
    <row r="2040" spans="1:21" ht="18">
      <c r="A2040" s="40"/>
      <c r="B2040" s="145" t="s">
        <v>2133</v>
      </c>
      <c r="C2040" s="41"/>
      <c r="D2040" s="234"/>
      <c r="E2040" s="136"/>
      <c r="F2040" s="139" t="s">
        <v>2132</v>
      </c>
      <c r="G2040" s="138"/>
      <c r="H2040" s="221" t="s">
        <v>2225</v>
      </c>
      <c r="I2040" s="45"/>
      <c r="J2040" s="46"/>
      <c r="K2040" s="63" t="str">
        <f t="shared" si="35"/>
        <v>Preenchida</v>
      </c>
      <c r="L2040" s="47"/>
      <c r="M2040" s="47"/>
      <c r="N2040" s="47"/>
      <c r="O2040" s="47"/>
      <c r="P2040" s="47"/>
      <c r="Q2040" s="47"/>
      <c r="R2040" s="47"/>
      <c r="S2040" s="47"/>
      <c r="T2040" s="47"/>
      <c r="U2040" s="47"/>
    </row>
    <row r="2041" spans="1:21" ht="18">
      <c r="A2041" s="40"/>
      <c r="B2041" s="145" t="s">
        <v>2135</v>
      </c>
      <c r="C2041" s="41"/>
      <c r="D2041" s="234"/>
      <c r="E2041" s="43"/>
      <c r="F2041" s="43"/>
      <c r="G2041" s="42"/>
      <c r="H2041" s="221" t="s">
        <v>2225</v>
      </c>
      <c r="I2041" s="45"/>
      <c r="J2041" s="46"/>
      <c r="K2041" s="63" t="str">
        <f t="shared" si="35"/>
        <v>Preenchida</v>
      </c>
      <c r="L2041" s="47"/>
      <c r="M2041" s="47"/>
      <c r="N2041" s="47"/>
      <c r="O2041" s="47"/>
      <c r="P2041" s="47"/>
      <c r="Q2041" s="47"/>
      <c r="R2041" s="47"/>
      <c r="S2041" s="47"/>
      <c r="T2041" s="47"/>
      <c r="U2041" s="47"/>
    </row>
    <row r="2042" spans="1:21" ht="18">
      <c r="A2042" s="40"/>
      <c r="B2042" s="179"/>
      <c r="C2042" s="41"/>
      <c r="D2042" s="234"/>
      <c r="E2042" s="43"/>
      <c r="F2042" s="43"/>
      <c r="G2042" s="42"/>
      <c r="H2042" s="221" t="s">
        <v>2225</v>
      </c>
      <c r="I2042" s="45"/>
      <c r="J2042" s="46"/>
      <c r="K2042" s="63" t="str">
        <f t="shared" si="35"/>
        <v>Preenchida</v>
      </c>
      <c r="L2042" s="47"/>
      <c r="M2042" s="47"/>
      <c r="N2042" s="47"/>
      <c r="O2042" s="47"/>
      <c r="P2042" s="47"/>
      <c r="Q2042" s="47"/>
      <c r="R2042" s="47"/>
      <c r="S2042" s="47"/>
      <c r="T2042" s="47"/>
      <c r="U2042" s="47"/>
    </row>
    <row r="2043" spans="1:21" ht="18" hidden="1">
      <c r="A2043" s="40"/>
      <c r="B2043" s="179"/>
      <c r="C2043" s="41"/>
      <c r="D2043" s="196"/>
      <c r="E2043" s="43"/>
      <c r="F2043" s="43"/>
      <c r="G2043" s="42"/>
      <c r="H2043" s="44"/>
      <c r="I2043" s="45"/>
      <c r="J2043" s="46"/>
      <c r="K2043" s="47"/>
      <c r="L2043" s="47"/>
      <c r="M2043" s="47"/>
      <c r="N2043" s="47"/>
      <c r="O2043" s="47"/>
      <c r="P2043" s="47"/>
      <c r="Q2043" s="47"/>
      <c r="R2043" s="47"/>
      <c r="S2043" s="47"/>
      <c r="T2043" s="47"/>
      <c r="U2043" s="47"/>
    </row>
    <row r="2044" spans="1:21" ht="18" hidden="1">
      <c r="A2044" s="40"/>
      <c r="B2044" s="179"/>
      <c r="C2044" s="41"/>
      <c r="D2044" s="196"/>
      <c r="E2044" s="43"/>
      <c r="F2044" s="43"/>
      <c r="G2044" s="42"/>
      <c r="H2044" s="44"/>
      <c r="I2044" s="45"/>
      <c r="J2044" s="46"/>
      <c r="K2044" s="47"/>
      <c r="L2044" s="47"/>
      <c r="M2044" s="47"/>
      <c r="N2044" s="47"/>
      <c r="O2044" s="47"/>
      <c r="P2044" s="47"/>
      <c r="Q2044" s="47"/>
      <c r="R2044" s="47"/>
      <c r="S2044" s="47"/>
      <c r="T2044" s="47"/>
      <c r="U2044" s="47"/>
    </row>
    <row r="2045" spans="1:21" ht="18" hidden="1">
      <c r="A2045" s="40"/>
      <c r="B2045" s="179"/>
      <c r="C2045" s="41"/>
      <c r="D2045" s="196"/>
      <c r="E2045" s="43"/>
      <c r="F2045" s="43"/>
      <c r="G2045" s="42"/>
      <c r="H2045" s="44"/>
      <c r="I2045" s="45"/>
      <c r="J2045" s="46"/>
      <c r="K2045" s="47"/>
      <c r="L2045" s="47"/>
      <c r="M2045" s="47"/>
      <c r="N2045" s="47"/>
      <c r="O2045" s="47"/>
      <c r="P2045" s="47"/>
      <c r="Q2045" s="47"/>
      <c r="R2045" s="47"/>
      <c r="S2045" s="47"/>
      <c r="T2045" s="47"/>
      <c r="U2045" s="47"/>
    </row>
    <row r="2046" spans="1:21" ht="18" hidden="1">
      <c r="A2046" s="40"/>
      <c r="B2046" s="179"/>
      <c r="C2046" s="41"/>
      <c r="D2046" s="196"/>
      <c r="E2046" s="43"/>
      <c r="F2046" s="43"/>
      <c r="G2046" s="42"/>
      <c r="H2046" s="44"/>
      <c r="I2046" s="45"/>
      <c r="J2046" s="46"/>
      <c r="K2046" s="47"/>
      <c r="L2046" s="47"/>
      <c r="M2046" s="47"/>
      <c r="N2046" s="47"/>
      <c r="O2046" s="47"/>
      <c r="P2046" s="47"/>
      <c r="Q2046" s="47"/>
      <c r="R2046" s="47"/>
      <c r="S2046" s="47"/>
      <c r="T2046" s="47"/>
      <c r="U2046" s="47"/>
    </row>
    <row r="2047" spans="1:21" ht="18" hidden="1">
      <c r="A2047" s="40"/>
      <c r="B2047" s="179"/>
      <c r="C2047" s="41"/>
      <c r="D2047" s="196"/>
      <c r="E2047" s="43"/>
      <c r="F2047" s="43"/>
      <c r="G2047" s="42"/>
      <c r="H2047" s="44"/>
      <c r="I2047" s="45"/>
      <c r="J2047" s="46"/>
      <c r="K2047" s="47"/>
      <c r="L2047" s="47"/>
      <c r="M2047" s="47"/>
      <c r="N2047" s="47"/>
      <c r="O2047" s="47"/>
      <c r="P2047" s="47"/>
      <c r="Q2047" s="47"/>
      <c r="R2047" s="47"/>
      <c r="S2047" s="47"/>
      <c r="T2047" s="47"/>
      <c r="U2047" s="47"/>
    </row>
    <row r="2048" spans="1:21" ht="18" hidden="1">
      <c r="A2048" s="40"/>
      <c r="B2048" s="179"/>
      <c r="C2048" s="41"/>
      <c r="D2048" s="196"/>
      <c r="E2048" s="43"/>
      <c r="F2048" s="43"/>
      <c r="G2048" s="42"/>
      <c r="H2048" s="44"/>
      <c r="I2048" s="45"/>
      <c r="J2048" s="46"/>
      <c r="K2048" s="47"/>
      <c r="L2048" s="47"/>
      <c r="M2048" s="47"/>
      <c r="N2048" s="47"/>
      <c r="O2048" s="47"/>
      <c r="P2048" s="47"/>
      <c r="Q2048" s="47"/>
      <c r="R2048" s="47"/>
      <c r="S2048" s="47"/>
      <c r="T2048" s="47"/>
      <c r="U2048" s="47"/>
    </row>
    <row r="2049" spans="1:21" ht="18" hidden="1">
      <c r="A2049" s="40"/>
      <c r="B2049" s="179"/>
      <c r="C2049" s="41"/>
      <c r="D2049" s="196"/>
      <c r="E2049" s="43"/>
      <c r="F2049" s="43"/>
      <c r="G2049" s="42"/>
      <c r="H2049" s="44"/>
      <c r="I2049" s="45"/>
      <c r="J2049" s="46"/>
      <c r="K2049" s="47"/>
      <c r="L2049" s="47"/>
      <c r="M2049" s="47"/>
      <c r="N2049" s="47"/>
      <c r="O2049" s="47"/>
      <c r="P2049" s="47"/>
      <c r="Q2049" s="47"/>
      <c r="R2049" s="47"/>
      <c r="S2049" s="47"/>
      <c r="T2049" s="47"/>
      <c r="U2049" s="47"/>
    </row>
    <row r="2050" spans="1:21" ht="18" hidden="1">
      <c r="A2050" s="40"/>
      <c r="B2050" s="179"/>
      <c r="C2050" s="41"/>
      <c r="D2050" s="196"/>
      <c r="E2050" s="43"/>
      <c r="F2050" s="43"/>
      <c r="G2050" s="42"/>
      <c r="H2050" s="44"/>
      <c r="I2050" s="45"/>
      <c r="J2050" s="46"/>
      <c r="K2050" s="47"/>
      <c r="L2050" s="47"/>
      <c r="M2050" s="47"/>
      <c r="N2050" s="47"/>
      <c r="O2050" s="47"/>
      <c r="P2050" s="47"/>
      <c r="Q2050" s="47"/>
      <c r="R2050" s="47"/>
      <c r="S2050" s="47"/>
      <c r="T2050" s="47"/>
      <c r="U2050" s="47"/>
    </row>
    <row r="2051" spans="1:21" ht="18" hidden="1">
      <c r="A2051" s="40"/>
      <c r="B2051" s="179"/>
      <c r="C2051" s="41"/>
      <c r="D2051" s="196"/>
      <c r="E2051" s="43"/>
      <c r="F2051" s="43"/>
      <c r="G2051" s="42"/>
      <c r="H2051" s="44"/>
      <c r="I2051" s="45"/>
      <c r="J2051" s="46"/>
      <c r="K2051" s="47"/>
      <c r="L2051" s="47"/>
      <c r="M2051" s="47"/>
      <c r="N2051" s="47"/>
      <c r="O2051" s="47"/>
      <c r="P2051" s="47"/>
      <c r="Q2051" s="47"/>
      <c r="R2051" s="47"/>
      <c r="S2051" s="47"/>
      <c r="T2051" s="47"/>
      <c r="U2051" s="47"/>
    </row>
    <row r="2052" spans="1:21" ht="18" hidden="1">
      <c r="A2052" s="40"/>
      <c r="B2052" s="179"/>
      <c r="C2052" s="41"/>
      <c r="D2052" s="196"/>
      <c r="E2052" s="43"/>
      <c r="F2052" s="43"/>
      <c r="G2052" s="42"/>
      <c r="H2052" s="44"/>
      <c r="I2052" s="45"/>
      <c r="J2052" s="46"/>
      <c r="K2052" s="47"/>
      <c r="L2052" s="47"/>
      <c r="M2052" s="47"/>
      <c r="N2052" s="47"/>
      <c r="O2052" s="47"/>
      <c r="P2052" s="47"/>
      <c r="Q2052" s="47"/>
      <c r="R2052" s="47"/>
      <c r="S2052" s="47"/>
      <c r="T2052" s="47"/>
      <c r="U2052" s="47"/>
    </row>
    <row r="2053" spans="1:21" ht="18" hidden="1">
      <c r="A2053" s="40"/>
      <c r="B2053" s="179"/>
      <c r="C2053" s="41"/>
      <c r="D2053" s="196"/>
      <c r="E2053" s="43"/>
      <c r="F2053" s="43"/>
      <c r="G2053" s="42"/>
      <c r="H2053" s="44"/>
      <c r="I2053" s="45"/>
      <c r="J2053" s="46"/>
      <c r="K2053" s="47"/>
      <c r="L2053" s="47"/>
      <c r="M2053" s="47"/>
      <c r="N2053" s="47"/>
      <c r="O2053" s="47"/>
      <c r="P2053" s="47"/>
      <c r="Q2053" s="47"/>
      <c r="R2053" s="47"/>
      <c r="S2053" s="47"/>
      <c r="T2053" s="47"/>
      <c r="U2053" s="47"/>
    </row>
    <row r="2054" spans="1:21" ht="18" hidden="1">
      <c r="A2054" s="40"/>
      <c r="B2054" s="179"/>
      <c r="C2054" s="41"/>
      <c r="D2054" s="196"/>
      <c r="E2054" s="43"/>
      <c r="F2054" s="43"/>
      <c r="G2054" s="42"/>
      <c r="H2054" s="44"/>
      <c r="I2054" s="45"/>
      <c r="J2054" s="46"/>
      <c r="K2054" s="47"/>
      <c r="L2054" s="47"/>
      <c r="M2054" s="47"/>
      <c r="N2054" s="47"/>
      <c r="O2054" s="47"/>
      <c r="P2054" s="47"/>
      <c r="Q2054" s="47"/>
      <c r="R2054" s="47"/>
      <c r="S2054" s="47"/>
      <c r="T2054" s="47"/>
      <c r="U2054" s="47"/>
    </row>
    <row r="2055" spans="1:21" ht="18" hidden="1">
      <c r="A2055" s="40"/>
      <c r="B2055" s="179"/>
      <c r="C2055" s="41"/>
      <c r="D2055" s="196"/>
      <c r="E2055" s="43"/>
      <c r="F2055" s="43"/>
      <c r="G2055" s="42"/>
      <c r="H2055" s="44"/>
      <c r="I2055" s="45"/>
      <c r="J2055" s="46"/>
      <c r="K2055" s="47"/>
      <c r="L2055" s="47"/>
      <c r="M2055" s="47"/>
      <c r="N2055" s="47"/>
      <c r="O2055" s="47"/>
      <c r="P2055" s="47"/>
      <c r="Q2055" s="47"/>
      <c r="R2055" s="47"/>
      <c r="S2055" s="47"/>
      <c r="T2055" s="47"/>
      <c r="U2055" s="47"/>
    </row>
    <row r="2056" spans="1:21" ht="18" hidden="1">
      <c r="A2056" s="40"/>
      <c r="B2056" s="179"/>
      <c r="C2056" s="41"/>
      <c r="D2056" s="196"/>
      <c r="E2056" s="43"/>
      <c r="F2056" s="43"/>
      <c r="G2056" s="42"/>
      <c r="H2056" s="44"/>
      <c r="I2056" s="45"/>
      <c r="J2056" s="46"/>
      <c r="K2056" s="47"/>
      <c r="L2056" s="47"/>
      <c r="M2056" s="47"/>
      <c r="N2056" s="47"/>
      <c r="O2056" s="47"/>
      <c r="P2056" s="47"/>
      <c r="Q2056" s="47"/>
      <c r="R2056" s="47"/>
      <c r="S2056" s="47"/>
      <c r="T2056" s="47"/>
      <c r="U2056" s="47"/>
    </row>
    <row r="2057" spans="1:21" ht="18" hidden="1">
      <c r="A2057" s="40"/>
      <c r="B2057" s="179"/>
      <c r="C2057" s="41"/>
      <c r="D2057" s="196"/>
      <c r="E2057" s="43"/>
      <c r="F2057" s="43"/>
      <c r="G2057" s="42"/>
      <c r="H2057" s="44"/>
      <c r="I2057" s="45"/>
      <c r="J2057" s="46"/>
      <c r="K2057" s="47"/>
      <c r="L2057" s="47"/>
      <c r="M2057" s="47"/>
      <c r="N2057" s="47"/>
      <c r="O2057" s="47"/>
      <c r="P2057" s="47"/>
      <c r="Q2057" s="47"/>
      <c r="R2057" s="47"/>
      <c r="S2057" s="47"/>
      <c r="T2057" s="47"/>
      <c r="U2057" s="47"/>
    </row>
    <row r="2058" spans="1:21" ht="18" hidden="1">
      <c r="A2058" s="40"/>
      <c r="B2058" s="179"/>
      <c r="C2058" s="41"/>
      <c r="D2058" s="196"/>
      <c r="E2058" s="43"/>
      <c r="F2058" s="43"/>
      <c r="G2058" s="42"/>
      <c r="H2058" s="44"/>
      <c r="I2058" s="45"/>
      <c r="J2058" s="46"/>
      <c r="K2058" s="47"/>
      <c r="L2058" s="47"/>
      <c r="M2058" s="47"/>
      <c r="N2058" s="47"/>
      <c r="O2058" s="47"/>
      <c r="P2058" s="47"/>
      <c r="Q2058" s="47"/>
      <c r="R2058" s="47"/>
      <c r="S2058" s="47"/>
      <c r="T2058" s="47"/>
      <c r="U2058" s="47"/>
    </row>
    <row r="2059" spans="1:21" ht="18" hidden="1">
      <c r="A2059" s="40"/>
      <c r="B2059" s="179"/>
      <c r="C2059" s="41"/>
      <c r="D2059" s="196"/>
      <c r="E2059" s="43"/>
      <c r="F2059" s="43"/>
      <c r="G2059" s="42"/>
      <c r="H2059" s="44"/>
      <c r="I2059" s="45"/>
      <c r="J2059" s="46"/>
      <c r="K2059" s="47"/>
      <c r="L2059" s="47"/>
      <c r="M2059" s="47"/>
      <c r="N2059" s="47"/>
      <c r="O2059" s="47"/>
      <c r="P2059" s="47"/>
      <c r="Q2059" s="47"/>
      <c r="R2059" s="47"/>
      <c r="S2059" s="47"/>
      <c r="T2059" s="47"/>
      <c r="U2059" s="47"/>
    </row>
    <row r="2060" spans="1:21" ht="18" hidden="1">
      <c r="A2060" s="40"/>
      <c r="B2060" s="179"/>
      <c r="C2060" s="41"/>
      <c r="D2060" s="196"/>
      <c r="E2060" s="43"/>
      <c r="F2060" s="43"/>
      <c r="G2060" s="42"/>
      <c r="H2060" s="44"/>
      <c r="I2060" s="45"/>
      <c r="J2060" s="46"/>
      <c r="K2060" s="47"/>
      <c r="L2060" s="47"/>
      <c r="M2060" s="47"/>
      <c r="N2060" s="47"/>
      <c r="O2060" s="47"/>
      <c r="P2060" s="47"/>
      <c r="Q2060" s="47"/>
      <c r="R2060" s="47"/>
      <c r="S2060" s="47"/>
      <c r="T2060" s="47"/>
      <c r="U2060" s="47"/>
    </row>
    <row r="2061" spans="1:21" ht="18" hidden="1">
      <c r="A2061" s="40"/>
      <c r="B2061" s="179"/>
      <c r="C2061" s="41"/>
      <c r="D2061" s="196"/>
      <c r="E2061" s="43"/>
      <c r="F2061" s="43"/>
      <c r="G2061" s="42"/>
      <c r="H2061" s="44"/>
      <c r="I2061" s="45"/>
      <c r="J2061" s="46"/>
      <c r="K2061" s="47"/>
      <c r="L2061" s="47"/>
      <c r="M2061" s="47"/>
      <c r="N2061" s="47"/>
      <c r="O2061" s="47"/>
      <c r="P2061" s="47"/>
      <c r="Q2061" s="47"/>
      <c r="R2061" s="47"/>
      <c r="S2061" s="47"/>
      <c r="T2061" s="47"/>
      <c r="U2061" s="47"/>
    </row>
    <row r="2062" spans="1:21" ht="18" hidden="1">
      <c r="A2062" s="40"/>
      <c r="B2062" s="179"/>
      <c r="C2062" s="41"/>
      <c r="D2062" s="196"/>
      <c r="E2062" s="43"/>
      <c r="F2062" s="43"/>
      <c r="G2062" s="42"/>
      <c r="H2062" s="44"/>
      <c r="I2062" s="45"/>
      <c r="J2062" s="46"/>
      <c r="K2062" s="47"/>
      <c r="L2062" s="47"/>
      <c r="M2062" s="47"/>
      <c r="N2062" s="47"/>
      <c r="O2062" s="47"/>
      <c r="P2062" s="47"/>
      <c r="Q2062" s="47"/>
      <c r="R2062" s="47"/>
      <c r="S2062" s="47"/>
      <c r="T2062" s="47"/>
      <c r="U2062" s="47"/>
    </row>
    <row r="2063" spans="1:21" ht="18" hidden="1">
      <c r="A2063" s="40"/>
      <c r="B2063" s="179"/>
      <c r="C2063" s="41"/>
      <c r="D2063" s="196"/>
      <c r="E2063" s="43"/>
      <c r="F2063" s="43"/>
      <c r="G2063" s="42"/>
      <c r="H2063" s="44"/>
      <c r="I2063" s="45"/>
      <c r="J2063" s="46"/>
      <c r="K2063" s="47"/>
      <c r="L2063" s="47"/>
      <c r="M2063" s="47"/>
      <c r="N2063" s="47"/>
      <c r="O2063" s="47"/>
      <c r="P2063" s="47"/>
      <c r="Q2063" s="47"/>
      <c r="R2063" s="47"/>
      <c r="S2063" s="47"/>
      <c r="T2063" s="47"/>
      <c r="U2063" s="47"/>
    </row>
    <row r="2064" spans="1:21" ht="18" hidden="1">
      <c r="A2064" s="40"/>
      <c r="B2064" s="179"/>
      <c r="C2064" s="41"/>
      <c r="D2064" s="196"/>
      <c r="E2064" s="43"/>
      <c r="F2064" s="43"/>
      <c r="G2064" s="42"/>
      <c r="H2064" s="44"/>
      <c r="I2064" s="45"/>
      <c r="J2064" s="46"/>
      <c r="K2064" s="47"/>
      <c r="L2064" s="47"/>
      <c r="M2064" s="47"/>
      <c r="N2064" s="47"/>
      <c r="O2064" s="47"/>
      <c r="P2064" s="47"/>
      <c r="Q2064" s="47"/>
      <c r="R2064" s="47"/>
      <c r="S2064" s="47"/>
      <c r="T2064" s="47"/>
      <c r="U2064" s="47"/>
    </row>
    <row r="2065" spans="1:21" ht="18" hidden="1">
      <c r="A2065" s="40"/>
      <c r="B2065" s="179"/>
      <c r="C2065" s="41"/>
      <c r="D2065" s="196"/>
      <c r="E2065" s="43"/>
      <c r="F2065" s="43"/>
      <c r="G2065" s="42"/>
      <c r="H2065" s="44"/>
      <c r="I2065" s="45"/>
      <c r="J2065" s="46"/>
      <c r="K2065" s="47"/>
      <c r="L2065" s="47"/>
      <c r="M2065" s="47"/>
      <c r="N2065" s="47"/>
      <c r="O2065" s="47"/>
      <c r="P2065" s="47"/>
      <c r="Q2065" s="47"/>
      <c r="R2065" s="47"/>
      <c r="S2065" s="47"/>
      <c r="T2065" s="47"/>
      <c r="U2065" s="47"/>
    </row>
    <row r="2066" spans="1:21" ht="18" hidden="1">
      <c r="A2066" s="40"/>
      <c r="B2066" s="179"/>
      <c r="C2066" s="41"/>
      <c r="D2066" s="196"/>
      <c r="E2066" s="43"/>
      <c r="F2066" s="43"/>
      <c r="G2066" s="42"/>
      <c r="H2066" s="44"/>
      <c r="I2066" s="45"/>
      <c r="J2066" s="46"/>
      <c r="K2066" s="47"/>
      <c r="L2066" s="47"/>
      <c r="M2066" s="47"/>
      <c r="N2066" s="47"/>
      <c r="O2066" s="47"/>
      <c r="P2066" s="47"/>
      <c r="Q2066" s="47"/>
      <c r="R2066" s="47"/>
      <c r="S2066" s="47"/>
      <c r="T2066" s="47"/>
      <c r="U2066" s="47"/>
    </row>
    <row r="2067" spans="1:21" ht="18" hidden="1">
      <c r="A2067" s="40"/>
      <c r="B2067" s="179"/>
      <c r="C2067" s="41"/>
      <c r="D2067" s="196"/>
      <c r="E2067" s="43"/>
      <c r="F2067" s="43"/>
      <c r="G2067" s="42"/>
      <c r="H2067" s="44"/>
      <c r="I2067" s="45"/>
      <c r="J2067" s="46"/>
      <c r="K2067" s="47"/>
      <c r="L2067" s="47"/>
      <c r="M2067" s="47"/>
      <c r="N2067" s="47"/>
      <c r="O2067" s="47"/>
      <c r="P2067" s="47"/>
      <c r="Q2067" s="47"/>
      <c r="R2067" s="47"/>
      <c r="S2067" s="47"/>
      <c r="T2067" s="47"/>
      <c r="U2067" s="47"/>
    </row>
    <row r="2068" spans="1:21" ht="18" hidden="1">
      <c r="A2068" s="40"/>
      <c r="B2068" s="179"/>
      <c r="C2068" s="41"/>
      <c r="D2068" s="196"/>
      <c r="E2068" s="43"/>
      <c r="F2068" s="43"/>
      <c r="G2068" s="42"/>
      <c r="H2068" s="44"/>
      <c r="I2068" s="45"/>
      <c r="J2068" s="46"/>
      <c r="K2068" s="47"/>
      <c r="L2068" s="47"/>
      <c r="M2068" s="47"/>
      <c r="N2068" s="47"/>
      <c r="O2068" s="47"/>
      <c r="P2068" s="47"/>
      <c r="Q2068" s="47"/>
      <c r="R2068" s="47"/>
      <c r="S2068" s="47"/>
      <c r="T2068" s="47"/>
      <c r="U2068" s="47"/>
    </row>
    <row r="2069" spans="1:21" ht="18" hidden="1">
      <c r="A2069" s="40"/>
      <c r="B2069" s="179"/>
      <c r="C2069" s="41"/>
      <c r="D2069" s="196"/>
      <c r="E2069" s="43"/>
      <c r="F2069" s="43"/>
      <c r="G2069" s="42"/>
      <c r="H2069" s="44"/>
      <c r="I2069" s="45"/>
      <c r="J2069" s="46"/>
      <c r="K2069" s="47"/>
      <c r="L2069" s="47"/>
      <c r="M2069" s="47"/>
      <c r="N2069" s="47"/>
      <c r="O2069" s="47"/>
      <c r="P2069" s="47"/>
      <c r="Q2069" s="47"/>
      <c r="R2069" s="47"/>
      <c r="S2069" s="47"/>
      <c r="T2069" s="47"/>
      <c r="U2069" s="47"/>
    </row>
    <row r="2070" spans="1:21" ht="18" hidden="1">
      <c r="A2070" s="40"/>
      <c r="B2070" s="179"/>
      <c r="C2070" s="41"/>
      <c r="D2070" s="196"/>
      <c r="E2070" s="43"/>
      <c r="F2070" s="43"/>
      <c r="G2070" s="42"/>
      <c r="H2070" s="44"/>
      <c r="I2070" s="45"/>
      <c r="J2070" s="46"/>
      <c r="K2070" s="47"/>
      <c r="L2070" s="47"/>
      <c r="M2070" s="47"/>
      <c r="N2070" s="47"/>
      <c r="O2070" s="47"/>
      <c r="P2070" s="47"/>
      <c r="Q2070" s="47"/>
      <c r="R2070" s="47"/>
      <c r="S2070" s="47"/>
      <c r="T2070" s="47"/>
      <c r="U2070" s="47"/>
    </row>
    <row r="2071" spans="1:21" ht="18" hidden="1">
      <c r="A2071" s="40"/>
      <c r="B2071" s="179"/>
      <c r="C2071" s="41"/>
      <c r="D2071" s="196"/>
      <c r="E2071" s="43"/>
      <c r="F2071" s="43"/>
      <c r="G2071" s="42"/>
      <c r="H2071" s="44"/>
      <c r="I2071" s="45"/>
      <c r="J2071" s="46"/>
      <c r="K2071" s="47"/>
      <c r="L2071" s="47"/>
      <c r="M2071" s="47"/>
      <c r="N2071" s="47"/>
      <c r="O2071" s="47"/>
      <c r="P2071" s="47"/>
      <c r="Q2071" s="47"/>
      <c r="R2071" s="47"/>
      <c r="S2071" s="47"/>
      <c r="T2071" s="47"/>
      <c r="U2071" s="47"/>
    </row>
    <row r="2072" spans="1:21" ht="18" hidden="1">
      <c r="A2072" s="40"/>
      <c r="B2072" s="179"/>
      <c r="C2072" s="41"/>
      <c r="D2072" s="196"/>
      <c r="E2072" s="43"/>
      <c r="F2072" s="43"/>
      <c r="G2072" s="42"/>
      <c r="H2072" s="44"/>
      <c r="I2072" s="45"/>
      <c r="J2072" s="46"/>
      <c r="K2072" s="47"/>
      <c r="L2072" s="47"/>
      <c r="M2072" s="47"/>
      <c r="N2072" s="47"/>
      <c r="O2072" s="47"/>
      <c r="P2072" s="47"/>
      <c r="Q2072" s="47"/>
      <c r="R2072" s="47"/>
      <c r="S2072" s="47"/>
      <c r="T2072" s="47"/>
      <c r="U2072" s="47"/>
    </row>
    <row r="2073" spans="1:21" ht="18" hidden="1">
      <c r="A2073" s="40"/>
      <c r="B2073" s="179"/>
      <c r="C2073" s="41"/>
      <c r="D2073" s="196"/>
      <c r="E2073" s="43"/>
      <c r="F2073" s="43"/>
      <c r="G2073" s="42"/>
      <c r="H2073" s="44"/>
      <c r="I2073" s="45"/>
      <c r="J2073" s="46"/>
      <c r="K2073" s="47"/>
      <c r="L2073" s="47"/>
      <c r="M2073" s="47"/>
      <c r="N2073" s="47"/>
      <c r="O2073" s="47"/>
      <c r="P2073" s="47"/>
      <c r="Q2073" s="47"/>
      <c r="R2073" s="47"/>
      <c r="S2073" s="47"/>
      <c r="T2073" s="47"/>
      <c r="U2073" s="47"/>
    </row>
    <row r="2074" spans="1:21" ht="18" hidden="1">
      <c r="A2074" s="40"/>
      <c r="B2074" s="179"/>
      <c r="C2074" s="41"/>
      <c r="D2074" s="196"/>
      <c r="E2074" s="43"/>
      <c r="F2074" s="43"/>
      <c r="G2074" s="42"/>
      <c r="H2074" s="44"/>
      <c r="I2074" s="45"/>
      <c r="J2074" s="46"/>
      <c r="K2074" s="47"/>
      <c r="L2074" s="47"/>
      <c r="M2074" s="47"/>
      <c r="N2074" s="47"/>
      <c r="O2074" s="47"/>
      <c r="P2074" s="47"/>
      <c r="Q2074" s="47"/>
      <c r="R2074" s="47"/>
      <c r="S2074" s="47"/>
      <c r="T2074" s="47"/>
      <c r="U2074" s="47"/>
    </row>
    <row r="2075" spans="1:21" ht="18" hidden="1">
      <c r="A2075" s="40"/>
      <c r="B2075" s="179"/>
      <c r="C2075" s="41"/>
      <c r="D2075" s="196"/>
      <c r="E2075" s="43"/>
      <c r="F2075" s="43"/>
      <c r="G2075" s="42"/>
      <c r="H2075" s="44"/>
      <c r="I2075" s="45"/>
      <c r="J2075" s="46"/>
      <c r="K2075" s="47"/>
      <c r="L2075" s="47"/>
      <c r="M2075" s="47"/>
      <c r="N2075" s="47"/>
      <c r="O2075" s="47"/>
      <c r="P2075" s="47"/>
      <c r="Q2075" s="47"/>
      <c r="R2075" s="47"/>
      <c r="S2075" s="47"/>
      <c r="T2075" s="47"/>
      <c r="U2075" s="47"/>
    </row>
    <row r="2076" spans="1:21" ht="18" hidden="1">
      <c r="A2076" s="40"/>
      <c r="B2076" s="179"/>
      <c r="C2076" s="41"/>
      <c r="D2076" s="196"/>
      <c r="E2076" s="43"/>
      <c r="F2076" s="43"/>
      <c r="G2076" s="42"/>
      <c r="H2076" s="44"/>
      <c r="I2076" s="45"/>
      <c r="J2076" s="46"/>
      <c r="K2076" s="47"/>
      <c r="L2076" s="47"/>
      <c r="M2076" s="47"/>
      <c r="N2076" s="47"/>
      <c r="O2076" s="47"/>
      <c r="P2076" s="47"/>
      <c r="Q2076" s="47"/>
      <c r="R2076" s="47"/>
      <c r="S2076" s="47"/>
      <c r="T2076" s="47"/>
      <c r="U2076" s="47"/>
    </row>
    <row r="2077" spans="1:21" ht="18" hidden="1">
      <c r="A2077" s="40"/>
      <c r="B2077" s="179"/>
      <c r="C2077" s="41"/>
      <c r="D2077" s="196"/>
      <c r="E2077" s="43"/>
      <c r="F2077" s="43"/>
      <c r="G2077" s="42"/>
      <c r="H2077" s="44"/>
      <c r="I2077" s="45"/>
      <c r="J2077" s="46"/>
      <c r="K2077" s="47"/>
      <c r="L2077" s="47"/>
      <c r="M2077" s="47"/>
      <c r="N2077" s="47"/>
      <c r="O2077" s="47"/>
      <c r="P2077" s="47"/>
      <c r="Q2077" s="47"/>
      <c r="R2077" s="47"/>
      <c r="S2077" s="47"/>
      <c r="T2077" s="47"/>
      <c r="U2077" s="47"/>
    </row>
    <row r="2078" spans="1:21" ht="18" hidden="1">
      <c r="A2078" s="40"/>
      <c r="B2078" s="179"/>
      <c r="C2078" s="41"/>
      <c r="D2078" s="196"/>
      <c r="E2078" s="43"/>
      <c r="F2078" s="43"/>
      <c r="G2078" s="42"/>
      <c r="H2078" s="44"/>
      <c r="I2078" s="45"/>
      <c r="J2078" s="46"/>
      <c r="K2078" s="47"/>
      <c r="L2078" s="47"/>
      <c r="M2078" s="47"/>
      <c r="N2078" s="47"/>
      <c r="O2078" s="47"/>
      <c r="P2078" s="47"/>
      <c r="Q2078" s="47"/>
      <c r="R2078" s="47"/>
      <c r="S2078" s="47"/>
      <c r="T2078" s="47"/>
      <c r="U2078" s="47"/>
    </row>
    <row r="2079" spans="1:21" ht="18" hidden="1">
      <c r="A2079" s="40"/>
      <c r="B2079" s="179"/>
      <c r="C2079" s="41"/>
      <c r="D2079" s="196"/>
      <c r="E2079" s="43"/>
      <c r="F2079" s="43"/>
      <c r="G2079" s="42"/>
      <c r="H2079" s="44"/>
      <c r="I2079" s="45"/>
      <c r="J2079" s="46"/>
      <c r="K2079" s="47"/>
      <c r="L2079" s="47"/>
      <c r="M2079" s="47"/>
      <c r="N2079" s="47"/>
      <c r="O2079" s="47"/>
      <c r="P2079" s="47"/>
      <c r="Q2079" s="47"/>
      <c r="R2079" s="47"/>
      <c r="S2079" s="47"/>
      <c r="T2079" s="47"/>
      <c r="U2079" s="47"/>
    </row>
    <row r="2080" spans="1:21" ht="18" hidden="1">
      <c r="A2080" s="40"/>
      <c r="B2080" s="179"/>
      <c r="C2080" s="41"/>
      <c r="D2080" s="196"/>
      <c r="E2080" s="43"/>
      <c r="F2080" s="43"/>
      <c r="G2080" s="42"/>
      <c r="H2080" s="44"/>
      <c r="I2080" s="45"/>
      <c r="J2080" s="46"/>
      <c r="K2080" s="47"/>
      <c r="L2080" s="47"/>
      <c r="M2080" s="47"/>
      <c r="N2080" s="47"/>
      <c r="O2080" s="47"/>
      <c r="P2080" s="47"/>
      <c r="Q2080" s="47"/>
      <c r="R2080" s="47"/>
      <c r="S2080" s="47"/>
      <c r="T2080" s="47"/>
      <c r="U2080" s="47"/>
    </row>
    <row r="2081" spans="1:21" ht="18" hidden="1">
      <c r="A2081" s="40"/>
      <c r="B2081" s="179"/>
      <c r="C2081" s="41"/>
      <c r="D2081" s="196"/>
      <c r="E2081" s="43"/>
      <c r="F2081" s="43"/>
      <c r="G2081" s="42"/>
      <c r="H2081" s="44"/>
      <c r="I2081" s="45"/>
      <c r="J2081" s="46"/>
      <c r="K2081" s="47"/>
      <c r="L2081" s="47"/>
      <c r="M2081" s="47"/>
      <c r="N2081" s="47"/>
      <c r="O2081" s="47"/>
      <c r="P2081" s="47"/>
      <c r="Q2081" s="47"/>
      <c r="R2081" s="47"/>
      <c r="S2081" s="47"/>
      <c r="T2081" s="47"/>
      <c r="U2081" s="47"/>
    </row>
    <row r="2082" spans="1:21" ht="18" hidden="1">
      <c r="A2082" s="40"/>
      <c r="B2082" s="179"/>
      <c r="C2082" s="41"/>
      <c r="D2082" s="196"/>
      <c r="E2082" s="43"/>
      <c r="F2082" s="43"/>
      <c r="G2082" s="42"/>
      <c r="H2082" s="44"/>
      <c r="I2082" s="45"/>
      <c r="J2082" s="46"/>
      <c r="K2082" s="47"/>
      <c r="L2082" s="47"/>
      <c r="M2082" s="47"/>
      <c r="N2082" s="47"/>
      <c r="O2082" s="47"/>
      <c r="P2082" s="47"/>
      <c r="Q2082" s="47"/>
      <c r="R2082" s="47"/>
      <c r="S2082" s="47"/>
      <c r="T2082" s="47"/>
      <c r="U2082" s="47"/>
    </row>
    <row r="2083" spans="1:21" ht="18" hidden="1">
      <c r="A2083" s="40"/>
      <c r="B2083" s="179"/>
      <c r="C2083" s="41"/>
      <c r="D2083" s="196"/>
      <c r="E2083" s="43"/>
      <c r="F2083" s="43"/>
      <c r="G2083" s="42"/>
      <c r="H2083" s="44"/>
      <c r="I2083" s="45"/>
      <c r="J2083" s="46"/>
      <c r="K2083" s="47"/>
      <c r="L2083" s="47"/>
      <c r="M2083" s="47"/>
      <c r="N2083" s="47"/>
      <c r="O2083" s="47"/>
      <c r="P2083" s="47"/>
      <c r="Q2083" s="47"/>
      <c r="R2083" s="47"/>
      <c r="S2083" s="47"/>
      <c r="T2083" s="47"/>
      <c r="U2083" s="47"/>
    </row>
    <row r="2084" spans="1:21" ht="18" hidden="1">
      <c r="A2084" s="40"/>
      <c r="B2084" s="179"/>
      <c r="C2084" s="41"/>
      <c r="D2084" s="196"/>
      <c r="E2084" s="43"/>
      <c r="F2084" s="43"/>
      <c r="G2084" s="42"/>
      <c r="H2084" s="44"/>
      <c r="I2084" s="45"/>
      <c r="J2084" s="46"/>
      <c r="K2084" s="47"/>
      <c r="L2084" s="47"/>
      <c r="M2084" s="47"/>
      <c r="N2084" s="47"/>
      <c r="O2084" s="47"/>
      <c r="P2084" s="47"/>
      <c r="Q2084" s="47"/>
      <c r="R2084" s="47"/>
      <c r="S2084" s="47"/>
      <c r="T2084" s="47"/>
      <c r="U2084" s="47"/>
    </row>
    <row r="2085" spans="1:21" ht="18" hidden="1">
      <c r="A2085" s="40"/>
      <c r="B2085" s="179"/>
      <c r="C2085" s="41"/>
      <c r="D2085" s="196"/>
      <c r="E2085" s="43"/>
      <c r="F2085" s="43"/>
      <c r="G2085" s="42"/>
      <c r="H2085" s="44"/>
      <c r="I2085" s="45"/>
      <c r="J2085" s="46"/>
      <c r="K2085" s="47"/>
      <c r="L2085" s="47"/>
      <c r="M2085" s="47"/>
      <c r="N2085" s="47"/>
      <c r="O2085" s="47"/>
      <c r="P2085" s="47"/>
      <c r="Q2085" s="47"/>
      <c r="R2085" s="47"/>
      <c r="S2085" s="47"/>
      <c r="T2085" s="47"/>
      <c r="U2085" s="47"/>
    </row>
    <row r="2086" spans="1:21" ht="18" hidden="1">
      <c r="A2086" s="40"/>
      <c r="B2086" s="179"/>
      <c r="C2086" s="41"/>
      <c r="D2086" s="196"/>
      <c r="E2086" s="43"/>
      <c r="F2086" s="43"/>
      <c r="G2086" s="42"/>
      <c r="H2086" s="44"/>
      <c r="I2086" s="45"/>
      <c r="J2086" s="46"/>
      <c r="K2086" s="47"/>
      <c r="L2086" s="47"/>
      <c r="M2086" s="47"/>
      <c r="N2086" s="47"/>
      <c r="O2086" s="47"/>
      <c r="P2086" s="47"/>
      <c r="Q2086" s="47"/>
      <c r="R2086" s="47"/>
      <c r="S2086" s="47"/>
      <c r="T2086" s="47"/>
      <c r="U2086" s="47"/>
    </row>
    <row r="2087" spans="1:21" ht="18" hidden="1">
      <c r="A2087" s="40"/>
      <c r="B2087" s="179"/>
      <c r="C2087" s="41"/>
      <c r="D2087" s="196"/>
      <c r="E2087" s="43"/>
      <c r="F2087" s="43"/>
      <c r="G2087" s="42"/>
      <c r="H2087" s="44"/>
      <c r="I2087" s="45"/>
      <c r="J2087" s="46"/>
      <c r="K2087" s="47"/>
      <c r="L2087" s="47"/>
      <c r="M2087" s="47"/>
      <c r="N2087" s="47"/>
      <c r="O2087" s="47"/>
      <c r="P2087" s="47"/>
      <c r="Q2087" s="47"/>
      <c r="R2087" s="47"/>
      <c r="S2087" s="47"/>
      <c r="T2087" s="47"/>
      <c r="U2087" s="47"/>
    </row>
    <row r="2088" spans="1:21" ht="18" hidden="1">
      <c r="A2088" s="40"/>
      <c r="B2088" s="179"/>
      <c r="C2088" s="41"/>
      <c r="D2088" s="196"/>
      <c r="E2088" s="43"/>
      <c r="F2088" s="43"/>
      <c r="G2088" s="42"/>
      <c r="H2088" s="44"/>
      <c r="I2088" s="45"/>
      <c r="J2088" s="46"/>
      <c r="K2088" s="47"/>
      <c r="L2088" s="47"/>
      <c r="M2088" s="47"/>
      <c r="N2088" s="47"/>
      <c r="O2088" s="47"/>
      <c r="P2088" s="47"/>
      <c r="Q2088" s="47"/>
      <c r="R2088" s="47"/>
      <c r="S2088" s="47"/>
      <c r="T2088" s="47"/>
      <c r="U2088" s="47"/>
    </row>
    <row r="2089" spans="1:21" ht="18" hidden="1">
      <c r="A2089" s="40"/>
      <c r="B2089" s="179"/>
      <c r="C2089" s="41"/>
      <c r="D2089" s="196"/>
      <c r="E2089" s="43"/>
      <c r="F2089" s="43"/>
      <c r="G2089" s="42"/>
      <c r="H2089" s="44"/>
      <c r="I2089" s="45"/>
      <c r="J2089" s="46"/>
      <c r="K2089" s="47"/>
      <c r="L2089" s="47"/>
      <c r="M2089" s="47"/>
      <c r="N2089" s="47"/>
      <c r="O2089" s="47"/>
      <c r="P2089" s="47"/>
      <c r="Q2089" s="47"/>
      <c r="R2089" s="47"/>
      <c r="S2089" s="47"/>
      <c r="T2089" s="47"/>
      <c r="U2089" s="47"/>
    </row>
    <row r="2090" spans="1:21" ht="18" hidden="1">
      <c r="A2090" s="40"/>
      <c r="B2090" s="179"/>
      <c r="C2090" s="41"/>
      <c r="D2090" s="196"/>
      <c r="E2090" s="43"/>
      <c r="F2090" s="43"/>
      <c r="G2090" s="42"/>
      <c r="H2090" s="44"/>
      <c r="I2090" s="45"/>
      <c r="J2090" s="46"/>
      <c r="K2090" s="47"/>
      <c r="L2090" s="47"/>
      <c r="M2090" s="47"/>
      <c r="N2090" s="47"/>
      <c r="O2090" s="47"/>
      <c r="P2090" s="47"/>
      <c r="Q2090" s="47"/>
      <c r="R2090" s="47"/>
      <c r="S2090" s="47"/>
      <c r="T2090" s="47"/>
      <c r="U2090" s="47"/>
    </row>
    <row r="2091" spans="1:21" ht="18" hidden="1">
      <c r="A2091" s="40"/>
      <c r="B2091" s="179"/>
      <c r="C2091" s="41"/>
      <c r="D2091" s="196"/>
      <c r="E2091" s="43"/>
      <c r="F2091" s="43"/>
      <c r="G2091" s="42"/>
      <c r="H2091" s="44"/>
      <c r="I2091" s="45"/>
      <c r="J2091" s="46"/>
      <c r="K2091" s="47"/>
      <c r="L2091" s="47"/>
      <c r="M2091" s="47"/>
      <c r="N2091" s="47"/>
      <c r="O2091" s="47"/>
      <c r="P2091" s="47"/>
      <c r="Q2091" s="47"/>
      <c r="R2091" s="47"/>
      <c r="S2091" s="47"/>
      <c r="T2091" s="47"/>
      <c r="U2091" s="47"/>
    </row>
    <row r="2092" spans="1:21" ht="18" hidden="1">
      <c r="A2092" s="40"/>
      <c r="B2092" s="179"/>
      <c r="C2092" s="41"/>
      <c r="D2092" s="196"/>
      <c r="E2092" s="43"/>
      <c r="F2092" s="43"/>
      <c r="G2092" s="42"/>
      <c r="H2092" s="44"/>
      <c r="I2092" s="45"/>
      <c r="J2092" s="46"/>
      <c r="K2092" s="47"/>
      <c r="L2092" s="47"/>
      <c r="M2092" s="47"/>
      <c r="N2092" s="47"/>
      <c r="O2092" s="47"/>
      <c r="P2092" s="47"/>
      <c r="Q2092" s="47"/>
      <c r="R2092" s="47"/>
      <c r="S2092" s="47"/>
      <c r="T2092" s="47"/>
      <c r="U2092" s="47"/>
    </row>
    <row r="2093" spans="1:21" ht="18" hidden="1">
      <c r="A2093" s="40"/>
      <c r="B2093" s="179"/>
      <c r="C2093" s="41"/>
      <c r="D2093" s="196"/>
      <c r="E2093" s="43"/>
      <c r="F2093" s="43"/>
      <c r="G2093" s="42"/>
      <c r="H2093" s="44"/>
      <c r="I2093" s="45"/>
      <c r="J2093" s="46"/>
      <c r="K2093" s="47"/>
      <c r="L2093" s="47"/>
      <c r="M2093" s="47"/>
      <c r="N2093" s="47"/>
      <c r="O2093" s="47"/>
      <c r="P2093" s="47"/>
      <c r="Q2093" s="47"/>
      <c r="R2093" s="47"/>
      <c r="S2093" s="47"/>
      <c r="T2093" s="47"/>
      <c r="U2093" s="47"/>
    </row>
    <row r="2094" spans="1:21" ht="18" hidden="1">
      <c r="A2094" s="40"/>
      <c r="B2094" s="179"/>
      <c r="C2094" s="41"/>
      <c r="D2094" s="196"/>
      <c r="E2094" s="43"/>
      <c r="F2094" s="43"/>
      <c r="G2094" s="42"/>
      <c r="H2094" s="44"/>
      <c r="I2094" s="45"/>
      <c r="J2094" s="46"/>
      <c r="K2094" s="47"/>
      <c r="L2094" s="47"/>
      <c r="M2094" s="47"/>
      <c r="N2094" s="47"/>
      <c r="O2094" s="47"/>
      <c r="P2094" s="47"/>
      <c r="Q2094" s="47"/>
      <c r="R2094" s="47"/>
      <c r="S2094" s="47"/>
      <c r="T2094" s="47"/>
      <c r="U2094" s="47"/>
    </row>
    <row r="2095" spans="1:21" ht="18" hidden="1">
      <c r="A2095" s="40"/>
      <c r="B2095" s="179"/>
      <c r="C2095" s="41"/>
      <c r="D2095" s="196"/>
      <c r="E2095" s="43"/>
      <c r="F2095" s="43"/>
      <c r="G2095" s="42"/>
      <c r="H2095" s="44"/>
      <c r="I2095" s="45"/>
      <c r="J2095" s="46"/>
      <c r="K2095" s="47"/>
      <c r="L2095" s="47"/>
      <c r="M2095" s="47"/>
      <c r="N2095" s="47"/>
      <c r="O2095" s="47"/>
      <c r="P2095" s="47"/>
      <c r="Q2095" s="47"/>
      <c r="R2095" s="47"/>
      <c r="S2095" s="47"/>
      <c r="T2095" s="47"/>
      <c r="U2095" s="47"/>
    </row>
    <row r="2096" spans="1:21" ht="18" hidden="1">
      <c r="A2096" s="40"/>
      <c r="B2096" s="179"/>
      <c r="C2096" s="41"/>
      <c r="D2096" s="196"/>
      <c r="E2096" s="43"/>
      <c r="F2096" s="43"/>
      <c r="G2096" s="42"/>
      <c r="H2096" s="44"/>
      <c r="I2096" s="45"/>
      <c r="J2096" s="46"/>
      <c r="K2096" s="47"/>
      <c r="L2096" s="1"/>
      <c r="M2096" s="1"/>
      <c r="N2096" s="1"/>
      <c r="O2096" s="1"/>
      <c r="P2096" s="1"/>
      <c r="Q2096" s="1"/>
      <c r="R2096" s="1"/>
      <c r="S2096" s="1"/>
      <c r="T2096" s="1"/>
      <c r="U2096" s="1"/>
    </row>
    <row r="2097" spans="1:21" ht="18" hidden="1">
      <c r="A2097" s="40"/>
      <c r="B2097" s="179"/>
      <c r="C2097" s="41"/>
      <c r="D2097" s="196"/>
      <c r="E2097" s="43"/>
      <c r="F2097" s="43"/>
      <c r="G2097" s="42"/>
      <c r="H2097" s="44"/>
      <c r="I2097" s="48"/>
      <c r="J2097" s="49"/>
      <c r="K2097" s="1"/>
      <c r="L2097" s="1"/>
      <c r="M2097" s="1"/>
      <c r="N2097" s="1"/>
      <c r="O2097" s="1"/>
      <c r="P2097" s="1"/>
      <c r="Q2097" s="1"/>
      <c r="R2097" s="1"/>
      <c r="S2097" s="1"/>
      <c r="T2097" s="1"/>
      <c r="U2097" s="1"/>
    </row>
    <row r="2098" spans="1:21" ht="18" hidden="1">
      <c r="A2098" s="40"/>
      <c r="B2098" s="179"/>
      <c r="C2098" s="41"/>
      <c r="D2098" s="196"/>
      <c r="E2098" s="43"/>
      <c r="F2098" s="43"/>
      <c r="G2098" s="42"/>
      <c r="H2098" s="44"/>
      <c r="I2098" s="48"/>
      <c r="J2098" s="49"/>
      <c r="K2098" s="1"/>
      <c r="L2098" s="1"/>
      <c r="M2098" s="1"/>
      <c r="N2098" s="1"/>
      <c r="O2098" s="1"/>
      <c r="P2098" s="1"/>
      <c r="Q2098" s="1"/>
      <c r="R2098" s="1"/>
      <c r="S2098" s="1"/>
      <c r="T2098" s="1"/>
      <c r="U2098" s="1"/>
    </row>
    <row r="2099" spans="1:21" ht="18" hidden="1">
      <c r="A2099" s="40"/>
      <c r="B2099" s="179"/>
      <c r="C2099" s="41"/>
      <c r="D2099" s="196"/>
      <c r="E2099" s="43"/>
      <c r="F2099" s="43"/>
      <c r="G2099" s="42"/>
      <c r="H2099" s="44"/>
      <c r="I2099" s="48"/>
      <c r="J2099" s="49"/>
      <c r="K2099" s="1"/>
      <c r="L2099" s="1"/>
      <c r="M2099" s="1"/>
      <c r="N2099" s="1"/>
      <c r="O2099" s="1"/>
      <c r="P2099" s="1"/>
      <c r="Q2099" s="1"/>
      <c r="R2099" s="1"/>
      <c r="S2099" s="1"/>
      <c r="T2099" s="1"/>
      <c r="U2099" s="1"/>
    </row>
    <row r="2100" spans="1:21" hidden="1">
      <c r="A2100" s="49"/>
      <c r="B2100" s="179"/>
      <c r="C2100" s="50"/>
      <c r="D2100" s="197"/>
      <c r="E2100" s="51"/>
      <c r="F2100" s="51"/>
      <c r="G2100" s="50"/>
      <c r="H2100" s="52"/>
      <c r="I2100" s="48"/>
      <c r="J2100" s="49"/>
      <c r="K2100" s="1"/>
      <c r="L2100" s="1"/>
      <c r="M2100" s="1"/>
      <c r="N2100" s="1"/>
      <c r="O2100" s="1"/>
      <c r="P2100" s="1"/>
      <c r="Q2100" s="1"/>
      <c r="R2100" s="1"/>
      <c r="S2100" s="1"/>
      <c r="T2100" s="1"/>
      <c r="U2100" s="1"/>
    </row>
    <row r="2101" spans="1:21" hidden="1">
      <c r="A2101" s="49"/>
      <c r="B2101" s="179"/>
      <c r="C2101" s="50"/>
      <c r="D2101" s="197"/>
      <c r="E2101" s="51"/>
      <c r="F2101" s="51"/>
      <c r="G2101" s="50"/>
      <c r="H2101" s="52"/>
      <c r="I2101" s="48"/>
      <c r="J2101" s="49"/>
      <c r="K2101" s="1"/>
      <c r="L2101" s="1"/>
      <c r="M2101" s="1"/>
      <c r="N2101" s="1"/>
      <c r="O2101" s="1"/>
      <c r="P2101" s="1"/>
      <c r="Q2101" s="1"/>
      <c r="R2101" s="1"/>
      <c r="S2101" s="1"/>
      <c r="T2101" s="1"/>
      <c r="U2101" s="1"/>
    </row>
    <row r="2102" spans="1:21" hidden="1">
      <c r="A2102" s="49"/>
      <c r="B2102" s="179"/>
      <c r="C2102" s="50"/>
      <c r="D2102" s="197"/>
      <c r="E2102" s="51"/>
      <c r="F2102" s="51"/>
      <c r="G2102" s="50"/>
      <c r="H2102" s="52"/>
      <c r="I2102" s="48"/>
      <c r="J2102" s="49"/>
      <c r="K2102" s="1"/>
      <c r="L2102" s="1"/>
      <c r="M2102" s="1"/>
      <c r="N2102" s="1"/>
      <c r="O2102" s="1"/>
      <c r="P2102" s="1"/>
      <c r="Q2102" s="1"/>
      <c r="R2102" s="1"/>
      <c r="S2102" s="1"/>
      <c r="T2102" s="1"/>
      <c r="U2102" s="1"/>
    </row>
    <row r="2103" spans="1:21" ht="18" hidden="1">
      <c r="A2103" s="40"/>
      <c r="B2103" s="179"/>
      <c r="C2103" s="41"/>
      <c r="D2103" s="196"/>
      <c r="E2103" s="43"/>
      <c r="F2103" s="43"/>
      <c r="G2103" s="43">
        <v>632294.24</v>
      </c>
      <c r="H2103" s="52"/>
      <c r="I2103" s="48"/>
      <c r="J2103" s="49"/>
      <c r="K2103" s="1"/>
      <c r="L2103" s="1"/>
      <c r="M2103" s="1"/>
      <c r="N2103" s="1"/>
      <c r="O2103" s="1"/>
      <c r="P2103" s="1"/>
      <c r="Q2103" s="1"/>
      <c r="R2103" s="1"/>
      <c r="S2103" s="1"/>
      <c r="T2103" s="1"/>
      <c r="U2103" s="1"/>
    </row>
    <row r="2104" spans="1:21" ht="18" hidden="1">
      <c r="A2104" s="40"/>
      <c r="B2104" s="179"/>
      <c r="C2104" s="41"/>
      <c r="D2104" s="196"/>
      <c r="E2104" s="43"/>
      <c r="F2104" s="43"/>
      <c r="G2104" s="43">
        <v>790321.46</v>
      </c>
      <c r="H2104" s="52"/>
      <c r="I2104" s="48"/>
      <c r="J2104" s="49"/>
      <c r="K2104" s="1"/>
      <c r="L2104" s="1"/>
      <c r="M2104" s="1"/>
      <c r="N2104" s="1"/>
      <c r="O2104" s="1"/>
      <c r="P2104" s="1"/>
      <c r="Q2104" s="1"/>
      <c r="R2104" s="1"/>
      <c r="S2104" s="1"/>
      <c r="T2104" s="1"/>
      <c r="U2104" s="1"/>
    </row>
    <row r="2105" spans="1:21" ht="18" hidden="1">
      <c r="A2105" s="40"/>
      <c r="B2105" s="179"/>
      <c r="C2105" s="41"/>
      <c r="D2105" s="196"/>
      <c r="E2105" s="43"/>
      <c r="F2105" s="43"/>
      <c r="G2105" s="53">
        <f>G2104/G2103</f>
        <v>1.2499267113361652</v>
      </c>
      <c r="H2105" s="52"/>
      <c r="I2105" s="48"/>
      <c r="J2105" s="49"/>
      <c r="K2105" s="1"/>
      <c r="L2105" s="1"/>
      <c r="M2105" s="1"/>
      <c r="N2105" s="1"/>
      <c r="O2105" s="1"/>
      <c r="P2105" s="1"/>
      <c r="Q2105" s="1"/>
      <c r="R2105" s="1"/>
      <c r="S2105" s="1"/>
      <c r="T2105" s="1"/>
      <c r="U2105" s="1"/>
    </row>
  </sheetData>
  <autoFilter ref="K1:K2105" xr:uid="{00000000-0001-0000-0000-000000000000}">
    <filterColumn colId="0">
      <filters>
        <filter val="Preenchida"/>
      </filters>
    </filterColumn>
  </autoFilter>
  <mergeCells count="165">
    <mergeCell ref="H1883:J1883"/>
    <mergeCell ref="H650:J650"/>
    <mergeCell ref="H1422:J1422"/>
    <mergeCell ref="H1434:J1434"/>
    <mergeCell ref="H1561:J1561"/>
    <mergeCell ref="H1428:J1428"/>
    <mergeCell ref="H1303:J1303"/>
    <mergeCell ref="H1374:J1374"/>
    <mergeCell ref="H1454:J1454"/>
    <mergeCell ref="H1751:J1751"/>
    <mergeCell ref="H1633:J1633"/>
    <mergeCell ref="H818:J818"/>
    <mergeCell ref="H815:J815"/>
    <mergeCell ref="H811:J811"/>
    <mergeCell ref="H1550:J1550"/>
    <mergeCell ref="H1547:J1547"/>
    <mergeCell ref="H1457:J1457"/>
    <mergeCell ref="H1386:J1386"/>
    <mergeCell ref="H1362:J1362"/>
    <mergeCell ref="H1380:J1380"/>
    <mergeCell ref="H1540:J1540"/>
    <mergeCell ref="H769:J769"/>
    <mergeCell ref="H1176:J1176"/>
    <mergeCell ref="H1172:J1172"/>
    <mergeCell ref="H1880:J1880"/>
    <mergeCell ref="H7:J7"/>
    <mergeCell ref="H200:J200"/>
    <mergeCell ref="H197:J197"/>
    <mergeCell ref="H246:J246"/>
    <mergeCell ref="H249:J249"/>
    <mergeCell ref="H228:J228"/>
    <mergeCell ref="H237:J237"/>
    <mergeCell ref="H243:J243"/>
    <mergeCell ref="H1009:J1009"/>
    <mergeCell ref="H1011:J1011"/>
    <mergeCell ref="H1090:J1090"/>
    <mergeCell ref="H1044:J1044"/>
    <mergeCell ref="H893:J893"/>
    <mergeCell ref="H895:J895"/>
    <mergeCell ref="H897:J897"/>
    <mergeCell ref="H581:J581"/>
    <mergeCell ref="H528:J528"/>
    <mergeCell ref="H583:J583"/>
    <mergeCell ref="H585:J585"/>
    <mergeCell ref="H750:J750"/>
    <mergeCell ref="H748:J748"/>
    <mergeCell ref="H754:J754"/>
    <mergeCell ref="H559:J559"/>
    <mergeCell ref="H550:J550"/>
    <mergeCell ref="H762:J762"/>
    <mergeCell ref="H752:J752"/>
    <mergeCell ref="H704:J704"/>
    <mergeCell ref="H695:J695"/>
    <mergeCell ref="H698:J698"/>
    <mergeCell ref="H692:J692"/>
    <mergeCell ref="H166:J166"/>
    <mergeCell ref="H505:J505"/>
    <mergeCell ref="H712:J712"/>
    <mergeCell ref="H721:J721"/>
    <mergeCell ref="H430:J430"/>
    <mergeCell ref="H447:J447"/>
    <mergeCell ref="H642:J642"/>
    <mergeCell ref="H644:J644"/>
    <mergeCell ref="H646:J646"/>
    <mergeCell ref="H663:J663"/>
    <mergeCell ref="H292:J292"/>
    <mergeCell ref="H295:J295"/>
    <mergeCell ref="H310:J310"/>
    <mergeCell ref="H319:J319"/>
    <mergeCell ref="H10:J10"/>
    <mergeCell ref="H495:J495"/>
    <mergeCell ref="H333:J333"/>
    <mergeCell ref="H345:J345"/>
    <mergeCell ref="H1323:J1323"/>
    <mergeCell ref="H1317:J1317"/>
    <mergeCell ref="H1338:J1338"/>
    <mergeCell ref="H1332:J1332"/>
    <mergeCell ref="H1335:J1335"/>
    <mergeCell ref="H73:J73"/>
    <mergeCell ref="H127:J127"/>
    <mergeCell ref="H172:J172"/>
    <mergeCell ref="H175:J175"/>
    <mergeCell ref="H79:J79"/>
    <mergeCell ref="H136:J136"/>
    <mergeCell ref="H133:J133"/>
    <mergeCell ref="H124:J124"/>
    <mergeCell ref="H1208:J1208"/>
    <mergeCell ref="H1260:J1260"/>
    <mergeCell ref="H672:J672"/>
    <mergeCell ref="H678:J678"/>
    <mergeCell ref="H846:J846"/>
    <mergeCell ref="H848:J848"/>
    <mergeCell ref="H1068:J1068"/>
    <mergeCell ref="K1509:P1509"/>
    <mergeCell ref="C1510:E1510"/>
    <mergeCell ref="H76:J76"/>
    <mergeCell ref="B2036:E2036"/>
    <mergeCell ref="A2034:D2034"/>
    <mergeCell ref="E2034:G2034"/>
    <mergeCell ref="A2035:D2035"/>
    <mergeCell ref="C1748:E1748"/>
    <mergeCell ref="C1766:E1766"/>
    <mergeCell ref="C1839:E1839"/>
    <mergeCell ref="C1908:C1909"/>
    <mergeCell ref="C2014:E2014"/>
    <mergeCell ref="C2028:E2028"/>
    <mergeCell ref="C2029:E2029"/>
    <mergeCell ref="E2035:G2035"/>
    <mergeCell ref="D2030:E2030"/>
    <mergeCell ref="D2031:E2031"/>
    <mergeCell ref="C2032:E2032"/>
    <mergeCell ref="A2033:H2033"/>
    <mergeCell ref="C1254:E1254"/>
    <mergeCell ref="C1311:E1311"/>
    <mergeCell ref="C1347:E1347"/>
    <mergeCell ref="H1761:J1761"/>
    <mergeCell ref="H1763:J1763"/>
    <mergeCell ref="C68:E68"/>
    <mergeCell ref="C195:E195"/>
    <mergeCell ref="C226:E226"/>
    <mergeCell ref="H13:J13"/>
    <mergeCell ref="H169:J169"/>
    <mergeCell ref="H194:J194"/>
    <mergeCell ref="H160:J160"/>
    <mergeCell ref="H163:J163"/>
    <mergeCell ref="C1715:E1715"/>
    <mergeCell ref="H1468:J1468"/>
    <mergeCell ref="H1474:J1474"/>
    <mergeCell ref="H1477:J1477"/>
    <mergeCell ref="H1480:J1480"/>
    <mergeCell ref="H1483:J1483"/>
    <mergeCell ref="H1070:J1070"/>
    <mergeCell ref="H1000:J1000"/>
    <mergeCell ref="H1002:J1002"/>
    <mergeCell ref="H974:J974"/>
    <mergeCell ref="H976:J976"/>
    <mergeCell ref="H985:J985"/>
    <mergeCell ref="H987:J987"/>
    <mergeCell ref="H522:J522"/>
    <mergeCell ref="H519:J519"/>
    <mergeCell ref="H765:J765"/>
    <mergeCell ref="B1:J1"/>
    <mergeCell ref="A2:B2"/>
    <mergeCell ref="C2:D2"/>
    <mergeCell ref="G2:J2"/>
    <mergeCell ref="A3:B3"/>
    <mergeCell ref="F3:J3"/>
    <mergeCell ref="C1558:E1558"/>
    <mergeCell ref="C1644:E1644"/>
    <mergeCell ref="D4:F4"/>
    <mergeCell ref="H4:J4"/>
    <mergeCell ref="C513:E513"/>
    <mergeCell ref="C709:E709"/>
    <mergeCell ref="C771:E771"/>
    <mergeCell ref="C1135:E1135"/>
    <mergeCell ref="C1202:E1202"/>
    <mergeCell ref="C1448:E1448"/>
    <mergeCell ref="C1462:E1462"/>
    <mergeCell ref="A4:A5"/>
    <mergeCell ref="H5:J5"/>
    <mergeCell ref="C290:E290"/>
    <mergeCell ref="C327:E327"/>
    <mergeCell ref="C356:E356"/>
    <mergeCell ref="B4:B5"/>
    <mergeCell ref="C4:C5"/>
  </mergeCells>
  <printOptions horizontalCentered="1"/>
  <pageMargins left="0.25" right="0.25" top="0.75" bottom="0.75" header="0.3" footer="0.3"/>
  <pageSetup paperSize="9" scale="42" fitToHeight="0" orientation="portrait" r:id="rId1"/>
  <headerFooter>
    <oddFooter>&amp;RPágina &amp;P de</oddFooter>
  </headerFooter>
  <rowBreaks count="16" manualBreakCount="16">
    <brk id="80" max="9" man="1"/>
    <brk id="162" max="9" man="1"/>
    <brk id="176" max="9" man="1"/>
    <brk id="244" max="9" man="1"/>
    <brk id="356" max="9" man="1"/>
    <brk id="551" max="9" man="1"/>
    <brk id="684" max="9" man="1"/>
    <brk id="767" max="9" man="1"/>
    <brk id="930" max="9" man="1"/>
    <brk id="1135" max="9" man="1"/>
    <brk id="1316" max="9" man="1"/>
    <brk id="1339" max="9" man="1"/>
    <brk id="1423" max="9" man="1"/>
    <brk id="1477" max="9" man="1"/>
    <brk id="1548" max="9" man="1"/>
    <brk id="1756"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1000"/>
  <sheetViews>
    <sheetView zoomScale="85" zoomScaleNormal="85" workbookViewId="0">
      <selection activeCell="D44" sqref="D44"/>
    </sheetView>
  </sheetViews>
  <sheetFormatPr defaultColWidth="14.42578125" defaultRowHeight="15" customHeight="1"/>
  <cols>
    <col min="1" max="1" width="8" customWidth="1"/>
    <col min="2" max="2" width="46.5703125" customWidth="1"/>
    <col min="3" max="3" width="11.28515625" customWidth="1"/>
    <col min="4" max="5" width="8" customWidth="1"/>
    <col min="6" max="6" width="11.7109375" customWidth="1"/>
    <col min="7" max="7" width="8" customWidth="1"/>
    <col min="8" max="8" width="9.28515625" customWidth="1"/>
    <col min="9" max="9" width="8" customWidth="1"/>
    <col min="10" max="10" width="10.7109375" customWidth="1"/>
    <col min="11" max="11" width="9" customWidth="1"/>
    <col min="12" max="12" width="12" customWidth="1"/>
    <col min="13" max="13" width="8" customWidth="1"/>
    <col min="14" max="14" width="11" customWidth="1"/>
    <col min="15" max="15" width="9.42578125" customWidth="1"/>
    <col min="16" max="16" width="11.85546875" customWidth="1"/>
    <col min="17" max="17" width="10.42578125" customWidth="1"/>
    <col min="18" max="26" width="8" customWidth="1"/>
  </cols>
  <sheetData>
    <row r="1" spans="1:17" ht="54" customHeight="1" thickTop="1">
      <c r="A1" s="320" t="s">
        <v>2110</v>
      </c>
      <c r="B1" s="321"/>
      <c r="C1" s="321"/>
      <c r="D1" s="321"/>
      <c r="E1" s="321"/>
      <c r="F1" s="321"/>
      <c r="G1" s="321"/>
      <c r="H1" s="321"/>
      <c r="I1" s="321"/>
      <c r="J1" s="321"/>
      <c r="K1" s="321"/>
      <c r="L1" s="321"/>
      <c r="M1" s="321"/>
      <c r="N1" s="321"/>
      <c r="O1" s="321"/>
      <c r="P1" s="321"/>
      <c r="Q1" s="322"/>
    </row>
    <row r="2" spans="1:17" ht="15.75" customHeight="1">
      <c r="A2" s="236"/>
      <c r="B2" s="318" t="s">
        <v>2226</v>
      </c>
      <c r="C2" s="272"/>
      <c r="D2" s="272"/>
      <c r="E2" s="272"/>
      <c r="F2" s="272"/>
      <c r="G2" s="272"/>
      <c r="H2" s="270"/>
      <c r="I2" s="318" t="s">
        <v>2227</v>
      </c>
      <c r="J2" s="272"/>
      <c r="K2" s="272"/>
      <c r="L2" s="272"/>
      <c r="M2" s="272"/>
      <c r="N2" s="272"/>
      <c r="O2" s="272"/>
      <c r="P2" s="272"/>
      <c r="Q2" s="273"/>
    </row>
    <row r="3" spans="1:17" ht="15.75" customHeight="1">
      <c r="A3" s="236"/>
      <c r="B3" s="318" t="s">
        <v>2228</v>
      </c>
      <c r="C3" s="272"/>
      <c r="D3" s="272"/>
      <c r="E3" s="272"/>
      <c r="F3" s="272"/>
      <c r="G3" s="272"/>
      <c r="H3" s="270"/>
      <c r="I3" s="318" t="s">
        <v>2233</v>
      </c>
      <c r="J3" s="272"/>
      <c r="K3" s="272"/>
      <c r="L3" s="272"/>
      <c r="M3" s="272"/>
      <c r="N3" s="272"/>
      <c r="O3" s="272"/>
      <c r="P3" s="272"/>
      <c r="Q3" s="273"/>
    </row>
    <row r="4" spans="1:17" ht="15.75" customHeight="1">
      <c r="A4" s="237"/>
      <c r="B4" s="318" t="s">
        <v>2229</v>
      </c>
      <c r="C4" s="272"/>
      <c r="D4" s="272"/>
      <c r="E4" s="272"/>
      <c r="F4" s="272"/>
      <c r="G4" s="272"/>
      <c r="H4" s="272"/>
      <c r="I4" s="272"/>
      <c r="J4" s="272"/>
      <c r="K4" s="272"/>
      <c r="L4" s="272"/>
      <c r="M4" s="272"/>
      <c r="N4" s="272"/>
      <c r="O4" s="272"/>
      <c r="P4" s="272"/>
      <c r="Q4" s="273"/>
    </row>
    <row r="5" spans="1:17">
      <c r="A5" s="319" t="s">
        <v>4</v>
      </c>
      <c r="B5" s="315" t="s">
        <v>5</v>
      </c>
      <c r="C5" s="316" t="s">
        <v>2111</v>
      </c>
      <c r="D5" s="311" t="s">
        <v>2112</v>
      </c>
      <c r="E5" s="312" t="s">
        <v>2113</v>
      </c>
      <c r="F5" s="270"/>
      <c r="G5" s="312" t="s">
        <v>2114</v>
      </c>
      <c r="H5" s="270"/>
      <c r="I5" s="312" t="s">
        <v>2115</v>
      </c>
      <c r="J5" s="270"/>
      <c r="K5" s="312" t="s">
        <v>2116</v>
      </c>
      <c r="L5" s="270"/>
      <c r="M5" s="312" t="s">
        <v>2117</v>
      </c>
      <c r="N5" s="270"/>
      <c r="O5" s="312" t="s">
        <v>2118</v>
      </c>
      <c r="P5" s="270"/>
      <c r="Q5" s="313" t="s">
        <v>2119</v>
      </c>
    </row>
    <row r="6" spans="1:17" ht="42" customHeight="1">
      <c r="A6" s="280"/>
      <c r="B6" s="284"/>
      <c r="C6" s="284"/>
      <c r="D6" s="284"/>
      <c r="E6" s="54" t="s">
        <v>2120</v>
      </c>
      <c r="F6" s="55" t="s">
        <v>2121</v>
      </c>
      <c r="G6" s="54" t="s">
        <v>2120</v>
      </c>
      <c r="H6" s="55" t="s">
        <v>2121</v>
      </c>
      <c r="I6" s="54" t="s">
        <v>2120</v>
      </c>
      <c r="J6" s="55" t="s">
        <v>2121</v>
      </c>
      <c r="K6" s="54" t="s">
        <v>2120</v>
      </c>
      <c r="L6" s="55" t="s">
        <v>2121</v>
      </c>
      <c r="M6" s="54" t="s">
        <v>2120</v>
      </c>
      <c r="N6" s="55" t="s">
        <v>2121</v>
      </c>
      <c r="O6" s="54" t="s">
        <v>2120</v>
      </c>
      <c r="P6" s="55" t="s">
        <v>2121</v>
      </c>
      <c r="Q6" s="314"/>
    </row>
    <row r="7" spans="1:17">
      <c r="A7" s="238">
        <v>1</v>
      </c>
      <c r="B7" s="239" t="str">
        <f>PLANILHA!B6</f>
        <v>INSTALAÇÃO DOS SERVIÇOS DE ENGENHARIA</v>
      </c>
      <c r="C7" s="240">
        <f>PLANILHA!G68</f>
        <v>2288.5028496000004</v>
      </c>
      <c r="D7" s="241">
        <f t="shared" ref="D7:D31" si="0">C7/$C$33</f>
        <v>5.221580568728356E-3</v>
      </c>
      <c r="E7" s="242">
        <v>1</v>
      </c>
      <c r="F7" s="240">
        <f t="shared" ref="F7:F31" si="1">C7*E7</f>
        <v>2288.5028496000004</v>
      </c>
      <c r="G7" s="242"/>
      <c r="H7" s="240">
        <f t="shared" ref="H7:H31" si="2">C7*G7</f>
        <v>0</v>
      </c>
      <c r="I7" s="242"/>
      <c r="J7" s="240">
        <f t="shared" ref="J7:J31" si="3">C7*I7</f>
        <v>0</v>
      </c>
      <c r="K7" s="242"/>
      <c r="L7" s="240">
        <f t="shared" ref="L7:L31" si="4">C7*K7</f>
        <v>0</v>
      </c>
      <c r="M7" s="242"/>
      <c r="N7" s="240">
        <f t="shared" ref="N7:N31" si="5">C7*M7</f>
        <v>0</v>
      </c>
      <c r="O7" s="242"/>
      <c r="P7" s="240">
        <f t="shared" ref="P7:P31" si="6">C7*O7</f>
        <v>0</v>
      </c>
      <c r="Q7" s="243">
        <f t="shared" ref="Q7:Q31" si="7">F7+H7+J7+L7+N7+P7</f>
        <v>2288.5028496000004</v>
      </c>
    </row>
    <row r="8" spans="1:17">
      <c r="A8" s="244">
        <v>2</v>
      </c>
      <c r="B8" s="56" t="str">
        <f>PLANILHA!B69</f>
        <v>DEMOLIÇÕES E REMOÇÕES</v>
      </c>
      <c r="C8" s="240">
        <f>PLANILHA!G195</f>
        <v>17854.092407520002</v>
      </c>
      <c r="D8" s="241">
        <f t="shared" si="0"/>
        <v>4.0736930698461515E-2</v>
      </c>
      <c r="E8" s="57">
        <v>0.7</v>
      </c>
      <c r="F8" s="240">
        <f t="shared" si="1"/>
        <v>12497.864685264001</v>
      </c>
      <c r="G8" s="57">
        <v>0.3</v>
      </c>
      <c r="H8" s="240">
        <f t="shared" si="2"/>
        <v>5356.2277222560006</v>
      </c>
      <c r="I8" s="57"/>
      <c r="J8" s="240">
        <f t="shared" si="3"/>
        <v>0</v>
      </c>
      <c r="K8" s="57"/>
      <c r="L8" s="240">
        <f t="shared" si="4"/>
        <v>0</v>
      </c>
      <c r="M8" s="57"/>
      <c r="N8" s="240">
        <f t="shared" si="5"/>
        <v>0</v>
      </c>
      <c r="O8" s="57"/>
      <c r="P8" s="240">
        <f t="shared" si="6"/>
        <v>0</v>
      </c>
      <c r="Q8" s="243">
        <f t="shared" si="7"/>
        <v>17854.092407520002</v>
      </c>
    </row>
    <row r="9" spans="1:17">
      <c r="A9" s="238">
        <v>3</v>
      </c>
      <c r="B9" s="56" t="str">
        <f>PLANILHA!B196</f>
        <v>TRABALHOS EM TERRA</v>
      </c>
      <c r="C9" s="240">
        <f>PLANILHA!G226</f>
        <v>328.61528280000005</v>
      </c>
      <c r="D9" s="241">
        <f t="shared" si="0"/>
        <v>7.497876507147756E-4</v>
      </c>
      <c r="E9" s="57">
        <v>1</v>
      </c>
      <c r="F9" s="240">
        <f t="shared" si="1"/>
        <v>328.61528280000005</v>
      </c>
      <c r="G9" s="57"/>
      <c r="H9" s="240">
        <f t="shared" si="2"/>
        <v>0</v>
      </c>
      <c r="I9" s="57"/>
      <c r="J9" s="240">
        <f t="shared" si="3"/>
        <v>0</v>
      </c>
      <c r="K9" s="57"/>
      <c r="L9" s="240">
        <f t="shared" si="4"/>
        <v>0</v>
      </c>
      <c r="M9" s="57"/>
      <c r="N9" s="240">
        <f t="shared" si="5"/>
        <v>0</v>
      </c>
      <c r="O9" s="57"/>
      <c r="P9" s="240">
        <f t="shared" si="6"/>
        <v>0</v>
      </c>
      <c r="Q9" s="243">
        <f t="shared" si="7"/>
        <v>328.61528280000005</v>
      </c>
    </row>
    <row r="10" spans="1:17">
      <c r="A10" s="244">
        <v>4</v>
      </c>
      <c r="B10" s="56" t="str">
        <f>PLANILHA!B227</f>
        <v>SONDAGEM, FUNDAÇÕES, MUROS E CONTENÇÕES</v>
      </c>
      <c r="C10" s="240">
        <f>PLANILHA!G290</f>
        <v>5651.620452000001</v>
      </c>
      <c r="D10" s="241">
        <f t="shared" si="0"/>
        <v>1.2895064360155372E-2</v>
      </c>
      <c r="E10" s="57">
        <v>0.6</v>
      </c>
      <c r="F10" s="240">
        <f t="shared" si="1"/>
        <v>3390.9722712000007</v>
      </c>
      <c r="G10" s="57">
        <v>0.4</v>
      </c>
      <c r="H10" s="240">
        <f t="shared" si="2"/>
        <v>2260.6481808000003</v>
      </c>
      <c r="I10" s="57"/>
      <c r="J10" s="240">
        <f t="shared" si="3"/>
        <v>0</v>
      </c>
      <c r="K10" s="57"/>
      <c r="L10" s="240">
        <f t="shared" si="4"/>
        <v>0</v>
      </c>
      <c r="M10" s="57"/>
      <c r="N10" s="240">
        <f t="shared" si="5"/>
        <v>0</v>
      </c>
      <c r="O10" s="57"/>
      <c r="P10" s="240">
        <f t="shared" si="6"/>
        <v>0</v>
      </c>
      <c r="Q10" s="243">
        <f t="shared" si="7"/>
        <v>5651.620452000001</v>
      </c>
    </row>
    <row r="11" spans="1:17">
      <c r="A11" s="238">
        <v>5</v>
      </c>
      <c r="B11" s="56" t="str">
        <f>PLANILHA!B291</f>
        <v>SUPERESTRUTURA</v>
      </c>
      <c r="C11" s="240">
        <f>PLANILHA!G327</f>
        <v>12323.783445840001</v>
      </c>
      <c r="D11" s="241">
        <f t="shared" si="0"/>
        <v>2.8118657656581808E-2</v>
      </c>
      <c r="E11" s="57">
        <v>0.5</v>
      </c>
      <c r="F11" s="240">
        <f t="shared" si="1"/>
        <v>6161.8917229200006</v>
      </c>
      <c r="G11" s="57">
        <v>0.5</v>
      </c>
      <c r="H11" s="240">
        <f t="shared" si="2"/>
        <v>6161.8917229200006</v>
      </c>
      <c r="I11" s="57"/>
      <c r="J11" s="240">
        <f t="shared" si="3"/>
        <v>0</v>
      </c>
      <c r="K11" s="57"/>
      <c r="L11" s="240">
        <f t="shared" si="4"/>
        <v>0</v>
      </c>
      <c r="M11" s="57"/>
      <c r="N11" s="240">
        <f t="shared" si="5"/>
        <v>0</v>
      </c>
      <c r="O11" s="57"/>
      <c r="P11" s="240">
        <f t="shared" si="6"/>
        <v>0</v>
      </c>
      <c r="Q11" s="243">
        <f t="shared" si="7"/>
        <v>12323.783445840001</v>
      </c>
    </row>
    <row r="12" spans="1:17">
      <c r="A12" s="244">
        <v>6</v>
      </c>
      <c r="B12" s="56" t="str">
        <f>PLANILHA!B328</f>
        <v>ALVENARIA</v>
      </c>
      <c r="C12" s="240">
        <f>PLANILHA!G356</f>
        <v>474.21945720000008</v>
      </c>
      <c r="D12" s="241">
        <f t="shared" si="0"/>
        <v>1.0820065631385301E-3</v>
      </c>
      <c r="E12" s="57"/>
      <c r="F12" s="240">
        <f t="shared" si="1"/>
        <v>0</v>
      </c>
      <c r="G12" s="57">
        <v>1</v>
      </c>
      <c r="H12" s="240">
        <f t="shared" si="2"/>
        <v>474.21945720000008</v>
      </c>
      <c r="I12" s="57"/>
      <c r="J12" s="240">
        <f t="shared" si="3"/>
        <v>0</v>
      </c>
      <c r="K12" s="57"/>
      <c r="L12" s="240">
        <f t="shared" si="4"/>
        <v>0</v>
      </c>
      <c r="M12" s="57"/>
      <c r="N12" s="240">
        <f t="shared" si="5"/>
        <v>0</v>
      </c>
      <c r="O12" s="57"/>
      <c r="P12" s="240">
        <f t="shared" si="6"/>
        <v>0</v>
      </c>
      <c r="Q12" s="243">
        <f t="shared" si="7"/>
        <v>474.21945720000008</v>
      </c>
    </row>
    <row r="13" spans="1:17">
      <c r="A13" s="238">
        <v>7</v>
      </c>
      <c r="B13" s="56" t="str">
        <f>PLANILHA!B357</f>
        <v>COBERTURA E FORRO</v>
      </c>
      <c r="C13" s="240">
        <f>PLANILHA!G513</f>
        <v>48372.541450560006</v>
      </c>
      <c r="D13" s="241">
        <f t="shared" si="0"/>
        <v>0.11036959055672528</v>
      </c>
      <c r="E13" s="57"/>
      <c r="F13" s="240">
        <f t="shared" si="1"/>
        <v>0</v>
      </c>
      <c r="G13" s="57">
        <v>0.4</v>
      </c>
      <c r="H13" s="240">
        <f t="shared" si="2"/>
        <v>19349.016580224004</v>
      </c>
      <c r="I13" s="57">
        <v>0.6</v>
      </c>
      <c r="J13" s="240">
        <f t="shared" si="3"/>
        <v>29023.524870336001</v>
      </c>
      <c r="K13" s="57"/>
      <c r="L13" s="240">
        <f t="shared" si="4"/>
        <v>0</v>
      </c>
      <c r="M13" s="57"/>
      <c r="N13" s="240">
        <f t="shared" si="5"/>
        <v>0</v>
      </c>
      <c r="O13" s="57"/>
      <c r="P13" s="240">
        <f t="shared" si="6"/>
        <v>0</v>
      </c>
      <c r="Q13" s="243">
        <f t="shared" si="7"/>
        <v>48372.541450560006</v>
      </c>
    </row>
    <row r="14" spans="1:17">
      <c r="A14" s="244">
        <v>8</v>
      </c>
      <c r="B14" s="245" t="str">
        <f>PLANILHA!B514</f>
        <v>INSTALAÇÕES HIDRÁULICAS</v>
      </c>
      <c r="C14" s="240">
        <f>PLANILHA!G709</f>
        <v>17746.886160000002</v>
      </c>
      <c r="D14" s="241">
        <f t="shared" si="0"/>
        <v>4.0492322718622402E-2</v>
      </c>
      <c r="E14" s="57"/>
      <c r="F14" s="240">
        <f t="shared" si="1"/>
        <v>0</v>
      </c>
      <c r="G14" s="57">
        <v>0.5</v>
      </c>
      <c r="H14" s="240">
        <f t="shared" si="2"/>
        <v>8873.4430800000009</v>
      </c>
      <c r="I14" s="57">
        <v>0.5</v>
      </c>
      <c r="J14" s="240">
        <f t="shared" si="3"/>
        <v>8873.4430800000009</v>
      </c>
      <c r="K14" s="57"/>
      <c r="L14" s="240">
        <f t="shared" si="4"/>
        <v>0</v>
      </c>
      <c r="M14" s="57"/>
      <c r="N14" s="240">
        <f t="shared" si="5"/>
        <v>0</v>
      </c>
      <c r="O14" s="57"/>
      <c r="P14" s="240">
        <f t="shared" si="6"/>
        <v>0</v>
      </c>
      <c r="Q14" s="243">
        <f t="shared" si="7"/>
        <v>17746.886160000002</v>
      </c>
    </row>
    <row r="15" spans="1:17">
      <c r="A15" s="238">
        <v>9</v>
      </c>
      <c r="B15" s="56" t="str">
        <f>PLANILHA!B710</f>
        <v>INSTALAÇÕES SANITÁRIAS</v>
      </c>
      <c r="C15" s="240">
        <f>PLANILHA!G771</f>
        <v>10963.626695999999</v>
      </c>
      <c r="D15" s="241">
        <f t="shared" si="0"/>
        <v>2.5015245285200827E-2</v>
      </c>
      <c r="E15" s="57"/>
      <c r="F15" s="240">
        <f t="shared" si="1"/>
        <v>0</v>
      </c>
      <c r="G15" s="57">
        <v>0.5</v>
      </c>
      <c r="H15" s="240">
        <f t="shared" si="2"/>
        <v>5481.8133479999997</v>
      </c>
      <c r="I15" s="57">
        <v>0.5</v>
      </c>
      <c r="J15" s="240">
        <f t="shared" si="3"/>
        <v>5481.8133479999997</v>
      </c>
      <c r="K15" s="57"/>
      <c r="L15" s="240">
        <f t="shared" si="4"/>
        <v>0</v>
      </c>
      <c r="M15" s="57"/>
      <c r="N15" s="240">
        <f t="shared" si="5"/>
        <v>0</v>
      </c>
      <c r="O15" s="57"/>
      <c r="P15" s="240">
        <f t="shared" si="6"/>
        <v>0</v>
      </c>
      <c r="Q15" s="243">
        <f t="shared" si="7"/>
        <v>10963.626695999999</v>
      </c>
    </row>
    <row r="16" spans="1:17">
      <c r="A16" s="244">
        <v>10</v>
      </c>
      <c r="B16" s="56" t="str">
        <f>PLANILHA!B772</f>
        <v>INSTALAÇÃO ELÉTRICA</v>
      </c>
      <c r="C16" s="240">
        <f>PLANILHA!G1135</f>
        <v>18678.2274</v>
      </c>
      <c r="D16" s="241">
        <f t="shared" si="0"/>
        <v>4.2617324801311252E-2</v>
      </c>
      <c r="E16" s="57"/>
      <c r="F16" s="240">
        <f t="shared" si="1"/>
        <v>0</v>
      </c>
      <c r="G16" s="57">
        <v>0.4</v>
      </c>
      <c r="H16" s="240">
        <f t="shared" si="2"/>
        <v>7471.2909600000003</v>
      </c>
      <c r="I16" s="57">
        <v>0.6</v>
      </c>
      <c r="J16" s="240">
        <f t="shared" si="3"/>
        <v>11206.936439999999</v>
      </c>
      <c r="K16" s="57"/>
      <c r="L16" s="240">
        <f t="shared" si="4"/>
        <v>0</v>
      </c>
      <c r="M16" s="57"/>
      <c r="N16" s="240">
        <f t="shared" si="5"/>
        <v>0</v>
      </c>
      <c r="O16" s="57"/>
      <c r="P16" s="240">
        <f t="shared" si="6"/>
        <v>0</v>
      </c>
      <c r="Q16" s="243">
        <f t="shared" si="7"/>
        <v>18678.2274</v>
      </c>
    </row>
    <row r="17" spans="1:17">
      <c r="A17" s="238">
        <v>11</v>
      </c>
      <c r="B17" s="56" t="str">
        <f>PLANILHA!B1136</f>
        <v>ESQUADRIAS DE MADEIRA</v>
      </c>
      <c r="C17" s="240">
        <f>PLANILHA!G1202</f>
        <v>12981.378816</v>
      </c>
      <c r="D17" s="241">
        <f t="shared" si="0"/>
        <v>2.9619065317211701E-2</v>
      </c>
      <c r="E17" s="57"/>
      <c r="F17" s="240">
        <f t="shared" si="1"/>
        <v>0</v>
      </c>
      <c r="G17" s="57"/>
      <c r="H17" s="240">
        <f t="shared" si="2"/>
        <v>0</v>
      </c>
      <c r="I17" s="57">
        <v>0.5</v>
      </c>
      <c r="J17" s="240">
        <f t="shared" si="3"/>
        <v>6490.6894080000002</v>
      </c>
      <c r="K17" s="57">
        <v>0.5</v>
      </c>
      <c r="L17" s="240">
        <f t="shared" si="4"/>
        <v>6490.6894080000002</v>
      </c>
      <c r="M17" s="57"/>
      <c r="N17" s="240">
        <f t="shared" si="5"/>
        <v>0</v>
      </c>
      <c r="O17" s="57"/>
      <c r="P17" s="240">
        <f t="shared" si="6"/>
        <v>0</v>
      </c>
      <c r="Q17" s="243">
        <f t="shared" si="7"/>
        <v>12981.378816</v>
      </c>
    </row>
    <row r="18" spans="1:17">
      <c r="A18" s="244">
        <v>12</v>
      </c>
      <c r="B18" s="56" t="str">
        <f>PLANILHA!B1203</f>
        <v>ESQUADRIAS METÁLICAS</v>
      </c>
      <c r="C18" s="240">
        <f>PLANILHA!G1254</f>
        <v>1295.5006512</v>
      </c>
      <c r="D18" s="241">
        <f t="shared" si="0"/>
        <v>2.9558892741877976E-3</v>
      </c>
      <c r="E18" s="57"/>
      <c r="F18" s="240">
        <f t="shared" si="1"/>
        <v>0</v>
      </c>
      <c r="G18" s="57"/>
      <c r="H18" s="240">
        <f t="shared" si="2"/>
        <v>0</v>
      </c>
      <c r="I18" s="57">
        <v>1</v>
      </c>
      <c r="J18" s="240">
        <f t="shared" si="3"/>
        <v>1295.5006512</v>
      </c>
      <c r="K18" s="57"/>
      <c r="L18" s="240">
        <f t="shared" si="4"/>
        <v>0</v>
      </c>
      <c r="M18" s="57"/>
      <c r="N18" s="240">
        <f t="shared" si="5"/>
        <v>0</v>
      </c>
      <c r="O18" s="57"/>
      <c r="P18" s="240">
        <f t="shared" si="6"/>
        <v>0</v>
      </c>
      <c r="Q18" s="243">
        <f t="shared" si="7"/>
        <v>1295.5006512</v>
      </c>
    </row>
    <row r="19" spans="1:17">
      <c r="A19" s="238">
        <v>13</v>
      </c>
      <c r="B19" s="245" t="str">
        <f>PLANILHA!B1255</f>
        <v>FERRAGENS</v>
      </c>
      <c r="C19" s="240">
        <f>PLANILHA!G1311</f>
        <v>15199.506273600004</v>
      </c>
      <c r="D19" s="241">
        <f t="shared" si="0"/>
        <v>3.4680073317962676E-2</v>
      </c>
      <c r="E19" s="57"/>
      <c r="F19" s="240">
        <f t="shared" si="1"/>
        <v>0</v>
      </c>
      <c r="G19" s="57"/>
      <c r="H19" s="240">
        <f t="shared" si="2"/>
        <v>0</v>
      </c>
      <c r="I19" s="57">
        <v>0.6</v>
      </c>
      <c r="J19" s="240">
        <f t="shared" si="3"/>
        <v>9119.7037641600018</v>
      </c>
      <c r="K19" s="57">
        <v>0.4</v>
      </c>
      <c r="L19" s="240">
        <f t="shared" si="4"/>
        <v>6079.8025094400018</v>
      </c>
      <c r="M19" s="57"/>
      <c r="N19" s="240">
        <f t="shared" si="5"/>
        <v>0</v>
      </c>
      <c r="O19" s="57"/>
      <c r="P19" s="240">
        <f t="shared" si="6"/>
        <v>0</v>
      </c>
      <c r="Q19" s="243">
        <f t="shared" si="7"/>
        <v>15199.506273600004</v>
      </c>
    </row>
    <row r="20" spans="1:17">
      <c r="A20" s="244">
        <v>14</v>
      </c>
      <c r="B20" s="56" t="str">
        <f>PLANILHA!B1312</f>
        <v>REVESTIMENTO</v>
      </c>
      <c r="C20" s="240">
        <f>PLANILHA!G1347</f>
        <v>37657.606566240007</v>
      </c>
      <c r="D20" s="241">
        <f t="shared" si="0"/>
        <v>8.5921774904263212E-2</v>
      </c>
      <c r="E20" s="57"/>
      <c r="F20" s="240">
        <f t="shared" si="1"/>
        <v>0</v>
      </c>
      <c r="G20" s="57"/>
      <c r="H20" s="240">
        <f t="shared" si="2"/>
        <v>0</v>
      </c>
      <c r="I20" s="57">
        <v>0.5</v>
      </c>
      <c r="J20" s="240">
        <f t="shared" si="3"/>
        <v>18828.803283120003</v>
      </c>
      <c r="K20" s="57">
        <v>0.5</v>
      </c>
      <c r="L20" s="240">
        <f t="shared" si="4"/>
        <v>18828.803283120003</v>
      </c>
      <c r="M20" s="57"/>
      <c r="N20" s="240">
        <f t="shared" si="5"/>
        <v>0</v>
      </c>
      <c r="O20" s="57"/>
      <c r="P20" s="240">
        <f t="shared" si="6"/>
        <v>0</v>
      </c>
      <c r="Q20" s="243">
        <f t="shared" si="7"/>
        <v>37657.606566240007</v>
      </c>
    </row>
    <row r="21" spans="1:17" ht="15.75" customHeight="1">
      <c r="A21" s="238">
        <v>15</v>
      </c>
      <c r="B21" s="56" t="str">
        <f>PLANILHA!B1348</f>
        <v>PISOS E RODAPÉS</v>
      </c>
      <c r="C21" s="240">
        <f>PLANILHA!G1448</f>
        <v>139141.98480959999</v>
      </c>
      <c r="D21" s="241">
        <f t="shared" si="0"/>
        <v>0.31747440659866039</v>
      </c>
      <c r="E21" s="57"/>
      <c r="F21" s="240">
        <f t="shared" si="1"/>
        <v>0</v>
      </c>
      <c r="G21" s="57"/>
      <c r="H21" s="240">
        <f t="shared" si="2"/>
        <v>0</v>
      </c>
      <c r="I21" s="57"/>
      <c r="J21" s="240">
        <f t="shared" si="3"/>
        <v>0</v>
      </c>
      <c r="K21" s="57">
        <v>0.5</v>
      </c>
      <c r="L21" s="240">
        <f t="shared" si="4"/>
        <v>69570.992404799996</v>
      </c>
      <c r="M21" s="57">
        <v>0.5</v>
      </c>
      <c r="N21" s="240">
        <f t="shared" si="5"/>
        <v>69570.992404799996</v>
      </c>
      <c r="O21" s="57"/>
      <c r="P21" s="240">
        <f t="shared" si="6"/>
        <v>0</v>
      </c>
      <c r="Q21" s="243">
        <f t="shared" si="7"/>
        <v>139141.98480959999</v>
      </c>
    </row>
    <row r="22" spans="1:17" ht="15.75" customHeight="1">
      <c r="A22" s="244">
        <v>16</v>
      </c>
      <c r="B22" s="56" t="str">
        <f>PLANILHA!B1449</f>
        <v>VIDROS</v>
      </c>
      <c r="C22" s="240">
        <f>PLANILHA!G1462</f>
        <v>822.34408896000002</v>
      </c>
      <c r="D22" s="241">
        <f t="shared" si="0"/>
        <v>1.8763078737143286E-3</v>
      </c>
      <c r="E22" s="57"/>
      <c r="F22" s="240">
        <f t="shared" si="1"/>
        <v>0</v>
      </c>
      <c r="G22" s="57"/>
      <c r="H22" s="240">
        <f t="shared" si="2"/>
        <v>0</v>
      </c>
      <c r="I22" s="57"/>
      <c r="J22" s="240">
        <f t="shared" si="3"/>
        <v>0</v>
      </c>
      <c r="K22" s="57">
        <v>1</v>
      </c>
      <c r="L22" s="240">
        <f t="shared" si="4"/>
        <v>822.34408896000002</v>
      </c>
      <c r="M22" s="57"/>
      <c r="N22" s="240">
        <f t="shared" si="5"/>
        <v>0</v>
      </c>
      <c r="O22" s="57"/>
      <c r="P22" s="240">
        <f t="shared" si="6"/>
        <v>0</v>
      </c>
      <c r="Q22" s="243">
        <f t="shared" si="7"/>
        <v>822.34408896000002</v>
      </c>
    </row>
    <row r="23" spans="1:17" ht="15.75" customHeight="1">
      <c r="A23" s="238">
        <v>17</v>
      </c>
      <c r="B23" s="56" t="str">
        <f>PLANILHA!B1463</f>
        <v>PINTURA</v>
      </c>
      <c r="C23" s="240">
        <f>PLANILHA!G1510</f>
        <v>36984.888612720009</v>
      </c>
      <c r="D23" s="241">
        <f t="shared" si="0"/>
        <v>8.4386862682087616E-2</v>
      </c>
      <c r="E23" s="57"/>
      <c r="F23" s="240">
        <f t="shared" si="1"/>
        <v>0</v>
      </c>
      <c r="G23" s="57"/>
      <c r="H23" s="240">
        <f t="shared" si="2"/>
        <v>0</v>
      </c>
      <c r="I23" s="57"/>
      <c r="J23" s="240">
        <f t="shared" si="3"/>
        <v>0</v>
      </c>
      <c r="K23" s="57">
        <v>0.4</v>
      </c>
      <c r="L23" s="240">
        <f t="shared" si="4"/>
        <v>14793.955445088004</v>
      </c>
      <c r="M23" s="57">
        <v>0.6</v>
      </c>
      <c r="N23" s="240">
        <f t="shared" si="5"/>
        <v>22190.933167632003</v>
      </c>
      <c r="O23" s="57"/>
      <c r="P23" s="240">
        <f t="shared" si="6"/>
        <v>0</v>
      </c>
      <c r="Q23" s="243">
        <f t="shared" si="7"/>
        <v>36984.888612720009</v>
      </c>
    </row>
    <row r="24" spans="1:17" ht="15.75" customHeight="1">
      <c r="A24" s="244">
        <v>18</v>
      </c>
      <c r="B24" s="56" t="str">
        <f>PLANILHA!B1511</f>
        <v>BANCADAS, PRATELEIRAS E DIVISÓRIAS</v>
      </c>
      <c r="C24" s="240">
        <f>PLANILHA!G1558</f>
        <v>1607.7817267200001</v>
      </c>
      <c r="D24" s="241">
        <f t="shared" si="0"/>
        <v>3.6684078520876815E-3</v>
      </c>
      <c r="E24" s="57"/>
      <c r="F24" s="240">
        <f t="shared" si="1"/>
        <v>0</v>
      </c>
      <c r="G24" s="57"/>
      <c r="H24" s="240">
        <f t="shared" si="2"/>
        <v>0</v>
      </c>
      <c r="I24" s="57"/>
      <c r="J24" s="240">
        <f t="shared" si="3"/>
        <v>0</v>
      </c>
      <c r="K24" s="57">
        <v>0.5</v>
      </c>
      <c r="L24" s="240">
        <f t="shared" si="4"/>
        <v>803.89086336000003</v>
      </c>
      <c r="M24" s="57">
        <v>0.5</v>
      </c>
      <c r="N24" s="240">
        <f t="shared" si="5"/>
        <v>803.89086336000003</v>
      </c>
      <c r="O24" s="57"/>
      <c r="P24" s="240">
        <f t="shared" si="6"/>
        <v>0</v>
      </c>
      <c r="Q24" s="243">
        <f t="shared" si="7"/>
        <v>1607.7817267200001</v>
      </c>
    </row>
    <row r="25" spans="1:17" ht="15.75" customHeight="1">
      <c r="A25" s="238">
        <v>19</v>
      </c>
      <c r="B25" s="56" t="str">
        <f>PLANILHA!B1559</f>
        <v>DIVERSOS</v>
      </c>
      <c r="C25" s="240">
        <f>PLANILHA!G1644</f>
        <v>50188.253896800008</v>
      </c>
      <c r="D25" s="241">
        <f t="shared" si="0"/>
        <v>0.11451242517427541</v>
      </c>
      <c r="E25" s="57"/>
      <c r="F25" s="240">
        <f t="shared" si="1"/>
        <v>0</v>
      </c>
      <c r="G25" s="57"/>
      <c r="H25" s="240">
        <f t="shared" si="2"/>
        <v>0</v>
      </c>
      <c r="I25" s="57"/>
      <c r="J25" s="240">
        <f t="shared" si="3"/>
        <v>0</v>
      </c>
      <c r="K25" s="57"/>
      <c r="L25" s="240">
        <f t="shared" si="4"/>
        <v>0</v>
      </c>
      <c r="M25" s="57">
        <v>0.5</v>
      </c>
      <c r="N25" s="240">
        <f t="shared" si="5"/>
        <v>25094.126948400004</v>
      </c>
      <c r="O25" s="57">
        <v>0.5</v>
      </c>
      <c r="P25" s="240">
        <f t="shared" si="6"/>
        <v>25094.126948400004</v>
      </c>
      <c r="Q25" s="243">
        <f t="shared" si="7"/>
        <v>50188.253896800008</v>
      </c>
    </row>
    <row r="26" spans="1:17" ht="15.75" hidden="1" customHeight="1">
      <c r="A26" s="238">
        <v>20</v>
      </c>
      <c r="B26" s="56" t="str">
        <f>PLANILHA!B1645</f>
        <v>QUADRA</v>
      </c>
      <c r="C26" s="240">
        <f>PLANILHA!G1715</f>
        <v>0</v>
      </c>
      <c r="D26" s="241">
        <f t="shared" si="0"/>
        <v>0</v>
      </c>
      <c r="E26" s="57"/>
      <c r="F26" s="240">
        <f t="shared" si="1"/>
        <v>0</v>
      </c>
      <c r="G26" s="57"/>
      <c r="H26" s="240">
        <f t="shared" si="2"/>
        <v>0</v>
      </c>
      <c r="I26" s="57"/>
      <c r="J26" s="240">
        <f t="shared" si="3"/>
        <v>0</v>
      </c>
      <c r="K26" s="57"/>
      <c r="L26" s="240">
        <f t="shared" si="4"/>
        <v>0</v>
      </c>
      <c r="M26" s="57"/>
      <c r="N26" s="240">
        <f t="shared" si="5"/>
        <v>0</v>
      </c>
      <c r="O26" s="57"/>
      <c r="P26" s="240">
        <f t="shared" si="6"/>
        <v>0</v>
      </c>
      <c r="Q26" s="243">
        <f t="shared" si="7"/>
        <v>0</v>
      </c>
    </row>
    <row r="27" spans="1:17" ht="15.75" hidden="1" customHeight="1">
      <c r="A27" s="244">
        <v>21</v>
      </c>
      <c r="B27" s="56" t="str">
        <f>PLANILHA!B1716</f>
        <v>FOSSAS, FILTROS, CAIXAS E SUMIDOUROS</v>
      </c>
      <c r="C27" s="240">
        <f>PLANILHA!G1748</f>
        <v>0</v>
      </c>
      <c r="D27" s="241">
        <f t="shared" si="0"/>
        <v>0</v>
      </c>
      <c r="E27" s="57"/>
      <c r="F27" s="240">
        <f t="shared" si="1"/>
        <v>0</v>
      </c>
      <c r="G27" s="57"/>
      <c r="H27" s="240">
        <f t="shared" si="2"/>
        <v>0</v>
      </c>
      <c r="I27" s="57"/>
      <c r="J27" s="240">
        <f t="shared" si="3"/>
        <v>0</v>
      </c>
      <c r="K27" s="57"/>
      <c r="L27" s="240">
        <f t="shared" si="4"/>
        <v>0</v>
      </c>
      <c r="M27" s="57"/>
      <c r="N27" s="240">
        <f t="shared" si="5"/>
        <v>0</v>
      </c>
      <c r="O27" s="57"/>
      <c r="P27" s="240">
        <f t="shared" si="6"/>
        <v>0</v>
      </c>
      <c r="Q27" s="243">
        <f t="shared" si="7"/>
        <v>0</v>
      </c>
    </row>
    <row r="28" spans="1:17" ht="15.75" customHeight="1">
      <c r="A28" s="238">
        <v>23</v>
      </c>
      <c r="B28" s="56" t="str">
        <f>PLANILHA!B1749</f>
        <v>LIMPEZA</v>
      </c>
      <c r="C28" s="240">
        <f>PLANILHA!G1766</f>
        <v>7716.439993680001</v>
      </c>
      <c r="D28" s="241">
        <f t="shared" si="0"/>
        <v>1.7606276145909257E-2</v>
      </c>
      <c r="E28" s="57"/>
      <c r="F28" s="240">
        <f t="shared" si="1"/>
        <v>0</v>
      </c>
      <c r="G28" s="57"/>
      <c r="H28" s="240">
        <f t="shared" si="2"/>
        <v>0</v>
      </c>
      <c r="I28" s="57"/>
      <c r="J28" s="240">
        <f t="shared" si="3"/>
        <v>0</v>
      </c>
      <c r="K28" s="57"/>
      <c r="L28" s="240">
        <f t="shared" si="4"/>
        <v>0</v>
      </c>
      <c r="M28" s="57"/>
      <c r="N28" s="240">
        <f t="shared" si="5"/>
        <v>0</v>
      </c>
      <c r="O28" s="57">
        <v>1</v>
      </c>
      <c r="P28" s="240">
        <f t="shared" si="6"/>
        <v>7716.439993680001</v>
      </c>
      <c r="Q28" s="243">
        <f t="shared" si="7"/>
        <v>7716.439993680001</v>
      </c>
    </row>
    <row r="29" spans="1:17" ht="15.75" hidden="1" customHeight="1">
      <c r="A29" s="238">
        <v>24</v>
      </c>
      <c r="B29" s="56" t="str">
        <f>PLANILHA!B1767</f>
        <v>LEVANTAMENTOS, E PROJETOS</v>
      </c>
      <c r="C29" s="240">
        <f>PLANILHA!G1839</f>
        <v>0</v>
      </c>
      <c r="D29" s="241">
        <f t="shared" si="0"/>
        <v>0</v>
      </c>
      <c r="E29" s="57"/>
      <c r="F29" s="240">
        <f t="shared" si="1"/>
        <v>0</v>
      </c>
      <c r="G29" s="57"/>
      <c r="H29" s="240">
        <f t="shared" si="2"/>
        <v>0</v>
      </c>
      <c r="I29" s="57"/>
      <c r="J29" s="240">
        <f t="shared" si="3"/>
        <v>0</v>
      </c>
      <c r="K29" s="57"/>
      <c r="L29" s="240">
        <f t="shared" si="4"/>
        <v>0</v>
      </c>
      <c r="M29" s="57"/>
      <c r="N29" s="240">
        <f t="shared" si="5"/>
        <v>0</v>
      </c>
      <c r="O29" s="57"/>
      <c r="P29" s="240">
        <f t="shared" si="6"/>
        <v>0</v>
      </c>
      <c r="Q29" s="243">
        <f t="shared" si="7"/>
        <v>0</v>
      </c>
    </row>
    <row r="30" spans="1:17" ht="15.75" hidden="1" customHeight="1">
      <c r="A30" s="238">
        <v>25</v>
      </c>
      <c r="B30" s="56" t="str">
        <f>PLANILHA!B1840</f>
        <v>DETECÇÃO, COMBATE E PREVENÇÃO A INCÊNDIO</v>
      </c>
      <c r="C30" s="240">
        <f>PLANILHA!G2014</f>
        <v>0</v>
      </c>
      <c r="D30" s="241">
        <f t="shared" si="0"/>
        <v>0</v>
      </c>
      <c r="E30" s="57"/>
      <c r="F30" s="240">
        <f t="shared" si="1"/>
        <v>0</v>
      </c>
      <c r="G30" s="57"/>
      <c r="H30" s="240">
        <f t="shared" si="2"/>
        <v>0</v>
      </c>
      <c r="I30" s="57"/>
      <c r="J30" s="240">
        <f t="shared" si="3"/>
        <v>0</v>
      </c>
      <c r="K30" s="57"/>
      <c r="L30" s="240">
        <f t="shared" si="4"/>
        <v>0</v>
      </c>
      <c r="M30" s="57"/>
      <c r="N30" s="240">
        <f t="shared" si="5"/>
        <v>0</v>
      </c>
      <c r="O30" s="57"/>
      <c r="P30" s="240">
        <f t="shared" si="6"/>
        <v>0</v>
      </c>
      <c r="Q30" s="243">
        <f t="shared" si="7"/>
        <v>0</v>
      </c>
    </row>
    <row r="31" spans="1:17" ht="15.75" hidden="1" customHeight="1">
      <c r="A31" s="238">
        <v>26</v>
      </c>
      <c r="B31" s="56" t="str">
        <f>PLANILHA!B2015</f>
        <v>OUTROS</v>
      </c>
      <c r="C31" s="240">
        <f>PLANILHA!G2028</f>
        <v>0</v>
      </c>
      <c r="D31" s="241">
        <f t="shared" si="0"/>
        <v>0</v>
      </c>
      <c r="E31" s="57"/>
      <c r="F31" s="240">
        <f t="shared" si="1"/>
        <v>0</v>
      </c>
      <c r="G31" s="57"/>
      <c r="H31" s="240">
        <f t="shared" si="2"/>
        <v>0</v>
      </c>
      <c r="I31" s="57"/>
      <c r="J31" s="240">
        <f t="shared" si="3"/>
        <v>0</v>
      </c>
      <c r="K31" s="57"/>
      <c r="L31" s="240">
        <f t="shared" si="4"/>
        <v>0</v>
      </c>
      <c r="M31" s="57"/>
      <c r="N31" s="240">
        <f t="shared" si="5"/>
        <v>0</v>
      </c>
      <c r="O31" s="57"/>
      <c r="P31" s="240">
        <f t="shared" si="6"/>
        <v>0</v>
      </c>
      <c r="Q31" s="243">
        <f t="shared" si="7"/>
        <v>0</v>
      </c>
    </row>
    <row r="32" spans="1:17" ht="15.75" customHeight="1">
      <c r="A32" s="317" t="s">
        <v>2122</v>
      </c>
      <c r="B32" s="270"/>
      <c r="C32" s="58"/>
      <c r="D32" s="59"/>
      <c r="E32" s="57">
        <f>F32/C33</f>
        <v>5.6283587152750329E-2</v>
      </c>
      <c r="F32" s="58">
        <f>SUM(F7:F31)</f>
        <v>24667.846811784006</v>
      </c>
      <c r="G32" s="59">
        <f>H32/C33</f>
        <v>0.12646899049015625</v>
      </c>
      <c r="H32" s="58">
        <f>SUM(H7:H29)</f>
        <v>55428.551051400005</v>
      </c>
      <c r="I32" s="59">
        <f>J32/C33</f>
        <v>0.20608028659243635</v>
      </c>
      <c r="J32" s="58">
        <f>SUM(J7:J29)</f>
        <v>90320.414844815998</v>
      </c>
      <c r="K32" s="59">
        <f>L32/C33</f>
        <v>0.26784490960984592</v>
      </c>
      <c r="L32" s="58">
        <f>SUM(L7:L29)</f>
        <v>117390.47800276801</v>
      </c>
      <c r="M32" s="59">
        <f>N32/C33</f>
        <v>0.26845973742176427</v>
      </c>
      <c r="N32" s="58">
        <f>SUM(N7:N29)</f>
        <v>117659.943384192</v>
      </c>
      <c r="O32" s="59">
        <f>P32/C33</f>
        <v>7.4862488733046961E-2</v>
      </c>
      <c r="P32" s="58">
        <f>SUM(P7:P29)</f>
        <v>32810.566942080004</v>
      </c>
      <c r="Q32" s="246">
        <f>SUM(Q7:Q31)</f>
        <v>438277.80103703996</v>
      </c>
    </row>
    <row r="33" spans="1:17" ht="15.75" customHeight="1">
      <c r="A33" s="317" t="s">
        <v>2123</v>
      </c>
      <c r="B33" s="270"/>
      <c r="C33" s="60">
        <f>SUM(C7:C31)</f>
        <v>438277.80103703996</v>
      </c>
      <c r="D33" s="61">
        <f>SUM(D7:D32)</f>
        <v>1</v>
      </c>
      <c r="E33" s="57">
        <f>F33/C33</f>
        <v>5.6283587152750329E-2</v>
      </c>
      <c r="F33" s="58">
        <f>F32</f>
        <v>24667.846811784006</v>
      </c>
      <c r="G33" s="57">
        <f>H33/C33</f>
        <v>0.18275257764290659</v>
      </c>
      <c r="H33" s="58">
        <f>F33+H32</f>
        <v>80096.397863184015</v>
      </c>
      <c r="I33" s="57">
        <f>J33/C33</f>
        <v>0.38883286423534297</v>
      </c>
      <c r="J33" s="58">
        <f>H33+J32</f>
        <v>170416.81270800001</v>
      </c>
      <c r="K33" s="57">
        <f>L33/C33</f>
        <v>0.65667777384518888</v>
      </c>
      <c r="L33" s="58">
        <f>J33+L32</f>
        <v>287807.29071076802</v>
      </c>
      <c r="M33" s="57">
        <f>N33/C33</f>
        <v>0.92513751126695321</v>
      </c>
      <c r="N33" s="58">
        <f>L33+N32</f>
        <v>405467.23409496003</v>
      </c>
      <c r="O33" s="57">
        <f>P33/C33</f>
        <v>1.0000000000000002</v>
      </c>
      <c r="P33" s="58">
        <f>N33+P32</f>
        <v>438277.80103704002</v>
      </c>
      <c r="Q33" s="247">
        <f>Q32</f>
        <v>438277.80103703996</v>
      </c>
    </row>
    <row r="34" spans="1:17" ht="15.75" customHeight="1">
      <c r="A34" s="310" t="s">
        <v>2230</v>
      </c>
      <c r="B34" s="272"/>
      <c r="C34" s="272"/>
      <c r="D34" s="272"/>
      <c r="E34" s="272"/>
      <c r="F34" s="272"/>
      <c r="G34" s="272"/>
      <c r="H34" s="272"/>
      <c r="I34" s="272"/>
      <c r="J34" s="272"/>
      <c r="K34" s="272"/>
      <c r="L34" s="272"/>
      <c r="M34" s="272"/>
      <c r="N34" s="272"/>
      <c r="O34" s="272"/>
      <c r="P34" s="272"/>
      <c r="Q34" s="273"/>
    </row>
    <row r="35" spans="1:17" ht="15.75" customHeight="1">
      <c r="A35" s="310" t="s">
        <v>2231</v>
      </c>
      <c r="B35" s="272"/>
      <c r="C35" s="272"/>
      <c r="D35" s="272"/>
      <c r="E35" s="272"/>
      <c r="F35" s="272"/>
      <c r="G35" s="272"/>
      <c r="H35" s="272"/>
      <c r="I35" s="272"/>
      <c r="J35" s="272"/>
      <c r="K35" s="272"/>
      <c r="L35" s="272"/>
      <c r="M35" s="272"/>
      <c r="N35" s="272"/>
      <c r="O35" s="272"/>
      <c r="P35" s="272"/>
      <c r="Q35" s="273"/>
    </row>
    <row r="36" spans="1:17" ht="15.75" customHeight="1">
      <c r="A36" s="310" t="s">
        <v>2232</v>
      </c>
      <c r="B36" s="272"/>
      <c r="C36" s="272"/>
      <c r="D36" s="272"/>
      <c r="E36" s="272"/>
      <c r="F36" s="272"/>
      <c r="G36" s="272"/>
      <c r="H36" s="272"/>
      <c r="I36" s="272"/>
      <c r="J36" s="272"/>
      <c r="K36" s="272"/>
      <c r="L36" s="272"/>
      <c r="M36" s="272"/>
      <c r="N36" s="272"/>
      <c r="O36" s="272"/>
      <c r="P36" s="272"/>
      <c r="Q36" s="273"/>
    </row>
    <row r="37" spans="1:17" ht="15.75" customHeight="1">
      <c r="A37" s="248"/>
      <c r="B37" s="249"/>
      <c r="C37" s="249"/>
      <c r="D37" s="249"/>
      <c r="E37" s="249"/>
      <c r="F37" s="249"/>
      <c r="G37" s="249"/>
      <c r="H37" s="249"/>
      <c r="I37" s="249"/>
      <c r="J37" s="249"/>
      <c r="K37" s="249"/>
      <c r="L37" s="249"/>
      <c r="M37" s="249"/>
      <c r="N37" s="249"/>
      <c r="O37" s="249"/>
      <c r="P37" s="249"/>
      <c r="Q37" s="250"/>
    </row>
    <row r="38" spans="1:17" ht="15.75" customHeight="1">
      <c r="A38" s="248"/>
      <c r="B38" s="249"/>
      <c r="C38" s="249"/>
      <c r="D38" s="249"/>
      <c r="E38" s="249"/>
      <c r="F38" s="249"/>
      <c r="G38" s="249"/>
      <c r="H38" s="249"/>
      <c r="I38" s="249"/>
      <c r="J38" s="249"/>
      <c r="K38" s="249"/>
      <c r="L38" s="249"/>
      <c r="M38" s="249"/>
      <c r="N38" s="249"/>
      <c r="O38" s="249"/>
      <c r="P38" s="249"/>
      <c r="Q38" s="250"/>
    </row>
    <row r="39" spans="1:17" ht="15.75" customHeight="1">
      <c r="A39" s="248"/>
      <c r="B39" s="251" t="s">
        <v>2234</v>
      </c>
      <c r="C39" s="249"/>
      <c r="D39" s="249"/>
      <c r="E39" s="249"/>
      <c r="F39" s="249"/>
      <c r="G39" s="249"/>
      <c r="H39" s="251" t="s">
        <v>2234</v>
      </c>
      <c r="I39" s="249"/>
      <c r="J39" s="249"/>
      <c r="K39" s="249"/>
      <c r="L39" s="249"/>
      <c r="M39" s="249"/>
      <c r="N39" s="249"/>
      <c r="O39" s="249"/>
      <c r="P39" s="249"/>
      <c r="Q39" s="250"/>
    </row>
    <row r="40" spans="1:17" ht="15.75" customHeight="1">
      <c r="A40" s="248"/>
      <c r="B40" s="252" t="s">
        <v>2134</v>
      </c>
      <c r="C40" s="249"/>
      <c r="D40" s="249"/>
      <c r="E40" s="249"/>
      <c r="F40" s="249"/>
      <c r="G40" s="249"/>
      <c r="H40" s="249"/>
      <c r="I40" s="136"/>
      <c r="J40" s="137" t="s">
        <v>2128</v>
      </c>
      <c r="K40" s="138"/>
      <c r="L40" s="249"/>
      <c r="M40" s="249"/>
      <c r="N40" s="249"/>
      <c r="O40" s="249"/>
      <c r="P40" s="249"/>
      <c r="Q40" s="250"/>
    </row>
    <row r="41" spans="1:17" ht="15.75" customHeight="1">
      <c r="A41" s="248"/>
      <c r="B41" s="235" t="s">
        <v>2133</v>
      </c>
      <c r="C41" s="249"/>
      <c r="D41" s="249"/>
      <c r="E41" s="249"/>
      <c r="F41" s="249"/>
      <c r="G41" s="249"/>
      <c r="H41" s="249"/>
      <c r="I41" s="136"/>
      <c r="J41" s="139" t="s">
        <v>2132</v>
      </c>
      <c r="K41" s="138"/>
      <c r="L41" s="249"/>
      <c r="M41" s="249"/>
      <c r="N41" s="249"/>
      <c r="O41" s="249"/>
      <c r="P41" s="249"/>
      <c r="Q41" s="250"/>
    </row>
    <row r="42" spans="1:17" ht="15.75" customHeight="1" thickBot="1">
      <c r="A42" s="253"/>
      <c r="B42" s="254" t="s">
        <v>2135</v>
      </c>
      <c r="C42" s="255"/>
      <c r="D42" s="255"/>
      <c r="E42" s="255"/>
      <c r="F42" s="255"/>
      <c r="G42" s="255"/>
      <c r="H42" s="255"/>
      <c r="I42" s="256"/>
      <c r="J42" s="256"/>
      <c r="K42" s="257"/>
      <c r="L42" s="255"/>
      <c r="M42" s="255"/>
      <c r="N42" s="255"/>
      <c r="O42" s="255"/>
      <c r="P42" s="255"/>
      <c r="Q42" s="258"/>
    </row>
    <row r="43" spans="1:17" ht="15.75" customHeight="1" thickTop="1"/>
    <row r="44" spans="1:17" ht="15.75" customHeight="1"/>
    <row r="45" spans="1:17" ht="15.75" customHeight="1"/>
    <row r="46" spans="1:17" ht="15.75" customHeight="1"/>
    <row r="47" spans="1:17" ht="15.75" customHeight="1"/>
    <row r="48" spans="1:17"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2">
    <mergeCell ref="B4:Q4"/>
    <mergeCell ref="A5:A6"/>
    <mergeCell ref="A1:Q1"/>
    <mergeCell ref="B2:H2"/>
    <mergeCell ref="I2:Q2"/>
    <mergeCell ref="B3:H3"/>
    <mergeCell ref="I3:Q3"/>
    <mergeCell ref="A35:Q35"/>
    <mergeCell ref="A36:Q36"/>
    <mergeCell ref="D5:D6"/>
    <mergeCell ref="E5:F5"/>
    <mergeCell ref="G5:H5"/>
    <mergeCell ref="I5:J5"/>
    <mergeCell ref="K5:L5"/>
    <mergeCell ref="M5:N5"/>
    <mergeCell ref="O5:P5"/>
    <mergeCell ref="Q5:Q6"/>
    <mergeCell ref="B5:B6"/>
    <mergeCell ref="C5:C6"/>
    <mergeCell ref="A32:B32"/>
    <mergeCell ref="A33:B33"/>
    <mergeCell ref="A34:Q34"/>
  </mergeCells>
  <pageMargins left="0.25" right="0.25" top="0.75" bottom="0.75" header="0.3" footer="0.3"/>
  <pageSetup scale="66"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67784-C51D-41B1-9B28-0DC071029522}">
  <sheetPr>
    <pageSetUpPr fitToPage="1"/>
  </sheetPr>
  <dimension ref="G2:X465"/>
  <sheetViews>
    <sheetView view="pageBreakPreview" topLeftCell="E1" zoomScale="70" zoomScaleNormal="70" zoomScaleSheetLayoutView="70" workbookViewId="0">
      <selection activeCell="N25" sqref="N25"/>
    </sheetView>
  </sheetViews>
  <sheetFormatPr defaultRowHeight="15.75"/>
  <cols>
    <col min="9" max="9" width="12.5703125" style="326" customWidth="1"/>
    <col min="10" max="10" width="48.42578125" style="357" customWidth="1"/>
    <col min="11" max="11" width="16.85546875" style="327" customWidth="1"/>
    <col min="12" max="12" width="16.5703125" style="328" customWidth="1"/>
    <col min="13" max="13" width="55.140625" style="326" customWidth="1"/>
    <col min="14" max="14" width="58.140625" style="353" customWidth="1"/>
    <col min="15" max="15" width="54.7109375" style="357" customWidth="1"/>
  </cols>
  <sheetData>
    <row r="2" spans="7:24" ht="16.5" thickBot="1"/>
    <row r="3" spans="7:24" ht="16.5" thickTop="1">
      <c r="I3" s="329"/>
      <c r="J3" s="361"/>
      <c r="K3" s="331"/>
      <c r="L3" s="332"/>
      <c r="M3" s="330"/>
      <c r="N3" s="354"/>
      <c r="O3" s="358"/>
    </row>
    <row r="4" spans="7:24">
      <c r="I4" s="333"/>
      <c r="J4" s="362"/>
      <c r="K4" s="252"/>
      <c r="L4" s="335"/>
      <c r="M4" s="334"/>
      <c r="N4" s="355"/>
      <c r="O4" s="359"/>
    </row>
    <row r="5" spans="7:24">
      <c r="I5" s="333"/>
      <c r="J5" s="362"/>
      <c r="K5" s="252"/>
      <c r="L5" s="335"/>
      <c r="M5" s="334"/>
      <c r="N5" s="355"/>
      <c r="O5" s="359"/>
    </row>
    <row r="6" spans="7:24">
      <c r="I6" s="333"/>
      <c r="J6" s="362"/>
      <c r="K6" s="252"/>
      <c r="L6" s="335"/>
      <c r="M6" s="334"/>
      <c r="N6" s="355"/>
      <c r="O6" s="359"/>
    </row>
    <row r="7" spans="7:24" ht="16.149999999999999" customHeight="1">
      <c r="I7" s="333"/>
      <c r="J7" s="362"/>
      <c r="K7" s="252"/>
      <c r="L7" s="335"/>
      <c r="M7" s="334"/>
      <c r="N7" s="355"/>
      <c r="O7" s="359"/>
    </row>
    <row r="8" spans="7:24" ht="18" customHeight="1">
      <c r="G8" s="259"/>
      <c r="H8" s="260"/>
      <c r="I8" s="344" t="s">
        <v>2226</v>
      </c>
      <c r="J8" s="363"/>
      <c r="K8" s="346"/>
      <c r="L8" s="347"/>
      <c r="M8" s="345"/>
      <c r="N8" s="348" t="s">
        <v>2286</v>
      </c>
      <c r="O8" s="349"/>
      <c r="P8" s="262"/>
      <c r="Q8" s="262"/>
      <c r="R8" s="262"/>
      <c r="S8" s="262"/>
      <c r="T8" s="262"/>
      <c r="U8" s="262"/>
      <c r="V8" s="262"/>
      <c r="W8" s="249"/>
      <c r="X8" s="249"/>
    </row>
    <row r="9" spans="7:24" ht="25.5" customHeight="1">
      <c r="G9" s="259"/>
      <c r="H9" s="260"/>
      <c r="I9" s="344" t="s">
        <v>2228</v>
      </c>
      <c r="J9" s="363"/>
      <c r="K9" s="346"/>
      <c r="L9" s="347"/>
      <c r="M9" s="345"/>
      <c r="N9" s="348" t="s">
        <v>2285</v>
      </c>
      <c r="O9" s="349"/>
      <c r="P9" s="262"/>
      <c r="Q9" s="262"/>
      <c r="R9" s="262"/>
      <c r="S9" s="262"/>
      <c r="T9" s="262"/>
      <c r="U9" s="262"/>
      <c r="V9" s="262"/>
      <c r="W9" s="249"/>
      <c r="X9" s="249"/>
    </row>
    <row r="10" spans="7:24" ht="18" customHeight="1">
      <c r="G10" s="261"/>
      <c r="H10" s="260"/>
      <c r="I10" s="344" t="s">
        <v>2229</v>
      </c>
      <c r="J10" s="364"/>
      <c r="K10" s="351"/>
      <c r="L10" s="352"/>
      <c r="M10" s="350"/>
      <c r="N10" s="356"/>
      <c r="O10" s="360"/>
      <c r="P10" s="263"/>
      <c r="Q10" s="263"/>
      <c r="R10" s="263"/>
      <c r="S10" s="263"/>
      <c r="T10" s="263"/>
      <c r="U10" s="263"/>
      <c r="V10" s="263"/>
      <c r="W10" s="263"/>
      <c r="X10" s="249"/>
    </row>
    <row r="11" spans="7:24">
      <c r="I11" s="333"/>
      <c r="J11" s="362"/>
      <c r="K11" s="252"/>
      <c r="L11" s="335"/>
      <c r="M11" s="334"/>
      <c r="N11" s="355"/>
      <c r="O11" s="359"/>
    </row>
    <row r="12" spans="7:24">
      <c r="I12" s="333"/>
      <c r="J12" s="362"/>
      <c r="K12" s="252"/>
      <c r="L12" s="335"/>
      <c r="M12" s="334"/>
      <c r="N12" s="355"/>
      <c r="O12" s="359"/>
    </row>
    <row r="13" spans="7:24" ht="15">
      <c r="I13" s="323" t="s">
        <v>2284</v>
      </c>
      <c r="J13" s="324"/>
      <c r="K13" s="324"/>
      <c r="L13" s="324"/>
      <c r="M13" s="324"/>
      <c r="N13" s="324"/>
      <c r="O13" s="325"/>
    </row>
    <row r="14" spans="7:24" ht="15">
      <c r="I14" s="323"/>
      <c r="J14" s="324"/>
      <c r="K14" s="324"/>
      <c r="L14" s="324"/>
      <c r="M14" s="324"/>
      <c r="N14" s="324"/>
      <c r="O14" s="325"/>
    </row>
    <row r="15" spans="7:24">
      <c r="I15" s="336" t="s">
        <v>2274</v>
      </c>
      <c r="J15" s="341" t="s">
        <v>2275</v>
      </c>
      <c r="K15" s="337" t="s">
        <v>2276</v>
      </c>
      <c r="L15" s="338" t="s">
        <v>2277</v>
      </c>
      <c r="M15" s="337" t="s">
        <v>2278</v>
      </c>
      <c r="N15" s="341" t="s">
        <v>2279</v>
      </c>
      <c r="O15" s="342" t="s">
        <v>2280</v>
      </c>
    </row>
    <row r="16" spans="7:24" ht="75.75">
      <c r="I16" s="336">
        <v>10001</v>
      </c>
      <c r="J16" s="341" t="s">
        <v>2281</v>
      </c>
      <c r="K16" s="339" t="s">
        <v>18</v>
      </c>
      <c r="L16" s="340">
        <v>10</v>
      </c>
      <c r="M16" s="339" t="s">
        <v>2283</v>
      </c>
      <c r="N16" s="343" t="s">
        <v>2531</v>
      </c>
      <c r="O16" s="342" t="s">
        <v>2532</v>
      </c>
    </row>
    <row r="17" spans="9:15">
      <c r="I17" s="333"/>
      <c r="J17" s="362"/>
      <c r="K17" s="252"/>
      <c r="L17" s="335"/>
      <c r="M17" s="334"/>
      <c r="N17" s="355"/>
      <c r="O17" s="359"/>
    </row>
    <row r="18" spans="9:15">
      <c r="I18" s="333"/>
      <c r="J18" s="362"/>
      <c r="K18" s="252"/>
      <c r="L18" s="335"/>
      <c r="M18" s="334"/>
      <c r="N18" s="355"/>
      <c r="O18" s="359"/>
    </row>
    <row r="19" spans="9:15">
      <c r="I19" s="336" t="s">
        <v>2274</v>
      </c>
      <c r="J19" s="341" t="s">
        <v>2275</v>
      </c>
      <c r="K19" s="337" t="s">
        <v>2276</v>
      </c>
      <c r="L19" s="338" t="s">
        <v>2277</v>
      </c>
      <c r="M19" s="341" t="s">
        <v>2278</v>
      </c>
      <c r="N19" s="341" t="s">
        <v>2279</v>
      </c>
      <c r="O19" s="342" t="s">
        <v>2280</v>
      </c>
    </row>
    <row r="20" spans="9:15" ht="90.75">
      <c r="I20" s="336">
        <v>10002</v>
      </c>
      <c r="J20" s="341" t="s">
        <v>2287</v>
      </c>
      <c r="K20" s="339" t="s">
        <v>18</v>
      </c>
      <c r="L20" s="340">
        <v>127.9</v>
      </c>
      <c r="M20" s="343" t="s">
        <v>2288</v>
      </c>
      <c r="N20" s="341" t="s">
        <v>2289</v>
      </c>
      <c r="O20" s="342" t="s">
        <v>2533</v>
      </c>
    </row>
    <row r="21" spans="9:15">
      <c r="I21" s="333"/>
      <c r="J21" s="362"/>
      <c r="K21" s="252"/>
      <c r="L21" s="335"/>
      <c r="M21" s="334"/>
      <c r="N21" s="355"/>
      <c r="O21" s="359"/>
    </row>
    <row r="22" spans="9:15">
      <c r="I22" s="333"/>
      <c r="J22" s="362"/>
      <c r="K22" s="252"/>
      <c r="L22" s="335"/>
      <c r="M22" s="334"/>
      <c r="N22" s="355"/>
      <c r="O22" s="359"/>
    </row>
    <row r="23" spans="9:15">
      <c r="I23" s="336" t="s">
        <v>2274</v>
      </c>
      <c r="J23" s="341" t="s">
        <v>2275</v>
      </c>
      <c r="K23" s="337" t="s">
        <v>2276</v>
      </c>
      <c r="L23" s="338" t="s">
        <v>2277</v>
      </c>
      <c r="M23" s="341" t="s">
        <v>2278</v>
      </c>
      <c r="N23" s="341" t="s">
        <v>2279</v>
      </c>
      <c r="O23" s="342" t="s">
        <v>2280</v>
      </c>
    </row>
    <row r="24" spans="9:15" ht="75.75">
      <c r="I24" s="336">
        <v>10003</v>
      </c>
      <c r="J24" s="341" t="s">
        <v>2291</v>
      </c>
      <c r="K24" s="339" t="s">
        <v>6</v>
      </c>
      <c r="L24" s="340">
        <v>1</v>
      </c>
      <c r="M24" s="343" t="s">
        <v>2292</v>
      </c>
      <c r="N24" s="341" t="s">
        <v>2293</v>
      </c>
      <c r="O24" s="342" t="s">
        <v>2534</v>
      </c>
    </row>
    <row r="25" spans="9:15">
      <c r="I25" s="333"/>
      <c r="J25" s="362"/>
      <c r="K25" s="252"/>
      <c r="L25" s="335"/>
      <c r="M25" s="334"/>
      <c r="N25" s="355"/>
      <c r="O25" s="359"/>
    </row>
    <row r="26" spans="9:15">
      <c r="I26" s="333"/>
      <c r="J26" s="362"/>
      <c r="K26" s="252"/>
      <c r="L26" s="335"/>
      <c r="M26" s="334"/>
      <c r="N26" s="355"/>
      <c r="O26" s="359"/>
    </row>
    <row r="27" spans="9:15">
      <c r="I27" s="336" t="s">
        <v>2274</v>
      </c>
      <c r="J27" s="341" t="s">
        <v>2275</v>
      </c>
      <c r="K27" s="337" t="s">
        <v>2276</v>
      </c>
      <c r="L27" s="338" t="s">
        <v>2277</v>
      </c>
      <c r="M27" s="341" t="s">
        <v>2278</v>
      </c>
      <c r="N27" s="341" t="s">
        <v>2279</v>
      </c>
      <c r="O27" s="342" t="s">
        <v>2280</v>
      </c>
    </row>
    <row r="28" spans="9:15" ht="75.75">
      <c r="I28" s="336">
        <v>20003</v>
      </c>
      <c r="J28" s="341" t="s">
        <v>2294</v>
      </c>
      <c r="K28" s="339" t="s">
        <v>2295</v>
      </c>
      <c r="L28" s="340">
        <v>0.33</v>
      </c>
      <c r="M28" s="343" t="s">
        <v>2296</v>
      </c>
      <c r="N28" s="341" t="s">
        <v>2297</v>
      </c>
      <c r="O28" s="342" t="s">
        <v>2535</v>
      </c>
    </row>
    <row r="29" spans="9:15">
      <c r="I29" s="333"/>
      <c r="J29" s="362"/>
      <c r="K29" s="252"/>
      <c r="L29" s="335"/>
      <c r="M29" s="334"/>
      <c r="N29" s="355"/>
      <c r="O29" s="359"/>
    </row>
    <row r="30" spans="9:15">
      <c r="I30" s="333"/>
      <c r="J30" s="362"/>
      <c r="K30" s="252"/>
      <c r="L30" s="335"/>
      <c r="M30" s="334"/>
      <c r="N30" s="355"/>
      <c r="O30" s="359"/>
    </row>
    <row r="31" spans="9:15">
      <c r="I31" s="336" t="s">
        <v>2274</v>
      </c>
      <c r="J31" s="341" t="s">
        <v>2275</v>
      </c>
      <c r="K31" s="337" t="s">
        <v>2276</v>
      </c>
      <c r="L31" s="338" t="s">
        <v>2277</v>
      </c>
      <c r="M31" s="341" t="s">
        <v>2278</v>
      </c>
      <c r="N31" s="341" t="s">
        <v>2279</v>
      </c>
      <c r="O31" s="342" t="s">
        <v>2280</v>
      </c>
    </row>
    <row r="32" spans="9:15" ht="110.25">
      <c r="I32" s="336">
        <v>20004</v>
      </c>
      <c r="J32" s="341" t="s">
        <v>2298</v>
      </c>
      <c r="K32" s="339" t="s">
        <v>2299</v>
      </c>
      <c r="L32" s="340">
        <v>73.11</v>
      </c>
      <c r="M32" s="343" t="s">
        <v>2300</v>
      </c>
      <c r="N32" s="341" t="s">
        <v>2301</v>
      </c>
      <c r="O32" s="342" t="s">
        <v>2536</v>
      </c>
    </row>
    <row r="33" spans="9:15">
      <c r="I33" s="333"/>
      <c r="J33" s="362"/>
      <c r="K33" s="252"/>
      <c r="L33" s="335"/>
      <c r="M33" s="334"/>
      <c r="N33" s="355"/>
      <c r="O33" s="359"/>
    </row>
    <row r="34" spans="9:15">
      <c r="I34" s="333"/>
      <c r="J34" s="362"/>
      <c r="K34" s="252"/>
      <c r="L34" s="335"/>
      <c r="M34" s="334"/>
      <c r="N34" s="355"/>
      <c r="O34" s="359"/>
    </row>
    <row r="35" spans="9:15">
      <c r="I35" s="336" t="s">
        <v>2274</v>
      </c>
      <c r="J35" s="341" t="s">
        <v>2275</v>
      </c>
      <c r="K35" s="337" t="s">
        <v>2276</v>
      </c>
      <c r="L35" s="338" t="s">
        <v>2277</v>
      </c>
      <c r="M35" s="341" t="s">
        <v>2278</v>
      </c>
      <c r="N35" s="341" t="s">
        <v>2279</v>
      </c>
      <c r="O35" s="342" t="s">
        <v>2280</v>
      </c>
    </row>
    <row r="36" spans="9:15" ht="75.75">
      <c r="I36" s="336">
        <v>20019</v>
      </c>
      <c r="J36" s="341" t="s">
        <v>141</v>
      </c>
      <c r="K36" s="339" t="s">
        <v>2299</v>
      </c>
      <c r="L36" s="340">
        <v>129</v>
      </c>
      <c r="M36" s="343" t="s">
        <v>2302</v>
      </c>
      <c r="N36" s="341" t="s">
        <v>2303</v>
      </c>
      <c r="O36" s="342" t="s">
        <v>2537</v>
      </c>
    </row>
    <row r="37" spans="9:15">
      <c r="I37" s="333"/>
      <c r="J37" s="362"/>
      <c r="K37" s="252"/>
      <c r="L37" s="335"/>
      <c r="M37" s="334"/>
      <c r="N37" s="355"/>
      <c r="O37" s="359"/>
    </row>
    <row r="38" spans="9:15">
      <c r="I38" s="333"/>
      <c r="J38" s="362"/>
      <c r="K38" s="252"/>
      <c r="L38" s="335"/>
      <c r="M38" s="334"/>
      <c r="N38" s="355"/>
      <c r="O38" s="359"/>
    </row>
    <row r="39" spans="9:15">
      <c r="I39" s="336" t="s">
        <v>2274</v>
      </c>
      <c r="J39" s="341" t="s">
        <v>2275</v>
      </c>
      <c r="K39" s="337" t="s">
        <v>2276</v>
      </c>
      <c r="L39" s="338" t="s">
        <v>2277</v>
      </c>
      <c r="M39" s="341" t="s">
        <v>2278</v>
      </c>
      <c r="N39" s="341" t="s">
        <v>2279</v>
      </c>
      <c r="O39" s="342" t="s">
        <v>2280</v>
      </c>
    </row>
    <row r="40" spans="9:15" ht="75.75">
      <c r="I40" s="336">
        <v>20020</v>
      </c>
      <c r="J40" s="341" t="s">
        <v>144</v>
      </c>
      <c r="K40" s="339" t="s">
        <v>2299</v>
      </c>
      <c r="L40" s="340">
        <v>255.8</v>
      </c>
      <c r="M40" s="343" t="s">
        <v>2304</v>
      </c>
      <c r="N40" s="341" t="s">
        <v>2305</v>
      </c>
      <c r="O40" s="342" t="s">
        <v>2538</v>
      </c>
    </row>
    <row r="41" spans="9:15">
      <c r="I41" s="333"/>
      <c r="J41" s="362"/>
      <c r="K41" s="252"/>
      <c r="L41" s="335"/>
      <c r="M41" s="334"/>
      <c r="N41" s="355"/>
      <c r="O41" s="359"/>
    </row>
    <row r="42" spans="9:15">
      <c r="I42" s="333"/>
      <c r="J42" s="362"/>
      <c r="K42" s="252"/>
      <c r="L42" s="335"/>
      <c r="M42" s="334"/>
      <c r="N42" s="355"/>
      <c r="O42" s="359"/>
    </row>
    <row r="43" spans="9:15">
      <c r="I43" s="336" t="s">
        <v>2274</v>
      </c>
      <c r="J43" s="341" t="s">
        <v>2275</v>
      </c>
      <c r="K43" s="337" t="s">
        <v>2276</v>
      </c>
      <c r="L43" s="338" t="s">
        <v>2277</v>
      </c>
      <c r="M43" s="341" t="s">
        <v>2278</v>
      </c>
      <c r="N43" s="341" t="s">
        <v>2279</v>
      </c>
      <c r="O43" s="342" t="s">
        <v>2280</v>
      </c>
    </row>
    <row r="44" spans="9:15" ht="112.15" customHeight="1">
      <c r="I44" s="336">
        <v>20021</v>
      </c>
      <c r="J44" s="341" t="s">
        <v>2306</v>
      </c>
      <c r="K44" s="339" t="s">
        <v>2299</v>
      </c>
      <c r="L44" s="340">
        <v>100.78</v>
      </c>
      <c r="M44" s="343" t="s">
        <v>2307</v>
      </c>
      <c r="N44" s="341" t="s">
        <v>2308</v>
      </c>
      <c r="O44" s="342" t="s">
        <v>2539</v>
      </c>
    </row>
    <row r="45" spans="9:15">
      <c r="I45" s="333"/>
      <c r="J45" s="362"/>
      <c r="K45" s="252"/>
      <c r="L45" s="335"/>
      <c r="M45" s="334"/>
      <c r="N45" s="355"/>
      <c r="O45" s="359"/>
    </row>
    <row r="46" spans="9:15">
      <c r="I46" s="333"/>
      <c r="J46" s="362"/>
      <c r="K46" s="252"/>
      <c r="L46" s="335"/>
      <c r="M46" s="334"/>
      <c r="N46" s="355"/>
      <c r="O46" s="359"/>
    </row>
    <row r="47" spans="9:15">
      <c r="I47" s="336" t="s">
        <v>2274</v>
      </c>
      <c r="J47" s="341" t="s">
        <v>2275</v>
      </c>
      <c r="K47" s="337" t="s">
        <v>2276</v>
      </c>
      <c r="L47" s="338" t="s">
        <v>2277</v>
      </c>
      <c r="M47" s="341" t="s">
        <v>2278</v>
      </c>
      <c r="N47" s="341" t="s">
        <v>2279</v>
      </c>
      <c r="O47" s="342" t="s">
        <v>2280</v>
      </c>
    </row>
    <row r="48" spans="9:15" ht="75.75">
      <c r="I48" s="336">
        <v>20023</v>
      </c>
      <c r="J48" s="341" t="s">
        <v>2309</v>
      </c>
      <c r="K48" s="339" t="s">
        <v>2299</v>
      </c>
      <c r="L48" s="340">
        <v>24.98</v>
      </c>
      <c r="M48" s="343" t="s">
        <v>2310</v>
      </c>
      <c r="N48" s="341" t="s">
        <v>2311</v>
      </c>
      <c r="O48" s="342" t="s">
        <v>2540</v>
      </c>
    </row>
    <row r="49" spans="9:15">
      <c r="I49" s="333"/>
      <c r="J49" s="362"/>
      <c r="K49" s="252"/>
      <c r="L49" s="335"/>
      <c r="M49" s="334"/>
      <c r="N49" s="355"/>
      <c r="O49" s="359"/>
    </row>
    <row r="50" spans="9:15">
      <c r="I50" s="333"/>
      <c r="J50" s="362"/>
      <c r="K50" s="252"/>
      <c r="L50" s="335"/>
      <c r="M50" s="334"/>
      <c r="N50" s="355"/>
      <c r="O50" s="359"/>
    </row>
    <row r="51" spans="9:15">
      <c r="I51" s="336" t="s">
        <v>2274</v>
      </c>
      <c r="J51" s="341" t="s">
        <v>2275</v>
      </c>
      <c r="K51" s="337" t="s">
        <v>2276</v>
      </c>
      <c r="L51" s="338" t="s">
        <v>2277</v>
      </c>
      <c r="M51" s="341" t="s">
        <v>2278</v>
      </c>
      <c r="N51" s="341" t="s">
        <v>2279</v>
      </c>
      <c r="O51" s="342" t="s">
        <v>2280</v>
      </c>
    </row>
    <row r="52" spans="9:15" ht="75.75">
      <c r="I52" s="336">
        <v>20031</v>
      </c>
      <c r="J52" s="341" t="s">
        <v>2312</v>
      </c>
      <c r="K52" s="339" t="s">
        <v>2299</v>
      </c>
      <c r="L52" s="340">
        <v>19.739999999999998</v>
      </c>
      <c r="M52" s="343" t="s">
        <v>2313</v>
      </c>
      <c r="N52" s="341" t="s">
        <v>2314</v>
      </c>
      <c r="O52" s="342" t="s">
        <v>2541</v>
      </c>
    </row>
    <row r="53" spans="9:15">
      <c r="I53" s="333"/>
      <c r="J53" s="362"/>
      <c r="K53" s="252"/>
      <c r="L53" s="335"/>
      <c r="M53" s="334"/>
      <c r="N53" s="355"/>
      <c r="O53" s="359"/>
    </row>
    <row r="54" spans="9:15">
      <c r="I54" s="333"/>
      <c r="J54" s="362"/>
      <c r="K54" s="252"/>
      <c r="L54" s="335"/>
      <c r="M54" s="334"/>
      <c r="N54" s="355"/>
      <c r="O54" s="359"/>
    </row>
    <row r="55" spans="9:15">
      <c r="I55" s="336" t="s">
        <v>2274</v>
      </c>
      <c r="J55" s="341" t="s">
        <v>2275</v>
      </c>
      <c r="K55" s="337" t="s">
        <v>2276</v>
      </c>
      <c r="L55" s="338" t="s">
        <v>2277</v>
      </c>
      <c r="M55" s="341" t="s">
        <v>2278</v>
      </c>
      <c r="N55" s="341" t="s">
        <v>2279</v>
      </c>
      <c r="O55" s="342" t="s">
        <v>2280</v>
      </c>
    </row>
    <row r="56" spans="9:15" ht="75.75">
      <c r="I56" s="336">
        <v>20032</v>
      </c>
      <c r="J56" s="341" t="s">
        <v>180</v>
      </c>
      <c r="K56" s="339" t="s">
        <v>2282</v>
      </c>
      <c r="L56" s="340">
        <v>12</v>
      </c>
      <c r="M56" s="343" t="s">
        <v>2315</v>
      </c>
      <c r="N56" s="341" t="s">
        <v>2316</v>
      </c>
      <c r="O56" s="342" t="s">
        <v>2542</v>
      </c>
    </row>
    <row r="57" spans="9:15">
      <c r="I57" s="333"/>
      <c r="J57" s="362"/>
      <c r="K57" s="252"/>
      <c r="L57" s="335"/>
      <c r="M57" s="334"/>
      <c r="N57" s="355"/>
      <c r="O57" s="359"/>
    </row>
    <row r="58" spans="9:15">
      <c r="I58" s="333"/>
      <c r="J58" s="362"/>
      <c r="K58" s="252"/>
      <c r="L58" s="335"/>
      <c r="M58" s="334"/>
      <c r="N58" s="355"/>
      <c r="O58" s="359"/>
    </row>
    <row r="59" spans="9:15">
      <c r="I59" s="336" t="s">
        <v>2274</v>
      </c>
      <c r="J59" s="341" t="s">
        <v>2275</v>
      </c>
      <c r="K59" s="337" t="s">
        <v>2276</v>
      </c>
      <c r="L59" s="338" t="s">
        <v>2277</v>
      </c>
      <c r="M59" s="341" t="s">
        <v>2278</v>
      </c>
      <c r="N59" s="341" t="s">
        <v>2279</v>
      </c>
      <c r="O59" s="342" t="s">
        <v>2280</v>
      </c>
    </row>
    <row r="60" spans="9:15" ht="75.75">
      <c r="I60" s="336">
        <v>20033</v>
      </c>
      <c r="J60" s="341" t="s">
        <v>183</v>
      </c>
      <c r="K60" s="339" t="s">
        <v>2299</v>
      </c>
      <c r="L60" s="340">
        <v>217.26</v>
      </c>
      <c r="M60" s="343" t="s">
        <v>2317</v>
      </c>
      <c r="N60" s="341" t="s">
        <v>2318</v>
      </c>
      <c r="O60" s="342" t="s">
        <v>2543</v>
      </c>
    </row>
    <row r="61" spans="9:15">
      <c r="I61" s="333"/>
      <c r="J61" s="362"/>
      <c r="K61" s="252"/>
      <c r="L61" s="335"/>
      <c r="M61" s="334"/>
      <c r="N61" s="355"/>
      <c r="O61" s="359"/>
    </row>
    <row r="62" spans="9:15">
      <c r="I62" s="333"/>
      <c r="J62" s="362"/>
      <c r="K62" s="252"/>
      <c r="L62" s="335"/>
      <c r="M62" s="334"/>
      <c r="N62" s="355"/>
      <c r="O62" s="359"/>
    </row>
    <row r="63" spans="9:15">
      <c r="I63" s="336" t="s">
        <v>2274</v>
      </c>
      <c r="J63" s="341" t="s">
        <v>2275</v>
      </c>
      <c r="K63" s="337" t="s">
        <v>2276</v>
      </c>
      <c r="L63" s="338" t="s">
        <v>2277</v>
      </c>
      <c r="M63" s="341" t="s">
        <v>2278</v>
      </c>
      <c r="N63" s="341" t="s">
        <v>2279</v>
      </c>
      <c r="O63" s="342" t="s">
        <v>2280</v>
      </c>
    </row>
    <row r="64" spans="9:15" ht="75.75">
      <c r="I64" s="336">
        <v>20034</v>
      </c>
      <c r="J64" s="341" t="s">
        <v>2319</v>
      </c>
      <c r="K64" s="339" t="s">
        <v>2290</v>
      </c>
      <c r="L64" s="340">
        <v>24</v>
      </c>
      <c r="M64" s="343" t="s">
        <v>2320</v>
      </c>
      <c r="N64" s="341" t="s">
        <v>2321</v>
      </c>
      <c r="O64" s="342" t="s">
        <v>2544</v>
      </c>
    </row>
    <row r="65" spans="9:15">
      <c r="I65" s="333"/>
      <c r="J65" s="362"/>
      <c r="K65" s="252"/>
      <c r="L65" s="335"/>
      <c r="M65" s="334"/>
      <c r="N65" s="355"/>
      <c r="O65" s="359"/>
    </row>
    <row r="66" spans="9:15">
      <c r="I66" s="333"/>
      <c r="J66" s="362"/>
      <c r="K66" s="252"/>
      <c r="L66" s="335"/>
      <c r="M66" s="334"/>
      <c r="N66" s="355"/>
      <c r="O66" s="359"/>
    </row>
    <row r="67" spans="9:15">
      <c r="I67" s="336" t="s">
        <v>2274</v>
      </c>
      <c r="J67" s="341" t="s">
        <v>2275</v>
      </c>
      <c r="K67" s="337" t="s">
        <v>2276</v>
      </c>
      <c r="L67" s="338" t="s">
        <v>2277</v>
      </c>
      <c r="M67" s="341" t="s">
        <v>2278</v>
      </c>
      <c r="N67" s="341" t="s">
        <v>2279</v>
      </c>
      <c r="O67" s="342" t="s">
        <v>2280</v>
      </c>
    </row>
    <row r="68" spans="9:15" ht="75.75">
      <c r="I68" s="336">
        <v>20035</v>
      </c>
      <c r="J68" s="341" t="s">
        <v>189</v>
      </c>
      <c r="K68" s="339" t="s">
        <v>2282</v>
      </c>
      <c r="L68" s="340">
        <v>7</v>
      </c>
      <c r="M68" s="343" t="s">
        <v>2322</v>
      </c>
      <c r="N68" s="341" t="s">
        <v>2323</v>
      </c>
      <c r="O68" s="342" t="s">
        <v>2545</v>
      </c>
    </row>
    <row r="69" spans="9:15">
      <c r="I69" s="333"/>
      <c r="J69" s="362"/>
      <c r="K69" s="252"/>
      <c r="L69" s="335"/>
      <c r="M69" s="334"/>
      <c r="N69" s="355"/>
      <c r="O69" s="359"/>
    </row>
    <row r="70" spans="9:15">
      <c r="I70" s="333"/>
      <c r="J70" s="362"/>
      <c r="K70" s="252"/>
      <c r="L70" s="335"/>
      <c r="M70" s="334"/>
      <c r="N70" s="355"/>
      <c r="O70" s="359"/>
    </row>
    <row r="71" spans="9:15">
      <c r="I71" s="336" t="s">
        <v>2274</v>
      </c>
      <c r="J71" s="341" t="s">
        <v>2275</v>
      </c>
      <c r="K71" s="337" t="s">
        <v>2276</v>
      </c>
      <c r="L71" s="338" t="s">
        <v>2277</v>
      </c>
      <c r="M71" s="341" t="s">
        <v>2278</v>
      </c>
      <c r="N71" s="341" t="s">
        <v>2279</v>
      </c>
      <c r="O71" s="342" t="s">
        <v>2280</v>
      </c>
    </row>
    <row r="72" spans="9:15" ht="75.75">
      <c r="I72" s="336">
        <v>20036</v>
      </c>
      <c r="J72" s="341" t="s">
        <v>2324</v>
      </c>
      <c r="K72" s="339" t="s">
        <v>2299</v>
      </c>
      <c r="L72" s="340">
        <v>0.66</v>
      </c>
      <c r="M72" s="343" t="s">
        <v>2325</v>
      </c>
      <c r="N72" s="341" t="s">
        <v>2326</v>
      </c>
      <c r="O72" s="342" t="s">
        <v>2546</v>
      </c>
    </row>
    <row r="73" spans="9:15">
      <c r="I73" s="333"/>
      <c r="J73" s="362"/>
      <c r="K73" s="252"/>
      <c r="L73" s="335"/>
      <c r="M73" s="334"/>
      <c r="N73" s="355"/>
      <c r="O73" s="359"/>
    </row>
    <row r="74" spans="9:15">
      <c r="I74" s="333"/>
      <c r="J74" s="362"/>
      <c r="K74" s="252"/>
      <c r="L74" s="335"/>
      <c r="M74" s="334"/>
      <c r="N74" s="355"/>
      <c r="O74" s="359"/>
    </row>
    <row r="75" spans="9:15">
      <c r="I75" s="336" t="s">
        <v>2274</v>
      </c>
      <c r="J75" s="341" t="s">
        <v>2275</v>
      </c>
      <c r="K75" s="337" t="s">
        <v>2276</v>
      </c>
      <c r="L75" s="338" t="s">
        <v>2277</v>
      </c>
      <c r="M75" s="341" t="s">
        <v>2278</v>
      </c>
      <c r="N75" s="341" t="s">
        <v>2279</v>
      </c>
      <c r="O75" s="342" t="s">
        <v>2280</v>
      </c>
    </row>
    <row r="76" spans="9:15" ht="75.75">
      <c r="I76" s="336">
        <v>20103</v>
      </c>
      <c r="J76" s="341" t="s">
        <v>2327</v>
      </c>
      <c r="K76" s="339" t="s">
        <v>2299</v>
      </c>
      <c r="L76" s="340">
        <v>206.7</v>
      </c>
      <c r="M76" s="343" t="s">
        <v>2328</v>
      </c>
      <c r="N76" s="341" t="s">
        <v>2329</v>
      </c>
      <c r="O76" s="342" t="s">
        <v>2547</v>
      </c>
    </row>
    <row r="77" spans="9:15">
      <c r="I77" s="333"/>
      <c r="J77" s="362"/>
      <c r="K77" s="252"/>
      <c r="L77" s="335"/>
      <c r="M77" s="334"/>
      <c r="N77" s="355"/>
      <c r="O77" s="359"/>
    </row>
    <row r="78" spans="9:15">
      <c r="I78" s="333"/>
      <c r="J78" s="362"/>
      <c r="K78" s="252"/>
      <c r="L78" s="335"/>
      <c r="M78" s="334"/>
      <c r="N78" s="355"/>
      <c r="O78" s="359"/>
    </row>
    <row r="79" spans="9:15">
      <c r="I79" s="336" t="s">
        <v>2274</v>
      </c>
      <c r="J79" s="341" t="s">
        <v>2275</v>
      </c>
      <c r="K79" s="337" t="s">
        <v>2276</v>
      </c>
      <c r="L79" s="338" t="s">
        <v>2277</v>
      </c>
      <c r="M79" s="341" t="s">
        <v>2278</v>
      </c>
      <c r="N79" s="341" t="s">
        <v>2279</v>
      </c>
      <c r="O79" s="342" t="s">
        <v>2280</v>
      </c>
    </row>
    <row r="80" spans="9:15" ht="75.75">
      <c r="I80" s="336">
        <v>30001</v>
      </c>
      <c r="J80" s="341" t="s">
        <v>2330</v>
      </c>
      <c r="K80" s="339" t="s">
        <v>2295</v>
      </c>
      <c r="L80" s="340">
        <v>0.49</v>
      </c>
      <c r="M80" s="343" t="s">
        <v>2331</v>
      </c>
      <c r="N80" s="341" t="s">
        <v>2332</v>
      </c>
      <c r="O80" s="342" t="s">
        <v>2548</v>
      </c>
    </row>
    <row r="81" spans="9:15">
      <c r="I81" s="333"/>
      <c r="J81" s="362"/>
      <c r="K81" s="252"/>
      <c r="L81" s="335"/>
      <c r="M81" s="334"/>
      <c r="N81" s="355"/>
      <c r="O81" s="359"/>
    </row>
    <row r="82" spans="9:15">
      <c r="I82" s="333"/>
      <c r="J82" s="362"/>
      <c r="K82" s="252"/>
      <c r="L82" s="335"/>
      <c r="M82" s="334"/>
      <c r="N82" s="355"/>
      <c r="O82" s="359"/>
    </row>
    <row r="83" spans="9:15">
      <c r="I83" s="336" t="s">
        <v>2274</v>
      </c>
      <c r="J83" s="341" t="s">
        <v>2275</v>
      </c>
      <c r="K83" s="337" t="s">
        <v>2276</v>
      </c>
      <c r="L83" s="338" t="s">
        <v>2277</v>
      </c>
      <c r="M83" s="341" t="s">
        <v>2278</v>
      </c>
      <c r="N83" s="341" t="s">
        <v>2279</v>
      </c>
      <c r="O83" s="342" t="s">
        <v>2280</v>
      </c>
    </row>
    <row r="84" spans="9:15" ht="75.75">
      <c r="I84" s="336">
        <v>30002</v>
      </c>
      <c r="J84" s="341" t="s">
        <v>2333</v>
      </c>
      <c r="K84" s="339" t="s">
        <v>2295</v>
      </c>
      <c r="L84" s="340">
        <v>3.34</v>
      </c>
      <c r="M84" s="343" t="s">
        <v>2334</v>
      </c>
      <c r="N84" s="341" t="s">
        <v>2335</v>
      </c>
      <c r="O84" s="342" t="s">
        <v>2549</v>
      </c>
    </row>
    <row r="85" spans="9:15">
      <c r="I85" s="333"/>
      <c r="J85" s="362"/>
      <c r="K85" s="252"/>
      <c r="L85" s="335"/>
      <c r="M85" s="334"/>
      <c r="N85" s="355"/>
      <c r="O85" s="359"/>
    </row>
    <row r="86" spans="9:15">
      <c r="I86" s="333"/>
      <c r="J86" s="362"/>
      <c r="K86" s="252"/>
      <c r="L86" s="335"/>
      <c r="M86" s="334"/>
      <c r="N86" s="355"/>
      <c r="O86" s="359"/>
    </row>
    <row r="87" spans="9:15">
      <c r="I87" s="336" t="s">
        <v>2274</v>
      </c>
      <c r="J87" s="341" t="s">
        <v>2275</v>
      </c>
      <c r="K87" s="337" t="s">
        <v>2276</v>
      </c>
      <c r="L87" s="338" t="s">
        <v>2277</v>
      </c>
      <c r="M87" s="341" t="s">
        <v>2278</v>
      </c>
      <c r="N87" s="341" t="s">
        <v>2279</v>
      </c>
      <c r="O87" s="342" t="s">
        <v>2280</v>
      </c>
    </row>
    <row r="88" spans="9:15" ht="75.75">
      <c r="I88" s="336">
        <v>40001</v>
      </c>
      <c r="J88" s="341" t="s">
        <v>2336</v>
      </c>
      <c r="K88" s="339" t="s">
        <v>2337</v>
      </c>
      <c r="L88" s="340">
        <v>154</v>
      </c>
      <c r="M88" s="343" t="s">
        <v>2338</v>
      </c>
      <c r="N88" s="341" t="s">
        <v>2339</v>
      </c>
      <c r="O88" s="342" t="s">
        <v>2550</v>
      </c>
    </row>
    <row r="89" spans="9:15">
      <c r="I89" s="333"/>
      <c r="J89" s="362"/>
      <c r="K89" s="252"/>
      <c r="L89" s="335"/>
      <c r="M89" s="334"/>
      <c r="N89" s="355"/>
      <c r="O89" s="359"/>
    </row>
    <row r="90" spans="9:15">
      <c r="I90" s="333"/>
      <c r="J90" s="362"/>
      <c r="K90" s="252"/>
      <c r="L90" s="335"/>
      <c r="M90" s="334"/>
      <c r="N90" s="355"/>
      <c r="O90" s="359"/>
    </row>
    <row r="91" spans="9:15">
      <c r="I91" s="336" t="s">
        <v>2274</v>
      </c>
      <c r="J91" s="341" t="s">
        <v>2275</v>
      </c>
      <c r="K91" s="337" t="s">
        <v>2276</v>
      </c>
      <c r="L91" s="338" t="s">
        <v>2277</v>
      </c>
      <c r="M91" s="341" t="s">
        <v>2278</v>
      </c>
      <c r="N91" s="341" t="s">
        <v>2279</v>
      </c>
      <c r="O91" s="342" t="s">
        <v>2280</v>
      </c>
    </row>
    <row r="92" spans="9:15" ht="90.75">
      <c r="I92" s="336">
        <v>40004</v>
      </c>
      <c r="J92" s="341" t="s">
        <v>2340</v>
      </c>
      <c r="K92" s="339" t="s">
        <v>2295</v>
      </c>
      <c r="L92" s="340">
        <v>1.75</v>
      </c>
      <c r="M92" s="343" t="s">
        <v>2341</v>
      </c>
      <c r="N92" s="341" t="s">
        <v>2342</v>
      </c>
      <c r="O92" s="342" t="s">
        <v>2551</v>
      </c>
    </row>
    <row r="93" spans="9:15">
      <c r="I93" s="333"/>
      <c r="J93" s="362"/>
      <c r="K93" s="252"/>
      <c r="L93" s="335"/>
      <c r="M93" s="334"/>
      <c r="N93" s="355"/>
      <c r="O93" s="359"/>
    </row>
    <row r="94" spans="9:15">
      <c r="I94" s="333"/>
      <c r="J94" s="362"/>
      <c r="K94" s="252"/>
      <c r="L94" s="335"/>
      <c r="M94" s="334"/>
      <c r="N94" s="355"/>
      <c r="O94" s="359"/>
    </row>
    <row r="95" spans="9:15">
      <c r="I95" s="336" t="s">
        <v>2274</v>
      </c>
      <c r="J95" s="341" t="s">
        <v>2275</v>
      </c>
      <c r="K95" s="337" t="s">
        <v>2276</v>
      </c>
      <c r="L95" s="338" t="s">
        <v>2277</v>
      </c>
      <c r="M95" s="341" t="s">
        <v>2278</v>
      </c>
      <c r="N95" s="341" t="s">
        <v>2279</v>
      </c>
      <c r="O95" s="342" t="s">
        <v>2280</v>
      </c>
    </row>
    <row r="96" spans="9:15" ht="75.75">
      <c r="I96" s="336">
        <v>40006</v>
      </c>
      <c r="J96" s="341" t="s">
        <v>2343</v>
      </c>
      <c r="K96" s="339" t="s">
        <v>2290</v>
      </c>
      <c r="L96" s="340">
        <v>16</v>
      </c>
      <c r="M96" s="343" t="s">
        <v>2344</v>
      </c>
      <c r="N96" s="341" t="s">
        <v>2345</v>
      </c>
      <c r="O96" s="342" t="s">
        <v>2552</v>
      </c>
    </row>
    <row r="97" spans="9:15">
      <c r="I97" s="333"/>
      <c r="J97" s="362"/>
      <c r="K97" s="252"/>
      <c r="L97" s="335"/>
      <c r="M97" s="334"/>
      <c r="N97" s="355"/>
      <c r="O97" s="359"/>
    </row>
    <row r="98" spans="9:15">
      <c r="I98" s="333"/>
      <c r="J98" s="362"/>
      <c r="K98" s="252"/>
      <c r="L98" s="335"/>
      <c r="M98" s="334"/>
      <c r="N98" s="355"/>
      <c r="O98" s="359"/>
    </row>
    <row r="99" spans="9:15">
      <c r="I99" s="336" t="s">
        <v>2274</v>
      </c>
      <c r="J99" s="341" t="s">
        <v>2275</v>
      </c>
      <c r="K99" s="337" t="s">
        <v>2276</v>
      </c>
      <c r="L99" s="338" t="s">
        <v>2277</v>
      </c>
      <c r="M99" s="341" t="s">
        <v>2278</v>
      </c>
      <c r="N99" s="341" t="s">
        <v>2279</v>
      </c>
      <c r="O99" s="342" t="s">
        <v>2280</v>
      </c>
    </row>
    <row r="100" spans="9:15" ht="75.75">
      <c r="I100" s="336">
        <v>40007</v>
      </c>
      <c r="J100" s="341" t="s">
        <v>2346</v>
      </c>
      <c r="K100" s="339" t="s">
        <v>2295</v>
      </c>
      <c r="L100" s="340">
        <v>0.16</v>
      </c>
      <c r="M100" s="343" t="s">
        <v>2347</v>
      </c>
      <c r="N100" s="341" t="s">
        <v>2348</v>
      </c>
      <c r="O100" s="342" t="s">
        <v>2553</v>
      </c>
    </row>
    <row r="101" spans="9:15">
      <c r="I101" s="333"/>
      <c r="J101" s="362"/>
      <c r="K101" s="252"/>
      <c r="L101" s="335"/>
      <c r="M101" s="334"/>
      <c r="N101" s="355"/>
      <c r="O101" s="359"/>
    </row>
    <row r="102" spans="9:15">
      <c r="I102" s="333"/>
      <c r="J102" s="362"/>
      <c r="K102" s="252"/>
      <c r="L102" s="335"/>
      <c r="M102" s="334"/>
      <c r="N102" s="355"/>
      <c r="O102" s="359"/>
    </row>
    <row r="103" spans="9:15">
      <c r="I103" s="336" t="s">
        <v>2274</v>
      </c>
      <c r="J103" s="341" t="s">
        <v>2275</v>
      </c>
      <c r="K103" s="337" t="s">
        <v>2276</v>
      </c>
      <c r="L103" s="338" t="s">
        <v>2277</v>
      </c>
      <c r="M103" s="341" t="s">
        <v>2278</v>
      </c>
      <c r="N103" s="341" t="s">
        <v>2279</v>
      </c>
      <c r="O103" s="342" t="s">
        <v>2280</v>
      </c>
    </row>
    <row r="104" spans="9:15" ht="75.75">
      <c r="I104" s="336">
        <v>50001</v>
      </c>
      <c r="J104" s="341" t="s">
        <v>2349</v>
      </c>
      <c r="K104" s="339" t="s">
        <v>2337</v>
      </c>
      <c r="L104" s="340">
        <v>344.52</v>
      </c>
      <c r="M104" s="343" t="s">
        <v>2350</v>
      </c>
      <c r="N104" s="341" t="s">
        <v>2351</v>
      </c>
      <c r="O104" s="342" t="s">
        <v>2554</v>
      </c>
    </row>
    <row r="105" spans="9:15">
      <c r="I105" s="333"/>
      <c r="J105" s="362"/>
      <c r="K105" s="252"/>
      <c r="L105" s="335"/>
      <c r="M105" s="334"/>
      <c r="N105" s="355"/>
      <c r="O105" s="359"/>
    </row>
    <row r="106" spans="9:15">
      <c r="I106" s="333"/>
      <c r="J106" s="362"/>
      <c r="K106" s="252"/>
      <c r="L106" s="335"/>
      <c r="M106" s="334"/>
      <c r="N106" s="355"/>
      <c r="O106" s="359"/>
    </row>
    <row r="107" spans="9:15">
      <c r="I107" s="336" t="s">
        <v>2274</v>
      </c>
      <c r="J107" s="341" t="s">
        <v>2275</v>
      </c>
      <c r="K107" s="337" t="s">
        <v>2276</v>
      </c>
      <c r="L107" s="338" t="s">
        <v>2277</v>
      </c>
      <c r="M107" s="341" t="s">
        <v>2278</v>
      </c>
      <c r="N107" s="341" t="s">
        <v>2279</v>
      </c>
      <c r="O107" s="342" t="s">
        <v>2280</v>
      </c>
    </row>
    <row r="108" spans="9:15" ht="78.75">
      <c r="I108" s="336">
        <v>50002</v>
      </c>
      <c r="J108" s="341" t="s">
        <v>2352</v>
      </c>
      <c r="K108" s="339" t="s">
        <v>2299</v>
      </c>
      <c r="L108" s="340">
        <v>31.32</v>
      </c>
      <c r="M108" s="343" t="s">
        <v>2353</v>
      </c>
      <c r="N108" s="341" t="s">
        <v>2354</v>
      </c>
      <c r="O108" s="342" t="s">
        <v>2555</v>
      </c>
    </row>
    <row r="109" spans="9:15">
      <c r="I109" s="333"/>
      <c r="J109" s="362"/>
      <c r="K109" s="252"/>
      <c r="L109" s="335"/>
      <c r="M109" s="334"/>
      <c r="N109" s="355"/>
      <c r="O109" s="359"/>
    </row>
    <row r="110" spans="9:15">
      <c r="I110" s="333"/>
      <c r="J110" s="362"/>
      <c r="K110" s="252"/>
      <c r="L110" s="335"/>
      <c r="M110" s="334"/>
      <c r="N110" s="355"/>
      <c r="O110" s="359"/>
    </row>
    <row r="111" spans="9:15">
      <c r="I111" s="336" t="s">
        <v>2274</v>
      </c>
      <c r="J111" s="341" t="s">
        <v>2275</v>
      </c>
      <c r="K111" s="337" t="s">
        <v>2276</v>
      </c>
      <c r="L111" s="338" t="s">
        <v>2277</v>
      </c>
      <c r="M111" s="341" t="s">
        <v>2278</v>
      </c>
      <c r="N111" s="341" t="s">
        <v>2279</v>
      </c>
      <c r="O111" s="342" t="s">
        <v>2280</v>
      </c>
    </row>
    <row r="112" spans="9:15" ht="90.75">
      <c r="I112" s="336">
        <v>50007</v>
      </c>
      <c r="J112" s="341" t="s">
        <v>2355</v>
      </c>
      <c r="K112" s="339" t="s">
        <v>2295</v>
      </c>
      <c r="L112" s="340">
        <v>2.61</v>
      </c>
      <c r="M112" s="343" t="s">
        <v>2356</v>
      </c>
      <c r="N112" s="341" t="s">
        <v>2357</v>
      </c>
      <c r="O112" s="342" t="s">
        <v>2556</v>
      </c>
    </row>
    <row r="113" spans="9:15">
      <c r="I113" s="333"/>
      <c r="J113" s="362"/>
      <c r="K113" s="252"/>
      <c r="L113" s="335"/>
      <c r="M113" s="334"/>
      <c r="N113" s="355"/>
      <c r="O113" s="359"/>
    </row>
    <row r="114" spans="9:15">
      <c r="I114" s="333"/>
      <c r="J114" s="362"/>
      <c r="K114" s="252"/>
      <c r="L114" s="335"/>
      <c r="M114" s="334"/>
      <c r="N114" s="355"/>
      <c r="O114" s="359"/>
    </row>
    <row r="115" spans="9:15">
      <c r="I115" s="336" t="s">
        <v>2274</v>
      </c>
      <c r="J115" s="341" t="s">
        <v>2275</v>
      </c>
      <c r="K115" s="337" t="s">
        <v>2276</v>
      </c>
      <c r="L115" s="338" t="s">
        <v>2277</v>
      </c>
      <c r="M115" s="341" t="s">
        <v>2278</v>
      </c>
      <c r="N115" s="341" t="s">
        <v>2279</v>
      </c>
      <c r="O115" s="342" t="s">
        <v>2280</v>
      </c>
    </row>
    <row r="116" spans="9:15" ht="90.75">
      <c r="I116" s="336">
        <v>50010</v>
      </c>
      <c r="J116" s="341" t="s">
        <v>362</v>
      </c>
      <c r="K116" s="339" t="s">
        <v>2295</v>
      </c>
      <c r="L116" s="340">
        <v>41.6</v>
      </c>
      <c r="M116" s="343" t="s">
        <v>2358</v>
      </c>
      <c r="N116" s="341" t="s">
        <v>2359</v>
      </c>
      <c r="O116" s="342" t="s">
        <v>2557</v>
      </c>
    </row>
    <row r="117" spans="9:15">
      <c r="I117" s="333"/>
      <c r="J117" s="362"/>
      <c r="K117" s="252"/>
      <c r="L117" s="335"/>
      <c r="M117" s="334"/>
      <c r="N117" s="355"/>
      <c r="O117" s="359"/>
    </row>
    <row r="118" spans="9:15">
      <c r="I118" s="333"/>
      <c r="J118" s="362"/>
      <c r="K118" s="252"/>
      <c r="L118" s="335"/>
      <c r="M118" s="334"/>
      <c r="N118" s="355"/>
      <c r="O118" s="359"/>
    </row>
    <row r="119" spans="9:15">
      <c r="I119" s="336" t="s">
        <v>2274</v>
      </c>
      <c r="J119" s="341" t="s">
        <v>2275</v>
      </c>
      <c r="K119" s="337" t="s">
        <v>2276</v>
      </c>
      <c r="L119" s="338" t="s">
        <v>2277</v>
      </c>
      <c r="M119" s="341" t="s">
        <v>2278</v>
      </c>
      <c r="N119" s="341" t="s">
        <v>2279</v>
      </c>
      <c r="O119" s="342" t="s">
        <v>2280</v>
      </c>
    </row>
    <row r="120" spans="9:15" ht="78.75">
      <c r="I120" s="336">
        <v>60102</v>
      </c>
      <c r="J120" s="341" t="s">
        <v>2360</v>
      </c>
      <c r="K120" s="339" t="s">
        <v>2299</v>
      </c>
      <c r="L120" s="340">
        <v>3.69</v>
      </c>
      <c r="M120" s="343" t="s">
        <v>2361</v>
      </c>
      <c r="N120" s="341" t="s">
        <v>2362</v>
      </c>
      <c r="O120" s="342" t="s">
        <v>2558</v>
      </c>
    </row>
    <row r="121" spans="9:15">
      <c r="I121" s="333"/>
      <c r="J121" s="362"/>
      <c r="K121" s="252"/>
      <c r="L121" s="335"/>
      <c r="M121" s="334"/>
      <c r="N121" s="355"/>
      <c r="O121" s="359"/>
    </row>
    <row r="122" spans="9:15">
      <c r="I122" s="333"/>
      <c r="J122" s="362"/>
      <c r="K122" s="252"/>
      <c r="L122" s="335"/>
      <c r="M122" s="334"/>
      <c r="N122" s="355"/>
      <c r="O122" s="359"/>
    </row>
    <row r="123" spans="9:15">
      <c r="I123" s="336" t="s">
        <v>2274</v>
      </c>
      <c r="J123" s="341" t="s">
        <v>2275</v>
      </c>
      <c r="K123" s="337" t="s">
        <v>2276</v>
      </c>
      <c r="L123" s="338" t="s">
        <v>2277</v>
      </c>
      <c r="M123" s="341" t="s">
        <v>2278</v>
      </c>
      <c r="N123" s="341" t="s">
        <v>2279</v>
      </c>
      <c r="O123" s="342" t="s">
        <v>2280</v>
      </c>
    </row>
    <row r="124" spans="9:15" ht="78.75">
      <c r="I124" s="336">
        <v>60106</v>
      </c>
      <c r="J124" s="341" t="s">
        <v>2363</v>
      </c>
      <c r="K124" s="339" t="s">
        <v>2299</v>
      </c>
      <c r="L124" s="340">
        <v>1.8</v>
      </c>
      <c r="M124" s="343" t="s">
        <v>2364</v>
      </c>
      <c r="N124" s="341" t="s">
        <v>2365</v>
      </c>
      <c r="O124" s="342" t="s">
        <v>2559</v>
      </c>
    </row>
    <row r="125" spans="9:15">
      <c r="I125" s="333"/>
      <c r="J125" s="362"/>
      <c r="K125" s="252"/>
      <c r="L125" s="335"/>
      <c r="M125" s="334"/>
      <c r="N125" s="355"/>
      <c r="O125" s="359"/>
    </row>
    <row r="126" spans="9:15">
      <c r="I126" s="333"/>
      <c r="J126" s="362"/>
      <c r="K126" s="252"/>
      <c r="L126" s="335"/>
      <c r="M126" s="334"/>
      <c r="N126" s="355"/>
      <c r="O126" s="359"/>
    </row>
    <row r="127" spans="9:15">
      <c r="I127" s="336" t="s">
        <v>2274</v>
      </c>
      <c r="J127" s="341" t="s">
        <v>2275</v>
      </c>
      <c r="K127" s="337" t="s">
        <v>2276</v>
      </c>
      <c r="L127" s="338" t="s">
        <v>2277</v>
      </c>
      <c r="M127" s="341" t="s">
        <v>2278</v>
      </c>
      <c r="N127" s="341" t="s">
        <v>2279</v>
      </c>
      <c r="O127" s="342" t="s">
        <v>2280</v>
      </c>
    </row>
    <row r="128" spans="9:15" ht="115.9" customHeight="1">
      <c r="I128" s="336">
        <v>70401</v>
      </c>
      <c r="J128" s="341" t="s">
        <v>2366</v>
      </c>
      <c r="K128" s="339" t="s">
        <v>2290</v>
      </c>
      <c r="L128" s="340">
        <v>30</v>
      </c>
      <c r="M128" s="343" t="s">
        <v>2367</v>
      </c>
      <c r="N128" s="341" t="s">
        <v>2368</v>
      </c>
      <c r="O128" s="342" t="s">
        <v>2560</v>
      </c>
    </row>
    <row r="129" spans="9:15">
      <c r="I129" s="333"/>
      <c r="J129" s="362"/>
      <c r="K129" s="252"/>
      <c r="L129" s="335"/>
      <c r="M129" s="334"/>
      <c r="N129" s="355"/>
      <c r="O129" s="359"/>
    </row>
    <row r="130" spans="9:15">
      <c r="I130" s="333"/>
      <c r="J130" s="362"/>
      <c r="K130" s="252"/>
      <c r="L130" s="335"/>
      <c r="M130" s="334"/>
      <c r="N130" s="355"/>
      <c r="O130" s="359"/>
    </row>
    <row r="131" spans="9:15">
      <c r="I131" s="336" t="s">
        <v>2274</v>
      </c>
      <c r="J131" s="341" t="s">
        <v>2275</v>
      </c>
      <c r="K131" s="337" t="s">
        <v>2276</v>
      </c>
      <c r="L131" s="338" t="s">
        <v>2277</v>
      </c>
      <c r="M131" s="341" t="s">
        <v>2278</v>
      </c>
      <c r="N131" s="341" t="s">
        <v>2279</v>
      </c>
      <c r="O131" s="342" t="s">
        <v>2280</v>
      </c>
    </row>
    <row r="132" spans="9:15" ht="75.75">
      <c r="I132" s="336">
        <v>70502</v>
      </c>
      <c r="J132" s="341" t="s">
        <v>2369</v>
      </c>
      <c r="K132" s="339" t="s">
        <v>2290</v>
      </c>
      <c r="L132" s="340">
        <v>16</v>
      </c>
      <c r="M132" s="343" t="s">
        <v>2370</v>
      </c>
      <c r="N132" s="341" t="s">
        <v>2371</v>
      </c>
      <c r="O132" s="342" t="s">
        <v>2561</v>
      </c>
    </row>
    <row r="133" spans="9:15">
      <c r="I133" s="333"/>
      <c r="J133" s="362"/>
      <c r="K133" s="252"/>
      <c r="L133" s="335"/>
      <c r="M133" s="334"/>
      <c r="N133" s="355"/>
      <c r="O133" s="359"/>
    </row>
    <row r="134" spans="9:15">
      <c r="I134" s="333"/>
      <c r="J134" s="362"/>
      <c r="K134" s="252"/>
      <c r="L134" s="335"/>
      <c r="M134" s="334"/>
      <c r="N134" s="355"/>
      <c r="O134" s="359"/>
    </row>
    <row r="135" spans="9:15">
      <c r="I135" s="336" t="s">
        <v>2274</v>
      </c>
      <c r="J135" s="341" t="s">
        <v>2275</v>
      </c>
      <c r="K135" s="337" t="s">
        <v>2276</v>
      </c>
      <c r="L135" s="338" t="s">
        <v>2277</v>
      </c>
      <c r="M135" s="341" t="s">
        <v>2278</v>
      </c>
      <c r="N135" s="341" t="s">
        <v>2279</v>
      </c>
      <c r="O135" s="342" t="s">
        <v>2280</v>
      </c>
    </row>
    <row r="136" spans="9:15" ht="75.75">
      <c r="I136" s="336">
        <v>70703</v>
      </c>
      <c r="J136" s="341" t="s">
        <v>553</v>
      </c>
      <c r="K136" s="339" t="s">
        <v>2299</v>
      </c>
      <c r="L136" s="340">
        <v>231.1</v>
      </c>
      <c r="M136" s="343" t="s">
        <v>2372</v>
      </c>
      <c r="N136" s="341" t="s">
        <v>2373</v>
      </c>
      <c r="O136" s="342" t="s">
        <v>2562</v>
      </c>
    </row>
    <row r="137" spans="9:15">
      <c r="I137" s="333"/>
      <c r="J137" s="362"/>
      <c r="K137" s="252"/>
      <c r="L137" s="335"/>
      <c r="M137" s="334"/>
      <c r="N137" s="355"/>
      <c r="O137" s="359"/>
    </row>
    <row r="138" spans="9:15">
      <c r="I138" s="333"/>
      <c r="J138" s="362"/>
      <c r="K138" s="252"/>
      <c r="L138" s="335"/>
      <c r="M138" s="334"/>
      <c r="N138" s="355"/>
      <c r="O138" s="359"/>
    </row>
    <row r="139" spans="9:15">
      <c r="I139" s="336" t="s">
        <v>2274</v>
      </c>
      <c r="J139" s="341" t="s">
        <v>2275</v>
      </c>
      <c r="K139" s="337" t="s">
        <v>2276</v>
      </c>
      <c r="L139" s="338" t="s">
        <v>2277</v>
      </c>
      <c r="M139" s="341" t="s">
        <v>2278</v>
      </c>
      <c r="N139" s="341" t="s">
        <v>2279</v>
      </c>
      <c r="O139" s="342" t="s">
        <v>2280</v>
      </c>
    </row>
    <row r="140" spans="9:15" ht="94.5">
      <c r="I140" s="336">
        <v>70801</v>
      </c>
      <c r="J140" s="341" t="s">
        <v>2374</v>
      </c>
      <c r="K140" s="339" t="s">
        <v>2299</v>
      </c>
      <c r="L140" s="340">
        <v>434.38</v>
      </c>
      <c r="M140" s="343" t="s">
        <v>2375</v>
      </c>
      <c r="N140" s="341" t="s">
        <v>2376</v>
      </c>
      <c r="O140" s="342" t="s">
        <v>2563</v>
      </c>
    </row>
    <row r="141" spans="9:15">
      <c r="I141" s="333"/>
      <c r="J141" s="362"/>
      <c r="K141" s="252"/>
      <c r="L141" s="335"/>
      <c r="M141" s="334"/>
      <c r="N141" s="355"/>
      <c r="O141" s="359"/>
    </row>
    <row r="142" spans="9:15">
      <c r="I142" s="333"/>
      <c r="J142" s="362"/>
      <c r="K142" s="252"/>
      <c r="L142" s="335"/>
      <c r="M142" s="334"/>
      <c r="N142" s="355"/>
      <c r="O142" s="359"/>
    </row>
    <row r="143" spans="9:15">
      <c r="I143" s="336" t="s">
        <v>2274</v>
      </c>
      <c r="J143" s="341" t="s">
        <v>2275</v>
      </c>
      <c r="K143" s="337" t="s">
        <v>2276</v>
      </c>
      <c r="L143" s="338" t="s">
        <v>2277</v>
      </c>
      <c r="M143" s="341" t="s">
        <v>2278</v>
      </c>
      <c r="N143" s="341" t="s">
        <v>2279</v>
      </c>
      <c r="O143" s="342" t="s">
        <v>2280</v>
      </c>
    </row>
    <row r="144" spans="9:15" ht="75.75">
      <c r="I144" s="336">
        <v>80102</v>
      </c>
      <c r="J144" s="341" t="s">
        <v>2377</v>
      </c>
      <c r="K144" s="339" t="s">
        <v>2282</v>
      </c>
      <c r="L144" s="340">
        <v>1</v>
      </c>
      <c r="M144" s="343" t="s">
        <v>2378</v>
      </c>
      <c r="N144" s="341" t="s">
        <v>2379</v>
      </c>
      <c r="O144" s="342" t="s">
        <v>2564</v>
      </c>
    </row>
    <row r="145" spans="9:15">
      <c r="I145" s="333"/>
      <c r="J145" s="362"/>
      <c r="K145" s="252"/>
      <c r="L145" s="335"/>
      <c r="M145" s="334"/>
      <c r="N145" s="355"/>
      <c r="O145" s="359"/>
    </row>
    <row r="146" spans="9:15">
      <c r="I146" s="333"/>
      <c r="J146" s="362"/>
      <c r="K146" s="252"/>
      <c r="L146" s="335"/>
      <c r="M146" s="334"/>
      <c r="N146" s="355"/>
      <c r="O146" s="359"/>
    </row>
    <row r="147" spans="9:15">
      <c r="I147" s="336" t="s">
        <v>2274</v>
      </c>
      <c r="J147" s="341" t="s">
        <v>2275</v>
      </c>
      <c r="K147" s="337" t="s">
        <v>2276</v>
      </c>
      <c r="L147" s="338" t="s">
        <v>2277</v>
      </c>
      <c r="M147" s="341" t="s">
        <v>2278</v>
      </c>
      <c r="N147" s="341" t="s">
        <v>2279</v>
      </c>
      <c r="O147" s="342" t="s">
        <v>2280</v>
      </c>
    </row>
    <row r="148" spans="9:15" ht="75.75">
      <c r="I148" s="336">
        <v>80103</v>
      </c>
      <c r="J148" s="341" t="s">
        <v>585</v>
      </c>
      <c r="K148" s="339" t="s">
        <v>2282</v>
      </c>
      <c r="L148" s="340">
        <v>7</v>
      </c>
      <c r="M148" s="343" t="s">
        <v>2380</v>
      </c>
      <c r="N148" s="341" t="s">
        <v>2381</v>
      </c>
      <c r="O148" s="342" t="s">
        <v>2565</v>
      </c>
    </row>
    <row r="149" spans="9:15">
      <c r="I149" s="333"/>
      <c r="J149" s="362"/>
      <c r="K149" s="252"/>
      <c r="L149" s="335"/>
      <c r="M149" s="334"/>
      <c r="N149" s="355"/>
      <c r="O149" s="359"/>
    </row>
    <row r="150" spans="9:15">
      <c r="I150" s="333"/>
      <c r="J150" s="362"/>
      <c r="K150" s="252"/>
      <c r="L150" s="335"/>
      <c r="M150" s="334"/>
      <c r="N150" s="355"/>
      <c r="O150" s="359"/>
    </row>
    <row r="151" spans="9:15">
      <c r="I151" s="336" t="s">
        <v>2274</v>
      </c>
      <c r="J151" s="341" t="s">
        <v>2275</v>
      </c>
      <c r="K151" s="337" t="s">
        <v>2276</v>
      </c>
      <c r="L151" s="338" t="s">
        <v>2277</v>
      </c>
      <c r="M151" s="341" t="s">
        <v>2278</v>
      </c>
      <c r="N151" s="341" t="s">
        <v>2279</v>
      </c>
      <c r="O151" s="342" t="s">
        <v>2280</v>
      </c>
    </row>
    <row r="152" spans="9:15" ht="90.75">
      <c r="I152" s="336">
        <v>80105</v>
      </c>
      <c r="J152" s="341" t="s">
        <v>2382</v>
      </c>
      <c r="K152" s="339" t="s">
        <v>2282</v>
      </c>
      <c r="L152" s="340">
        <v>1</v>
      </c>
      <c r="M152" s="343" t="s">
        <v>2383</v>
      </c>
      <c r="N152" s="341" t="s">
        <v>2384</v>
      </c>
      <c r="O152" s="342" t="s">
        <v>2566</v>
      </c>
    </row>
    <row r="153" spans="9:15">
      <c r="I153" s="333"/>
      <c r="J153" s="362"/>
      <c r="K153" s="252"/>
      <c r="L153" s="335"/>
      <c r="M153" s="334"/>
      <c r="N153" s="355"/>
      <c r="O153" s="359"/>
    </row>
    <row r="154" spans="9:15">
      <c r="I154" s="333"/>
      <c r="J154" s="362"/>
      <c r="K154" s="252"/>
      <c r="L154" s="335"/>
      <c r="M154" s="334"/>
      <c r="N154" s="355"/>
      <c r="O154" s="359"/>
    </row>
    <row r="155" spans="9:15">
      <c r="I155" s="336" t="s">
        <v>2274</v>
      </c>
      <c r="J155" s="341" t="s">
        <v>2275</v>
      </c>
      <c r="K155" s="337" t="s">
        <v>2276</v>
      </c>
      <c r="L155" s="338" t="s">
        <v>2277</v>
      </c>
      <c r="M155" s="341" t="s">
        <v>2278</v>
      </c>
      <c r="N155" s="341" t="s">
        <v>2279</v>
      </c>
      <c r="O155" s="342" t="s">
        <v>2280</v>
      </c>
    </row>
    <row r="156" spans="9:15" ht="75.75">
      <c r="I156" s="336">
        <v>80206</v>
      </c>
      <c r="J156" s="341" t="s">
        <v>2385</v>
      </c>
      <c r="K156" s="339" t="s">
        <v>2282</v>
      </c>
      <c r="L156" s="340">
        <v>4</v>
      </c>
      <c r="M156" s="343" t="s">
        <v>2386</v>
      </c>
      <c r="N156" s="341" t="s">
        <v>2190</v>
      </c>
      <c r="O156" s="342" t="s">
        <v>2567</v>
      </c>
    </row>
    <row r="157" spans="9:15">
      <c r="I157" s="333"/>
      <c r="J157" s="362"/>
      <c r="K157" s="252"/>
      <c r="L157" s="335"/>
      <c r="M157" s="334"/>
      <c r="N157" s="355"/>
      <c r="O157" s="359"/>
    </row>
    <row r="158" spans="9:15">
      <c r="I158" s="333"/>
      <c r="J158" s="362"/>
      <c r="K158" s="252"/>
      <c r="L158" s="335"/>
      <c r="M158" s="334"/>
      <c r="N158" s="355"/>
      <c r="O158" s="359"/>
    </row>
    <row r="159" spans="9:15">
      <c r="I159" s="336" t="s">
        <v>2274</v>
      </c>
      <c r="J159" s="341" t="s">
        <v>2275</v>
      </c>
      <c r="K159" s="337" t="s">
        <v>2276</v>
      </c>
      <c r="L159" s="338" t="s">
        <v>2277</v>
      </c>
      <c r="M159" s="341" t="s">
        <v>2278</v>
      </c>
      <c r="N159" s="341" t="s">
        <v>2279</v>
      </c>
      <c r="O159" s="342" t="s">
        <v>2280</v>
      </c>
    </row>
    <row r="160" spans="9:15" ht="90.75">
      <c r="I160" s="336">
        <v>80209</v>
      </c>
      <c r="J160" s="341" t="s">
        <v>2387</v>
      </c>
      <c r="K160" s="339" t="s">
        <v>2282</v>
      </c>
      <c r="L160" s="340">
        <v>3</v>
      </c>
      <c r="M160" s="343" t="s">
        <v>2388</v>
      </c>
      <c r="N160" s="341" t="s">
        <v>2389</v>
      </c>
      <c r="O160" s="342" t="s">
        <v>2568</v>
      </c>
    </row>
    <row r="161" spans="9:15">
      <c r="I161" s="333"/>
      <c r="J161" s="362"/>
      <c r="K161" s="252"/>
      <c r="L161" s="335"/>
      <c r="M161" s="334"/>
      <c r="N161" s="355"/>
      <c r="O161" s="359"/>
    </row>
    <row r="162" spans="9:15">
      <c r="I162" s="333"/>
      <c r="J162" s="362"/>
      <c r="K162" s="252"/>
      <c r="L162" s="335"/>
      <c r="M162" s="334"/>
      <c r="N162" s="355"/>
      <c r="O162" s="359"/>
    </row>
    <row r="163" spans="9:15">
      <c r="I163" s="336" t="s">
        <v>2274</v>
      </c>
      <c r="J163" s="341" t="s">
        <v>2275</v>
      </c>
      <c r="K163" s="337" t="s">
        <v>2276</v>
      </c>
      <c r="L163" s="338" t="s">
        <v>2277</v>
      </c>
      <c r="M163" s="341" t="s">
        <v>2278</v>
      </c>
      <c r="N163" s="341" t="s">
        <v>2279</v>
      </c>
      <c r="O163" s="342" t="s">
        <v>2280</v>
      </c>
    </row>
    <row r="164" spans="9:15" ht="75.75">
      <c r="I164" s="336">
        <v>80401</v>
      </c>
      <c r="J164" s="341" t="s">
        <v>2390</v>
      </c>
      <c r="K164" s="339" t="s">
        <v>2282</v>
      </c>
      <c r="L164" s="340">
        <v>5</v>
      </c>
      <c r="M164" s="343" t="s">
        <v>2391</v>
      </c>
      <c r="N164" s="341" t="s">
        <v>2392</v>
      </c>
      <c r="O164" s="342" t="s">
        <v>2569</v>
      </c>
    </row>
    <row r="165" spans="9:15">
      <c r="I165" s="333"/>
      <c r="J165" s="362"/>
      <c r="K165" s="252"/>
      <c r="L165" s="335"/>
      <c r="M165" s="334"/>
      <c r="N165" s="355"/>
      <c r="O165" s="359"/>
    </row>
    <row r="166" spans="9:15">
      <c r="I166" s="333"/>
      <c r="J166" s="362"/>
      <c r="K166" s="252"/>
      <c r="L166" s="335"/>
      <c r="M166" s="334"/>
      <c r="N166" s="355"/>
      <c r="O166" s="359"/>
    </row>
    <row r="167" spans="9:15">
      <c r="I167" s="336" t="s">
        <v>2274</v>
      </c>
      <c r="J167" s="341" t="s">
        <v>2275</v>
      </c>
      <c r="K167" s="337" t="s">
        <v>2276</v>
      </c>
      <c r="L167" s="338" t="s">
        <v>2277</v>
      </c>
      <c r="M167" s="341" t="s">
        <v>2278</v>
      </c>
      <c r="N167" s="341" t="s">
        <v>2279</v>
      </c>
      <c r="O167" s="342" t="s">
        <v>2280</v>
      </c>
    </row>
    <row r="168" spans="9:15" ht="75.75">
      <c r="I168" s="336">
        <v>80402</v>
      </c>
      <c r="J168" s="341" t="s">
        <v>2393</v>
      </c>
      <c r="K168" s="339" t="s">
        <v>2282</v>
      </c>
      <c r="L168" s="340">
        <v>5</v>
      </c>
      <c r="M168" s="343" t="s">
        <v>2394</v>
      </c>
      <c r="N168" s="341" t="s">
        <v>2392</v>
      </c>
      <c r="O168" s="342" t="s">
        <v>2570</v>
      </c>
    </row>
    <row r="169" spans="9:15">
      <c r="I169" s="333"/>
      <c r="J169" s="362"/>
      <c r="K169" s="252"/>
      <c r="L169" s="335"/>
      <c r="M169" s="334"/>
      <c r="N169" s="355"/>
      <c r="O169" s="359"/>
    </row>
    <row r="170" spans="9:15">
      <c r="I170" s="333"/>
      <c r="J170" s="362"/>
      <c r="K170" s="252"/>
      <c r="L170" s="335"/>
      <c r="M170" s="334"/>
      <c r="N170" s="355"/>
      <c r="O170" s="359"/>
    </row>
    <row r="171" spans="9:15">
      <c r="I171" s="336" t="s">
        <v>2274</v>
      </c>
      <c r="J171" s="341" t="s">
        <v>2275</v>
      </c>
      <c r="K171" s="337" t="s">
        <v>2276</v>
      </c>
      <c r="L171" s="338" t="s">
        <v>2277</v>
      </c>
      <c r="M171" s="341" t="s">
        <v>2278</v>
      </c>
      <c r="N171" s="341" t="s">
        <v>2279</v>
      </c>
      <c r="O171" s="342" t="s">
        <v>2280</v>
      </c>
    </row>
    <row r="172" spans="9:15" ht="75.75">
      <c r="I172" s="336">
        <v>80403</v>
      </c>
      <c r="J172" s="341" t="s">
        <v>2395</v>
      </c>
      <c r="K172" s="339" t="s">
        <v>2282</v>
      </c>
      <c r="L172" s="340">
        <v>2</v>
      </c>
      <c r="M172" s="343" t="s">
        <v>2396</v>
      </c>
      <c r="N172" s="341" t="s">
        <v>2397</v>
      </c>
      <c r="O172" s="342" t="s">
        <v>2571</v>
      </c>
    </row>
    <row r="173" spans="9:15">
      <c r="I173" s="333"/>
      <c r="J173" s="362"/>
      <c r="K173" s="252"/>
      <c r="L173" s="335"/>
      <c r="M173" s="334"/>
      <c r="N173" s="355"/>
      <c r="O173" s="359"/>
    </row>
    <row r="174" spans="9:15">
      <c r="I174" s="333"/>
      <c r="J174" s="362"/>
      <c r="K174" s="252"/>
      <c r="L174" s="335"/>
      <c r="M174" s="334"/>
      <c r="N174" s="355"/>
      <c r="O174" s="359"/>
    </row>
    <row r="175" spans="9:15">
      <c r="I175" s="336" t="s">
        <v>2274</v>
      </c>
      <c r="J175" s="341" t="s">
        <v>2275</v>
      </c>
      <c r="K175" s="337" t="s">
        <v>2276</v>
      </c>
      <c r="L175" s="338" t="s">
        <v>2277</v>
      </c>
      <c r="M175" s="341" t="s">
        <v>2278</v>
      </c>
      <c r="N175" s="341" t="s">
        <v>2279</v>
      </c>
      <c r="O175" s="342" t="s">
        <v>2280</v>
      </c>
    </row>
    <row r="176" spans="9:15" ht="75.75">
      <c r="I176" s="336">
        <v>80704</v>
      </c>
      <c r="J176" s="341" t="s">
        <v>2398</v>
      </c>
      <c r="K176" s="339" t="s">
        <v>2290</v>
      </c>
      <c r="L176" s="340">
        <v>30</v>
      </c>
      <c r="M176" s="343" t="s">
        <v>2399</v>
      </c>
      <c r="N176" s="341" t="s">
        <v>2400</v>
      </c>
      <c r="O176" s="342" t="s">
        <v>2572</v>
      </c>
    </row>
    <row r="177" spans="9:15">
      <c r="I177" s="333"/>
      <c r="J177" s="362"/>
      <c r="K177" s="252"/>
      <c r="L177" s="335"/>
      <c r="M177" s="334"/>
      <c r="N177" s="355"/>
      <c r="O177" s="359"/>
    </row>
    <row r="178" spans="9:15">
      <c r="I178" s="333"/>
      <c r="J178" s="362"/>
      <c r="K178" s="252"/>
      <c r="L178" s="335"/>
      <c r="M178" s="334"/>
      <c r="N178" s="355"/>
      <c r="O178" s="359"/>
    </row>
    <row r="179" spans="9:15">
      <c r="I179" s="336" t="s">
        <v>2274</v>
      </c>
      <c r="J179" s="341" t="s">
        <v>2275</v>
      </c>
      <c r="K179" s="337" t="s">
        <v>2276</v>
      </c>
      <c r="L179" s="338" t="s">
        <v>2277</v>
      </c>
      <c r="M179" s="341" t="s">
        <v>2278</v>
      </c>
      <c r="N179" s="341" t="s">
        <v>2279</v>
      </c>
      <c r="O179" s="342" t="s">
        <v>2280</v>
      </c>
    </row>
    <row r="180" spans="9:15" ht="75.75">
      <c r="I180" s="336">
        <v>80705</v>
      </c>
      <c r="J180" s="341" t="s">
        <v>2401</v>
      </c>
      <c r="K180" s="339" t="s">
        <v>2290</v>
      </c>
      <c r="L180" s="340">
        <v>30</v>
      </c>
      <c r="M180" s="343" t="s">
        <v>2402</v>
      </c>
      <c r="N180" s="341" t="s">
        <v>2400</v>
      </c>
      <c r="O180" s="342" t="s">
        <v>2573</v>
      </c>
    </row>
    <row r="181" spans="9:15">
      <c r="I181" s="333"/>
      <c r="J181" s="362"/>
      <c r="K181" s="252"/>
      <c r="L181" s="335"/>
      <c r="M181" s="334"/>
      <c r="N181" s="355"/>
      <c r="O181" s="359"/>
    </row>
    <row r="182" spans="9:15">
      <c r="I182" s="333"/>
      <c r="J182" s="362"/>
      <c r="K182" s="252"/>
      <c r="L182" s="335"/>
      <c r="M182" s="334"/>
      <c r="N182" s="355"/>
      <c r="O182" s="359"/>
    </row>
    <row r="183" spans="9:15">
      <c r="I183" s="336" t="s">
        <v>2274</v>
      </c>
      <c r="J183" s="341" t="s">
        <v>2275</v>
      </c>
      <c r="K183" s="337" t="s">
        <v>2276</v>
      </c>
      <c r="L183" s="338" t="s">
        <v>2277</v>
      </c>
      <c r="M183" s="341" t="s">
        <v>2278</v>
      </c>
      <c r="N183" s="341" t="s">
        <v>2279</v>
      </c>
      <c r="O183" s="342" t="s">
        <v>2280</v>
      </c>
    </row>
    <row r="184" spans="9:15" ht="63">
      <c r="I184" s="336">
        <v>80706</v>
      </c>
      <c r="J184" s="341" t="s">
        <v>2403</v>
      </c>
      <c r="K184" s="339" t="s">
        <v>2290</v>
      </c>
      <c r="L184" s="340">
        <v>8</v>
      </c>
      <c r="M184" s="343" t="s">
        <v>2404</v>
      </c>
      <c r="N184" s="341" t="s">
        <v>2405</v>
      </c>
      <c r="O184" s="342" t="s">
        <v>2574</v>
      </c>
    </row>
    <row r="185" spans="9:15">
      <c r="I185" s="333"/>
      <c r="J185" s="362"/>
      <c r="K185" s="252"/>
      <c r="L185" s="335"/>
      <c r="M185" s="334"/>
      <c r="N185" s="355"/>
      <c r="O185" s="359"/>
    </row>
    <row r="186" spans="9:15">
      <c r="I186" s="333"/>
      <c r="J186" s="362"/>
      <c r="K186" s="252"/>
      <c r="L186" s="335"/>
      <c r="M186" s="334"/>
      <c r="N186" s="355"/>
      <c r="O186" s="359"/>
    </row>
    <row r="187" spans="9:15">
      <c r="I187" s="336" t="s">
        <v>2274</v>
      </c>
      <c r="J187" s="341" t="s">
        <v>2275</v>
      </c>
      <c r="K187" s="337" t="s">
        <v>2276</v>
      </c>
      <c r="L187" s="338" t="s">
        <v>2277</v>
      </c>
      <c r="M187" s="341" t="s">
        <v>2278</v>
      </c>
      <c r="N187" s="341" t="s">
        <v>2279</v>
      </c>
      <c r="O187" s="342" t="s">
        <v>2280</v>
      </c>
    </row>
    <row r="188" spans="9:15" ht="75.75">
      <c r="I188" s="336">
        <v>80708</v>
      </c>
      <c r="J188" s="341" t="s">
        <v>2406</v>
      </c>
      <c r="K188" s="339" t="s">
        <v>2290</v>
      </c>
      <c r="L188" s="340">
        <v>15</v>
      </c>
      <c r="M188" s="343" t="s">
        <v>2407</v>
      </c>
      <c r="N188" s="341" t="s">
        <v>2408</v>
      </c>
      <c r="O188" s="342" t="s">
        <v>2575</v>
      </c>
    </row>
    <row r="189" spans="9:15">
      <c r="I189" s="333"/>
      <c r="J189" s="362"/>
      <c r="K189" s="252"/>
      <c r="L189" s="335"/>
      <c r="M189" s="334"/>
      <c r="N189" s="355"/>
      <c r="O189" s="359"/>
    </row>
    <row r="190" spans="9:15">
      <c r="I190" s="333"/>
      <c r="J190" s="362"/>
      <c r="K190" s="252"/>
      <c r="L190" s="335"/>
      <c r="M190" s="334"/>
      <c r="N190" s="355"/>
      <c r="O190" s="359"/>
    </row>
    <row r="191" spans="9:15">
      <c r="I191" s="336" t="s">
        <v>2274</v>
      </c>
      <c r="J191" s="341" t="s">
        <v>2275</v>
      </c>
      <c r="K191" s="337" t="s">
        <v>2276</v>
      </c>
      <c r="L191" s="338" t="s">
        <v>2277</v>
      </c>
      <c r="M191" s="341" t="s">
        <v>2278</v>
      </c>
      <c r="N191" s="341" t="s">
        <v>2279</v>
      </c>
      <c r="O191" s="342" t="s">
        <v>2280</v>
      </c>
    </row>
    <row r="192" spans="9:15" ht="75.75">
      <c r="I192" s="336">
        <v>80804</v>
      </c>
      <c r="J192" s="341" t="s">
        <v>2409</v>
      </c>
      <c r="K192" s="339" t="s">
        <v>2282</v>
      </c>
      <c r="L192" s="340">
        <v>1</v>
      </c>
      <c r="M192" s="343" t="s">
        <v>2410</v>
      </c>
      <c r="N192" s="341" t="s">
        <v>2411</v>
      </c>
      <c r="O192" s="342" t="s">
        <v>2576</v>
      </c>
    </row>
    <row r="193" spans="9:15">
      <c r="I193" s="333"/>
      <c r="J193" s="362"/>
      <c r="K193" s="252"/>
      <c r="L193" s="335"/>
      <c r="M193" s="334"/>
      <c r="N193" s="355"/>
      <c r="O193" s="359"/>
    </row>
    <row r="194" spans="9:15">
      <c r="I194" s="333"/>
      <c r="J194" s="362"/>
      <c r="K194" s="252"/>
      <c r="L194" s="335"/>
      <c r="M194" s="334"/>
      <c r="N194" s="355"/>
      <c r="O194" s="359"/>
    </row>
    <row r="195" spans="9:15">
      <c r="I195" s="336" t="s">
        <v>2274</v>
      </c>
      <c r="J195" s="341" t="s">
        <v>2275</v>
      </c>
      <c r="K195" s="337" t="s">
        <v>2276</v>
      </c>
      <c r="L195" s="338" t="s">
        <v>2277</v>
      </c>
      <c r="M195" s="341" t="s">
        <v>2278</v>
      </c>
      <c r="N195" s="341" t="s">
        <v>2279</v>
      </c>
      <c r="O195" s="342" t="s">
        <v>2280</v>
      </c>
    </row>
    <row r="196" spans="9:15" ht="75.75">
      <c r="I196" s="336">
        <v>80901</v>
      </c>
      <c r="J196" s="341" t="s">
        <v>2412</v>
      </c>
      <c r="K196" s="339" t="s">
        <v>2282</v>
      </c>
      <c r="L196" s="340">
        <v>3</v>
      </c>
      <c r="M196" s="343" t="s">
        <v>2413</v>
      </c>
      <c r="N196" s="341" t="s">
        <v>2187</v>
      </c>
      <c r="O196" s="342" t="s">
        <v>2577</v>
      </c>
    </row>
    <row r="197" spans="9:15">
      <c r="I197" s="333"/>
      <c r="J197" s="362"/>
      <c r="K197" s="252"/>
      <c r="L197" s="335"/>
      <c r="M197" s="334"/>
      <c r="N197" s="355"/>
      <c r="O197" s="359"/>
    </row>
    <row r="198" spans="9:15">
      <c r="I198" s="333"/>
      <c r="J198" s="362"/>
      <c r="K198" s="252"/>
      <c r="L198" s="335"/>
      <c r="M198" s="334"/>
      <c r="N198" s="355"/>
      <c r="O198" s="359"/>
    </row>
    <row r="199" spans="9:15">
      <c r="I199" s="336" t="s">
        <v>2274</v>
      </c>
      <c r="J199" s="341" t="s">
        <v>2275</v>
      </c>
      <c r="K199" s="337" t="s">
        <v>2276</v>
      </c>
      <c r="L199" s="338" t="s">
        <v>2277</v>
      </c>
      <c r="M199" s="341" t="s">
        <v>2278</v>
      </c>
      <c r="N199" s="341" t="s">
        <v>2279</v>
      </c>
      <c r="O199" s="342" t="s">
        <v>2280</v>
      </c>
    </row>
    <row r="200" spans="9:15" ht="75.75">
      <c r="I200" s="336">
        <v>80903</v>
      </c>
      <c r="J200" s="341" t="s">
        <v>743</v>
      </c>
      <c r="K200" s="339" t="s">
        <v>2282</v>
      </c>
      <c r="L200" s="340">
        <v>3</v>
      </c>
      <c r="M200" s="343" t="s">
        <v>2414</v>
      </c>
      <c r="N200" s="341" t="s">
        <v>2188</v>
      </c>
      <c r="O200" s="342" t="s">
        <v>2578</v>
      </c>
    </row>
    <row r="201" spans="9:15">
      <c r="I201" s="333"/>
      <c r="J201" s="362"/>
      <c r="K201" s="252"/>
      <c r="L201" s="335"/>
      <c r="M201" s="334"/>
      <c r="N201" s="355"/>
      <c r="O201" s="359"/>
    </row>
    <row r="202" spans="9:15">
      <c r="I202" s="333"/>
      <c r="J202" s="362"/>
      <c r="K202" s="252"/>
      <c r="L202" s="335"/>
      <c r="M202" s="334"/>
      <c r="N202" s="355"/>
      <c r="O202" s="359"/>
    </row>
    <row r="203" spans="9:15">
      <c r="I203" s="336" t="s">
        <v>2274</v>
      </c>
      <c r="J203" s="341" t="s">
        <v>2275</v>
      </c>
      <c r="K203" s="337" t="s">
        <v>2276</v>
      </c>
      <c r="L203" s="338" t="s">
        <v>2277</v>
      </c>
      <c r="M203" s="341" t="s">
        <v>2278</v>
      </c>
      <c r="N203" s="341" t="s">
        <v>2279</v>
      </c>
      <c r="O203" s="342" t="s">
        <v>2280</v>
      </c>
    </row>
    <row r="204" spans="9:15" ht="75.75">
      <c r="I204" s="336">
        <v>81103</v>
      </c>
      <c r="J204" s="341" t="s">
        <v>2415</v>
      </c>
      <c r="K204" s="339" t="s">
        <v>2282</v>
      </c>
      <c r="L204" s="340">
        <v>3</v>
      </c>
      <c r="M204" s="343" t="s">
        <v>2416</v>
      </c>
      <c r="N204" s="341" t="s">
        <v>2417</v>
      </c>
      <c r="O204" s="342" t="s">
        <v>2579</v>
      </c>
    </row>
    <row r="205" spans="9:15">
      <c r="I205" s="333"/>
      <c r="J205" s="362"/>
      <c r="K205" s="252"/>
      <c r="L205" s="335"/>
      <c r="M205" s="334"/>
      <c r="N205" s="355"/>
      <c r="O205" s="359"/>
    </row>
    <row r="206" spans="9:15">
      <c r="I206" s="333"/>
      <c r="J206" s="362"/>
      <c r="K206" s="252"/>
      <c r="L206" s="335"/>
      <c r="M206" s="334"/>
      <c r="N206" s="355"/>
      <c r="O206" s="359"/>
    </row>
    <row r="207" spans="9:15">
      <c r="I207" s="336" t="s">
        <v>2274</v>
      </c>
      <c r="J207" s="341" t="s">
        <v>2275</v>
      </c>
      <c r="K207" s="337" t="s">
        <v>2276</v>
      </c>
      <c r="L207" s="338" t="s">
        <v>2277</v>
      </c>
      <c r="M207" s="341" t="s">
        <v>2278</v>
      </c>
      <c r="N207" s="341" t="s">
        <v>2279</v>
      </c>
      <c r="O207" s="342" t="s">
        <v>2280</v>
      </c>
    </row>
    <row r="208" spans="9:15" ht="60.75">
      <c r="I208" s="336">
        <v>81104</v>
      </c>
      <c r="J208" s="341" t="s">
        <v>762</v>
      </c>
      <c r="K208" s="339" t="s">
        <v>2282</v>
      </c>
      <c r="L208" s="340">
        <v>3</v>
      </c>
      <c r="M208" s="343" t="s">
        <v>2418</v>
      </c>
      <c r="N208" s="341" t="s">
        <v>2417</v>
      </c>
      <c r="O208" s="342" t="s">
        <v>2580</v>
      </c>
    </row>
    <row r="209" spans="9:15">
      <c r="I209" s="333"/>
      <c r="J209" s="362"/>
      <c r="K209" s="252"/>
      <c r="L209" s="335"/>
      <c r="M209" s="334"/>
      <c r="N209" s="355"/>
      <c r="O209" s="359"/>
    </row>
    <row r="210" spans="9:15">
      <c r="I210" s="333"/>
      <c r="J210" s="362"/>
      <c r="K210" s="252"/>
      <c r="L210" s="335"/>
      <c r="M210" s="334"/>
      <c r="N210" s="355"/>
      <c r="O210" s="359"/>
    </row>
    <row r="211" spans="9:15">
      <c r="I211" s="336" t="s">
        <v>2274</v>
      </c>
      <c r="J211" s="341" t="s">
        <v>2275</v>
      </c>
      <c r="K211" s="337" t="s">
        <v>2276</v>
      </c>
      <c r="L211" s="338" t="s">
        <v>2277</v>
      </c>
      <c r="M211" s="341" t="s">
        <v>2278</v>
      </c>
      <c r="N211" s="341" t="s">
        <v>2279</v>
      </c>
      <c r="O211" s="342" t="s">
        <v>2280</v>
      </c>
    </row>
    <row r="212" spans="9:15" ht="75.75">
      <c r="I212" s="336">
        <v>81105</v>
      </c>
      <c r="J212" s="341" t="s">
        <v>765</v>
      </c>
      <c r="K212" s="339" t="s">
        <v>2282</v>
      </c>
      <c r="L212" s="340">
        <v>3</v>
      </c>
      <c r="M212" s="343" t="s">
        <v>2419</v>
      </c>
      <c r="N212" s="341" t="s">
        <v>2417</v>
      </c>
      <c r="O212" s="342" t="s">
        <v>2581</v>
      </c>
    </row>
    <row r="213" spans="9:15">
      <c r="I213" s="333"/>
      <c r="J213" s="362"/>
      <c r="K213" s="252"/>
      <c r="L213" s="335"/>
      <c r="M213" s="334"/>
      <c r="N213" s="355"/>
      <c r="O213" s="359"/>
    </row>
    <row r="214" spans="9:15">
      <c r="I214" s="333"/>
      <c r="J214" s="362"/>
      <c r="K214" s="252"/>
      <c r="L214" s="335"/>
      <c r="M214" s="334"/>
      <c r="N214" s="355"/>
      <c r="O214" s="359"/>
    </row>
    <row r="215" spans="9:15">
      <c r="I215" s="336" t="s">
        <v>2274</v>
      </c>
      <c r="J215" s="341" t="s">
        <v>2275</v>
      </c>
      <c r="K215" s="337" t="s">
        <v>2276</v>
      </c>
      <c r="L215" s="338" t="s">
        <v>2277</v>
      </c>
      <c r="M215" s="341" t="s">
        <v>2278</v>
      </c>
      <c r="N215" s="341" t="s">
        <v>2279</v>
      </c>
      <c r="O215" s="342" t="s">
        <v>2280</v>
      </c>
    </row>
    <row r="216" spans="9:15" ht="60.75">
      <c r="I216" s="336">
        <v>81107</v>
      </c>
      <c r="J216" s="341" t="s">
        <v>771</v>
      </c>
      <c r="K216" s="339" t="s">
        <v>2282</v>
      </c>
      <c r="L216" s="340">
        <v>3</v>
      </c>
      <c r="M216" s="343" t="s">
        <v>2420</v>
      </c>
      <c r="N216" s="341" t="s">
        <v>2421</v>
      </c>
      <c r="O216" s="342" t="s">
        <v>2582</v>
      </c>
    </row>
    <row r="217" spans="9:15">
      <c r="I217" s="333"/>
      <c r="J217" s="362"/>
      <c r="K217" s="252"/>
      <c r="L217" s="335"/>
      <c r="M217" s="334"/>
      <c r="N217" s="355"/>
      <c r="O217" s="359"/>
    </row>
    <row r="218" spans="9:15">
      <c r="I218" s="333"/>
      <c r="J218" s="362"/>
      <c r="K218" s="252"/>
      <c r="L218" s="335"/>
      <c r="M218" s="334"/>
      <c r="N218" s="355"/>
      <c r="O218" s="359"/>
    </row>
    <row r="219" spans="9:15">
      <c r="I219" s="336" t="s">
        <v>2274</v>
      </c>
      <c r="J219" s="341" t="s">
        <v>2275</v>
      </c>
      <c r="K219" s="337" t="s">
        <v>2276</v>
      </c>
      <c r="L219" s="338" t="s">
        <v>2277</v>
      </c>
      <c r="M219" s="341" t="s">
        <v>2278</v>
      </c>
      <c r="N219" s="341" t="s">
        <v>2279</v>
      </c>
      <c r="O219" s="342" t="s">
        <v>2280</v>
      </c>
    </row>
    <row r="220" spans="9:15" ht="75.75">
      <c r="I220" s="336">
        <v>90101</v>
      </c>
      <c r="J220" s="341" t="s">
        <v>2422</v>
      </c>
      <c r="K220" s="339" t="s">
        <v>2282</v>
      </c>
      <c r="L220" s="340">
        <v>1</v>
      </c>
      <c r="M220" s="343" t="s">
        <v>2423</v>
      </c>
      <c r="N220" s="341" t="s">
        <v>2424</v>
      </c>
      <c r="O220" s="342" t="s">
        <v>2583</v>
      </c>
    </row>
    <row r="221" spans="9:15">
      <c r="I221" s="333"/>
      <c r="J221" s="362"/>
      <c r="K221" s="252"/>
      <c r="L221" s="335"/>
      <c r="M221" s="334"/>
      <c r="N221" s="355"/>
      <c r="O221" s="359"/>
    </row>
    <row r="222" spans="9:15">
      <c r="I222" s="333"/>
      <c r="J222" s="362"/>
      <c r="K222" s="252"/>
      <c r="L222" s="335"/>
      <c r="M222" s="334"/>
      <c r="N222" s="355"/>
      <c r="O222" s="359"/>
    </row>
    <row r="223" spans="9:15">
      <c r="I223" s="336" t="s">
        <v>2274</v>
      </c>
      <c r="J223" s="341" t="s">
        <v>2275</v>
      </c>
      <c r="K223" s="337" t="s">
        <v>2276</v>
      </c>
      <c r="L223" s="338" t="s">
        <v>2277</v>
      </c>
      <c r="M223" s="341" t="s">
        <v>2278</v>
      </c>
      <c r="N223" s="341" t="s">
        <v>2279</v>
      </c>
      <c r="O223" s="342" t="s">
        <v>2280</v>
      </c>
    </row>
    <row r="224" spans="9:15" ht="75.75">
      <c r="I224" s="336">
        <v>90104</v>
      </c>
      <c r="J224" s="341" t="s">
        <v>2425</v>
      </c>
      <c r="K224" s="339" t="s">
        <v>2282</v>
      </c>
      <c r="L224" s="340">
        <v>1</v>
      </c>
      <c r="M224" s="343" t="s">
        <v>2426</v>
      </c>
      <c r="N224" s="341" t="s">
        <v>2427</v>
      </c>
      <c r="O224" s="342" t="s">
        <v>2584</v>
      </c>
    </row>
    <row r="225" spans="9:15">
      <c r="I225" s="333"/>
      <c r="J225" s="362"/>
      <c r="K225" s="252"/>
      <c r="L225" s="335"/>
      <c r="M225" s="334"/>
      <c r="N225" s="355"/>
      <c r="O225" s="359"/>
    </row>
    <row r="226" spans="9:15">
      <c r="I226" s="333"/>
      <c r="J226" s="362"/>
      <c r="K226" s="252"/>
      <c r="L226" s="335"/>
      <c r="M226" s="334"/>
      <c r="N226" s="355"/>
      <c r="O226" s="359"/>
    </row>
    <row r="227" spans="9:15">
      <c r="I227" s="336" t="s">
        <v>2274</v>
      </c>
      <c r="J227" s="341" t="s">
        <v>2275</v>
      </c>
      <c r="K227" s="337" t="s">
        <v>2276</v>
      </c>
      <c r="L227" s="338" t="s">
        <v>2277</v>
      </c>
      <c r="M227" s="341" t="s">
        <v>2278</v>
      </c>
      <c r="N227" s="341" t="s">
        <v>2279</v>
      </c>
      <c r="O227" s="342" t="s">
        <v>2280</v>
      </c>
    </row>
    <row r="228" spans="9:15" ht="60.75">
      <c r="I228" s="336">
        <v>90301</v>
      </c>
      <c r="J228" s="341" t="s">
        <v>2428</v>
      </c>
      <c r="K228" s="339" t="s">
        <v>2290</v>
      </c>
      <c r="L228" s="340">
        <v>20</v>
      </c>
      <c r="M228" s="343" t="s">
        <v>2429</v>
      </c>
      <c r="N228" s="341" t="s">
        <v>2430</v>
      </c>
      <c r="O228" s="342" t="s">
        <v>2585</v>
      </c>
    </row>
    <row r="229" spans="9:15">
      <c r="I229" s="333"/>
      <c r="J229" s="362"/>
      <c r="K229" s="252"/>
      <c r="L229" s="335"/>
      <c r="M229" s="334"/>
      <c r="N229" s="355"/>
      <c r="O229" s="359"/>
    </row>
    <row r="230" spans="9:15">
      <c r="I230" s="333"/>
      <c r="J230" s="362"/>
      <c r="K230" s="252"/>
      <c r="L230" s="335"/>
      <c r="M230" s="334"/>
      <c r="N230" s="355"/>
      <c r="O230" s="359"/>
    </row>
    <row r="231" spans="9:15">
      <c r="I231" s="336" t="s">
        <v>2274</v>
      </c>
      <c r="J231" s="341" t="s">
        <v>2275</v>
      </c>
      <c r="K231" s="337" t="s">
        <v>2276</v>
      </c>
      <c r="L231" s="338" t="s">
        <v>2277</v>
      </c>
      <c r="M231" s="341" t="s">
        <v>2278</v>
      </c>
      <c r="N231" s="341" t="s">
        <v>2279</v>
      </c>
      <c r="O231" s="342" t="s">
        <v>2280</v>
      </c>
    </row>
    <row r="232" spans="9:15" ht="60.75">
      <c r="I232" s="336">
        <v>90302</v>
      </c>
      <c r="J232" s="341" t="s">
        <v>2431</v>
      </c>
      <c r="K232" s="339" t="s">
        <v>2290</v>
      </c>
      <c r="L232" s="340">
        <v>20</v>
      </c>
      <c r="M232" s="343" t="s">
        <v>2432</v>
      </c>
      <c r="N232" s="341" t="s">
        <v>2430</v>
      </c>
      <c r="O232" s="342" t="s">
        <v>2586</v>
      </c>
    </row>
    <row r="233" spans="9:15">
      <c r="I233" s="333"/>
      <c r="J233" s="362"/>
      <c r="K233" s="252"/>
      <c r="L233" s="335"/>
      <c r="M233" s="334"/>
      <c r="N233" s="355"/>
      <c r="O233" s="359"/>
    </row>
    <row r="234" spans="9:15">
      <c r="I234" s="333"/>
      <c r="J234" s="362"/>
      <c r="K234" s="252"/>
      <c r="L234" s="335"/>
      <c r="M234" s="334"/>
      <c r="N234" s="355"/>
      <c r="O234" s="359"/>
    </row>
    <row r="235" spans="9:15">
      <c r="I235" s="336" t="s">
        <v>2274</v>
      </c>
      <c r="J235" s="341" t="s">
        <v>2275</v>
      </c>
      <c r="K235" s="337" t="s">
        <v>2276</v>
      </c>
      <c r="L235" s="338" t="s">
        <v>2277</v>
      </c>
      <c r="M235" s="341" t="s">
        <v>2278</v>
      </c>
      <c r="N235" s="341" t="s">
        <v>2279</v>
      </c>
      <c r="O235" s="342" t="s">
        <v>2280</v>
      </c>
    </row>
    <row r="236" spans="9:15" ht="60.75">
      <c r="I236" s="336">
        <v>90303</v>
      </c>
      <c r="J236" s="341" t="s">
        <v>2433</v>
      </c>
      <c r="K236" s="339" t="s">
        <v>2290</v>
      </c>
      <c r="L236" s="340">
        <v>10</v>
      </c>
      <c r="M236" s="343" t="s">
        <v>2434</v>
      </c>
      <c r="N236" s="341" t="s">
        <v>2435</v>
      </c>
      <c r="O236" s="342" t="s">
        <v>2587</v>
      </c>
    </row>
    <row r="237" spans="9:15">
      <c r="I237" s="333"/>
      <c r="J237" s="362"/>
      <c r="K237" s="252"/>
      <c r="L237" s="335"/>
      <c r="M237" s="334"/>
      <c r="N237" s="355"/>
      <c r="O237" s="359"/>
    </row>
    <row r="238" spans="9:15">
      <c r="I238" s="333"/>
      <c r="J238" s="362"/>
      <c r="K238" s="252"/>
      <c r="L238" s="335"/>
      <c r="M238" s="334"/>
      <c r="N238" s="355"/>
      <c r="O238" s="359"/>
    </row>
    <row r="239" spans="9:15">
      <c r="I239" s="336" t="s">
        <v>2274</v>
      </c>
      <c r="J239" s="341" t="s">
        <v>2275</v>
      </c>
      <c r="K239" s="337" t="s">
        <v>2276</v>
      </c>
      <c r="L239" s="338" t="s">
        <v>2277</v>
      </c>
      <c r="M239" s="341" t="s">
        <v>2278</v>
      </c>
      <c r="N239" s="341" t="s">
        <v>2279</v>
      </c>
      <c r="O239" s="342" t="s">
        <v>2280</v>
      </c>
    </row>
    <row r="240" spans="9:15" ht="75.75">
      <c r="I240" s="336">
        <v>90304</v>
      </c>
      <c r="J240" s="341" t="s">
        <v>2436</v>
      </c>
      <c r="K240" s="339" t="s">
        <v>2290</v>
      </c>
      <c r="L240" s="340">
        <v>50</v>
      </c>
      <c r="M240" s="343" t="s">
        <v>2437</v>
      </c>
      <c r="N240" s="341" t="s">
        <v>2438</v>
      </c>
      <c r="O240" s="342" t="s">
        <v>2588</v>
      </c>
    </row>
    <row r="241" spans="9:15">
      <c r="I241" s="333"/>
      <c r="J241" s="362"/>
      <c r="K241" s="252"/>
      <c r="L241" s="335"/>
      <c r="M241" s="334"/>
      <c r="N241" s="355"/>
      <c r="O241" s="359"/>
    </row>
    <row r="242" spans="9:15">
      <c r="I242" s="333"/>
      <c r="J242" s="362"/>
      <c r="K242" s="252"/>
      <c r="L242" s="335"/>
      <c r="M242" s="334"/>
      <c r="N242" s="355"/>
      <c r="O242" s="359"/>
    </row>
    <row r="243" spans="9:15">
      <c r="I243" s="336" t="s">
        <v>2274</v>
      </c>
      <c r="J243" s="341" t="s">
        <v>2275</v>
      </c>
      <c r="K243" s="337" t="s">
        <v>2276</v>
      </c>
      <c r="L243" s="338" t="s">
        <v>2277</v>
      </c>
      <c r="M243" s="341" t="s">
        <v>2278</v>
      </c>
      <c r="N243" s="341" t="s">
        <v>2279</v>
      </c>
      <c r="O243" s="342" t="s">
        <v>2280</v>
      </c>
    </row>
    <row r="244" spans="9:15" ht="75.75">
      <c r="I244" s="336">
        <v>90403</v>
      </c>
      <c r="J244" s="341" t="s">
        <v>2439</v>
      </c>
      <c r="K244" s="339" t="s">
        <v>2282</v>
      </c>
      <c r="L244" s="340">
        <v>1</v>
      </c>
      <c r="M244" s="343" t="s">
        <v>2440</v>
      </c>
      <c r="N244" s="341" t="s">
        <v>2441</v>
      </c>
      <c r="O244" s="342" t="s">
        <v>2589</v>
      </c>
    </row>
    <row r="245" spans="9:15">
      <c r="I245" s="333"/>
      <c r="J245" s="362"/>
      <c r="K245" s="252"/>
      <c r="L245" s="335"/>
      <c r="M245" s="334"/>
      <c r="N245" s="355"/>
      <c r="O245" s="359"/>
    </row>
    <row r="246" spans="9:15">
      <c r="I246" s="333"/>
      <c r="J246" s="362"/>
      <c r="K246" s="252"/>
      <c r="L246" s="335"/>
      <c r="M246" s="334"/>
      <c r="N246" s="355"/>
      <c r="O246" s="359"/>
    </row>
    <row r="247" spans="9:15">
      <c r="I247" s="336" t="s">
        <v>2274</v>
      </c>
      <c r="J247" s="341" t="s">
        <v>2275</v>
      </c>
      <c r="K247" s="337" t="s">
        <v>2276</v>
      </c>
      <c r="L247" s="338" t="s">
        <v>2277</v>
      </c>
      <c r="M247" s="341" t="s">
        <v>2278</v>
      </c>
      <c r="N247" s="341" t="s">
        <v>2279</v>
      </c>
      <c r="O247" s="342" t="s">
        <v>2280</v>
      </c>
    </row>
    <row r="248" spans="9:15" ht="60.75">
      <c r="I248" s="336">
        <v>90406</v>
      </c>
      <c r="J248" s="341" t="s">
        <v>834</v>
      </c>
      <c r="K248" s="339" t="s">
        <v>2282</v>
      </c>
      <c r="L248" s="340">
        <v>2</v>
      </c>
      <c r="M248" s="343" t="s">
        <v>2442</v>
      </c>
      <c r="N248" s="341" t="s">
        <v>2443</v>
      </c>
      <c r="O248" s="342" t="s">
        <v>2590</v>
      </c>
    </row>
    <row r="249" spans="9:15">
      <c r="I249" s="333"/>
      <c r="J249" s="362"/>
      <c r="K249" s="252"/>
      <c r="L249" s="335"/>
      <c r="M249" s="334"/>
      <c r="N249" s="355"/>
      <c r="O249" s="359"/>
    </row>
    <row r="250" spans="9:15">
      <c r="I250" s="333"/>
      <c r="J250" s="362"/>
      <c r="K250" s="252"/>
      <c r="L250" s="335"/>
      <c r="M250" s="334"/>
      <c r="N250" s="355"/>
      <c r="O250" s="359"/>
    </row>
    <row r="251" spans="9:15">
      <c r="I251" s="336" t="s">
        <v>2274</v>
      </c>
      <c r="J251" s="341" t="s">
        <v>2275</v>
      </c>
      <c r="K251" s="337" t="s">
        <v>2276</v>
      </c>
      <c r="L251" s="338" t="s">
        <v>2277</v>
      </c>
      <c r="M251" s="341" t="s">
        <v>2278</v>
      </c>
      <c r="N251" s="341" t="s">
        <v>2279</v>
      </c>
      <c r="O251" s="342" t="s">
        <v>2280</v>
      </c>
    </row>
    <row r="252" spans="9:15" ht="60.75">
      <c r="I252" s="336">
        <v>90501</v>
      </c>
      <c r="J252" s="341" t="s">
        <v>2444</v>
      </c>
      <c r="K252" s="339" t="s">
        <v>2282</v>
      </c>
      <c r="L252" s="340">
        <v>4</v>
      </c>
      <c r="M252" s="343" t="s">
        <v>2445</v>
      </c>
      <c r="N252" s="341" t="s">
        <v>2446</v>
      </c>
      <c r="O252" s="342" t="s">
        <v>2591</v>
      </c>
    </row>
    <row r="253" spans="9:15">
      <c r="I253" s="333"/>
      <c r="J253" s="362"/>
      <c r="K253" s="252"/>
      <c r="L253" s="335"/>
      <c r="M253" s="334"/>
      <c r="N253" s="355"/>
      <c r="O253" s="359"/>
    </row>
    <row r="254" spans="9:15">
      <c r="I254" s="333"/>
      <c r="J254" s="362"/>
      <c r="K254" s="252"/>
      <c r="L254" s="335"/>
      <c r="M254" s="334"/>
      <c r="N254" s="355"/>
      <c r="O254" s="359"/>
    </row>
    <row r="255" spans="9:15">
      <c r="I255" s="336" t="s">
        <v>2274</v>
      </c>
      <c r="J255" s="341" t="s">
        <v>2275</v>
      </c>
      <c r="K255" s="337" t="s">
        <v>2276</v>
      </c>
      <c r="L255" s="338" t="s">
        <v>2277</v>
      </c>
      <c r="M255" s="341" t="s">
        <v>2278</v>
      </c>
      <c r="N255" s="341" t="s">
        <v>2279</v>
      </c>
      <c r="O255" s="342" t="s">
        <v>2280</v>
      </c>
    </row>
    <row r="256" spans="9:15" ht="60.75">
      <c r="I256" s="336">
        <v>100313</v>
      </c>
      <c r="J256" s="341" t="s">
        <v>882</v>
      </c>
      <c r="K256" s="339" t="s">
        <v>2282</v>
      </c>
      <c r="L256" s="340">
        <v>40</v>
      </c>
      <c r="M256" s="343" t="s">
        <v>2447</v>
      </c>
      <c r="N256" s="341" t="s">
        <v>2448</v>
      </c>
      <c r="O256" s="342" t="s">
        <v>2592</v>
      </c>
    </row>
    <row r="257" spans="9:15">
      <c r="I257" s="333"/>
      <c r="J257" s="362"/>
      <c r="K257" s="252"/>
      <c r="L257" s="335"/>
      <c r="M257" s="334"/>
      <c r="N257" s="355"/>
      <c r="O257" s="359"/>
    </row>
    <row r="258" spans="9:15">
      <c r="I258" s="333"/>
      <c r="J258" s="362"/>
      <c r="K258" s="252"/>
      <c r="L258" s="335"/>
      <c r="M258" s="334"/>
      <c r="N258" s="355"/>
      <c r="O258" s="359"/>
    </row>
    <row r="259" spans="9:15">
      <c r="I259" s="336" t="s">
        <v>2274</v>
      </c>
      <c r="J259" s="341" t="s">
        <v>2275</v>
      </c>
      <c r="K259" s="337" t="s">
        <v>2276</v>
      </c>
      <c r="L259" s="338" t="s">
        <v>2277</v>
      </c>
      <c r="M259" s="341" t="s">
        <v>2278</v>
      </c>
      <c r="N259" s="341" t="s">
        <v>2279</v>
      </c>
      <c r="O259" s="342" t="s">
        <v>2280</v>
      </c>
    </row>
    <row r="260" spans="9:15" ht="60.75">
      <c r="I260" s="336">
        <v>100401</v>
      </c>
      <c r="J260" s="341" t="s">
        <v>2449</v>
      </c>
      <c r="K260" s="339" t="s">
        <v>2282</v>
      </c>
      <c r="L260" s="340">
        <v>10</v>
      </c>
      <c r="M260" s="343" t="s">
        <v>2450</v>
      </c>
      <c r="N260" s="341" t="s">
        <v>2451</v>
      </c>
      <c r="O260" s="342" t="s">
        <v>2593</v>
      </c>
    </row>
    <row r="261" spans="9:15">
      <c r="I261" s="333"/>
      <c r="J261" s="362"/>
      <c r="K261" s="252"/>
      <c r="L261" s="335"/>
      <c r="M261" s="334"/>
      <c r="N261" s="355"/>
      <c r="O261" s="359"/>
    </row>
    <row r="262" spans="9:15">
      <c r="I262" s="333"/>
      <c r="J262" s="362"/>
      <c r="K262" s="252"/>
      <c r="L262" s="335"/>
      <c r="M262" s="334"/>
      <c r="N262" s="355"/>
      <c r="O262" s="359"/>
    </row>
    <row r="263" spans="9:15">
      <c r="I263" s="336" t="s">
        <v>2274</v>
      </c>
      <c r="J263" s="341" t="s">
        <v>2275</v>
      </c>
      <c r="K263" s="337" t="s">
        <v>2276</v>
      </c>
      <c r="L263" s="338" t="s">
        <v>2277</v>
      </c>
      <c r="M263" s="341" t="s">
        <v>2278</v>
      </c>
      <c r="N263" s="341" t="s">
        <v>2279</v>
      </c>
      <c r="O263" s="342" t="s">
        <v>2280</v>
      </c>
    </row>
    <row r="264" spans="9:15" ht="60.75">
      <c r="I264" s="336">
        <v>100402</v>
      </c>
      <c r="J264" s="341" t="s">
        <v>2452</v>
      </c>
      <c r="K264" s="339" t="s">
        <v>2282</v>
      </c>
      <c r="L264" s="340">
        <v>3</v>
      </c>
      <c r="M264" s="343" t="s">
        <v>2453</v>
      </c>
      <c r="N264" s="341" t="s">
        <v>2454</v>
      </c>
      <c r="O264" s="342" t="s">
        <v>2594</v>
      </c>
    </row>
    <row r="265" spans="9:15">
      <c r="I265" s="333"/>
      <c r="J265" s="362"/>
      <c r="K265" s="252"/>
      <c r="L265" s="335"/>
      <c r="M265" s="334"/>
      <c r="N265" s="355"/>
      <c r="O265" s="359"/>
    </row>
    <row r="266" spans="9:15">
      <c r="I266" s="333"/>
      <c r="J266" s="362"/>
      <c r="K266" s="252"/>
      <c r="L266" s="335"/>
      <c r="M266" s="334"/>
      <c r="N266" s="355"/>
      <c r="O266" s="359"/>
    </row>
    <row r="267" spans="9:15">
      <c r="I267" s="336" t="s">
        <v>2274</v>
      </c>
      <c r="J267" s="341" t="s">
        <v>2275</v>
      </c>
      <c r="K267" s="337" t="s">
        <v>2276</v>
      </c>
      <c r="L267" s="338" t="s">
        <v>2277</v>
      </c>
      <c r="M267" s="341" t="s">
        <v>2278</v>
      </c>
      <c r="N267" s="341" t="s">
        <v>2279</v>
      </c>
      <c r="O267" s="342" t="s">
        <v>2280</v>
      </c>
    </row>
    <row r="268" spans="9:15" ht="60.75">
      <c r="I268" s="336">
        <v>100503</v>
      </c>
      <c r="J268" s="341" t="s">
        <v>917</v>
      </c>
      <c r="K268" s="339" t="s">
        <v>2282</v>
      </c>
      <c r="L268" s="340">
        <v>3</v>
      </c>
      <c r="M268" s="343" t="s">
        <v>2455</v>
      </c>
      <c r="N268" s="341" t="s">
        <v>2456</v>
      </c>
      <c r="O268" s="342" t="s">
        <v>2595</v>
      </c>
    </row>
    <row r="269" spans="9:15">
      <c r="I269" s="333"/>
      <c r="J269" s="362"/>
      <c r="K269" s="252"/>
      <c r="L269" s="335"/>
      <c r="M269" s="334"/>
      <c r="N269" s="355"/>
      <c r="O269" s="359"/>
    </row>
    <row r="270" spans="9:15">
      <c r="I270" s="333"/>
      <c r="J270" s="362"/>
      <c r="K270" s="252"/>
      <c r="L270" s="335"/>
      <c r="M270" s="334"/>
      <c r="N270" s="355"/>
      <c r="O270" s="359"/>
    </row>
    <row r="271" spans="9:15">
      <c r="I271" s="336" t="s">
        <v>2274</v>
      </c>
      <c r="J271" s="341" t="s">
        <v>2275</v>
      </c>
      <c r="K271" s="337" t="s">
        <v>2276</v>
      </c>
      <c r="L271" s="338" t="s">
        <v>2277</v>
      </c>
      <c r="M271" s="341" t="s">
        <v>2278</v>
      </c>
      <c r="N271" s="341" t="s">
        <v>2279</v>
      </c>
      <c r="O271" s="342" t="s">
        <v>2280</v>
      </c>
    </row>
    <row r="272" spans="9:15" ht="60.75">
      <c r="I272" s="336">
        <v>100504</v>
      </c>
      <c r="J272" s="341" t="s">
        <v>919</v>
      </c>
      <c r="K272" s="339" t="s">
        <v>2282</v>
      </c>
      <c r="L272" s="340">
        <v>3</v>
      </c>
      <c r="M272" s="343" t="s">
        <v>2457</v>
      </c>
      <c r="N272" s="341" t="s">
        <v>2456</v>
      </c>
      <c r="O272" s="342" t="s">
        <v>2596</v>
      </c>
    </row>
    <row r="273" spans="9:15">
      <c r="I273" s="333"/>
      <c r="J273" s="362"/>
      <c r="K273" s="252"/>
      <c r="L273" s="335"/>
      <c r="M273" s="334"/>
      <c r="N273" s="355"/>
      <c r="O273" s="359"/>
    </row>
    <row r="274" spans="9:15">
      <c r="I274" s="333"/>
      <c r="J274" s="362"/>
      <c r="K274" s="252"/>
      <c r="L274" s="335"/>
      <c r="M274" s="334"/>
      <c r="N274" s="355"/>
      <c r="O274" s="359"/>
    </row>
    <row r="275" spans="9:15">
      <c r="I275" s="336" t="s">
        <v>2274</v>
      </c>
      <c r="J275" s="341" t="s">
        <v>2275</v>
      </c>
      <c r="K275" s="337" t="s">
        <v>2276</v>
      </c>
      <c r="L275" s="338" t="s">
        <v>2277</v>
      </c>
      <c r="M275" s="341" t="s">
        <v>2278</v>
      </c>
      <c r="N275" s="341" t="s">
        <v>2279</v>
      </c>
      <c r="O275" s="342" t="s">
        <v>2280</v>
      </c>
    </row>
    <row r="276" spans="9:15" ht="60">
      <c r="I276" s="336">
        <v>100601</v>
      </c>
      <c r="J276" s="341" t="s">
        <v>2458</v>
      </c>
      <c r="K276" s="339" t="s">
        <v>2290</v>
      </c>
      <c r="L276" s="340">
        <v>200</v>
      </c>
      <c r="M276" s="343" t="s">
        <v>2459</v>
      </c>
      <c r="N276" s="341" t="s">
        <v>2460</v>
      </c>
      <c r="O276" s="342" t="s">
        <v>2597</v>
      </c>
    </row>
    <row r="277" spans="9:15">
      <c r="I277" s="333"/>
      <c r="J277" s="362"/>
      <c r="K277" s="252"/>
      <c r="L277" s="335"/>
      <c r="M277" s="334"/>
      <c r="N277" s="355"/>
      <c r="O277" s="359"/>
    </row>
    <row r="278" spans="9:15">
      <c r="I278" s="333"/>
      <c r="J278" s="362"/>
      <c r="K278" s="252"/>
      <c r="L278" s="335"/>
      <c r="M278" s="334"/>
      <c r="N278" s="355"/>
      <c r="O278" s="359"/>
    </row>
    <row r="279" spans="9:15">
      <c r="I279" s="336" t="s">
        <v>2274</v>
      </c>
      <c r="J279" s="341" t="s">
        <v>2275</v>
      </c>
      <c r="K279" s="337" t="s">
        <v>2276</v>
      </c>
      <c r="L279" s="338" t="s">
        <v>2277</v>
      </c>
      <c r="M279" s="341" t="s">
        <v>2278</v>
      </c>
      <c r="N279" s="341" t="s">
        <v>2279</v>
      </c>
      <c r="O279" s="342" t="s">
        <v>2280</v>
      </c>
    </row>
    <row r="280" spans="9:15" ht="60">
      <c r="I280" s="336">
        <v>100602</v>
      </c>
      <c r="J280" s="341" t="s">
        <v>2461</v>
      </c>
      <c r="K280" s="339" t="s">
        <v>2290</v>
      </c>
      <c r="L280" s="340">
        <v>250</v>
      </c>
      <c r="M280" s="343" t="s">
        <v>2462</v>
      </c>
      <c r="N280" s="341" t="s">
        <v>2463</v>
      </c>
      <c r="O280" s="342" t="s">
        <v>2598</v>
      </c>
    </row>
    <row r="281" spans="9:15">
      <c r="I281" s="333"/>
      <c r="J281" s="362"/>
      <c r="K281" s="252"/>
      <c r="L281" s="335"/>
      <c r="M281" s="334"/>
      <c r="N281" s="355"/>
      <c r="O281" s="359"/>
    </row>
    <row r="282" spans="9:15">
      <c r="I282" s="333"/>
      <c r="J282" s="362"/>
      <c r="K282" s="252"/>
      <c r="L282" s="335"/>
      <c r="M282" s="334"/>
      <c r="N282" s="355"/>
      <c r="O282" s="359"/>
    </row>
    <row r="283" spans="9:15">
      <c r="I283" s="336" t="s">
        <v>2274</v>
      </c>
      <c r="J283" s="341" t="s">
        <v>2275</v>
      </c>
      <c r="K283" s="337" t="s">
        <v>2276</v>
      </c>
      <c r="L283" s="338" t="s">
        <v>2277</v>
      </c>
      <c r="M283" s="341" t="s">
        <v>2278</v>
      </c>
      <c r="N283" s="341" t="s">
        <v>2279</v>
      </c>
      <c r="O283" s="342" t="s">
        <v>2280</v>
      </c>
    </row>
    <row r="284" spans="9:15" ht="60.75">
      <c r="I284" s="336">
        <v>100603</v>
      </c>
      <c r="J284" s="341" t="s">
        <v>2464</v>
      </c>
      <c r="K284" s="339" t="s">
        <v>2290</v>
      </c>
      <c r="L284" s="340">
        <v>50</v>
      </c>
      <c r="M284" s="343" t="s">
        <v>2465</v>
      </c>
      <c r="N284" s="341" t="s">
        <v>2466</v>
      </c>
      <c r="O284" s="342" t="s">
        <v>2599</v>
      </c>
    </row>
    <row r="285" spans="9:15">
      <c r="I285" s="333"/>
      <c r="J285" s="362"/>
      <c r="K285" s="252"/>
      <c r="L285" s="335"/>
      <c r="M285" s="334"/>
      <c r="N285" s="355"/>
      <c r="O285" s="359"/>
    </row>
    <row r="286" spans="9:15">
      <c r="I286" s="333"/>
      <c r="J286" s="362"/>
      <c r="K286" s="252"/>
      <c r="L286" s="335"/>
      <c r="M286" s="334"/>
      <c r="N286" s="355"/>
      <c r="O286" s="359"/>
    </row>
    <row r="287" spans="9:15">
      <c r="I287" s="336" t="s">
        <v>2274</v>
      </c>
      <c r="J287" s="341" t="s">
        <v>2275</v>
      </c>
      <c r="K287" s="337" t="s">
        <v>2276</v>
      </c>
      <c r="L287" s="338" t="s">
        <v>2277</v>
      </c>
      <c r="M287" s="341" t="s">
        <v>2278</v>
      </c>
      <c r="N287" s="341" t="s">
        <v>2279</v>
      </c>
      <c r="O287" s="342" t="s">
        <v>2280</v>
      </c>
    </row>
    <row r="288" spans="9:15" ht="45.75">
      <c r="I288" s="336">
        <v>100825</v>
      </c>
      <c r="J288" s="341" t="s">
        <v>2467</v>
      </c>
      <c r="K288" s="339" t="s">
        <v>2282</v>
      </c>
      <c r="L288" s="340">
        <v>18</v>
      </c>
      <c r="M288" s="343" t="s">
        <v>2468</v>
      </c>
      <c r="N288" s="341" t="s">
        <v>2469</v>
      </c>
      <c r="O288" s="342" t="s">
        <v>2600</v>
      </c>
    </row>
    <row r="289" spans="9:15">
      <c r="I289" s="333"/>
      <c r="J289" s="362"/>
      <c r="K289" s="252"/>
      <c r="L289" s="335"/>
      <c r="M289" s="334"/>
      <c r="N289" s="355"/>
      <c r="O289" s="359"/>
    </row>
    <row r="290" spans="9:15">
      <c r="I290" s="333"/>
      <c r="J290" s="362"/>
      <c r="K290" s="252"/>
      <c r="L290" s="335"/>
      <c r="M290" s="334"/>
      <c r="N290" s="355"/>
      <c r="O290" s="359"/>
    </row>
    <row r="291" spans="9:15">
      <c r="I291" s="336" t="s">
        <v>2274</v>
      </c>
      <c r="J291" s="341" t="s">
        <v>2275</v>
      </c>
      <c r="K291" s="337" t="s">
        <v>2276</v>
      </c>
      <c r="L291" s="338" t="s">
        <v>2277</v>
      </c>
      <c r="M291" s="341" t="s">
        <v>2278</v>
      </c>
      <c r="N291" s="341" t="s">
        <v>2279</v>
      </c>
      <c r="O291" s="342" t="s">
        <v>2280</v>
      </c>
    </row>
    <row r="292" spans="9:15" ht="60.75">
      <c r="I292" s="336">
        <v>100826</v>
      </c>
      <c r="J292" s="341" t="s">
        <v>2470</v>
      </c>
      <c r="K292" s="339" t="s">
        <v>2282</v>
      </c>
      <c r="L292" s="340">
        <v>18</v>
      </c>
      <c r="M292" s="343" t="s">
        <v>2471</v>
      </c>
      <c r="N292" s="341" t="s">
        <v>2469</v>
      </c>
      <c r="O292" s="342" t="s">
        <v>2601</v>
      </c>
    </row>
    <row r="293" spans="9:15">
      <c r="I293" s="333"/>
      <c r="J293" s="362"/>
      <c r="K293" s="252"/>
      <c r="L293" s="335"/>
      <c r="M293" s="334"/>
      <c r="N293" s="355"/>
      <c r="O293" s="359"/>
    </row>
    <row r="294" spans="9:15">
      <c r="I294" s="333"/>
      <c r="J294" s="362"/>
      <c r="K294" s="252"/>
      <c r="L294" s="335"/>
      <c r="M294" s="334"/>
      <c r="N294" s="355"/>
      <c r="O294" s="359"/>
    </row>
    <row r="295" spans="9:15">
      <c r="I295" s="336" t="s">
        <v>2274</v>
      </c>
      <c r="J295" s="341" t="s">
        <v>2275</v>
      </c>
      <c r="K295" s="337" t="s">
        <v>2276</v>
      </c>
      <c r="L295" s="338" t="s">
        <v>2277</v>
      </c>
      <c r="M295" s="341" t="s">
        <v>2278</v>
      </c>
      <c r="N295" s="341" t="s">
        <v>2279</v>
      </c>
      <c r="O295" s="342" t="s">
        <v>2280</v>
      </c>
    </row>
    <row r="296" spans="9:15" ht="60.75">
      <c r="I296" s="336">
        <v>100901</v>
      </c>
      <c r="J296" s="341" t="s">
        <v>2472</v>
      </c>
      <c r="K296" s="339" t="s">
        <v>2290</v>
      </c>
      <c r="L296" s="340">
        <v>60</v>
      </c>
      <c r="M296" s="343" t="s">
        <v>2473</v>
      </c>
      <c r="N296" s="341" t="s">
        <v>2474</v>
      </c>
      <c r="O296" s="342" t="s">
        <v>2602</v>
      </c>
    </row>
    <row r="297" spans="9:15">
      <c r="I297" s="333"/>
      <c r="J297" s="362"/>
      <c r="K297" s="252"/>
      <c r="L297" s="335"/>
      <c r="M297" s="334"/>
      <c r="N297" s="355"/>
      <c r="O297" s="359"/>
    </row>
    <row r="298" spans="9:15">
      <c r="I298" s="333"/>
      <c r="J298" s="362"/>
      <c r="K298" s="252"/>
      <c r="L298" s="335"/>
      <c r="M298" s="334"/>
      <c r="N298" s="355"/>
      <c r="O298" s="359"/>
    </row>
    <row r="299" spans="9:15">
      <c r="I299" s="336" t="s">
        <v>2274</v>
      </c>
      <c r="J299" s="341" t="s">
        <v>2275</v>
      </c>
      <c r="K299" s="337" t="s">
        <v>2276</v>
      </c>
      <c r="L299" s="338" t="s">
        <v>2277</v>
      </c>
      <c r="M299" s="341" t="s">
        <v>2278</v>
      </c>
      <c r="N299" s="341" t="s">
        <v>2279</v>
      </c>
      <c r="O299" s="342" t="s">
        <v>2280</v>
      </c>
    </row>
    <row r="300" spans="9:15" ht="60.75">
      <c r="I300" s="336">
        <v>100902</v>
      </c>
      <c r="J300" s="341" t="s">
        <v>2475</v>
      </c>
      <c r="K300" s="339" t="s">
        <v>2290</v>
      </c>
      <c r="L300" s="340">
        <v>60</v>
      </c>
      <c r="M300" s="343" t="s">
        <v>2476</v>
      </c>
      <c r="N300" s="341" t="s">
        <v>2474</v>
      </c>
      <c r="O300" s="342" t="s">
        <v>2603</v>
      </c>
    </row>
    <row r="301" spans="9:15">
      <c r="I301" s="333"/>
      <c r="J301" s="362"/>
      <c r="K301" s="252"/>
      <c r="L301" s="335"/>
      <c r="M301" s="334"/>
      <c r="N301" s="355"/>
      <c r="O301" s="359"/>
    </row>
    <row r="302" spans="9:15">
      <c r="I302" s="333"/>
      <c r="J302" s="362"/>
      <c r="K302" s="252"/>
      <c r="L302" s="335"/>
      <c r="M302" s="334"/>
      <c r="N302" s="355"/>
      <c r="O302" s="359"/>
    </row>
    <row r="303" spans="9:15">
      <c r="I303" s="336" t="s">
        <v>2274</v>
      </c>
      <c r="J303" s="341" t="s">
        <v>2275</v>
      </c>
      <c r="K303" s="337" t="s">
        <v>2276</v>
      </c>
      <c r="L303" s="338" t="s">
        <v>2277</v>
      </c>
      <c r="M303" s="341" t="s">
        <v>2278</v>
      </c>
      <c r="N303" s="341" t="s">
        <v>2279</v>
      </c>
      <c r="O303" s="342" t="s">
        <v>2280</v>
      </c>
    </row>
    <row r="304" spans="9:15" ht="60.75">
      <c r="I304" s="336">
        <v>101001</v>
      </c>
      <c r="J304" s="341" t="s">
        <v>2477</v>
      </c>
      <c r="K304" s="339" t="s">
        <v>2290</v>
      </c>
      <c r="L304" s="340">
        <v>30</v>
      </c>
      <c r="M304" s="343" t="s">
        <v>2478</v>
      </c>
      <c r="N304" s="341" t="s">
        <v>2479</v>
      </c>
      <c r="O304" s="342" t="s">
        <v>2604</v>
      </c>
    </row>
    <row r="305" spans="9:15">
      <c r="I305" s="333"/>
      <c r="J305" s="362"/>
      <c r="K305" s="252"/>
      <c r="L305" s="335"/>
      <c r="M305" s="334"/>
      <c r="N305" s="355"/>
      <c r="O305" s="359"/>
    </row>
    <row r="306" spans="9:15">
      <c r="I306" s="333"/>
      <c r="J306" s="362"/>
      <c r="K306" s="252"/>
      <c r="L306" s="335"/>
      <c r="M306" s="334"/>
      <c r="N306" s="355"/>
      <c r="O306" s="359"/>
    </row>
    <row r="307" spans="9:15">
      <c r="I307" s="336" t="s">
        <v>2274</v>
      </c>
      <c r="J307" s="341" t="s">
        <v>2275</v>
      </c>
      <c r="K307" s="337" t="s">
        <v>2276</v>
      </c>
      <c r="L307" s="338" t="s">
        <v>2277</v>
      </c>
      <c r="M307" s="341" t="s">
        <v>2278</v>
      </c>
      <c r="N307" s="341" t="s">
        <v>2279</v>
      </c>
      <c r="O307" s="342" t="s">
        <v>2280</v>
      </c>
    </row>
    <row r="308" spans="9:15" ht="60.75">
      <c r="I308" s="336">
        <v>101002</v>
      </c>
      <c r="J308" s="341" t="s">
        <v>2480</v>
      </c>
      <c r="K308" s="339" t="s">
        <v>2290</v>
      </c>
      <c r="L308" s="340">
        <v>30</v>
      </c>
      <c r="M308" s="343" t="s">
        <v>2481</v>
      </c>
      <c r="N308" s="341" t="s">
        <v>2479</v>
      </c>
      <c r="O308" s="342" t="s">
        <v>2605</v>
      </c>
    </row>
    <row r="309" spans="9:15">
      <c r="I309" s="333"/>
      <c r="J309" s="362"/>
      <c r="K309" s="252"/>
      <c r="L309" s="335"/>
      <c r="M309" s="334"/>
      <c r="N309" s="355"/>
      <c r="O309" s="359"/>
    </row>
    <row r="310" spans="9:15">
      <c r="I310" s="333"/>
      <c r="J310" s="362"/>
      <c r="K310" s="252"/>
      <c r="L310" s="335"/>
      <c r="M310" s="334"/>
      <c r="N310" s="355"/>
      <c r="O310" s="359"/>
    </row>
    <row r="311" spans="9:15">
      <c r="I311" s="336" t="s">
        <v>2274</v>
      </c>
      <c r="J311" s="341" t="s">
        <v>2275</v>
      </c>
      <c r="K311" s="337" t="s">
        <v>2276</v>
      </c>
      <c r="L311" s="338" t="s">
        <v>2277</v>
      </c>
      <c r="M311" s="341" t="s">
        <v>2278</v>
      </c>
      <c r="N311" s="341" t="s">
        <v>2279</v>
      </c>
      <c r="O311" s="342" t="s">
        <v>2280</v>
      </c>
    </row>
    <row r="312" spans="9:15" ht="60.75">
      <c r="I312" s="336">
        <v>101101</v>
      </c>
      <c r="J312" s="341" t="s">
        <v>2472</v>
      </c>
      <c r="K312" s="339" t="s">
        <v>2290</v>
      </c>
      <c r="L312" s="340">
        <v>30</v>
      </c>
      <c r="M312" s="343" t="s">
        <v>2482</v>
      </c>
      <c r="N312" s="341" t="s">
        <v>2483</v>
      </c>
      <c r="O312" s="342" t="s">
        <v>2606</v>
      </c>
    </row>
    <row r="313" spans="9:15">
      <c r="I313" s="333"/>
      <c r="J313" s="362"/>
      <c r="K313" s="252"/>
      <c r="L313" s="335"/>
      <c r="M313" s="334"/>
      <c r="N313" s="355"/>
      <c r="O313" s="359"/>
    </row>
    <row r="314" spans="9:15">
      <c r="I314" s="333"/>
      <c r="J314" s="362"/>
      <c r="K314" s="252"/>
      <c r="L314" s="335"/>
      <c r="M314" s="334"/>
      <c r="N314" s="355"/>
      <c r="O314" s="359"/>
    </row>
    <row r="315" spans="9:15">
      <c r="I315" s="336" t="s">
        <v>2274</v>
      </c>
      <c r="J315" s="341" t="s">
        <v>2275</v>
      </c>
      <c r="K315" s="337" t="s">
        <v>2276</v>
      </c>
      <c r="L315" s="338" t="s">
        <v>2277</v>
      </c>
      <c r="M315" s="341" t="s">
        <v>2278</v>
      </c>
      <c r="N315" s="341" t="s">
        <v>2279</v>
      </c>
      <c r="O315" s="342" t="s">
        <v>2280</v>
      </c>
    </row>
    <row r="316" spans="9:15" ht="60.75">
      <c r="I316" s="336">
        <v>101102</v>
      </c>
      <c r="J316" s="341" t="s">
        <v>2475</v>
      </c>
      <c r="K316" s="339" t="s">
        <v>2290</v>
      </c>
      <c r="L316" s="340">
        <v>30</v>
      </c>
      <c r="M316" s="343" t="s">
        <v>2484</v>
      </c>
      <c r="N316" s="341" t="s">
        <v>2483</v>
      </c>
      <c r="O316" s="342" t="s">
        <v>2607</v>
      </c>
    </row>
    <row r="317" spans="9:15">
      <c r="I317" s="333"/>
      <c r="J317" s="362"/>
      <c r="K317" s="252"/>
      <c r="L317" s="335"/>
      <c r="M317" s="334"/>
      <c r="N317" s="355"/>
      <c r="O317" s="359"/>
    </row>
    <row r="318" spans="9:15">
      <c r="I318" s="333"/>
      <c r="J318" s="362"/>
      <c r="K318" s="252"/>
      <c r="L318" s="335"/>
      <c r="M318" s="334"/>
      <c r="N318" s="355"/>
      <c r="O318" s="359"/>
    </row>
    <row r="319" spans="9:15">
      <c r="I319" s="336" t="s">
        <v>2274</v>
      </c>
      <c r="J319" s="341" t="s">
        <v>2275</v>
      </c>
      <c r="K319" s="337" t="s">
        <v>2276</v>
      </c>
      <c r="L319" s="338" t="s">
        <v>2277</v>
      </c>
      <c r="M319" s="341" t="s">
        <v>2278</v>
      </c>
      <c r="N319" s="341" t="s">
        <v>2279</v>
      </c>
      <c r="O319" s="342" t="s">
        <v>2280</v>
      </c>
    </row>
    <row r="320" spans="9:15" ht="60.75">
      <c r="I320" s="336">
        <v>101209</v>
      </c>
      <c r="J320" s="341" t="s">
        <v>2485</v>
      </c>
      <c r="K320" s="339" t="s">
        <v>2282</v>
      </c>
      <c r="L320" s="340">
        <v>4</v>
      </c>
      <c r="M320" s="343" t="s">
        <v>2486</v>
      </c>
      <c r="N320" s="341" t="s">
        <v>2487</v>
      </c>
      <c r="O320" s="342" t="s">
        <v>2608</v>
      </c>
    </row>
    <row r="321" spans="9:15">
      <c r="I321" s="333"/>
      <c r="J321" s="362"/>
      <c r="K321" s="252"/>
      <c r="L321" s="335"/>
      <c r="M321" s="334"/>
      <c r="N321" s="355"/>
      <c r="O321" s="359"/>
    </row>
    <row r="322" spans="9:15">
      <c r="I322" s="333"/>
      <c r="J322" s="362"/>
      <c r="K322" s="252"/>
      <c r="L322" s="335"/>
      <c r="M322" s="334"/>
      <c r="N322" s="355"/>
      <c r="O322" s="359"/>
    </row>
    <row r="323" spans="9:15">
      <c r="I323" s="336" t="s">
        <v>2274</v>
      </c>
      <c r="J323" s="341" t="s">
        <v>2275</v>
      </c>
      <c r="K323" s="337" t="s">
        <v>2276</v>
      </c>
      <c r="L323" s="338" t="s">
        <v>2277</v>
      </c>
      <c r="M323" s="341" t="s">
        <v>2278</v>
      </c>
      <c r="N323" s="341" t="s">
        <v>2279</v>
      </c>
      <c r="O323" s="342" t="s">
        <v>2280</v>
      </c>
    </row>
    <row r="324" spans="9:15" ht="60.75">
      <c r="I324" s="336">
        <v>101304</v>
      </c>
      <c r="J324" s="341" t="s">
        <v>2488</v>
      </c>
      <c r="K324" s="339" t="s">
        <v>2282</v>
      </c>
      <c r="L324" s="340">
        <v>5</v>
      </c>
      <c r="M324" s="343" t="s">
        <v>2489</v>
      </c>
      <c r="N324" s="341" t="s">
        <v>2490</v>
      </c>
      <c r="O324" s="342" t="s">
        <v>2609</v>
      </c>
    </row>
    <row r="325" spans="9:15">
      <c r="I325" s="333"/>
      <c r="J325" s="362"/>
      <c r="K325" s="252"/>
      <c r="L325" s="335"/>
      <c r="M325" s="334"/>
      <c r="N325" s="355"/>
      <c r="O325" s="359"/>
    </row>
    <row r="326" spans="9:15">
      <c r="I326" s="333"/>
      <c r="J326" s="362"/>
      <c r="K326" s="252"/>
      <c r="L326" s="335"/>
      <c r="M326" s="334"/>
      <c r="N326" s="355"/>
      <c r="O326" s="359"/>
    </row>
    <row r="327" spans="9:15">
      <c r="I327" s="336" t="s">
        <v>2274</v>
      </c>
      <c r="J327" s="341" t="s">
        <v>2275</v>
      </c>
      <c r="K327" s="337" t="s">
        <v>2276</v>
      </c>
      <c r="L327" s="338" t="s">
        <v>2277</v>
      </c>
      <c r="M327" s="341" t="s">
        <v>2278</v>
      </c>
      <c r="N327" s="341" t="s">
        <v>2279</v>
      </c>
      <c r="O327" s="342" t="s">
        <v>2280</v>
      </c>
    </row>
    <row r="328" spans="9:15" ht="75.75">
      <c r="I328" s="336">
        <v>101315</v>
      </c>
      <c r="J328" s="341" t="s">
        <v>2491</v>
      </c>
      <c r="K328" s="339" t="s">
        <v>2282</v>
      </c>
      <c r="L328" s="340">
        <v>40</v>
      </c>
      <c r="M328" s="343" t="s">
        <v>2492</v>
      </c>
      <c r="N328" s="341" t="s">
        <v>2493</v>
      </c>
      <c r="O328" s="342" t="s">
        <v>2610</v>
      </c>
    </row>
    <row r="329" spans="9:15">
      <c r="I329" s="333"/>
      <c r="J329" s="362"/>
      <c r="K329" s="252"/>
      <c r="L329" s="335"/>
      <c r="M329" s="334"/>
      <c r="N329" s="355"/>
      <c r="O329" s="359"/>
    </row>
    <row r="330" spans="9:15">
      <c r="I330" s="333"/>
      <c r="J330" s="362"/>
      <c r="K330" s="252"/>
      <c r="L330" s="335"/>
      <c r="M330" s="334"/>
      <c r="N330" s="355"/>
      <c r="O330" s="359"/>
    </row>
    <row r="331" spans="9:15">
      <c r="I331" s="336" t="s">
        <v>2274</v>
      </c>
      <c r="J331" s="341" t="s">
        <v>2275</v>
      </c>
      <c r="K331" s="337" t="s">
        <v>2276</v>
      </c>
      <c r="L331" s="338" t="s">
        <v>2277</v>
      </c>
      <c r="M331" s="341" t="s">
        <v>2278</v>
      </c>
      <c r="N331" s="341" t="s">
        <v>2279</v>
      </c>
      <c r="O331" s="342" t="s">
        <v>2280</v>
      </c>
    </row>
    <row r="332" spans="9:15" ht="63">
      <c r="I332" s="336">
        <v>110501</v>
      </c>
      <c r="J332" s="341" t="s">
        <v>2494</v>
      </c>
      <c r="K332" s="339" t="s">
        <v>2282</v>
      </c>
      <c r="L332" s="340">
        <v>1</v>
      </c>
      <c r="M332" s="343" t="s">
        <v>2495</v>
      </c>
      <c r="N332" s="341" t="s">
        <v>2186</v>
      </c>
      <c r="O332" s="342" t="s">
        <v>2611</v>
      </c>
    </row>
    <row r="333" spans="9:15">
      <c r="I333" s="333"/>
      <c r="J333" s="362"/>
      <c r="K333" s="252"/>
      <c r="L333" s="335"/>
      <c r="M333" s="334"/>
      <c r="N333" s="355"/>
      <c r="O333" s="359"/>
    </row>
    <row r="334" spans="9:15">
      <c r="I334" s="333"/>
      <c r="J334" s="362"/>
      <c r="K334" s="252"/>
      <c r="L334" s="335"/>
      <c r="M334" s="334"/>
      <c r="N334" s="355"/>
      <c r="O334" s="359"/>
    </row>
    <row r="335" spans="9:15">
      <c r="I335" s="336" t="s">
        <v>2274</v>
      </c>
      <c r="J335" s="341" t="s">
        <v>2275</v>
      </c>
      <c r="K335" s="337" t="s">
        <v>2276</v>
      </c>
      <c r="L335" s="338" t="s">
        <v>2277</v>
      </c>
      <c r="M335" s="341" t="s">
        <v>2278</v>
      </c>
      <c r="N335" s="341" t="s">
        <v>2279</v>
      </c>
      <c r="O335" s="342" t="s">
        <v>2280</v>
      </c>
    </row>
    <row r="336" spans="9:15" ht="63">
      <c r="I336" s="336">
        <v>110503</v>
      </c>
      <c r="J336" s="341" t="s">
        <v>2496</v>
      </c>
      <c r="K336" s="339" t="s">
        <v>2282</v>
      </c>
      <c r="L336" s="340">
        <v>11</v>
      </c>
      <c r="M336" s="343" t="s">
        <v>2497</v>
      </c>
      <c r="N336" s="341" t="s">
        <v>2185</v>
      </c>
      <c r="O336" s="342" t="s">
        <v>2612</v>
      </c>
    </row>
    <row r="337" spans="9:15">
      <c r="I337" s="333"/>
      <c r="J337" s="362"/>
      <c r="K337" s="252"/>
      <c r="L337" s="335"/>
      <c r="M337" s="334"/>
      <c r="N337" s="355"/>
      <c r="O337" s="359"/>
    </row>
    <row r="338" spans="9:15">
      <c r="I338" s="333"/>
      <c r="J338" s="362"/>
      <c r="K338" s="252"/>
      <c r="L338" s="335"/>
      <c r="M338" s="334"/>
      <c r="N338" s="355"/>
      <c r="O338" s="359"/>
    </row>
    <row r="339" spans="9:15">
      <c r="I339" s="336" t="s">
        <v>2274</v>
      </c>
      <c r="J339" s="341" t="s">
        <v>2275</v>
      </c>
      <c r="K339" s="337" t="s">
        <v>2276</v>
      </c>
      <c r="L339" s="338" t="s">
        <v>2277</v>
      </c>
      <c r="M339" s="341" t="s">
        <v>2278</v>
      </c>
      <c r="N339" s="341" t="s">
        <v>2279</v>
      </c>
      <c r="O339" s="342" t="s">
        <v>2280</v>
      </c>
    </row>
    <row r="340" spans="9:15" ht="94.5">
      <c r="I340" s="336">
        <v>120102</v>
      </c>
      <c r="J340" s="341" t="s">
        <v>2498</v>
      </c>
      <c r="K340" s="339" t="s">
        <v>2299</v>
      </c>
      <c r="L340" s="340">
        <v>2.1</v>
      </c>
      <c r="M340" s="343" t="s">
        <v>2499</v>
      </c>
      <c r="N340" s="341" t="s">
        <v>2500</v>
      </c>
      <c r="O340" s="342" t="s">
        <v>2613</v>
      </c>
    </row>
    <row r="341" spans="9:15">
      <c r="I341" s="333"/>
      <c r="J341" s="362"/>
      <c r="K341" s="252"/>
      <c r="L341" s="335"/>
      <c r="M341" s="334"/>
      <c r="N341" s="355"/>
      <c r="O341" s="359"/>
    </row>
    <row r="342" spans="9:15">
      <c r="I342" s="333"/>
      <c r="J342" s="362"/>
      <c r="K342" s="252"/>
      <c r="L342" s="335"/>
      <c r="M342" s="334"/>
      <c r="N342" s="355"/>
      <c r="O342" s="359"/>
    </row>
    <row r="343" spans="9:15">
      <c r="I343" s="336" t="s">
        <v>2274</v>
      </c>
      <c r="J343" s="341" t="s">
        <v>2275</v>
      </c>
      <c r="K343" s="337" t="s">
        <v>2276</v>
      </c>
      <c r="L343" s="338" t="s">
        <v>2277</v>
      </c>
      <c r="M343" s="341" t="s">
        <v>2278</v>
      </c>
      <c r="N343" s="341" t="s">
        <v>2279</v>
      </c>
      <c r="O343" s="342" t="s">
        <v>2280</v>
      </c>
    </row>
    <row r="344" spans="9:15" ht="60.75">
      <c r="I344" s="336">
        <v>130102</v>
      </c>
      <c r="J344" s="341" t="s">
        <v>1322</v>
      </c>
      <c r="K344" s="339" t="s">
        <v>2282</v>
      </c>
      <c r="L344" s="340">
        <v>1</v>
      </c>
      <c r="M344" s="343" t="s">
        <v>2501</v>
      </c>
      <c r="N344" s="341" t="s">
        <v>2502</v>
      </c>
      <c r="O344" s="342" t="s">
        <v>2614</v>
      </c>
    </row>
    <row r="345" spans="9:15">
      <c r="I345" s="333"/>
      <c r="J345" s="362"/>
      <c r="K345" s="252"/>
      <c r="L345" s="335"/>
      <c r="M345" s="334"/>
      <c r="N345" s="355"/>
      <c r="O345" s="359"/>
    </row>
    <row r="346" spans="9:15">
      <c r="I346" s="333"/>
      <c r="J346" s="362"/>
      <c r="K346" s="252"/>
      <c r="L346" s="335"/>
      <c r="M346" s="334"/>
      <c r="N346" s="355"/>
      <c r="O346" s="359"/>
    </row>
    <row r="347" spans="9:15">
      <c r="I347" s="336" t="s">
        <v>2274</v>
      </c>
      <c r="J347" s="341" t="s">
        <v>2275</v>
      </c>
      <c r="K347" s="337" t="s">
        <v>2276</v>
      </c>
      <c r="L347" s="338" t="s">
        <v>2277</v>
      </c>
      <c r="M347" s="341" t="s">
        <v>2278</v>
      </c>
      <c r="N347" s="341" t="s">
        <v>2279</v>
      </c>
      <c r="O347" s="342" t="s">
        <v>2280</v>
      </c>
    </row>
    <row r="348" spans="9:15" ht="76.5">
      <c r="I348" s="336">
        <v>130210</v>
      </c>
      <c r="J348" s="341" t="s">
        <v>2503</v>
      </c>
      <c r="K348" s="339" t="s">
        <v>2290</v>
      </c>
      <c r="L348" s="340">
        <v>18.100000000000001</v>
      </c>
      <c r="M348" s="343" t="s">
        <v>2504</v>
      </c>
      <c r="N348" s="341" t="s">
        <v>2505</v>
      </c>
      <c r="O348" s="342" t="s">
        <v>2615</v>
      </c>
    </row>
    <row r="349" spans="9:15">
      <c r="I349" s="333"/>
      <c r="J349" s="362"/>
      <c r="K349" s="252"/>
      <c r="L349" s="335"/>
      <c r="M349" s="334"/>
      <c r="N349" s="355"/>
      <c r="O349" s="359"/>
    </row>
    <row r="350" spans="9:15">
      <c r="I350" s="333"/>
      <c r="J350" s="362"/>
      <c r="K350" s="252"/>
      <c r="L350" s="335"/>
      <c r="M350" s="334"/>
      <c r="N350" s="355"/>
      <c r="O350" s="359"/>
    </row>
    <row r="351" spans="9:15">
      <c r="I351" s="336" t="s">
        <v>2274</v>
      </c>
      <c r="J351" s="341" t="s">
        <v>2275</v>
      </c>
      <c r="K351" s="337" t="s">
        <v>2276</v>
      </c>
      <c r="L351" s="338" t="s">
        <v>2277</v>
      </c>
      <c r="M351" s="341" t="s">
        <v>2278</v>
      </c>
      <c r="N351" s="341" t="s">
        <v>2279</v>
      </c>
      <c r="O351" s="342" t="s">
        <v>2280</v>
      </c>
    </row>
    <row r="352" spans="9:15" ht="110.25">
      <c r="I352" s="336">
        <v>140102</v>
      </c>
      <c r="J352" s="341" t="s">
        <v>1377</v>
      </c>
      <c r="K352" s="339" t="s">
        <v>2299</v>
      </c>
      <c r="L352" s="340">
        <v>167.8</v>
      </c>
      <c r="M352" s="343" t="s">
        <v>2506</v>
      </c>
      <c r="N352" s="341" t="s">
        <v>2507</v>
      </c>
      <c r="O352" s="342" t="s">
        <v>2616</v>
      </c>
    </row>
    <row r="353" spans="9:15">
      <c r="I353" s="333"/>
      <c r="J353" s="362"/>
      <c r="K353" s="252"/>
      <c r="L353" s="335"/>
      <c r="M353" s="334"/>
      <c r="N353" s="355"/>
      <c r="O353" s="359"/>
    </row>
    <row r="354" spans="9:15">
      <c r="I354" s="333"/>
      <c r="J354" s="362"/>
      <c r="K354" s="252"/>
      <c r="L354" s="335"/>
      <c r="M354" s="334"/>
      <c r="N354" s="355"/>
      <c r="O354" s="359"/>
    </row>
    <row r="355" spans="9:15">
      <c r="I355" s="336" t="s">
        <v>2274</v>
      </c>
      <c r="J355" s="341" t="s">
        <v>2275</v>
      </c>
      <c r="K355" s="337" t="s">
        <v>2276</v>
      </c>
      <c r="L355" s="338" t="s">
        <v>2277</v>
      </c>
      <c r="M355" s="341" t="s">
        <v>2278</v>
      </c>
      <c r="N355" s="341" t="s">
        <v>2279</v>
      </c>
      <c r="O355" s="342" t="s">
        <v>2280</v>
      </c>
    </row>
    <row r="356" spans="9:15" ht="110.25">
      <c r="I356" s="336">
        <v>140104</v>
      </c>
      <c r="J356" s="341" t="s">
        <v>2508</v>
      </c>
      <c r="K356" s="339" t="s">
        <v>2299</v>
      </c>
      <c r="L356" s="340">
        <v>167.8</v>
      </c>
      <c r="M356" s="343" t="s">
        <v>2509</v>
      </c>
      <c r="N356" s="341" t="s">
        <v>2510</v>
      </c>
      <c r="O356" s="342" t="s">
        <v>2617</v>
      </c>
    </row>
    <row r="357" spans="9:15">
      <c r="I357" s="333"/>
      <c r="J357" s="362"/>
      <c r="K357" s="252"/>
      <c r="L357" s="335"/>
      <c r="M357" s="334"/>
      <c r="N357" s="355"/>
      <c r="O357" s="359"/>
    </row>
    <row r="358" spans="9:15">
      <c r="I358" s="333"/>
      <c r="J358" s="362"/>
      <c r="K358" s="252"/>
      <c r="L358" s="335"/>
      <c r="M358" s="334"/>
      <c r="N358" s="355"/>
      <c r="O358" s="359"/>
    </row>
    <row r="359" spans="9:15">
      <c r="I359" s="336" t="s">
        <v>2274</v>
      </c>
      <c r="J359" s="341" t="s">
        <v>2275</v>
      </c>
      <c r="K359" s="337" t="s">
        <v>2276</v>
      </c>
      <c r="L359" s="338" t="s">
        <v>2277</v>
      </c>
      <c r="M359" s="341" t="s">
        <v>2278</v>
      </c>
      <c r="N359" s="341" t="s">
        <v>2279</v>
      </c>
      <c r="O359" s="342" t="s">
        <v>2280</v>
      </c>
    </row>
    <row r="360" spans="9:15" ht="75.75">
      <c r="I360" s="336">
        <v>140107</v>
      </c>
      <c r="J360" s="341" t="s">
        <v>2511</v>
      </c>
      <c r="K360" s="339" t="s">
        <v>2299</v>
      </c>
      <c r="L360" s="340">
        <v>8.17</v>
      </c>
      <c r="M360" s="343" t="s">
        <v>2512</v>
      </c>
      <c r="N360" s="341" t="s">
        <v>2513</v>
      </c>
      <c r="O360" s="342" t="s">
        <v>2618</v>
      </c>
    </row>
    <row r="361" spans="9:15">
      <c r="I361" s="333"/>
      <c r="J361" s="362"/>
      <c r="K361" s="252"/>
      <c r="L361" s="335"/>
      <c r="M361" s="334"/>
      <c r="N361" s="355"/>
      <c r="O361" s="359"/>
    </row>
    <row r="362" spans="9:15">
      <c r="I362" s="333"/>
      <c r="J362" s="362"/>
      <c r="K362" s="252"/>
      <c r="L362" s="335"/>
      <c r="M362" s="334"/>
      <c r="N362" s="355"/>
      <c r="O362" s="359"/>
    </row>
    <row r="363" spans="9:15">
      <c r="I363" s="336" t="s">
        <v>2274</v>
      </c>
      <c r="J363" s="341" t="s">
        <v>2275</v>
      </c>
      <c r="K363" s="337" t="s">
        <v>2276</v>
      </c>
      <c r="L363" s="338" t="s">
        <v>2277</v>
      </c>
      <c r="M363" s="341" t="s">
        <v>2278</v>
      </c>
      <c r="N363" s="341" t="s">
        <v>2279</v>
      </c>
      <c r="O363" s="342" t="s">
        <v>2280</v>
      </c>
    </row>
    <row r="364" spans="9:15" ht="60.75">
      <c r="I364" s="336">
        <v>140108</v>
      </c>
      <c r="J364" s="341" t="s">
        <v>1395</v>
      </c>
      <c r="K364" s="339" t="s">
        <v>2299</v>
      </c>
      <c r="L364" s="340">
        <v>8.17</v>
      </c>
      <c r="M364" s="343" t="s">
        <v>2514</v>
      </c>
      <c r="N364" s="341" t="s">
        <v>2513</v>
      </c>
      <c r="O364" s="342" t="s">
        <v>2619</v>
      </c>
    </row>
    <row r="365" spans="9:15">
      <c r="I365" s="333"/>
      <c r="J365" s="362"/>
      <c r="K365" s="252"/>
      <c r="L365" s="335"/>
      <c r="M365" s="334"/>
      <c r="N365" s="355"/>
      <c r="O365" s="359"/>
    </row>
    <row r="366" spans="9:15">
      <c r="I366" s="333"/>
      <c r="J366" s="362"/>
      <c r="K366" s="252"/>
      <c r="L366" s="335"/>
      <c r="M366" s="334"/>
      <c r="N366" s="355"/>
      <c r="O366" s="359"/>
    </row>
    <row r="367" spans="9:15">
      <c r="I367" s="336" t="s">
        <v>2274</v>
      </c>
      <c r="J367" s="341" t="s">
        <v>2275</v>
      </c>
      <c r="K367" s="337" t="s">
        <v>2276</v>
      </c>
      <c r="L367" s="338" t="s">
        <v>2277</v>
      </c>
      <c r="M367" s="341" t="s">
        <v>2278</v>
      </c>
      <c r="N367" s="341" t="s">
        <v>2279</v>
      </c>
      <c r="O367" s="342" t="s">
        <v>2280</v>
      </c>
    </row>
    <row r="368" spans="9:15" ht="94.5">
      <c r="I368" s="336">
        <v>140109</v>
      </c>
      <c r="J368" s="341" t="s">
        <v>2515</v>
      </c>
      <c r="K368" s="339" t="s">
        <v>2299</v>
      </c>
      <c r="L368" s="340">
        <v>324.01</v>
      </c>
      <c r="M368" s="343" t="s">
        <v>2516</v>
      </c>
      <c r="N368" s="341" t="s">
        <v>2517</v>
      </c>
      <c r="O368" s="342" t="s">
        <v>2620</v>
      </c>
    </row>
    <row r="369" spans="9:15">
      <c r="I369" s="333"/>
      <c r="J369" s="362"/>
      <c r="K369" s="252"/>
      <c r="L369" s="335"/>
      <c r="M369" s="334"/>
      <c r="N369" s="355"/>
      <c r="O369" s="359"/>
    </row>
    <row r="370" spans="9:15">
      <c r="I370" s="333"/>
      <c r="J370" s="362"/>
      <c r="K370" s="252"/>
      <c r="L370" s="335"/>
      <c r="M370" s="334"/>
      <c r="N370" s="355"/>
      <c r="O370" s="359"/>
    </row>
    <row r="371" spans="9:15">
      <c r="I371" s="336" t="s">
        <v>2274</v>
      </c>
      <c r="J371" s="341" t="s">
        <v>2275</v>
      </c>
      <c r="K371" s="337" t="s">
        <v>2276</v>
      </c>
      <c r="L371" s="338" t="s">
        <v>2277</v>
      </c>
      <c r="M371" s="341" t="s">
        <v>2278</v>
      </c>
      <c r="N371" s="341" t="s">
        <v>2279</v>
      </c>
      <c r="O371" s="342" t="s">
        <v>2280</v>
      </c>
    </row>
    <row r="372" spans="9:15" ht="60.75">
      <c r="I372" s="336">
        <v>150105</v>
      </c>
      <c r="J372" s="341" t="s">
        <v>1425</v>
      </c>
      <c r="K372" s="339" t="s">
        <v>2299</v>
      </c>
      <c r="L372" s="340">
        <v>91.36</v>
      </c>
      <c r="M372" s="343" t="s">
        <v>2518</v>
      </c>
      <c r="N372" s="341" t="s">
        <v>2519</v>
      </c>
      <c r="O372" s="342" t="s">
        <v>2621</v>
      </c>
    </row>
    <row r="373" spans="9:15">
      <c r="I373" s="333"/>
      <c r="J373" s="362"/>
      <c r="K373" s="252"/>
      <c r="L373" s="335"/>
      <c r="M373" s="334"/>
      <c r="N373" s="355"/>
      <c r="O373" s="359"/>
    </row>
    <row r="374" spans="9:15">
      <c r="I374" s="333"/>
      <c r="J374" s="362"/>
      <c r="K374" s="252"/>
      <c r="L374" s="335"/>
      <c r="M374" s="334"/>
      <c r="N374" s="355"/>
      <c r="O374" s="359"/>
    </row>
    <row r="375" spans="9:15">
      <c r="I375" s="336" t="s">
        <v>2274</v>
      </c>
      <c r="J375" s="341" t="s">
        <v>2275</v>
      </c>
      <c r="K375" s="337" t="s">
        <v>2276</v>
      </c>
      <c r="L375" s="338" t="s">
        <v>2277</v>
      </c>
      <c r="M375" s="341" t="s">
        <v>2278</v>
      </c>
      <c r="N375" s="341" t="s">
        <v>2279</v>
      </c>
      <c r="O375" s="342" t="s">
        <v>2280</v>
      </c>
    </row>
    <row r="376" spans="9:15" ht="75.75">
      <c r="I376" s="336">
        <v>150111</v>
      </c>
      <c r="J376" s="341" t="s">
        <v>2520</v>
      </c>
      <c r="K376" s="339" t="s">
        <v>2299</v>
      </c>
      <c r="L376" s="340">
        <v>16</v>
      </c>
      <c r="M376" s="343" t="s">
        <v>2521</v>
      </c>
      <c r="N376" s="341" t="s">
        <v>2522</v>
      </c>
      <c r="O376" s="342" t="s">
        <v>2622</v>
      </c>
    </row>
    <row r="377" spans="9:15">
      <c r="I377" s="333"/>
      <c r="J377" s="362"/>
      <c r="K377" s="252"/>
      <c r="L377" s="335"/>
      <c r="M377" s="334"/>
      <c r="N377" s="355"/>
      <c r="O377" s="359"/>
    </row>
    <row r="378" spans="9:15">
      <c r="I378" s="333"/>
      <c r="J378" s="362"/>
      <c r="K378" s="252"/>
      <c r="L378" s="335"/>
      <c r="M378" s="334"/>
      <c r="N378" s="355"/>
      <c r="O378" s="359"/>
    </row>
    <row r="379" spans="9:15">
      <c r="I379" s="336" t="s">
        <v>2274</v>
      </c>
      <c r="J379" s="341" t="s">
        <v>2275</v>
      </c>
      <c r="K379" s="337" t="s">
        <v>2276</v>
      </c>
      <c r="L379" s="338" t="s">
        <v>2277</v>
      </c>
      <c r="M379" s="341" t="s">
        <v>2278</v>
      </c>
      <c r="N379" s="341" t="s">
        <v>2279</v>
      </c>
      <c r="O379" s="342" t="s">
        <v>2280</v>
      </c>
    </row>
    <row r="380" spans="9:15" ht="81.75" customHeight="1">
      <c r="I380" s="336">
        <v>150113</v>
      </c>
      <c r="J380" s="341" t="s">
        <v>1447</v>
      </c>
      <c r="K380" s="339" t="s">
        <v>2299</v>
      </c>
      <c r="L380" s="340">
        <v>11.8</v>
      </c>
      <c r="M380" s="343" t="s">
        <v>2523</v>
      </c>
      <c r="N380" s="341" t="s">
        <v>2524</v>
      </c>
      <c r="O380" s="342" t="s">
        <v>2623</v>
      </c>
    </row>
    <row r="381" spans="9:15">
      <c r="I381" s="333"/>
      <c r="J381" s="362"/>
      <c r="K381" s="252"/>
      <c r="L381" s="335"/>
      <c r="M381" s="334"/>
      <c r="N381" s="355"/>
      <c r="O381" s="359"/>
    </row>
    <row r="382" spans="9:15">
      <c r="I382" s="333"/>
      <c r="J382" s="362"/>
      <c r="K382" s="252"/>
      <c r="L382" s="335"/>
      <c r="M382" s="334"/>
      <c r="N382" s="355"/>
      <c r="O382" s="359"/>
    </row>
    <row r="383" spans="9:15">
      <c r="I383" s="336" t="s">
        <v>2274</v>
      </c>
      <c r="J383" s="341" t="s">
        <v>2275</v>
      </c>
      <c r="K383" s="337" t="s">
        <v>2276</v>
      </c>
      <c r="L383" s="338" t="s">
        <v>2277</v>
      </c>
      <c r="M383" s="341" t="s">
        <v>2278</v>
      </c>
      <c r="N383" s="341" t="s">
        <v>2279</v>
      </c>
      <c r="O383" s="342" t="s">
        <v>2280</v>
      </c>
    </row>
    <row r="384" spans="9:15" ht="126">
      <c r="I384" s="336">
        <v>150116</v>
      </c>
      <c r="J384" s="341" t="s">
        <v>2525</v>
      </c>
      <c r="K384" s="339" t="s">
        <v>2299</v>
      </c>
      <c r="L384" s="340">
        <v>343.02</v>
      </c>
      <c r="M384" s="343" t="s">
        <v>2526</v>
      </c>
      <c r="N384" s="341" t="s">
        <v>2527</v>
      </c>
      <c r="O384" s="342" t="s">
        <v>2624</v>
      </c>
    </row>
    <row r="385" spans="9:15">
      <c r="I385" s="333"/>
      <c r="J385" s="362"/>
      <c r="K385" s="252"/>
      <c r="L385" s="335"/>
      <c r="M385" s="334"/>
      <c r="N385" s="355"/>
      <c r="O385" s="359"/>
    </row>
    <row r="386" spans="9:15">
      <c r="I386" s="333"/>
      <c r="J386" s="362"/>
      <c r="K386" s="252"/>
      <c r="L386" s="335"/>
      <c r="M386" s="334"/>
      <c r="N386" s="355"/>
      <c r="O386" s="359"/>
    </row>
    <row r="387" spans="9:15">
      <c r="I387" s="336" t="s">
        <v>2274</v>
      </c>
      <c r="J387" s="341" t="s">
        <v>2275</v>
      </c>
      <c r="K387" s="337" t="s">
        <v>2276</v>
      </c>
      <c r="L387" s="338" t="s">
        <v>2277</v>
      </c>
      <c r="M387" s="341" t="s">
        <v>2278</v>
      </c>
      <c r="N387" s="341" t="s">
        <v>2279</v>
      </c>
      <c r="O387" s="342" t="s">
        <v>2280</v>
      </c>
    </row>
    <row r="388" spans="9:15" ht="90" customHeight="1">
      <c r="I388" s="336">
        <v>150402</v>
      </c>
      <c r="J388" s="341" t="s">
        <v>2528</v>
      </c>
      <c r="K388" s="339" t="s">
        <v>2299</v>
      </c>
      <c r="L388" s="340">
        <v>131.59</v>
      </c>
      <c r="M388" s="343" t="s">
        <v>2529</v>
      </c>
      <c r="N388" s="341" t="s">
        <v>2530</v>
      </c>
      <c r="O388" s="342" t="s">
        <v>2625</v>
      </c>
    </row>
    <row r="389" spans="9:15">
      <c r="I389" s="333"/>
      <c r="J389" s="362"/>
      <c r="K389" s="252"/>
      <c r="L389" s="335"/>
      <c r="M389" s="334"/>
      <c r="N389" s="355"/>
      <c r="O389" s="359"/>
    </row>
    <row r="390" spans="9:15">
      <c r="I390" s="333"/>
      <c r="J390" s="362"/>
      <c r="K390" s="252"/>
      <c r="L390" s="335"/>
      <c r="M390" s="334"/>
      <c r="N390" s="355"/>
      <c r="O390" s="359"/>
    </row>
    <row r="391" spans="9:15">
      <c r="I391" s="336" t="s">
        <v>2274</v>
      </c>
      <c r="J391" s="341" t="s">
        <v>2275</v>
      </c>
      <c r="K391" s="337" t="s">
        <v>2276</v>
      </c>
      <c r="L391" s="338" t="s">
        <v>2277</v>
      </c>
      <c r="M391" s="341" t="s">
        <v>2278</v>
      </c>
      <c r="N391" s="341" t="s">
        <v>2279</v>
      </c>
      <c r="O391" s="342" t="s">
        <v>2280</v>
      </c>
    </row>
    <row r="392" spans="9:15" ht="60.75">
      <c r="I392" s="336">
        <v>150404</v>
      </c>
      <c r="J392" s="341" t="s">
        <v>1499</v>
      </c>
      <c r="K392" s="339" t="s">
        <v>2299</v>
      </c>
      <c r="L392" s="340">
        <v>1237.82</v>
      </c>
      <c r="M392" s="343" t="s">
        <v>2626</v>
      </c>
      <c r="N392" s="341" t="s">
        <v>2627</v>
      </c>
      <c r="O392" s="342" t="s">
        <v>2672</v>
      </c>
    </row>
    <row r="393" spans="9:15">
      <c r="I393" s="333"/>
      <c r="J393" s="362"/>
      <c r="K393" s="252"/>
      <c r="L393" s="335"/>
      <c r="M393" s="334"/>
      <c r="N393" s="355"/>
      <c r="O393" s="359"/>
    </row>
    <row r="394" spans="9:15">
      <c r="I394" s="333"/>
      <c r="J394" s="362"/>
      <c r="K394" s="252"/>
      <c r="L394" s="335"/>
      <c r="M394" s="334"/>
      <c r="N394" s="355"/>
      <c r="O394" s="359"/>
    </row>
    <row r="395" spans="9:15">
      <c r="I395" s="336" t="s">
        <v>2274</v>
      </c>
      <c r="J395" s="341" t="s">
        <v>2275</v>
      </c>
      <c r="K395" s="337" t="s">
        <v>2276</v>
      </c>
      <c r="L395" s="338" t="s">
        <v>2277</v>
      </c>
      <c r="M395" s="341" t="s">
        <v>2278</v>
      </c>
      <c r="N395" s="341" t="s">
        <v>2279</v>
      </c>
      <c r="O395" s="342" t="s">
        <v>2280</v>
      </c>
    </row>
    <row r="396" spans="9:15" ht="60.75">
      <c r="I396" s="336">
        <v>150406</v>
      </c>
      <c r="J396" s="341" t="s">
        <v>2628</v>
      </c>
      <c r="K396" s="339" t="s">
        <v>2290</v>
      </c>
      <c r="L396" s="340">
        <v>78.819999999999993</v>
      </c>
      <c r="M396" s="343" t="s">
        <v>2629</v>
      </c>
      <c r="N396" s="341" t="s">
        <v>2630</v>
      </c>
      <c r="O396" s="342" t="s">
        <v>2673</v>
      </c>
    </row>
    <row r="397" spans="9:15">
      <c r="I397" s="333"/>
      <c r="J397" s="362"/>
      <c r="K397" s="252"/>
      <c r="L397" s="335"/>
      <c r="M397" s="334"/>
      <c r="N397" s="355"/>
      <c r="O397" s="359"/>
    </row>
    <row r="398" spans="9:15">
      <c r="I398" s="333"/>
      <c r="J398" s="362"/>
      <c r="K398" s="252"/>
      <c r="L398" s="335"/>
      <c r="M398" s="334"/>
      <c r="N398" s="355"/>
      <c r="O398" s="359"/>
    </row>
    <row r="399" spans="9:15">
      <c r="I399" s="336" t="s">
        <v>2274</v>
      </c>
      <c r="J399" s="341" t="s">
        <v>2275</v>
      </c>
      <c r="K399" s="337" t="s">
        <v>2276</v>
      </c>
      <c r="L399" s="338" t="s">
        <v>2277</v>
      </c>
      <c r="M399" s="341" t="s">
        <v>2278</v>
      </c>
      <c r="N399" s="341" t="s">
        <v>2279</v>
      </c>
      <c r="O399" s="342" t="s">
        <v>2280</v>
      </c>
    </row>
    <row r="400" spans="9:15" ht="47.25">
      <c r="I400" s="336">
        <v>160102</v>
      </c>
      <c r="J400" s="341" t="s">
        <v>2631</v>
      </c>
      <c r="K400" s="339" t="s">
        <v>2299</v>
      </c>
      <c r="L400" s="340">
        <v>1.92</v>
      </c>
      <c r="M400" s="343" t="s">
        <v>2632</v>
      </c>
      <c r="N400" s="341" t="s">
        <v>2633</v>
      </c>
      <c r="O400" s="342" t="s">
        <v>2674</v>
      </c>
    </row>
    <row r="401" spans="9:15">
      <c r="I401" s="333"/>
      <c r="J401" s="362"/>
      <c r="K401" s="252"/>
      <c r="L401" s="335"/>
      <c r="M401" s="334"/>
      <c r="N401" s="355"/>
      <c r="O401" s="359"/>
    </row>
    <row r="402" spans="9:15">
      <c r="I402" s="333"/>
      <c r="J402" s="362"/>
      <c r="K402" s="252"/>
      <c r="L402" s="335"/>
      <c r="M402" s="334"/>
      <c r="N402" s="355"/>
      <c r="O402" s="359"/>
    </row>
    <row r="403" spans="9:15">
      <c r="I403" s="336" t="s">
        <v>2274</v>
      </c>
      <c r="J403" s="341" t="s">
        <v>2275</v>
      </c>
      <c r="K403" s="337" t="s">
        <v>2276</v>
      </c>
      <c r="L403" s="338" t="s">
        <v>2277</v>
      </c>
      <c r="M403" s="341" t="s">
        <v>2278</v>
      </c>
      <c r="N403" s="341" t="s">
        <v>2279</v>
      </c>
      <c r="O403" s="342" t="s">
        <v>2280</v>
      </c>
    </row>
    <row r="404" spans="9:15" ht="45.75">
      <c r="I404" s="336">
        <v>160104</v>
      </c>
      <c r="J404" s="341" t="s">
        <v>2634</v>
      </c>
      <c r="K404" s="339" t="s">
        <v>2282</v>
      </c>
      <c r="L404" s="340">
        <v>2</v>
      </c>
      <c r="M404" s="343" t="s">
        <v>2635</v>
      </c>
      <c r="N404" s="341" t="s">
        <v>2636</v>
      </c>
      <c r="O404" s="342" t="s">
        <v>2675</v>
      </c>
    </row>
    <row r="405" spans="9:15">
      <c r="I405" s="333"/>
      <c r="J405" s="362"/>
      <c r="K405" s="252"/>
      <c r="L405" s="335"/>
      <c r="M405" s="334"/>
      <c r="N405" s="355"/>
      <c r="O405" s="359"/>
    </row>
    <row r="406" spans="9:15">
      <c r="I406" s="333"/>
      <c r="J406" s="362"/>
      <c r="K406" s="252"/>
      <c r="L406" s="335"/>
      <c r="M406" s="334"/>
      <c r="N406" s="355"/>
      <c r="O406" s="359"/>
    </row>
    <row r="407" spans="9:15">
      <c r="I407" s="336" t="s">
        <v>2274</v>
      </c>
      <c r="J407" s="341" t="s">
        <v>2275</v>
      </c>
      <c r="K407" s="337" t="s">
        <v>2276</v>
      </c>
      <c r="L407" s="338" t="s">
        <v>2277</v>
      </c>
      <c r="M407" s="341" t="s">
        <v>2278</v>
      </c>
      <c r="N407" s="341" t="s">
        <v>2279</v>
      </c>
      <c r="O407" s="342" t="s">
        <v>2280</v>
      </c>
    </row>
    <row r="408" spans="9:15" ht="60.75">
      <c r="I408" s="336">
        <v>170102</v>
      </c>
      <c r="J408" s="341" t="s">
        <v>2160</v>
      </c>
      <c r="K408" s="339" t="s">
        <v>2299</v>
      </c>
      <c r="L408" s="340">
        <v>438.04</v>
      </c>
      <c r="M408" s="343" t="s">
        <v>2637</v>
      </c>
      <c r="N408" s="341" t="s">
        <v>2638</v>
      </c>
      <c r="O408" s="342" t="s">
        <v>2676</v>
      </c>
    </row>
    <row r="409" spans="9:15">
      <c r="I409" s="333"/>
      <c r="J409" s="362"/>
      <c r="K409" s="252"/>
      <c r="L409" s="335"/>
      <c r="M409" s="334"/>
      <c r="N409" s="355"/>
      <c r="O409" s="359"/>
    </row>
    <row r="410" spans="9:15">
      <c r="I410" s="333"/>
      <c r="J410" s="362"/>
      <c r="K410" s="252"/>
      <c r="L410" s="335"/>
      <c r="M410" s="334"/>
      <c r="N410" s="355"/>
      <c r="O410" s="359"/>
    </row>
    <row r="411" spans="9:15">
      <c r="I411" s="336" t="s">
        <v>2274</v>
      </c>
      <c r="J411" s="341" t="s">
        <v>2275</v>
      </c>
      <c r="K411" s="337" t="s">
        <v>2276</v>
      </c>
      <c r="L411" s="338" t="s">
        <v>2277</v>
      </c>
      <c r="M411" s="341" t="s">
        <v>2278</v>
      </c>
      <c r="N411" s="341" t="s">
        <v>2279</v>
      </c>
      <c r="O411" s="342" t="s">
        <v>2280</v>
      </c>
    </row>
    <row r="412" spans="9:15" ht="47.25">
      <c r="I412" s="336">
        <v>170104</v>
      </c>
      <c r="J412" s="341" t="s">
        <v>2639</v>
      </c>
      <c r="K412" s="339" t="s">
        <v>2299</v>
      </c>
      <c r="L412" s="340">
        <v>119.3</v>
      </c>
      <c r="M412" s="343" t="s">
        <v>2640</v>
      </c>
      <c r="N412" s="341" t="s">
        <v>2641</v>
      </c>
      <c r="O412" s="342" t="s">
        <v>2677</v>
      </c>
    </row>
    <row r="413" spans="9:15">
      <c r="I413" s="333"/>
      <c r="J413" s="362"/>
      <c r="K413" s="252"/>
      <c r="L413" s="335"/>
      <c r="M413" s="334"/>
      <c r="N413" s="355"/>
      <c r="O413" s="359"/>
    </row>
    <row r="414" spans="9:15">
      <c r="I414" s="333"/>
      <c r="J414" s="362"/>
      <c r="K414" s="252"/>
      <c r="L414" s="335"/>
      <c r="M414" s="334"/>
      <c r="N414" s="355"/>
      <c r="O414" s="359"/>
    </row>
    <row r="415" spans="9:15">
      <c r="I415" s="336" t="s">
        <v>2274</v>
      </c>
      <c r="J415" s="341" t="s">
        <v>2275</v>
      </c>
      <c r="K415" s="337" t="s">
        <v>2276</v>
      </c>
      <c r="L415" s="338" t="s">
        <v>2277</v>
      </c>
      <c r="M415" s="341" t="s">
        <v>2278</v>
      </c>
      <c r="N415" s="341" t="s">
        <v>2279</v>
      </c>
      <c r="O415" s="342" t="s">
        <v>2280</v>
      </c>
    </row>
    <row r="416" spans="9:15" ht="60.75">
      <c r="I416" s="336">
        <v>170105</v>
      </c>
      <c r="J416" s="341" t="s">
        <v>1546</v>
      </c>
      <c r="K416" s="339" t="s">
        <v>2299</v>
      </c>
      <c r="L416" s="340">
        <v>231.79</v>
      </c>
      <c r="M416" s="343" t="s">
        <v>2642</v>
      </c>
      <c r="N416" s="341" t="s">
        <v>2643</v>
      </c>
      <c r="O416" s="342" t="s">
        <v>2678</v>
      </c>
    </row>
    <row r="417" spans="9:15">
      <c r="I417" s="333"/>
      <c r="J417" s="362"/>
      <c r="K417" s="252"/>
      <c r="L417" s="335"/>
      <c r="M417" s="334"/>
      <c r="N417" s="355"/>
      <c r="O417" s="359"/>
    </row>
    <row r="418" spans="9:15">
      <c r="I418" s="333"/>
      <c r="J418" s="362"/>
      <c r="K418" s="252"/>
      <c r="L418" s="335"/>
      <c r="M418" s="334"/>
      <c r="N418" s="355"/>
      <c r="O418" s="359"/>
    </row>
    <row r="419" spans="9:15">
      <c r="I419" s="336" t="s">
        <v>2274</v>
      </c>
      <c r="J419" s="341" t="s">
        <v>2275</v>
      </c>
      <c r="K419" s="337" t="s">
        <v>2276</v>
      </c>
      <c r="L419" s="338" t="s">
        <v>2277</v>
      </c>
      <c r="M419" s="341" t="s">
        <v>2278</v>
      </c>
      <c r="N419" s="341" t="s">
        <v>2279</v>
      </c>
      <c r="O419" s="342" t="s">
        <v>2280</v>
      </c>
    </row>
    <row r="420" spans="9:15" ht="94.5">
      <c r="I420" s="336">
        <v>170106</v>
      </c>
      <c r="J420" s="341" t="s">
        <v>1549</v>
      </c>
      <c r="K420" s="339" t="s">
        <v>2299</v>
      </c>
      <c r="L420" s="340">
        <v>231.79</v>
      </c>
      <c r="M420" s="343" t="s">
        <v>2644</v>
      </c>
      <c r="N420" s="341" t="s">
        <v>2645</v>
      </c>
      <c r="O420" s="342" t="s">
        <v>2679</v>
      </c>
    </row>
    <row r="421" spans="9:15">
      <c r="I421" s="333"/>
      <c r="J421" s="362"/>
      <c r="K421" s="252"/>
      <c r="L421" s="335"/>
      <c r="M421" s="334"/>
      <c r="N421" s="355"/>
      <c r="O421" s="359"/>
    </row>
    <row r="422" spans="9:15">
      <c r="I422" s="333"/>
      <c r="J422" s="362"/>
      <c r="K422" s="252"/>
      <c r="L422" s="335"/>
      <c r="M422" s="334"/>
      <c r="N422" s="355"/>
      <c r="O422" s="359"/>
    </row>
    <row r="423" spans="9:15">
      <c r="I423" s="336" t="s">
        <v>2274</v>
      </c>
      <c r="J423" s="341" t="s">
        <v>2275</v>
      </c>
      <c r="K423" s="337" t="s">
        <v>2276</v>
      </c>
      <c r="L423" s="338" t="s">
        <v>2277</v>
      </c>
      <c r="M423" s="341" t="s">
        <v>2278</v>
      </c>
      <c r="N423" s="341" t="s">
        <v>2279</v>
      </c>
      <c r="O423" s="342" t="s">
        <v>2280</v>
      </c>
    </row>
    <row r="424" spans="9:15" ht="63">
      <c r="I424" s="336">
        <v>170107</v>
      </c>
      <c r="J424" s="341" t="s">
        <v>1551</v>
      </c>
      <c r="K424" s="339" t="s">
        <v>2299</v>
      </c>
      <c r="L424" s="340">
        <v>131.86000000000001</v>
      </c>
      <c r="M424" s="343" t="s">
        <v>2646</v>
      </c>
      <c r="N424" s="341" t="s">
        <v>2647</v>
      </c>
      <c r="O424" s="342" t="s">
        <v>2680</v>
      </c>
    </row>
    <row r="425" spans="9:15">
      <c r="I425" s="333"/>
      <c r="J425" s="362"/>
      <c r="K425" s="252"/>
      <c r="L425" s="335"/>
      <c r="M425" s="334"/>
      <c r="N425" s="355"/>
      <c r="O425" s="359"/>
    </row>
    <row r="426" spans="9:15">
      <c r="I426" s="333"/>
      <c r="J426" s="362"/>
      <c r="K426" s="252"/>
      <c r="L426" s="335"/>
      <c r="M426" s="334"/>
      <c r="N426" s="355"/>
      <c r="O426" s="359"/>
    </row>
    <row r="427" spans="9:15">
      <c r="I427" s="336" t="s">
        <v>2274</v>
      </c>
      <c r="J427" s="341" t="s">
        <v>2275</v>
      </c>
      <c r="K427" s="337" t="s">
        <v>2276</v>
      </c>
      <c r="L427" s="338" t="s">
        <v>2277</v>
      </c>
      <c r="M427" s="341" t="s">
        <v>2278</v>
      </c>
      <c r="N427" s="341" t="s">
        <v>2279</v>
      </c>
      <c r="O427" s="342" t="s">
        <v>2280</v>
      </c>
    </row>
    <row r="428" spans="9:15" ht="60.75">
      <c r="I428" s="336">
        <v>180110</v>
      </c>
      <c r="J428" s="341" t="s">
        <v>2648</v>
      </c>
      <c r="K428" s="339" t="s">
        <v>2299</v>
      </c>
      <c r="L428" s="340">
        <v>1.92</v>
      </c>
      <c r="M428" s="343" t="s">
        <v>2649</v>
      </c>
      <c r="N428" s="341" t="s">
        <v>2650</v>
      </c>
      <c r="O428" s="342" t="s">
        <v>2681</v>
      </c>
    </row>
    <row r="429" spans="9:15">
      <c r="I429" s="333"/>
      <c r="J429" s="362"/>
      <c r="K429" s="252"/>
      <c r="L429" s="335"/>
      <c r="M429" s="334"/>
      <c r="N429" s="355"/>
      <c r="O429" s="359"/>
    </row>
    <row r="430" spans="9:15">
      <c r="I430" s="333"/>
      <c r="J430" s="362"/>
      <c r="K430" s="252"/>
      <c r="L430" s="335"/>
      <c r="M430" s="334"/>
      <c r="N430" s="355"/>
      <c r="O430" s="359"/>
    </row>
    <row r="431" spans="9:15">
      <c r="I431" s="336" t="s">
        <v>2274</v>
      </c>
      <c r="J431" s="341" t="s">
        <v>2275</v>
      </c>
      <c r="K431" s="337" t="s">
        <v>2276</v>
      </c>
      <c r="L431" s="338" t="s">
        <v>2277</v>
      </c>
      <c r="M431" s="341" t="s">
        <v>2278</v>
      </c>
      <c r="N431" s="341" t="s">
        <v>2279</v>
      </c>
      <c r="O431" s="342" t="s">
        <v>2280</v>
      </c>
    </row>
    <row r="432" spans="9:15" ht="60.75">
      <c r="I432" s="336">
        <v>180202</v>
      </c>
      <c r="J432" s="341" t="s">
        <v>2651</v>
      </c>
      <c r="K432" s="339" t="s">
        <v>2299</v>
      </c>
      <c r="L432" s="340">
        <v>1</v>
      </c>
      <c r="M432" s="343" t="s">
        <v>2652</v>
      </c>
      <c r="N432" s="341" t="s">
        <v>2653</v>
      </c>
      <c r="O432" s="342" t="s">
        <v>2682</v>
      </c>
    </row>
    <row r="433" spans="9:15">
      <c r="I433" s="333"/>
      <c r="J433" s="362"/>
      <c r="K433" s="252"/>
      <c r="L433" s="335"/>
      <c r="M433" s="334"/>
      <c r="N433" s="355"/>
      <c r="O433" s="359"/>
    </row>
    <row r="434" spans="9:15">
      <c r="I434" s="333"/>
      <c r="J434" s="362"/>
      <c r="K434" s="252"/>
      <c r="L434" s="335"/>
      <c r="M434" s="334"/>
      <c r="N434" s="355"/>
      <c r="O434" s="359"/>
    </row>
    <row r="435" spans="9:15">
      <c r="I435" s="336" t="s">
        <v>2274</v>
      </c>
      <c r="J435" s="341" t="s">
        <v>2275</v>
      </c>
      <c r="K435" s="337" t="s">
        <v>2276</v>
      </c>
      <c r="L435" s="338" t="s">
        <v>2277</v>
      </c>
      <c r="M435" s="341" t="s">
        <v>2278</v>
      </c>
      <c r="N435" s="341" t="s">
        <v>2279</v>
      </c>
      <c r="O435" s="342" t="s">
        <v>2280</v>
      </c>
    </row>
    <row r="436" spans="9:15" ht="75.75">
      <c r="I436" s="336">
        <v>180203</v>
      </c>
      <c r="J436" s="341" t="s">
        <v>2654</v>
      </c>
      <c r="K436" s="339" t="s">
        <v>2299</v>
      </c>
      <c r="L436" s="340">
        <v>0.75</v>
      </c>
      <c r="M436" s="343" t="s">
        <v>2655</v>
      </c>
      <c r="N436" s="341" t="s">
        <v>2656</v>
      </c>
      <c r="O436" s="342" t="s">
        <v>2683</v>
      </c>
    </row>
    <row r="437" spans="9:15">
      <c r="I437" s="333"/>
      <c r="J437" s="362"/>
      <c r="K437" s="252"/>
      <c r="L437" s="335"/>
      <c r="M437" s="334"/>
      <c r="N437" s="355"/>
      <c r="O437" s="359"/>
    </row>
    <row r="438" spans="9:15">
      <c r="I438" s="333"/>
      <c r="J438" s="362"/>
      <c r="K438" s="252"/>
      <c r="L438" s="335"/>
      <c r="M438" s="334"/>
      <c r="N438" s="355"/>
      <c r="O438" s="359"/>
    </row>
    <row r="439" spans="9:15">
      <c r="I439" s="336" t="s">
        <v>2274</v>
      </c>
      <c r="J439" s="341" t="s">
        <v>2275</v>
      </c>
      <c r="K439" s="337" t="s">
        <v>2276</v>
      </c>
      <c r="L439" s="338" t="s">
        <v>2277</v>
      </c>
      <c r="M439" s="341" t="s">
        <v>2278</v>
      </c>
      <c r="N439" s="341" t="s">
        <v>2279</v>
      </c>
      <c r="O439" s="342" t="s">
        <v>2280</v>
      </c>
    </row>
    <row r="440" spans="9:15" ht="78.75">
      <c r="I440" s="336">
        <v>190101</v>
      </c>
      <c r="J440" s="341" t="s">
        <v>2657</v>
      </c>
      <c r="K440" s="339" t="s">
        <v>2290</v>
      </c>
      <c r="L440" s="340">
        <v>127.9</v>
      </c>
      <c r="M440" s="343" t="s">
        <v>2658</v>
      </c>
      <c r="N440" s="341" t="s">
        <v>2659</v>
      </c>
      <c r="O440" s="342" t="s">
        <v>2684</v>
      </c>
    </row>
    <row r="441" spans="9:15">
      <c r="I441" s="333"/>
      <c r="J441" s="362"/>
      <c r="K441" s="252"/>
      <c r="L441" s="335"/>
      <c r="M441" s="334"/>
      <c r="N441" s="355"/>
      <c r="O441" s="359"/>
    </row>
    <row r="442" spans="9:15">
      <c r="I442" s="333"/>
      <c r="J442" s="362"/>
      <c r="K442" s="252"/>
      <c r="L442" s="335"/>
      <c r="M442" s="334"/>
      <c r="N442" s="355"/>
      <c r="O442" s="359"/>
    </row>
    <row r="443" spans="9:15">
      <c r="I443" s="336" t="s">
        <v>2274</v>
      </c>
      <c r="J443" s="341" t="s">
        <v>2275</v>
      </c>
      <c r="K443" s="337" t="s">
        <v>2276</v>
      </c>
      <c r="L443" s="338" t="s">
        <v>2277</v>
      </c>
      <c r="M443" s="341" t="s">
        <v>2278</v>
      </c>
      <c r="N443" s="341" t="s">
        <v>2279</v>
      </c>
      <c r="O443" s="342" t="s">
        <v>2280</v>
      </c>
    </row>
    <row r="444" spans="9:15" ht="63">
      <c r="I444" s="336">
        <v>190603</v>
      </c>
      <c r="J444" s="341" t="s">
        <v>1709</v>
      </c>
      <c r="K444" s="339" t="s">
        <v>2660</v>
      </c>
      <c r="L444" s="340">
        <v>55</v>
      </c>
      <c r="M444" s="343" t="s">
        <v>2661</v>
      </c>
      <c r="N444" s="341" t="s">
        <v>2662</v>
      </c>
      <c r="O444" s="342" t="s">
        <v>2685</v>
      </c>
    </row>
    <row r="445" spans="9:15">
      <c r="I445" s="333"/>
      <c r="J445" s="362"/>
      <c r="K445" s="252"/>
      <c r="L445" s="335"/>
      <c r="M445" s="334"/>
      <c r="N445" s="355"/>
      <c r="O445" s="359"/>
    </row>
    <row r="446" spans="9:15">
      <c r="I446" s="333"/>
      <c r="J446" s="362"/>
      <c r="K446" s="252"/>
      <c r="L446" s="335"/>
      <c r="M446" s="334"/>
      <c r="N446" s="355"/>
      <c r="O446" s="359"/>
    </row>
    <row r="447" spans="9:15">
      <c r="I447" s="336" t="s">
        <v>2274</v>
      </c>
      <c r="J447" s="341" t="s">
        <v>2275</v>
      </c>
      <c r="K447" s="337" t="s">
        <v>2276</v>
      </c>
      <c r="L447" s="338" t="s">
        <v>2277</v>
      </c>
      <c r="M447" s="341" t="s">
        <v>2278</v>
      </c>
      <c r="N447" s="341" t="s">
        <v>2279</v>
      </c>
      <c r="O447" s="342" t="s">
        <v>2280</v>
      </c>
    </row>
    <row r="448" spans="9:15" ht="60.75">
      <c r="I448" s="336">
        <v>230101</v>
      </c>
      <c r="J448" s="341" t="s">
        <v>2663</v>
      </c>
      <c r="K448" s="339" t="s">
        <v>2299</v>
      </c>
      <c r="L448" s="340">
        <v>460.88</v>
      </c>
      <c r="M448" s="343" t="s">
        <v>2664</v>
      </c>
      <c r="N448" s="341" t="s">
        <v>2665</v>
      </c>
      <c r="O448" s="342" t="s">
        <v>2686</v>
      </c>
    </row>
    <row r="449" spans="9:15">
      <c r="I449" s="333"/>
      <c r="J449" s="362"/>
      <c r="K449" s="252"/>
      <c r="L449" s="335"/>
      <c r="M449" s="334"/>
      <c r="N449" s="355"/>
      <c r="O449" s="359"/>
    </row>
    <row r="450" spans="9:15">
      <c r="I450" s="333"/>
      <c r="J450" s="362"/>
      <c r="K450" s="252"/>
      <c r="L450" s="335"/>
      <c r="M450" s="334"/>
      <c r="N450" s="355"/>
      <c r="O450" s="359"/>
    </row>
    <row r="451" spans="9:15">
      <c r="I451" s="336" t="s">
        <v>2274</v>
      </c>
      <c r="J451" s="341" t="s">
        <v>2275</v>
      </c>
      <c r="K451" s="337" t="s">
        <v>2276</v>
      </c>
      <c r="L451" s="338" t="s">
        <v>2277</v>
      </c>
      <c r="M451" s="341" t="s">
        <v>2278</v>
      </c>
      <c r="N451" s="341" t="s">
        <v>2279</v>
      </c>
      <c r="O451" s="342" t="s">
        <v>2280</v>
      </c>
    </row>
    <row r="452" spans="9:15" ht="110.25">
      <c r="I452" s="336">
        <v>230201</v>
      </c>
      <c r="J452" s="341" t="s">
        <v>1835</v>
      </c>
      <c r="K452" s="339" t="s">
        <v>2295</v>
      </c>
      <c r="L452" s="340">
        <v>24.61</v>
      </c>
      <c r="M452" s="343" t="s">
        <v>2666</v>
      </c>
      <c r="N452" s="341" t="s">
        <v>2667</v>
      </c>
      <c r="O452" s="342" t="s">
        <v>2687</v>
      </c>
    </row>
    <row r="453" spans="9:15">
      <c r="I453" s="333"/>
      <c r="J453" s="362"/>
      <c r="K453" s="252"/>
      <c r="L453" s="335"/>
      <c r="M453" s="334"/>
      <c r="N453" s="355"/>
      <c r="O453" s="359"/>
    </row>
    <row r="454" spans="9:15">
      <c r="I454" s="333"/>
      <c r="J454" s="362"/>
      <c r="K454" s="252"/>
      <c r="L454" s="335"/>
      <c r="M454" s="334"/>
      <c r="N454" s="355"/>
      <c r="O454" s="359"/>
    </row>
    <row r="455" spans="9:15">
      <c r="I455" s="336" t="s">
        <v>2274</v>
      </c>
      <c r="J455" s="341" t="s">
        <v>2275</v>
      </c>
      <c r="K455" s="337" t="s">
        <v>2276</v>
      </c>
      <c r="L455" s="338" t="s">
        <v>2277</v>
      </c>
      <c r="M455" s="341" t="s">
        <v>2278</v>
      </c>
      <c r="N455" s="341" t="s">
        <v>2279</v>
      </c>
      <c r="O455" s="342" t="s">
        <v>2280</v>
      </c>
    </row>
    <row r="456" spans="9:15" ht="77.25" thickBot="1">
      <c r="I456" s="365">
        <v>230202</v>
      </c>
      <c r="J456" s="366" t="s">
        <v>2668</v>
      </c>
      <c r="K456" s="367" t="s">
        <v>2669</v>
      </c>
      <c r="L456" s="368">
        <v>43.22</v>
      </c>
      <c r="M456" s="369" t="s">
        <v>2670</v>
      </c>
      <c r="N456" s="366" t="s">
        <v>2671</v>
      </c>
      <c r="O456" s="370" t="s">
        <v>2688</v>
      </c>
    </row>
    <row r="457" spans="9:15" ht="16.5" thickTop="1">
      <c r="I457" s="329"/>
      <c r="J457" s="361"/>
      <c r="K457" s="331"/>
      <c r="L457" s="332"/>
      <c r="M457" s="330"/>
      <c r="N457" s="354"/>
      <c r="O457" s="358"/>
    </row>
    <row r="458" spans="9:15">
      <c r="I458" s="333"/>
      <c r="J458" s="362"/>
      <c r="K458" s="252"/>
      <c r="L458" s="335"/>
      <c r="M458" s="334"/>
      <c r="N458" s="355"/>
      <c r="O458" s="359"/>
    </row>
    <row r="459" spans="9:15">
      <c r="I459" s="333"/>
      <c r="J459" s="362"/>
      <c r="K459" s="252"/>
      <c r="L459" s="335"/>
      <c r="M459" s="334"/>
      <c r="N459" s="355"/>
      <c r="O459" s="359"/>
    </row>
    <row r="460" spans="9:15">
      <c r="I460" s="333"/>
      <c r="J460" s="362"/>
      <c r="K460" s="252"/>
      <c r="L460" s="335"/>
      <c r="M460" s="334"/>
      <c r="N460" s="355"/>
      <c r="O460" s="359"/>
    </row>
    <row r="461" spans="9:15">
      <c r="I461" s="333"/>
      <c r="J461" s="362"/>
      <c r="K461" s="252"/>
      <c r="L461" s="335"/>
      <c r="M461" s="334"/>
      <c r="N461" s="355"/>
      <c r="O461" s="359"/>
    </row>
    <row r="462" spans="9:15" ht="18">
      <c r="I462" s="333"/>
      <c r="J462" s="252" t="s">
        <v>2134</v>
      </c>
      <c r="K462" s="252"/>
      <c r="L462" s="335"/>
      <c r="M462" s="136"/>
      <c r="N462" s="137" t="s">
        <v>2128</v>
      </c>
      <c r="O462" s="371"/>
    </row>
    <row r="463" spans="9:15" ht="18">
      <c r="I463" s="333"/>
      <c r="J463" s="235" t="s">
        <v>2133</v>
      </c>
      <c r="K463" s="252"/>
      <c r="L463" s="335"/>
      <c r="M463" s="136"/>
      <c r="N463" s="139" t="s">
        <v>2132</v>
      </c>
      <c r="O463" s="371"/>
    </row>
    <row r="464" spans="9:15" ht="15.75" customHeight="1" thickBot="1">
      <c r="I464" s="372"/>
      <c r="J464" s="373" t="s">
        <v>2135</v>
      </c>
      <c r="K464" s="374"/>
      <c r="L464" s="375"/>
      <c r="M464" s="376"/>
      <c r="N464" s="377"/>
      <c r="O464" s="378"/>
    </row>
    <row r="465" ht="16.5" thickTop="1"/>
  </sheetData>
  <mergeCells count="3">
    <mergeCell ref="I13:O14"/>
    <mergeCell ref="N9:O9"/>
    <mergeCell ref="N8:O8"/>
  </mergeCells>
  <pageMargins left="0.25" right="0.25" top="0.75" bottom="0.75" header="0.3" footer="0.3"/>
  <pageSetup paperSize="9" scale="37" fitToHeight="0" orientation="portrait" r:id="rId1"/>
  <rowBreaks count="6" manualBreakCount="6">
    <brk id="70" min="8" max="14" man="1"/>
    <brk id="132" min="8" max="14" man="1"/>
    <brk id="196" min="8" max="14" man="1"/>
    <brk id="266" min="8" max="14" man="1"/>
    <brk id="338" min="8" max="14" man="1"/>
    <brk id="400" min="8" max="1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2</vt:i4>
      </vt:variant>
    </vt:vector>
  </HeadingPairs>
  <TitlesOfParts>
    <vt:vector size="5" baseType="lpstr">
      <vt:lpstr>PLANILHA</vt:lpstr>
      <vt:lpstr>CRONOGRAMA</vt:lpstr>
      <vt:lpstr>MEMÓRIA DE CÁLCULO DETALHADA</vt:lpstr>
      <vt:lpstr>'MEMÓRIA DE CÁLCULO DETALHADA'!Area_de_impressao</vt:lpstr>
      <vt:lpstr>PLANILHA!Area_de_impressao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SEE</dc:creator>
  <cp:lastModifiedBy>João Moreira Jr.</cp:lastModifiedBy>
  <cp:lastPrinted>2025-11-10T22:58:46Z</cp:lastPrinted>
  <dcterms:created xsi:type="dcterms:W3CDTF">2012-05-28T19:15:19Z</dcterms:created>
  <dcterms:modified xsi:type="dcterms:W3CDTF">2025-11-10T22:59:42Z</dcterms:modified>
</cp:coreProperties>
</file>