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B\LICITAÇÕES\2026\PROC 2180-2026 URB RUA HENRIQUE ARCURI\DLC\"/>
    </mc:Choice>
  </mc:AlternateContent>
  <xr:revisionPtr revIDLastSave="0" documentId="13_ncr:1_{7A1B6077-9B6B-4CDF-9DDB-3C7787C6933E}" xr6:coauthVersionLast="47" xr6:coauthVersionMax="47" xr10:uidLastSave="{00000000-0000-0000-0000-000000000000}"/>
  <bookViews>
    <workbookView xWindow="-120" yWindow="-120" windowWidth="29040" windowHeight="15720" tabRatio="790" xr2:uid="{00000000-000D-0000-FFFF-FFFF00000000}"/>
  </bookViews>
  <sheets>
    <sheet name="PLANILHA" sheetId="19" r:id="rId1"/>
    <sheet name="CRONOGRAMA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xlnm.Print_Area_1">0</definedName>
    <definedName name="__xlnm.Print_Titles_1">0</definedName>
    <definedName name="__xlnm_Print_Area_1">0</definedName>
    <definedName name="__xlnm_Print_Titles_1">0</definedName>
    <definedName name="_xlnm._FilterDatabase" localSheetId="0" hidden="1">PLANILHA!$A$8:$F$8</definedName>
    <definedName name="a">"#ref!"</definedName>
    <definedName name="_xlnm.Print_Area" localSheetId="1">CRONOGRAMA!$A$1:$O$39</definedName>
    <definedName name="_xlnm.Print_Area" localSheetId="0">PLANILHA!$A$1:$F$107</definedName>
    <definedName name="AreaTeste">#REF!</definedName>
    <definedName name="AreaTeste2">#REF!</definedName>
    <definedName name="_xlnm.Database">TEXT(Import.DataBase,"mm-aaaa")</definedName>
    <definedName name="BDI.Opcao" hidden="1">[1]DADOS!$F$18</definedName>
    <definedName name="BDI.TipoObra" hidden="1">[1]BDI!$A$138:$A$146</definedName>
    <definedName name="CélulaInicioPlanilha">#REF!</definedName>
    <definedName name="CélulaResumo">#REF!</definedName>
    <definedName name="CICLOVIA_3">"#ref!"</definedName>
    <definedName name="CICLOVIA_3_2">"#ref!"</definedName>
    <definedName name="CICLOVIA_3_4">"#ref!"</definedName>
    <definedName name="CICLOVIA_3_5">"#ref!"</definedName>
    <definedName name="CONCATENAR" localSheetId="0">CONCATENATE(#REF!," ",#REF!)</definedName>
    <definedName name="CONCATENAR">CONCATENATE(#REF!," ",#REF!)</definedName>
    <definedName name="CP">"#ref!"</definedName>
    <definedName name="Dados.Lista.BDI">[2]DADOS!$T$37:$X$37</definedName>
    <definedName name="Dados.Lista.Localidade">[3]DADOS!$L$107:$L$134</definedName>
    <definedName name="DATABASE" localSheetId="0">#REF!</definedName>
    <definedName name="DATABASE">#REF!</definedName>
    <definedName name="DATAEMISSAO" localSheetId="0">#REF!</definedName>
    <definedName name="DATAEMISSAO">#REF!</definedName>
    <definedName name="DATART" localSheetId="0">#REF!</definedName>
    <definedName name="DATART">#REF!</definedName>
    <definedName name="DESONERACAO" hidden="1">IF(OR(Import.Desoneracao="DESONERADO",Import.Desoneracao="SIM"),"SIM","NÃO")</definedName>
    <definedName name="e">"#ref!"</definedName>
    <definedName name="EMPRESAS">OFFSET([4]Cotações!$B$25,0,0):OFFSET([4]Cotações!$H$29,-1,0)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FDE">#REF!</definedName>
    <definedName name="Import.Apelido" hidden="1">[1]DADOS!$F$16</definedName>
    <definedName name="Import.DataBase">[5]DADOS!$A$38</definedName>
    <definedName name="Import.DescLote" hidden="1">[1]DADOS!$F$17</definedName>
    <definedName name="Import.Desoneracao" hidden="1">OFFSET([6]DADOS!$G$18,0,-1)</definedName>
    <definedName name="Import.Município" hidden="1">[6]DADOS!$F$6</definedName>
    <definedName name="INDICES">[4]Cotações!$B$22:OFFSET([4]Cotações!$I$24,-1,0)</definedName>
    <definedName name="ListaGIGOV">[7]Listas!$A$3:$A$74</definedName>
    <definedName name="LOCALIDADE" localSheetId="0">#REF!</definedName>
    <definedName name="LOCALIDADE">#REF!</definedName>
    <definedName name="MEMÓRIA" localSheetId="0">ROUND([8]Planilha!$P1,15-13*[8]Planilha!#REF!)</definedName>
    <definedName name="MEMÓRIA">ROUND([8]Planilha!$P1,15-13*[8]Planilha!#REF!)</definedName>
    <definedName name="NCOMPOSICOES">0</definedName>
    <definedName name="NCOTACOES">0</definedName>
    <definedName name="NEMPRESAS">3</definedName>
    <definedName name="NINDICES">1</definedName>
    <definedName name="NRELATORIOS">COUNTA([4]Relatórios!$A:$A)-2</definedName>
    <definedName name="NumerEmpresa">3</definedName>
    <definedName name="NumerIndice">1</definedName>
    <definedName name="Objeto">"Referência"</definedName>
    <definedName name="plan6">"#ref!"</definedName>
    <definedName name="PO.CustoUnitario" localSheetId="0">ROUND([9]Planilha!$P1,15-13*[9]Planilha!#REF!)</definedName>
    <definedName name="PO.CustoUnitario">ROUND([9]Planilha!$P1,15-13*[9]Planilha!#REF!)</definedName>
    <definedName name="PO.PrecoUnitario">[9]Planilha!$R1</definedName>
    <definedName name="PO.Quantidade" localSheetId="0">ROUND([9]Planilha!$O1,15-13*[9]Planilha!#REF!)</definedName>
    <definedName name="PO.Quantidade">ROUND([9]Planilha!$O1,15-13*[9]Planilha!#REF!)</definedName>
    <definedName name="Referencia.Descricao">IF(ISNUMBER([5]PO!linhaSINAPIxls),INDEX(INDIRECT("'[Referência "&amp;_xlnm.Database&amp;".xls]Banco'!$b:$g"),[5]PO!linhaSINAPIxls,3),"")</definedName>
    <definedName name="Referencia.Unidade">IF(ISNUMBER([5]PO!linhaSINAPIxls),INDEX(INDIRECT("'[Referência "&amp;_xlnm.Database&amp;".xls]Banco'!$b:$g"),[5]PO!linhaSINAPIxls,4),"")</definedName>
    <definedName name="RelatoriosFontes">OFFSET([4]Relatórios!$A$5,1,0,NRELATORIOS)</definedName>
    <definedName name="SENHAGT" hidden="1">"PM2CAIXA"</definedName>
    <definedName name="SomaAgrup">SUMIF(OFFSET([9]Planilha!$A1,1,0,[9]Planilha!$B1),"S",OFFSET([9]Planilha!A1,1,0,[9]Planilha!$B1))</definedName>
    <definedName name="TESTE">"#ref!"</definedName>
    <definedName name="teste2">"#ref!"</definedName>
    <definedName name="TipoOrçamento">"LICITADO"</definedName>
    <definedName name="_xlnm.Print_Titles" localSheetId="1">CRONOGRAMA!$1:$13</definedName>
    <definedName name="_xlnm.Print_Titles" localSheetId="0">PLANILHA!$1:$11</definedName>
    <definedName name="VTOTAL1" localSheetId="0">ROUND(PLANILHA!PO.Quantidade*[0]!PO.PrecoUnitario,15-13*[9]Planilha!$X$7)</definedName>
    <definedName name="VTOTAL1">ROUND(PO.Quantidade*PO.PrecoUnitario,15-13*[9]Planilha!$X$7)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9" l="1"/>
  <c r="F64" i="19"/>
  <c r="F51" i="19"/>
  <c r="F40" i="19"/>
  <c r="O38" i="9"/>
  <c r="J22" i="9"/>
  <c r="N31" i="9"/>
  <c r="K28" i="9"/>
  <c r="J28" i="9"/>
  <c r="L25" i="9"/>
  <c r="M25" i="9"/>
  <c r="I22" i="9"/>
  <c r="H22" i="9"/>
  <c r="G22" i="9"/>
  <c r="E22" i="9"/>
  <c r="D22" i="9"/>
  <c r="N19" i="9"/>
  <c r="M19" i="9"/>
  <c r="L19" i="9"/>
  <c r="K19" i="9"/>
  <c r="J19" i="9"/>
  <c r="I19" i="9"/>
  <c r="M16" i="9"/>
  <c r="L16" i="9"/>
  <c r="K16" i="9"/>
  <c r="J16" i="9"/>
  <c r="I16" i="9"/>
  <c r="F37" i="19"/>
  <c r="F30" i="19"/>
  <c r="F101" i="19"/>
  <c r="F94" i="19"/>
  <c r="F93" i="19"/>
  <c r="F92" i="19"/>
  <c r="F78" i="19"/>
  <c r="F77" i="19"/>
  <c r="F90" i="19"/>
  <c r="F89" i="19"/>
  <c r="F88" i="19"/>
  <c r="F87" i="19"/>
  <c r="F86" i="19"/>
  <c r="F85" i="19"/>
  <c r="F84" i="19"/>
  <c r="F83" i="19"/>
  <c r="F82" i="19"/>
  <c r="F81" i="19"/>
  <c r="F80" i="19"/>
  <c r="F76" i="19"/>
  <c r="F75" i="19"/>
  <c r="F73" i="19"/>
  <c r="F65" i="19"/>
  <c r="F70" i="19"/>
  <c r="F69" i="19"/>
  <c r="F68" i="19"/>
  <c r="F67" i="19"/>
  <c r="F66" i="19"/>
  <c r="F63" i="19"/>
  <c r="F61" i="19"/>
  <c r="F60" i="19"/>
  <c r="F59" i="19"/>
  <c r="F58" i="19"/>
  <c r="F57" i="19"/>
  <c r="F56" i="19"/>
  <c r="F55" i="19"/>
  <c r="F54" i="19"/>
  <c r="F53" i="19"/>
  <c r="F52" i="19"/>
  <c r="F50" i="19"/>
  <c r="F48" i="19"/>
  <c r="F47" i="19"/>
  <c r="F46" i="19"/>
  <c r="F45" i="19"/>
  <c r="F44" i="19"/>
  <c r="F43" i="19"/>
  <c r="F41" i="19"/>
  <c r="F38" i="19"/>
  <c r="F42" i="19"/>
  <c r="F39" i="19"/>
  <c r="F36" i="19"/>
  <c r="F33" i="19"/>
  <c r="F34" i="19"/>
  <c r="F32" i="19"/>
  <c r="F31" i="19"/>
  <c r="F28" i="19"/>
  <c r="F27" i="19"/>
  <c r="F26" i="19"/>
  <c r="F25" i="19"/>
  <c r="F24" i="19"/>
  <c r="F23" i="19"/>
  <c r="I38" i="9" l="1"/>
  <c r="J38" i="9"/>
  <c r="L38" i="9"/>
  <c r="K38" i="9"/>
  <c r="F71" i="19"/>
  <c r="F21" i="19"/>
  <c r="E105" i="19" s="1"/>
  <c r="F20" i="19"/>
  <c r="F19" i="19"/>
  <c r="F14" i="19"/>
  <c r="F22" i="9" l="1"/>
  <c r="H19" i="9"/>
  <c r="F19" i="9"/>
  <c r="D19" i="9"/>
  <c r="N38" i="9" l="1"/>
  <c r="M38" i="9"/>
  <c r="H16" i="9"/>
  <c r="H38" i="9" s="1"/>
  <c r="F103" i="19"/>
  <c r="F102" i="19"/>
  <c r="F95" i="19"/>
  <c r="F18" i="19"/>
  <c r="F17" i="19"/>
  <c r="F16" i="19"/>
  <c r="F15" i="19" l="1"/>
  <c r="F13" i="19" l="1"/>
  <c r="F12" i="19" s="1"/>
  <c r="C8" i="9" l="1"/>
  <c r="C6" i="9"/>
  <c r="C22" i="9" l="1"/>
  <c r="F16" i="9" l="1"/>
  <c r="G19" i="9" l="1"/>
  <c r="E19" i="9"/>
  <c r="C19" i="9"/>
  <c r="G16" i="9"/>
  <c r="G38" i="9" l="1"/>
  <c r="F38" i="9" l="1"/>
  <c r="F98" i="19" l="1"/>
  <c r="F100" i="19" l="1"/>
  <c r="F96" i="19" s="1"/>
  <c r="F91" i="19" l="1"/>
  <c r="O30" i="9" l="1"/>
  <c r="O18" i="9" l="1"/>
  <c r="O21" i="9"/>
  <c r="O24" i="9"/>
  <c r="O27" i="9"/>
  <c r="O15" i="9"/>
  <c r="E16" i="9" l="1"/>
  <c r="C16" i="9"/>
  <c r="D16" i="9"/>
  <c r="D38" i="9" s="1"/>
  <c r="E38" i="9" l="1"/>
  <c r="C38" i="9"/>
</calcChain>
</file>

<file path=xl/sharedStrings.xml><?xml version="1.0" encoding="utf-8"?>
<sst xmlns="http://schemas.openxmlformats.org/spreadsheetml/2006/main" count="296" uniqueCount="198">
  <si>
    <t>CANTEIRO DE OBRAS</t>
  </si>
  <si>
    <t>M2</t>
  </si>
  <si>
    <t>H</t>
  </si>
  <si>
    <t>CRONOGRAMA FÍSICO - FINANCEIRO</t>
  </si>
  <si>
    <t>MESES</t>
  </si>
  <si>
    <t>Item</t>
  </si>
  <si>
    <t>ETAPAS DE SERVIÇOS</t>
  </si>
  <si>
    <t>VALOR</t>
  </si>
  <si>
    <t>R$</t>
  </si>
  <si>
    <t>VALOR TOTAL DOS SERVIÇOS</t>
  </si>
  <si>
    <t>PLANILHA ORÇAMENTÁRIA</t>
  </si>
  <si>
    <t>M</t>
  </si>
  <si>
    <t>UN</t>
  </si>
  <si>
    <t>M3</t>
  </si>
  <si>
    <t>ESCAVAÇÃO HORIZONTAL EM SOLO DE 1A CATEGORIA COM TRATOR DE ESTEIRAS (100HP/LÂMINA: 2,19M3). AF_07/2020</t>
  </si>
  <si>
    <t>EXECUÇÃO DE PAVIMENTO COM APLICAÇÃO DE CONCRETO ASFÁLTICO, CAMADA DE ROLAMENTO - EXCLUSIVE CARGA E TRANSPORTE. AF_11/2019</t>
  </si>
  <si>
    <t>M3XKM</t>
  </si>
  <si>
    <t>TRANSPORTE COM CAMINHÃO BASCULANTE DE 6 M³, EM VIA URBANA PAVIMENTADA, DMT ATÉ 30 KM (UNIDADE: M3XKM). AF_07/2020</t>
  </si>
  <si>
    <t>TRANSPORTE COM CAMINHÃO BASCULANTE DE 6 M³, EM VIA URBANA PAVIMENTADA, ADICIONAL PARA DMT EXCEDENTE A 30 KM (UNIDADE: M3XKM). AF_07/2020</t>
  </si>
  <si>
    <t>CARGA, MANOBRA E DESCARGA DE SOLOS E MATERIAIS GRANULARES EM CAMINHÃO BASCULANTE 6 M³ - CARGA COM ESCAVADEIRA HIDRÁULICA (CAÇAMBA DE 1,20 M³ / 155 HP) E DESCARGA LIVRE (UNIDADE: M3). AF_07/2020</t>
  </si>
  <si>
    <t>CARGA, MANOBRA E DESCARGA DE ENTULHO EM CAMINHÃO BASCULANTE 6 M³ - CARGA COM ESCAVADEIRA HIDRÁULICA  (CAÇAMBA DE 0,80 M³ / 111 HP) E DESCARGA LIVRE (UNIDADE: M3). AF_07/2020</t>
  </si>
  <si>
    <t>CARGA DE MISTURA ASFÁLTICA EM CAMINHÃO BASCULANTE 6 M³ (UNIDADE: M3). AF_07/2020</t>
  </si>
  <si>
    <t>ENGENHEIRO CIVIL DE OBRA JUNIOR COM ENCARGOS COMPLEMENTARES</t>
  </si>
  <si>
    <t>Prazo:</t>
  </si>
  <si>
    <t>L.S.:</t>
  </si>
  <si>
    <t>B.D.I.:</t>
  </si>
  <si>
    <t>Custo</t>
  </si>
  <si>
    <t>Descrição dos Serviços</t>
  </si>
  <si>
    <t>Unid.</t>
  </si>
  <si>
    <t>Quant.</t>
  </si>
  <si>
    <t>Unitário</t>
  </si>
  <si>
    <t>Preço Total</t>
  </si>
  <si>
    <t>CAIXA PARA BOCA DE LOBO SIMPLES RETANGULAR, EM ALVENARIA COM BLOCOS DE CONCRETO, DIMENSÕES INTERNAS: 0,6X1X1,2 M. AF_12/2020</t>
  </si>
  <si>
    <t>PAVIMENTAÇÃO</t>
  </si>
  <si>
    <t xml:space="preserve">TOTAL </t>
  </si>
  <si>
    <t>COMPACTAÇÃO MECÂNICA DE SOLO PARA EXECUÇÃO DE RADIER, PISO DE CONCRETO OU LAJE SOBRE SOLO, COM COMPACTADOR DE SOLOS TIPO PLACA VIBRATÓRIA. AF_09/2021</t>
  </si>
  <si>
    <t>PINTURA DE FAIXA DE PEDESTRE OU ZEBRADA TINTA RETRORREFLETIVA A BASE DE RESINA ACRÍLICA COM MICROESFERAS DE VIDRO, E = 30 CM, APLICAÇÃO MANUAL. AF_05/2021</t>
  </si>
  <si>
    <t>PINTURA DE EIXO VIÁRIO SOBRE ASFALTO COM TINTA RETRORREFLETIVA A BASE DE RESINA ACRÍLICA COM MICROESFERAS DE VIDRO, APLICAÇÃO MECÂNICA COM DEMARCADORA AUTOPROPELIDA. AF_05/2021</t>
  </si>
  <si>
    <t>EXECUÇÃO DE PASSEIO (CALÇADA) OU PISO DE CONCRETO COM CONCRETO MOLDADO IN LOCO, FEITO EM OBRA, ACABAMENTO CONVENCIONAL, NÃO ARMADO. AF_08/2022</t>
  </si>
  <si>
    <t>PISO PODOTÁTIL DE ALERTA OU DIRECIONAL, DE BORRACHA, ASSENTADO SOBRE ARGAMASSA. AF_05/2020</t>
  </si>
  <si>
    <t>LOCACAO DE CONTAINER 2,30 X 4,30 M, ALT. 2,50 M, PARA SANITARIO, COM 3 BACIAS, 4 CHUVEIROS, 1 LAVATORIO E 1 MICTORIO (NAO INCLUI MOBILIZACAO/DESMOBILIZACAO)</t>
  </si>
  <si>
    <t>LOCACAO DE CONTAINER 2,30 X 6,00 M, ALT. 2,50 M, COM 1 SANITARIO, PARA ESCRITORIO, COMPLETO, SEM DIVISORIAS INTERNAS (NAO INCLUI MOBILIZACAO/DESMOBILIZACAO)</t>
  </si>
  <si>
    <t>MASTRO SIMPLES GALVANIZADO DIAMETRO NOMINAL 2"</t>
  </si>
  <si>
    <t>PLACA DE SINALIZACAO EM CHAPA DE ACO NUM 16 COM PINTURA REFLETIVA</t>
  </si>
  <si>
    <t>TUBO DE CONCRETO PARA REDES COLETORAS DE ÁGUAS PLUVIAIS, DIÂMETRO DE 600 MM, JUNTA RÍGIDA, INSTALADO EM LOCAL COM ALTO NÍVEL DE INTERFERÊNCIAS - FORNECIMENTO E ASSENTAMENTO. AF_03/2024</t>
  </si>
  <si>
    <t>CONSTRUÇÃO DE BASE E SUB-BASE PARA PAVIMENTAÇÃO DE BRITA GRADUADA SIMPLES, COM ESPESSURA DE 15 CM - EXCLUSIVE CARGA E TRANSPORTE. AF_09/2024</t>
  </si>
  <si>
    <t>DEMOLIÇÃO DE PISO DE CONCRETO SIMPLES, DE FORMA MECANIZADA COM MARTELETE, SEM REAPROVEITAMENTO. AF_09/2023</t>
  </si>
  <si>
    <t>ASSENTAMENTO DE GUIA (MEIO-FIO) EM TRECHO CURVO, CONFECCIONADA EM CONCRETO PRÉ-FABRICADO, DIMENSÕES 100X15X13X30 CM (COMPRIMENTO X BASE INFERIOR X BASE SUPERIOR X ALTURA). AF_01/2024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</si>
  <si>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</si>
  <si>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 IN LOCO  EM TRECHO CURVO, 45 CM BASE X 15 CM ALTURA. AF_01/2024</t>
  </si>
  <si>
    <t>EXECUÇÃO DE SARJETA DE CONCRETO USINADO, MOLDADA  IN LOCO  EM TRECHO RETO, 45 CM BASE X 15 CM ALTURA. AF_01/2024</t>
  </si>
  <si>
    <t>EXECUÇÃO DE SARJETÃO DE CONCRETO USINADO, MOLDADA  IN LOCO  EM TRECHO RETO, 100 CM BASE X 20 CM ALTURA. AF_01/2024</t>
  </si>
  <si>
    <t>LASTRO COM MATERIAL GRANULAR, APLICADO EM PISOS OU LAJES SOBRE SOLO, ESPESSURA DE *5 CM*. AF_01/2024</t>
  </si>
  <si>
    <t>LIMPEZA MANUAL DE VEGETAÇÃO EM TERRENO COM ENXADA. AF_03/2024</t>
  </si>
  <si>
    <t>1.1</t>
  </si>
  <si>
    <t>ADMINISTRAÇÃO LOCAL</t>
  </si>
  <si>
    <t>1.1.0.1</t>
  </si>
  <si>
    <t>1.2</t>
  </si>
  <si>
    <t>1.2.0.1</t>
  </si>
  <si>
    <t>1.2.0.2</t>
  </si>
  <si>
    <t>1.2.0.3</t>
  </si>
  <si>
    <t>INA.01 - IMPRIMAÇÃO BETUMINOSA LIGANTE</t>
  </si>
  <si>
    <t>IMPRIMAÇÃO BETUMINOSA IMPERMEABILIZANTE</t>
  </si>
  <si>
    <t>BASE DE BICA CORRIDA</t>
  </si>
  <si>
    <t>MÊS</t>
  </si>
  <si>
    <t>SINALIZAÇÃO</t>
  </si>
  <si>
    <t>1.3</t>
  </si>
  <si>
    <t>1.4</t>
  </si>
  <si>
    <t>1.4.1</t>
  </si>
  <si>
    <t>1.4.1.1</t>
  </si>
  <si>
    <t>1.4.2</t>
  </si>
  <si>
    <t>1.4.2.1</t>
  </si>
  <si>
    <t>1.4.2.2</t>
  </si>
  <si>
    <t>1.4.2.3</t>
  </si>
  <si>
    <t>1.4.2.4</t>
  </si>
  <si>
    <t>1.5</t>
  </si>
  <si>
    <t>SERVIÇOS INICIAIS</t>
  </si>
  <si>
    <t>ABERTURA E PREPARO DE CAIXA</t>
  </si>
  <si>
    <t>PAVIMENTAÇÃO ASFALTICA</t>
  </si>
  <si>
    <t>1.6</t>
  </si>
  <si>
    <t>FAIXA DE PEDESTRES</t>
  </si>
  <si>
    <t>SINALIZAÇÃO VIARIA</t>
  </si>
  <si>
    <t xml:space="preserve">CANTEIRO DE OBRAS </t>
  </si>
  <si>
    <t>PASSEIO E ACESSIBILIDADE</t>
  </si>
  <si>
    <t>PASSEIO E  ACESSIBILIDADE</t>
  </si>
  <si>
    <t>OBRA: INFRAESTRUTURA URBANA AVENIDA HENRIQUE ARCURI</t>
  </si>
  <si>
    <t>LOCAL: AVENIDA HENRIQUE ARCURI - BAIRRO BORACEIA</t>
  </si>
  <si>
    <t>1.1.0.2</t>
  </si>
  <si>
    <t>VIGIA DIURNO COM ENCARGOS COMPLEMENTARES</t>
  </si>
  <si>
    <t>FORNECIMENTO E INSTALAÇÃO DE PLACA DE OBRA COM CHAPA GALVANIZADA E ESTRUTURA DE MADEIRA. AF_03/2022_PS</t>
  </si>
  <si>
    <t>LOCACAO DE CONTAINER 2,30 X 6,00 M, ALT. 2,50 M, PARA ESCRITORIO, SEM DIVISORIAS INTERNAS E SEM SANITARIO (NAO INCLUI MOBILIZACAO/DESMOBILIZACAO)</t>
  </si>
  <si>
    <t>TAPUME COM TELHA METÁLICA. AF_03/2024</t>
  </si>
  <si>
    <t>1.2.0.4</t>
  </si>
  <si>
    <t>1.2.0.5</t>
  </si>
  <si>
    <t>MICRODRENAGEM E MACRODRENAGEM</t>
  </si>
  <si>
    <t>1.3.1</t>
  </si>
  <si>
    <t>SERVIÇOS PRELIMINARES</t>
  </si>
  <si>
    <t>LOCAÇÃO DE REDE DE ÁGUA OU ESGOTO. AF_03/2024</t>
  </si>
  <si>
    <t>TELA PLASTICA LARANJA, TIPO TAPUME PARA SINALIZACAO, MALHA RETANGULAR, ROLO 1.20 X 50 M (L X C)</t>
  </si>
  <si>
    <t>LOCACAO DE GRUPO GERADOR *80 A 125* KVA, MOTOR DIESEL, REBOCAVEL, ACIONAMENTO MANUAL</t>
  </si>
  <si>
    <t>INSTALAÇÃO E DESINSTALAÇÃO DE TUBO COLETOR DE PVC, DIÂMETRO DE 100 MM, PARA SISTEMA DE REBAIXAMENTO DE LENÇOL FREÁTICO POR PONTEIRAS FILTRANTES. AF_12/2022</t>
  </si>
  <si>
    <t>TUBO DE CONCRETO PARA REDES COLETORAS DE ÁGUAS PLUVIAIS, DIÂMETRO DE 1000 MM, JUNTA RÍGIDA, INSTALADO EM LOCAL COM ALTO NÍVEL DE INTERFERÊNCIAS - FORNECIMENTO E ASSENTAMENTO. AF_03/2024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</si>
  <si>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</si>
  <si>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CONSTRUÇÃO DE BASE E SUB-BASE PARA PAVIMENTAÇÃO DE RACHÃO, COM ESPESSURA DE 30 CM - EXCLUSIVE CARGA E TRANSPORTE. AF_09/2024</t>
  </si>
  <si>
    <t>REGULARIZAÇÃO E COMPACTAÇÃO DE SUBLEITO DE SOLO PREDOMINANTEMENTE ARENOSO, PARA OBRAS DE CONSTRUÇÃO DE PAVIMENTOS. AF_09/2024</t>
  </si>
  <si>
    <t>ESCAVAÇÃO HORIZONTAL, INCLUINDO CARGA E DESCARGA EM SOLO DE 1A CATEGORIA COM TRATOR DE ESTEIRAS (100HP/LÂMINA: 2,19M3). AF_07/2020</t>
  </si>
  <si>
    <t>ESCAVAÇÃO MECANIZADA DE VALA COM PROF. MAIOR QUE 1,5 M ATÉ 3,0 M (MÉDIA MONTANTE E JUSANTE/UMA COMPOSIÇÃO POR TRECHO),COM ESCAVADEIRA (1,2 M3),LARG. DE 1,5 M A 2,5 M, EM SOLO DE 2A CATEGORIA, EM LOCAIS COM ALTO NÍVEL DE INTERFERÊNCIA. AF_09/2024</t>
  </si>
  <si>
    <t>ESCORAMENTO DE VALA, TIPO CONTÍNUO COM PERFIL METÁLICO "U", COM PROFUNDIDADE DE 1,5 A 3,0 M, LARGURA MAIOR OU IGUAL 1,5 M E MENOR QUE 2,5 M. AF_08/2020</t>
  </si>
  <si>
    <t>ESCORAMENTO DE VALA, TIPO CONTÍNUO, COM PROFUNDIDADE DE 1,5 A 3,0 M, LARGURA MAIOR OU IGUAL A 1,5 M E MENOR QUE 2,5 M. AF_08/2020</t>
  </si>
  <si>
    <t>PREPARO DE FUNDO DE VALA COM LARGURA MAIOR OU IGUAL A 1,5 M E MENOR QUE 2,5 M (ACERTO DO SOLO NATURAL). AF_08/2020</t>
  </si>
  <si>
    <t>PREPARO DE FUNDO DE VALA COM LARGURA MAIOR OU IGUAL A 1,5 M E MENOR QUE 2,5 M, COM CAMADA DE BRITA, LANÇAMENTO MANUAL. AF_08/2020</t>
  </si>
  <si>
    <t>APLICAÇÃO DE MANTA GEOTÊXTIL NAS JUNTAS RÍGIDAS DE ADUELAS PRÉ-MOLDADAS DE CONCRETO ARMADO. AF_01/2023</t>
  </si>
  <si>
    <t>ACRÉSCIMO PARA POÇO DE VISITA RETANGULAR PARA DRENAGEM, EM ALVENARIA COM BLOCOS DE CONCRETO, DIMENSÕES INTERNAS = 1,5X3,5 M. AF_12/2020</t>
  </si>
  <si>
    <t>BASE PARA POÇO DE VISITA RETANGULAR PARA DRENAGEM, EM ALVENARIA COM BLOCOS DE CONCRETO, DIMENSÕES INTERNAS = 1,5X3,5 M, PROFUNDIDADE = 1,40 M, EXCLUINDO TAMPÃO. AF_12/2020</t>
  </si>
  <si>
    <t>CAIXA PARA BOCA DE LOBO DUPLA RETANGULAR, EM ALVENARIA COM BLOCOS DE CONCRETO, DIMENSÕES INTERNAS: 0,6X2,2X1,2 M. AF_12/2020</t>
  </si>
  <si>
    <t>CONCRETO MAGRO PARA LASTRO, TRAÇO 1:4,5:4,5 (EM MASSA SECA DE CIMENTO/ AREIA MÉDIA/ BRITA 1) - PREPARO MECÂNICO COM BETONEIRA 400 L. AF_05/2021</t>
  </si>
  <si>
    <t>TAMPAO FOFO SIMPLES COM BASE / REQUADRO, CLASSE B125 CARGA MAX. 12,5 T, REDONDO, TAMPA 600 MM (COM INSCRICAO EM RELEVO DO TIPO DE REDE)</t>
  </si>
  <si>
    <t>1.3.1.1.</t>
  </si>
  <si>
    <t>1.3.1.2</t>
  </si>
  <si>
    <t>1.3.1.3</t>
  </si>
  <si>
    <t>1.3.1.4</t>
  </si>
  <si>
    <t>1.3.1.5</t>
  </si>
  <si>
    <t>1.3.1.6</t>
  </si>
  <si>
    <t>1.3.2</t>
  </si>
  <si>
    <t>DEMOLIÇÃO</t>
  </si>
  <si>
    <t>1.3.2.1</t>
  </si>
  <si>
    <t>1.3.2.2</t>
  </si>
  <si>
    <t>1.3.2.3</t>
  </si>
  <si>
    <t>1.3.2.4</t>
  </si>
  <si>
    <t>1.3.2.5</t>
  </si>
  <si>
    <t>UN.</t>
  </si>
  <si>
    <t>CORTE, RECORTE E REMOÇÃO DE ARVORES INCLUSIVE RAIZES DIAM.&gt; 30 E &lt;60CM</t>
  </si>
  <si>
    <t>1.3.3</t>
  </si>
  <si>
    <t xml:space="preserve">MICRODRENAGEM </t>
  </si>
  <si>
    <t>1.3.3.1</t>
  </si>
  <si>
    <t>1.3.3.2</t>
  </si>
  <si>
    <t>1.3.3.3</t>
  </si>
  <si>
    <t>1.3.3.4</t>
  </si>
  <si>
    <t>1.3.3.5</t>
  </si>
  <si>
    <t>1.3.3.6</t>
  </si>
  <si>
    <t>1.3.3.7</t>
  </si>
  <si>
    <t>1.3.3.8</t>
  </si>
  <si>
    <t>1.3.3.9</t>
  </si>
  <si>
    <t>1.3.3.10</t>
  </si>
  <si>
    <t>1.3.3.11</t>
  </si>
  <si>
    <t>1.3.3.12</t>
  </si>
  <si>
    <t>1.3.3.13</t>
  </si>
  <si>
    <t>1.3.4</t>
  </si>
  <si>
    <t xml:space="preserve">MACRODRENAGEM </t>
  </si>
  <si>
    <t>1.3.4.1</t>
  </si>
  <si>
    <t>1.3.4.2</t>
  </si>
  <si>
    <t>1.3.4.3</t>
  </si>
  <si>
    <t>1.3.4.4</t>
  </si>
  <si>
    <t>1.3.4.5</t>
  </si>
  <si>
    <t>1.3.4.6</t>
  </si>
  <si>
    <t>1.3.4.7</t>
  </si>
  <si>
    <t>1.3.4.8</t>
  </si>
  <si>
    <t>1.3.4.9</t>
  </si>
  <si>
    <t>1.3.4.10</t>
  </si>
  <si>
    <t>1.3.4.11</t>
  </si>
  <si>
    <t>1.3.4.12</t>
  </si>
  <si>
    <t>FORNECIMENTO DE ADUELA PRÉ-FABRICADA EM CONCRETO ARMADO, SEÇÃO 2,00 X 1,50 X 0,15 – H ATERRO = 1,00 A 2,50 M – LINHA SIMPLES (BSCC), DIMENSIONADA PARA SOBRECARGA DE TRABALHO TB 45</t>
  </si>
  <si>
    <t>LANÇAMENTO E ASSENTAMENTO DE ADUELAS PRÉ-FABRICADAS EM CONCRETO ARMADO, SEÇÃO 2,00 X 1,50 X 0,15 – H ATERRO = 1,00 A 2,50 M – LINHA SIMPLES (BSCC), DIMENSIONADA PARA SOBRECARGA DE TRABALHO TB 45</t>
  </si>
  <si>
    <t>1.3.5</t>
  </si>
  <si>
    <t>GUIAS E SARJETAS</t>
  </si>
  <si>
    <t>1.3.5.1</t>
  </si>
  <si>
    <t>1.3.5.2</t>
  </si>
  <si>
    <t>1.3.5.3</t>
  </si>
  <si>
    <t>1.3.5.4</t>
  </si>
  <si>
    <t>1.3.5.5</t>
  </si>
  <si>
    <t>1.3.5.6</t>
  </si>
  <si>
    <t>1.3.5.7</t>
  </si>
  <si>
    <t>1.3.5.8</t>
  </si>
  <si>
    <t>1.4.3</t>
  </si>
  <si>
    <t>1.4.3.1</t>
  </si>
  <si>
    <t>1.4.3.2</t>
  </si>
  <si>
    <t>1.4.3.3</t>
  </si>
  <si>
    <t>1.4.3.4</t>
  </si>
  <si>
    <t>1.4.3.5</t>
  </si>
  <si>
    <t>1.4.3.6</t>
  </si>
  <si>
    <t>1.4.3.7</t>
  </si>
  <si>
    <t>1.4.3.8</t>
  </si>
  <si>
    <t>1.4.3.9</t>
  </si>
  <si>
    <t>1.4.3.10</t>
  </si>
  <si>
    <t>1.4.3.11</t>
  </si>
  <si>
    <t>1.5.0.1</t>
  </si>
  <si>
    <t>1.5.0.2</t>
  </si>
  <si>
    <t>1.5.0.3</t>
  </si>
  <si>
    <t>1.5.0.4</t>
  </si>
  <si>
    <t>1.6.1</t>
  </si>
  <si>
    <t>1.6.1.1</t>
  </si>
  <si>
    <t>1.6.2</t>
  </si>
  <si>
    <t>1.6.2.1</t>
  </si>
  <si>
    <t>1.6.2.2</t>
  </si>
  <si>
    <t>1.6.2.3</t>
  </si>
  <si>
    <t>1.6.2.4</t>
  </si>
  <si>
    <t>ONDULAÇÃO TRANSVERSAL EM MASSA ASFALTICA - LOMBADA TIPO "A" DE VIAS COM EXECUÇÃO DE RECAPEAMENTO</t>
  </si>
  <si>
    <t>12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</si>
</sst>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;\-#,##0.00\ ;&quot; -&quot;#\ ;@\ "/>
    <numFmt numFmtId="165" formatCode="00\.00"/>
    <numFmt numFmtId="166" formatCode="_(* #,##0.00_);_(* \(#,##0.00\);_(* &quot;-&quot;??_);_(@_)"/>
    <numFmt numFmtId="167" formatCode="#,##0.00_ ;\-#,##0.00\ "/>
    <numFmt numFmtId="168" formatCode="mm/yy"/>
    <numFmt numFmtId="169" formatCode="_(* #,##0_);_(* \(#,##0\);_(* &quot;-&quot;??_);_(@_)"/>
    <numFmt numFmtId="170" formatCode="[$-416]mmm\-yy;@"/>
    <numFmt numFmtId="171" formatCode="_(&quot;Cr$&quot;* #,##0.00_);_(&quot;Cr$&quot;* \(#,##0.00\);_(&quot;Cr$&quot;* &quot;-&quot;??_);_(@_)"/>
    <numFmt numFmtId="172" formatCode="&quot;R$&quot;\ #,##0.00"/>
    <numFmt numFmtId="173" formatCode="_(&quot;R$ &quot;* #,##0.00_);_(&quot;R$ &quot;* \(#,##0.00\);_(&quot;R$ &quot;* \-??_);_(@_)"/>
  </numFmts>
  <fonts count="4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ang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 Unicode MS"/>
      <family val="2"/>
    </font>
    <font>
      <b/>
      <sz val="9"/>
      <name val="Arial"/>
      <family val="2"/>
    </font>
    <font>
      <b/>
      <sz val="9"/>
      <color indexed="8"/>
      <name val="Arial Unicode MS"/>
      <family val="2"/>
    </font>
    <font>
      <sz val="9"/>
      <name val="Arial Unicode MS"/>
      <family val="2"/>
    </font>
    <font>
      <b/>
      <sz val="9"/>
      <color rgb="FFFF0000"/>
      <name val="Arial"/>
      <family val="2"/>
    </font>
    <font>
      <sz val="9"/>
      <color indexed="30"/>
      <name val="Arial"/>
      <family val="2"/>
    </font>
    <font>
      <b/>
      <sz val="9"/>
      <color indexed="12"/>
      <name val="Arial"/>
      <family val="2"/>
    </font>
    <font>
      <sz val="9"/>
      <color rgb="FFFF0000"/>
      <name val="Arial"/>
      <family val="2"/>
    </font>
    <font>
      <b/>
      <sz val="9"/>
      <color indexed="30"/>
      <name val="Arial Unicode MS"/>
      <family val="2"/>
    </font>
    <font>
      <b/>
      <sz val="9"/>
      <color indexed="8"/>
      <name val="Arial"/>
      <family val="2"/>
    </font>
    <font>
      <sz val="9"/>
      <color indexed="12"/>
      <name val="Arial"/>
      <family val="2"/>
    </font>
    <font>
      <sz val="9"/>
      <color indexed="6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9"/>
      <color indexed="8"/>
      <name val="Arial Unicode MS"/>
      <family val="2"/>
    </font>
    <font>
      <sz val="10"/>
      <color theme="1"/>
      <name val="Arial"/>
      <family val="2"/>
    </font>
    <font>
      <sz val="11"/>
      <color indexed="8"/>
      <name val="Calibri"/>
      <family val="2"/>
      <charset val="1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0">
    <xf numFmtId="0" fontId="0" fillId="0" borderId="0"/>
    <xf numFmtId="164" fontId="10" fillId="0" borderId="0" applyFill="0" applyBorder="0" applyAlignment="0" applyProtection="0"/>
    <xf numFmtId="0" fontId="11" fillId="0" borderId="0"/>
    <xf numFmtId="0" fontId="11" fillId="0" borderId="0"/>
    <xf numFmtId="166" fontId="11" fillId="0" borderId="0" applyFont="0" applyFill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8" fillId="0" borderId="0"/>
    <xf numFmtId="0" fontId="16" fillId="0" borderId="0"/>
    <xf numFmtId="9" fontId="11" fillId="0" borderId="0" applyFont="0" applyFill="0" applyBorder="0" applyAlignment="0" applyProtection="0"/>
    <xf numFmtId="0" fontId="17" fillId="0" borderId="0"/>
    <xf numFmtId="0" fontId="7" fillId="0" borderId="0"/>
    <xf numFmtId="0" fontId="7" fillId="0" borderId="0"/>
    <xf numFmtId="0" fontId="38" fillId="0" borderId="0" applyFont="0" applyFill="0" applyBorder="0" applyAlignment="0" applyProtection="0"/>
    <xf numFmtId="166" fontId="38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5" fillId="0" borderId="0"/>
    <xf numFmtId="171" fontId="11" fillId="0" borderId="0" applyFont="0" applyFill="0" applyBorder="0" applyAlignment="0" applyProtection="0"/>
    <xf numFmtId="0" fontId="5" fillId="0" borderId="0"/>
    <xf numFmtId="0" fontId="15" fillId="0" borderId="0" applyProtection="0"/>
    <xf numFmtId="166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38" fillId="0" borderId="0"/>
    <xf numFmtId="0" fontId="11" fillId="0" borderId="0"/>
    <xf numFmtId="0" fontId="12" fillId="0" borderId="0"/>
    <xf numFmtId="0" fontId="4" fillId="0" borderId="0"/>
    <xf numFmtId="166" fontId="4" fillId="0" borderId="0" applyFont="0" applyFill="0" applyBorder="0" applyAlignment="0" applyProtection="0"/>
    <xf numFmtId="0" fontId="3" fillId="0" borderId="0"/>
    <xf numFmtId="0" fontId="42" fillId="0" borderId="0"/>
    <xf numFmtId="0" fontId="11" fillId="0" borderId="0"/>
    <xf numFmtId="0" fontId="2" fillId="0" borderId="0"/>
    <xf numFmtId="0" fontId="11" fillId="0" borderId="0"/>
    <xf numFmtId="0" fontId="15" fillId="0" borderId="0"/>
    <xf numFmtId="166" fontId="11" fillId="0" borderId="0" applyFont="0" applyFill="0" applyBorder="0" applyAlignment="0" applyProtection="0"/>
    <xf numFmtId="0" fontId="1" fillId="0" borderId="0"/>
  </cellStyleXfs>
  <cellXfs count="268">
    <xf numFmtId="0" fontId="0" fillId="0" borderId="0" xfId="0"/>
    <xf numFmtId="0" fontId="18" fillId="0" borderId="2" xfId="14" applyFont="1" applyBorder="1" applyAlignment="1">
      <alignment vertical="center"/>
    </xf>
    <xf numFmtId="0" fontId="18" fillId="0" borderId="3" xfId="14" applyFont="1" applyBorder="1" applyAlignment="1">
      <alignment vertical="center"/>
    </xf>
    <xf numFmtId="0" fontId="18" fillId="0" borderId="4" xfId="14" applyFont="1" applyBorder="1" applyAlignment="1">
      <alignment vertical="center"/>
    </xf>
    <xf numFmtId="0" fontId="18" fillId="0" borderId="0" xfId="14" applyFont="1"/>
    <xf numFmtId="0" fontId="19" fillId="0" borderId="5" xfId="14" applyFont="1" applyBorder="1" applyAlignment="1">
      <alignment vertical="center"/>
    </xf>
    <xf numFmtId="0" fontId="18" fillId="0" borderId="6" xfId="14" applyFont="1" applyBorder="1"/>
    <xf numFmtId="0" fontId="20" fillId="0" borderId="0" xfId="14" applyFont="1" applyAlignment="1">
      <alignment horizontal="left" vertical="center"/>
    </xf>
    <xf numFmtId="0" fontId="19" fillId="0" borderId="0" xfId="14" applyFont="1" applyAlignment="1">
      <alignment vertical="center"/>
    </xf>
    <xf numFmtId="0" fontId="20" fillId="0" borderId="0" xfId="14" applyFont="1" applyAlignment="1">
      <alignment horizontal="center" vertical="center"/>
    </xf>
    <xf numFmtId="168" fontId="21" fillId="0" borderId="0" xfId="14" applyNumberFormat="1" applyFont="1" applyAlignment="1">
      <alignment vertical="center"/>
    </xf>
    <xf numFmtId="168" fontId="21" fillId="0" borderId="5" xfId="14" applyNumberFormat="1" applyFont="1" applyBorder="1" applyAlignment="1">
      <alignment vertical="center"/>
    </xf>
    <xf numFmtId="17" fontId="20" fillId="0" borderId="6" xfId="14" applyNumberFormat="1" applyFont="1" applyBorder="1" applyAlignment="1">
      <alignment horizontal="left" vertical="center"/>
    </xf>
    <xf numFmtId="0" fontId="22" fillId="0" borderId="5" xfId="14" applyFont="1" applyBorder="1" applyAlignment="1">
      <alignment vertical="center"/>
    </xf>
    <xf numFmtId="0" fontId="23" fillId="0" borderId="6" xfId="14" applyFont="1" applyBorder="1"/>
    <xf numFmtId="0" fontId="18" fillId="0" borderId="0" xfId="14" applyFont="1" applyAlignment="1">
      <alignment vertical="center"/>
    </xf>
    <xf numFmtId="0" fontId="22" fillId="0" borderId="0" xfId="14" applyFont="1" applyAlignment="1">
      <alignment vertical="center"/>
    </xf>
    <xf numFmtId="0" fontId="20" fillId="0" borderId="6" xfId="14" applyFont="1" applyBorder="1" applyAlignment="1">
      <alignment vertical="center"/>
    </xf>
    <xf numFmtId="17" fontId="20" fillId="0" borderId="6" xfId="14" applyNumberFormat="1" applyFont="1" applyBorder="1" applyAlignment="1">
      <alignment vertical="center"/>
    </xf>
    <xf numFmtId="0" fontId="20" fillId="0" borderId="0" xfId="14" applyFont="1" applyAlignment="1">
      <alignment vertical="center"/>
    </xf>
    <xf numFmtId="0" fontId="22" fillId="0" borderId="7" xfId="14" applyFont="1" applyBorder="1" applyAlignment="1">
      <alignment vertical="center"/>
    </xf>
    <xf numFmtId="0" fontId="18" fillId="0" borderId="8" xfId="14" applyFont="1" applyBorder="1" applyAlignment="1">
      <alignment vertical="center"/>
    </xf>
    <xf numFmtId="0" fontId="19" fillId="0" borderId="9" xfId="14" applyFont="1" applyBorder="1" applyAlignment="1">
      <alignment vertical="center"/>
    </xf>
    <xf numFmtId="168" fontId="21" fillId="0" borderId="9" xfId="14" applyNumberFormat="1" applyFont="1" applyBorder="1" applyAlignment="1">
      <alignment vertical="center"/>
    </xf>
    <xf numFmtId="0" fontId="22" fillId="0" borderId="8" xfId="14" applyFont="1" applyBorder="1" applyAlignment="1">
      <alignment vertical="center"/>
    </xf>
    <xf numFmtId="168" fontId="21" fillId="0" borderId="5" xfId="14" applyNumberFormat="1" applyFont="1" applyBorder="1"/>
    <xf numFmtId="0" fontId="19" fillId="0" borderId="0" xfId="14" applyFont="1" applyAlignment="1">
      <alignment horizontal="right"/>
    </xf>
    <xf numFmtId="0" fontId="19" fillId="0" borderId="0" xfId="14" applyFont="1"/>
    <xf numFmtId="168" fontId="21" fillId="0" borderId="0" xfId="14" applyNumberFormat="1" applyFont="1"/>
    <xf numFmtId="0" fontId="19" fillId="0" borderId="6" xfId="14" applyFont="1" applyBorder="1"/>
    <xf numFmtId="0" fontId="22" fillId="0" borderId="2" xfId="14" applyFont="1" applyBorder="1" applyAlignment="1">
      <alignment horizontal="center" vertical="center" wrapText="1"/>
    </xf>
    <xf numFmtId="0" fontId="20" fillId="0" borderId="10" xfId="14" applyFont="1" applyBorder="1" applyAlignment="1">
      <alignment horizontal="center" vertical="center" wrapText="1"/>
    </xf>
    <xf numFmtId="0" fontId="20" fillId="0" borderId="13" xfId="14" applyFont="1" applyBorder="1" applyAlignment="1">
      <alignment horizontal="center" vertical="center" wrapText="1"/>
    </xf>
    <xf numFmtId="0" fontId="20" fillId="0" borderId="5" xfId="14" applyFont="1" applyBorder="1" applyAlignment="1">
      <alignment horizontal="center" vertical="center" wrapText="1"/>
    </xf>
    <xf numFmtId="0" fontId="20" fillId="0" borderId="14" xfId="14" applyFont="1" applyBorder="1" applyAlignment="1">
      <alignment horizontal="center" vertical="center" wrapText="1"/>
    </xf>
    <xf numFmtId="0" fontId="20" fillId="0" borderId="15" xfId="14" applyFont="1" applyBorder="1" applyAlignment="1">
      <alignment horizontal="center" vertical="center" wrapText="1"/>
    </xf>
    <xf numFmtId="0" fontId="20" fillId="0" borderId="7" xfId="14" applyFont="1" applyBorder="1" applyAlignment="1">
      <alignment horizontal="center" vertical="center" wrapText="1"/>
    </xf>
    <xf numFmtId="0" fontId="19" fillId="0" borderId="16" xfId="14" applyFont="1" applyBorder="1" applyAlignment="1">
      <alignment horizontal="center" vertical="center" wrapText="1"/>
    </xf>
    <xf numFmtId="0" fontId="20" fillId="0" borderId="19" xfId="14" applyFont="1" applyBorder="1" applyAlignment="1">
      <alignment horizontal="center" vertical="center" wrapText="1"/>
    </xf>
    <xf numFmtId="0" fontId="18" fillId="0" borderId="11" xfId="14" applyFont="1" applyBorder="1"/>
    <xf numFmtId="0" fontId="18" fillId="0" borderId="20" xfId="14" applyFont="1" applyBorder="1"/>
    <xf numFmtId="0" fontId="18" fillId="0" borderId="21" xfId="14" applyFont="1" applyBorder="1"/>
    <xf numFmtId="166" fontId="18" fillId="0" borderId="20" xfId="7" applyFont="1" applyFill="1" applyBorder="1" applyAlignment="1" applyProtection="1"/>
    <xf numFmtId="0" fontId="19" fillId="0" borderId="20" xfId="14" applyFont="1" applyBorder="1" applyAlignment="1">
      <alignment horizontal="center"/>
    </xf>
    <xf numFmtId="0" fontId="19" fillId="0" borderId="13" xfId="14" applyFont="1" applyBorder="1" applyAlignment="1">
      <alignment horizontal="center"/>
    </xf>
    <xf numFmtId="0" fontId="14" fillId="0" borderId="20" xfId="14" applyFont="1" applyBorder="1" applyAlignment="1">
      <alignment vertical="center" wrapText="1"/>
    </xf>
    <xf numFmtId="10" fontId="20" fillId="2" borderId="20" xfId="13" applyNumberFormat="1" applyFont="1" applyFill="1" applyBorder="1" applyAlignment="1">
      <alignment horizontal="center" vertical="center" wrapText="1"/>
    </xf>
    <xf numFmtId="10" fontId="18" fillId="0" borderId="15" xfId="13" applyNumberFormat="1" applyFont="1" applyBorder="1" applyAlignment="1">
      <alignment horizontal="right" vertical="center" wrapText="1"/>
    </xf>
    <xf numFmtId="166" fontId="18" fillId="0" borderId="20" xfId="7" applyFont="1" applyFill="1" applyBorder="1" applyAlignment="1">
      <alignment vertical="center" wrapText="1"/>
    </xf>
    <xf numFmtId="166" fontId="20" fillId="0" borderId="15" xfId="7" applyFont="1" applyFill="1" applyBorder="1" applyAlignment="1">
      <alignment horizontal="right" vertical="center" wrapText="1"/>
    </xf>
    <xf numFmtId="166" fontId="18" fillId="0" borderId="20" xfId="7" applyFont="1" applyFill="1" applyBorder="1" applyAlignment="1">
      <alignment horizontal="center" vertical="center" wrapText="1"/>
    </xf>
    <xf numFmtId="10" fontId="20" fillId="0" borderId="20" xfId="13" applyNumberFormat="1" applyFont="1" applyFill="1" applyBorder="1" applyAlignment="1">
      <alignment horizontal="center" vertical="center" wrapText="1"/>
    </xf>
    <xf numFmtId="166" fontId="24" fillId="0" borderId="20" xfId="7" applyFont="1" applyFill="1" applyBorder="1" applyAlignment="1" applyProtection="1">
      <alignment horizontal="center" vertical="center" wrapText="1"/>
    </xf>
    <xf numFmtId="166" fontId="18" fillId="0" borderId="2" xfId="7" applyFont="1" applyFill="1" applyBorder="1" applyAlignment="1" applyProtection="1">
      <alignment vertical="center" wrapText="1"/>
    </xf>
    <xf numFmtId="0" fontId="20" fillId="0" borderId="4" xfId="14" applyFont="1" applyBorder="1" applyAlignment="1">
      <alignment vertical="center" wrapText="1"/>
    </xf>
    <xf numFmtId="166" fontId="18" fillId="0" borderId="11" xfId="7" applyFont="1" applyFill="1" applyBorder="1" applyAlignment="1">
      <alignment vertical="center" wrapText="1"/>
    </xf>
    <xf numFmtId="166" fontId="18" fillId="0" borderId="13" xfId="7" applyFont="1" applyFill="1" applyBorder="1" applyAlignment="1">
      <alignment vertical="center" wrapText="1"/>
    </xf>
    <xf numFmtId="166" fontId="18" fillId="0" borderId="5" xfId="7" applyFont="1" applyFill="1" applyBorder="1" applyAlignment="1" applyProtection="1">
      <alignment vertical="center" wrapText="1"/>
    </xf>
    <xf numFmtId="0" fontId="20" fillId="0" borderId="0" xfId="14" applyFont="1" applyAlignment="1">
      <alignment vertical="center" wrapText="1"/>
    </xf>
    <xf numFmtId="166" fontId="20" fillId="0" borderId="20" xfId="7" applyFont="1" applyFill="1" applyBorder="1" applyAlignment="1">
      <alignment vertical="center" wrapText="1"/>
    </xf>
    <xf numFmtId="0" fontId="18" fillId="0" borderId="7" xfId="14" applyFont="1" applyBorder="1" applyAlignment="1">
      <alignment horizontal="center" vertical="center" wrapText="1"/>
    </xf>
    <xf numFmtId="0" fontId="18" fillId="0" borderId="9" xfId="14" applyFont="1" applyBorder="1" applyAlignment="1">
      <alignment vertical="center" wrapText="1"/>
    </xf>
    <xf numFmtId="169" fontId="18" fillId="0" borderId="17" xfId="7" applyNumberFormat="1" applyFont="1" applyFill="1" applyBorder="1" applyAlignment="1">
      <alignment horizontal="center" vertical="center" wrapText="1"/>
    </xf>
    <xf numFmtId="166" fontId="18" fillId="0" borderId="19" xfId="7" applyFont="1" applyFill="1" applyBorder="1" applyAlignment="1">
      <alignment horizontal="right" vertical="center" wrapText="1"/>
    </xf>
    <xf numFmtId="168" fontId="21" fillId="0" borderId="5" xfId="14" applyNumberFormat="1" applyFont="1" applyBorder="1" applyAlignment="1">
      <alignment vertical="center" wrapText="1"/>
    </xf>
    <xf numFmtId="0" fontId="19" fillId="0" borderId="0" xfId="14" applyFont="1" applyAlignment="1">
      <alignment vertical="center" wrapText="1"/>
    </xf>
    <xf numFmtId="168" fontId="21" fillId="0" borderId="0" xfId="14" applyNumberFormat="1" applyFont="1" applyAlignment="1">
      <alignment vertical="center" wrapText="1"/>
    </xf>
    <xf numFmtId="0" fontId="19" fillId="0" borderId="6" xfId="14" applyFont="1" applyBorder="1" applyAlignment="1">
      <alignment vertical="center" wrapText="1"/>
    </xf>
    <xf numFmtId="0" fontId="19" fillId="0" borderId="5" xfId="14" applyFont="1" applyBorder="1" applyAlignment="1">
      <alignment vertical="center" wrapText="1"/>
    </xf>
    <xf numFmtId="10" fontId="25" fillId="0" borderId="0" xfId="14" applyNumberFormat="1" applyFont="1" applyAlignment="1">
      <alignment horizontal="center"/>
    </xf>
    <xf numFmtId="43" fontId="20" fillId="0" borderId="6" xfId="14" applyNumberFormat="1" applyFont="1" applyBorder="1" applyAlignment="1">
      <alignment vertical="center" wrapText="1"/>
    </xf>
    <xf numFmtId="0" fontId="20" fillId="0" borderId="5" xfId="14" applyFont="1" applyBorder="1" applyAlignment="1">
      <alignment vertical="center" wrapText="1"/>
    </xf>
    <xf numFmtId="0" fontId="25" fillId="0" borderId="0" xfId="14" applyFont="1" applyAlignment="1">
      <alignment horizontal="center"/>
    </xf>
    <xf numFmtId="166" fontId="18" fillId="0" borderId="6" xfId="7" applyFont="1" applyFill="1" applyBorder="1" applyAlignment="1">
      <alignment vertical="center" wrapText="1"/>
    </xf>
    <xf numFmtId="0" fontId="20" fillId="0" borderId="7" xfId="14" applyFont="1" applyBorder="1" applyAlignment="1">
      <alignment vertical="center" wrapText="1"/>
    </xf>
    <xf numFmtId="0" fontId="18" fillId="0" borderId="9" xfId="14" applyFont="1" applyBorder="1"/>
    <xf numFmtId="166" fontId="18" fillId="0" borderId="8" xfId="7" applyFont="1" applyFill="1" applyBorder="1" applyAlignment="1">
      <alignment vertical="center" wrapText="1"/>
    </xf>
    <xf numFmtId="0" fontId="18" fillId="0" borderId="0" xfId="14" applyFont="1" applyAlignment="1">
      <alignment horizontal="center" vertical="center" wrapText="1"/>
    </xf>
    <xf numFmtId="0" fontId="26" fillId="0" borderId="0" xfId="14" applyFont="1" applyAlignment="1">
      <alignment vertical="center" wrapText="1"/>
    </xf>
    <xf numFmtId="10" fontId="18" fillId="0" borderId="0" xfId="13" applyNumberFormat="1" applyFont="1" applyFill="1" applyBorder="1" applyAlignment="1">
      <alignment vertical="center" wrapText="1"/>
    </xf>
    <xf numFmtId="0" fontId="27" fillId="0" borderId="0" xfId="14" applyFont="1" applyAlignment="1">
      <alignment vertical="center"/>
    </xf>
    <xf numFmtId="168" fontId="21" fillId="0" borderId="0" xfId="14" applyNumberFormat="1" applyFont="1" applyAlignment="1">
      <alignment horizontal="center" vertical="center"/>
    </xf>
    <xf numFmtId="0" fontId="28" fillId="0" borderId="0" xfId="14" applyFont="1" applyAlignment="1">
      <alignment vertical="center"/>
    </xf>
    <xf numFmtId="0" fontId="22" fillId="0" borderId="0" xfId="14" applyFont="1" applyAlignment="1">
      <alignment horizontal="center" vertical="center" wrapText="1"/>
    </xf>
    <xf numFmtId="0" fontId="20" fillId="0" borderId="0" xfId="14" applyFont="1" applyAlignment="1">
      <alignment horizontal="center" vertical="center" wrapText="1"/>
    </xf>
    <xf numFmtId="0" fontId="19" fillId="0" borderId="0" xfId="14" applyFont="1" applyAlignment="1">
      <alignment horizontal="center" vertical="center" wrapText="1"/>
    </xf>
    <xf numFmtId="0" fontId="18" fillId="0" borderId="0" xfId="14" applyFont="1" applyAlignment="1">
      <alignment vertical="center" wrapText="1"/>
    </xf>
    <xf numFmtId="10" fontId="18" fillId="0" borderId="0" xfId="13" applyNumberFormat="1" applyFont="1" applyFill="1" applyBorder="1" applyAlignment="1">
      <alignment horizontal="center" vertical="center" wrapText="1"/>
    </xf>
    <xf numFmtId="166" fontId="18" fillId="0" borderId="0" xfId="7" applyFont="1" applyFill="1" applyBorder="1" applyAlignment="1">
      <alignment vertical="center" wrapText="1"/>
    </xf>
    <xf numFmtId="169" fontId="18" fillId="0" borderId="0" xfId="7" applyNumberFormat="1" applyFont="1" applyFill="1" applyBorder="1" applyAlignment="1">
      <alignment vertical="center" wrapText="1"/>
    </xf>
    <xf numFmtId="10" fontId="20" fillId="0" borderId="0" xfId="13" applyNumberFormat="1" applyFont="1" applyFill="1" applyBorder="1" applyAlignment="1">
      <alignment horizontal="center" vertical="center" wrapText="1"/>
    </xf>
    <xf numFmtId="0" fontId="29" fillId="0" borderId="0" xfId="14" applyFont="1" applyAlignment="1">
      <alignment vertical="center" wrapText="1"/>
    </xf>
    <xf numFmtId="166" fontId="30" fillId="0" borderId="0" xfId="7" applyFont="1" applyFill="1" applyBorder="1" applyAlignment="1" applyProtection="1">
      <alignment vertical="center" wrapText="1"/>
    </xf>
    <xf numFmtId="166" fontId="18" fillId="0" borderId="0" xfId="7" applyFont="1" applyFill="1" applyBorder="1" applyAlignment="1" applyProtection="1">
      <alignment vertical="center" wrapText="1"/>
    </xf>
    <xf numFmtId="166" fontId="20" fillId="0" borderId="0" xfId="7" applyFont="1" applyFill="1" applyBorder="1" applyAlignment="1">
      <alignment vertical="center" wrapText="1"/>
    </xf>
    <xf numFmtId="0" fontId="22" fillId="0" borderId="0" xfId="14" applyFont="1" applyAlignment="1">
      <alignment vertical="center" wrapText="1"/>
    </xf>
    <xf numFmtId="43" fontId="20" fillId="0" borderId="0" xfId="14" applyNumberFormat="1" applyFont="1" applyAlignment="1">
      <alignment vertical="center" wrapText="1"/>
    </xf>
    <xf numFmtId="0" fontId="25" fillId="0" borderId="0" xfId="14" applyFont="1" applyAlignment="1">
      <alignment vertical="center" wrapText="1"/>
    </xf>
    <xf numFmtId="0" fontId="20" fillId="0" borderId="0" xfId="14" applyFont="1" applyAlignment="1">
      <alignment horizontal="center"/>
    </xf>
    <xf numFmtId="0" fontId="19" fillId="0" borderId="0" xfId="14" applyFont="1" applyAlignment="1">
      <alignment horizontal="center"/>
    </xf>
    <xf numFmtId="10" fontId="20" fillId="0" borderId="0" xfId="14" applyNumberFormat="1" applyFont="1" applyAlignment="1">
      <alignment horizontal="center"/>
    </xf>
    <xf numFmtId="0" fontId="21" fillId="0" borderId="0" xfId="14" applyFont="1" applyAlignment="1">
      <alignment horizontal="center"/>
    </xf>
    <xf numFmtId="0" fontId="20" fillId="0" borderId="0" xfId="14" applyFont="1" applyAlignment="1">
      <alignment horizontal="left"/>
    </xf>
    <xf numFmtId="10" fontId="20" fillId="0" borderId="0" xfId="13" applyNumberFormat="1" applyFont="1" applyBorder="1" applyAlignment="1">
      <alignment horizontal="center"/>
    </xf>
    <xf numFmtId="169" fontId="18" fillId="0" borderId="0" xfId="7" applyNumberFormat="1" applyFont="1"/>
    <xf numFmtId="169" fontId="18" fillId="0" borderId="0" xfId="14" applyNumberFormat="1" applyFont="1"/>
    <xf numFmtId="0" fontId="18" fillId="0" borderId="0" xfId="14" applyFont="1" applyAlignment="1">
      <alignment horizontal="center"/>
    </xf>
    <xf numFmtId="165" fontId="11" fillId="0" borderId="2" xfId="2" applyNumberFormat="1" applyBorder="1" applyAlignment="1">
      <alignment horizontal="center"/>
    </xf>
    <xf numFmtId="43" fontId="18" fillId="0" borderId="4" xfId="7" applyNumberFormat="1" applyFont="1" applyFill="1" applyBorder="1"/>
    <xf numFmtId="0" fontId="18" fillId="0" borderId="4" xfId="2" applyFont="1" applyBorder="1"/>
    <xf numFmtId="165" fontId="32" fillId="0" borderId="5" xfId="2" applyNumberFormat="1" applyFont="1" applyBorder="1" applyAlignment="1">
      <alignment horizontal="center" vertical="center"/>
    </xf>
    <xf numFmtId="43" fontId="28" fillId="0" borderId="0" xfId="7" applyNumberFormat="1" applyFont="1" applyFill="1" applyBorder="1"/>
    <xf numFmtId="0" fontId="18" fillId="0" borderId="0" xfId="2" applyFont="1"/>
    <xf numFmtId="17" fontId="28" fillId="0" borderId="0" xfId="2" applyNumberFormat="1" applyFont="1"/>
    <xf numFmtId="165" fontId="11" fillId="0" borderId="5" xfId="2" applyNumberFormat="1" applyBorder="1" applyAlignment="1">
      <alignment horizontal="center" vertical="center"/>
    </xf>
    <xf numFmtId="43" fontId="18" fillId="0" borderId="0" xfId="7" applyNumberFormat="1" applyFont="1" applyFill="1" applyBorder="1"/>
    <xf numFmtId="0" fontId="20" fillId="0" borderId="0" xfId="2" applyFont="1"/>
    <xf numFmtId="43" fontId="20" fillId="0" borderId="0" xfId="7" applyNumberFormat="1" applyFont="1" applyFill="1" applyBorder="1"/>
    <xf numFmtId="17" fontId="20" fillId="0" borderId="0" xfId="2" applyNumberFormat="1" applyFont="1"/>
    <xf numFmtId="165" fontId="32" fillId="0" borderId="7" xfId="2" applyNumberFormat="1" applyFont="1" applyBorder="1" applyAlignment="1">
      <alignment horizontal="center"/>
    </xf>
    <xf numFmtId="43" fontId="18" fillId="0" borderId="9" xfId="7" applyNumberFormat="1" applyFont="1" applyFill="1" applyBorder="1"/>
    <xf numFmtId="0" fontId="18" fillId="0" borderId="9" xfId="2" applyFont="1" applyBorder="1"/>
    <xf numFmtId="0" fontId="35" fillId="0" borderId="23" xfId="2" applyFont="1" applyBorder="1"/>
    <xf numFmtId="0" fontId="35" fillId="0" borderId="23" xfId="2" applyFont="1" applyBorder="1" applyAlignment="1">
      <alignment horizontal="center"/>
    </xf>
    <xf numFmtId="166" fontId="20" fillId="0" borderId="15" xfId="7" applyFont="1" applyFill="1" applyBorder="1" applyAlignment="1">
      <alignment vertical="center" wrapText="1"/>
    </xf>
    <xf numFmtId="0" fontId="18" fillId="0" borderId="4" xfId="14" applyFont="1" applyBorder="1"/>
    <xf numFmtId="166" fontId="18" fillId="0" borderId="26" xfId="5" applyNumberFormat="1" applyFont="1" applyBorder="1" applyAlignment="1">
      <alignment horizontal="center" vertical="center" wrapText="1"/>
    </xf>
    <xf numFmtId="167" fontId="18" fillId="0" borderId="26" xfId="1" applyNumberFormat="1" applyFont="1" applyFill="1" applyBorder="1" applyAlignment="1" applyProtection="1">
      <alignment horizontal="right" vertical="center"/>
    </xf>
    <xf numFmtId="0" fontId="37" fillId="0" borderId="0" xfId="0" applyFont="1"/>
    <xf numFmtId="0" fontId="39" fillId="0" borderId="0" xfId="5" applyFont="1"/>
    <xf numFmtId="0" fontId="11" fillId="0" borderId="3" xfId="2" applyBorder="1"/>
    <xf numFmtId="170" fontId="18" fillId="0" borderId="6" xfId="2" applyNumberFormat="1" applyFont="1" applyBorder="1" applyAlignment="1">
      <alignment horizontal="left"/>
    </xf>
    <xf numFmtId="0" fontId="18" fillId="0" borderId="6" xfId="2" applyFont="1" applyBorder="1" applyAlignment="1">
      <alignment horizontal="left"/>
    </xf>
    <xf numFmtId="10" fontId="18" fillId="0" borderId="6" xfId="2" applyNumberFormat="1" applyFont="1" applyBorder="1" applyAlignment="1">
      <alignment horizontal="left"/>
    </xf>
    <xf numFmtId="17" fontId="18" fillId="0" borderId="6" xfId="2" applyNumberFormat="1" applyFont="1" applyBorder="1" applyAlignment="1">
      <alignment horizontal="left"/>
    </xf>
    <xf numFmtId="17" fontId="13" fillId="0" borderId="8" xfId="2" applyNumberFormat="1" applyFont="1" applyBorder="1"/>
    <xf numFmtId="0" fontId="35" fillId="0" borderId="21" xfId="2" applyFont="1" applyBorder="1" applyAlignment="1">
      <alignment horizontal="center"/>
    </xf>
    <xf numFmtId="0" fontId="35" fillId="0" borderId="21" xfId="2" applyFont="1" applyBorder="1" applyAlignment="1">
      <alignment horizontal="center" wrapText="1"/>
    </xf>
    <xf numFmtId="0" fontId="11" fillId="0" borderId="0" xfId="0" applyFont="1"/>
    <xf numFmtId="44" fontId="11" fillId="0" borderId="0" xfId="0" applyNumberFormat="1" applyFont="1"/>
    <xf numFmtId="168" fontId="40" fillId="0" borderId="0" xfId="14" applyNumberFormat="1" applyFont="1" applyAlignment="1">
      <alignment vertical="center" wrapText="1"/>
    </xf>
    <xf numFmtId="43" fontId="19" fillId="0" borderId="6" xfId="14" applyNumberFormat="1" applyFont="1" applyBorder="1" applyAlignment="1">
      <alignment vertical="center" wrapText="1"/>
    </xf>
    <xf numFmtId="165" fontId="35" fillId="0" borderId="32" xfId="2" applyNumberFormat="1" applyFont="1" applyBorder="1"/>
    <xf numFmtId="165" fontId="35" fillId="0" borderId="31" xfId="2" applyNumberFormat="1" applyFont="1" applyBorder="1" applyAlignment="1">
      <alignment horizontal="center"/>
    </xf>
    <xf numFmtId="0" fontId="11" fillId="0" borderId="0" xfId="0" applyFont="1" applyAlignment="1">
      <alignment wrapText="1"/>
    </xf>
    <xf numFmtId="0" fontId="18" fillId="0" borderId="36" xfId="1" applyNumberFormat="1" applyFont="1" applyFill="1" applyBorder="1" applyAlignment="1" applyProtection="1">
      <alignment horizontal="center" vertical="center"/>
    </xf>
    <xf numFmtId="0" fontId="18" fillId="0" borderId="37" xfId="1" applyNumberFormat="1" applyFont="1" applyFill="1" applyBorder="1" applyAlignment="1" applyProtection="1">
      <alignment horizontal="center" vertical="center"/>
    </xf>
    <xf numFmtId="0" fontId="18" fillId="0" borderId="37" xfId="1" applyNumberFormat="1" applyFont="1" applyFill="1" applyBorder="1" applyAlignment="1" applyProtection="1">
      <alignment horizontal="justify" vertical="center" wrapText="1"/>
    </xf>
    <xf numFmtId="0" fontId="18" fillId="0" borderId="37" xfId="1" applyNumberFormat="1" applyFont="1" applyFill="1" applyBorder="1" applyAlignment="1" applyProtection="1">
      <alignment vertical="center"/>
    </xf>
    <xf numFmtId="44" fontId="18" fillId="0" borderId="38" xfId="8" applyFont="1" applyFill="1" applyBorder="1" applyAlignment="1" applyProtection="1">
      <alignment vertical="center"/>
    </xf>
    <xf numFmtId="0" fontId="11" fillId="0" borderId="4" xfId="2" applyBorder="1" applyAlignment="1">
      <alignment wrapText="1"/>
    </xf>
    <xf numFmtId="0" fontId="33" fillId="0" borderId="0" xfId="2" applyFont="1" applyAlignment="1">
      <alignment vertical="center" wrapText="1"/>
    </xf>
    <xf numFmtId="0" fontId="11" fillId="0" borderId="0" xfId="2" applyAlignment="1">
      <alignment vertical="center" wrapText="1"/>
    </xf>
    <xf numFmtId="0" fontId="34" fillId="0" borderId="0" xfId="2" applyFont="1" applyAlignment="1">
      <alignment vertical="center" wrapText="1"/>
    </xf>
    <xf numFmtId="0" fontId="35" fillId="0" borderId="0" xfId="2" applyFont="1" applyAlignment="1">
      <alignment wrapText="1"/>
    </xf>
    <xf numFmtId="0" fontId="20" fillId="0" borderId="0" xfId="2" applyFont="1" applyAlignment="1">
      <alignment vertical="center" wrapText="1"/>
    </xf>
    <xf numFmtId="0" fontId="32" fillId="0" borderId="9" xfId="2" applyFont="1" applyBorder="1" applyAlignment="1">
      <alignment horizontal="left" wrapText="1"/>
    </xf>
    <xf numFmtId="0" fontId="35" fillId="0" borderId="23" xfId="2" applyFont="1" applyBorder="1" applyAlignment="1">
      <alignment horizontal="center" wrapText="1"/>
    </xf>
    <xf numFmtId="44" fontId="18" fillId="0" borderId="39" xfId="8" applyFont="1" applyFill="1" applyBorder="1" applyAlignment="1" applyProtection="1">
      <alignment vertical="center"/>
    </xf>
    <xf numFmtId="0" fontId="20" fillId="0" borderId="33" xfId="1" applyNumberFormat="1" applyFont="1" applyFill="1" applyBorder="1" applyAlignment="1" applyProtection="1">
      <alignment vertical="center"/>
    </xf>
    <xf numFmtId="0" fontId="20" fillId="0" borderId="34" xfId="1" applyNumberFormat="1" applyFont="1" applyFill="1" applyBorder="1" applyAlignment="1" applyProtection="1">
      <alignment vertical="center"/>
    </xf>
    <xf numFmtId="0" fontId="20" fillId="0" borderId="34" xfId="1" applyNumberFormat="1" applyFont="1" applyFill="1" applyBorder="1" applyAlignment="1" applyProtection="1">
      <alignment vertical="center" wrapText="1"/>
    </xf>
    <xf numFmtId="172" fontId="18" fillId="0" borderId="27" xfId="8" applyNumberFormat="1" applyFont="1" applyFill="1" applyBorder="1" applyAlignment="1" applyProtection="1">
      <alignment horizontal="right" vertical="center"/>
    </xf>
    <xf numFmtId="165" fontId="31" fillId="0" borderId="41" xfId="2" applyNumberFormat="1" applyFont="1" applyBorder="1" applyAlignment="1">
      <alignment horizontal="center"/>
    </xf>
    <xf numFmtId="0" fontId="31" fillId="0" borderId="18" xfId="2" applyFont="1" applyBorder="1" applyAlignment="1">
      <alignment horizontal="left" wrapText="1"/>
    </xf>
    <xf numFmtId="0" fontId="31" fillId="0" borderId="18" xfId="2" applyFont="1" applyBorder="1"/>
    <xf numFmtId="0" fontId="31" fillId="0" borderId="18" xfId="2" applyFont="1" applyBorder="1" applyAlignment="1">
      <alignment horizontal="center"/>
    </xf>
    <xf numFmtId="0" fontId="35" fillId="0" borderId="3" xfId="2" applyFont="1" applyBorder="1" applyAlignment="1">
      <alignment horizontal="center"/>
    </xf>
    <xf numFmtId="0" fontId="35" fillId="0" borderId="6" xfId="2" applyFont="1" applyBorder="1" applyAlignment="1">
      <alignment horizontal="center"/>
    </xf>
    <xf numFmtId="166" fontId="35" fillId="0" borderId="8" xfId="7" applyFont="1" applyBorder="1" applyAlignment="1">
      <alignment horizontal="center"/>
    </xf>
    <xf numFmtId="0" fontId="35" fillId="0" borderId="18" xfId="2" applyFont="1" applyBorder="1" applyAlignment="1">
      <alignment horizontal="center"/>
    </xf>
    <xf numFmtId="172" fontId="18" fillId="0" borderId="26" xfId="8" applyNumberFormat="1" applyFont="1" applyFill="1" applyBorder="1" applyAlignment="1" applyProtection="1">
      <alignment horizontal="right" vertical="center"/>
    </xf>
    <xf numFmtId="0" fontId="21" fillId="0" borderId="32" xfId="14" applyFont="1" applyBorder="1" applyAlignment="1">
      <alignment horizontal="center"/>
    </xf>
    <xf numFmtId="165" fontId="20" fillId="0" borderId="31" xfId="2" applyNumberFormat="1" applyFont="1" applyBorder="1" applyAlignment="1">
      <alignment horizontal="center" vertical="center" wrapText="1"/>
    </xf>
    <xf numFmtId="0" fontId="18" fillId="0" borderId="31" xfId="14" applyFont="1" applyBorder="1" applyAlignment="1">
      <alignment horizontal="center" vertical="center" wrapText="1"/>
    </xf>
    <xf numFmtId="0" fontId="18" fillId="0" borderId="41" xfId="14" applyFont="1" applyBorder="1" applyAlignment="1">
      <alignment horizontal="center" vertical="center" wrapText="1"/>
    </xf>
    <xf numFmtId="0" fontId="41" fillId="0" borderId="30" xfId="0" applyFont="1" applyBorder="1" applyAlignment="1">
      <alignment horizontal="justify" vertical="justify"/>
    </xf>
    <xf numFmtId="166" fontId="18" fillId="0" borderId="30" xfId="5" applyNumberFormat="1" applyFont="1" applyBorder="1" applyAlignment="1">
      <alignment horizontal="center" vertical="center" wrapText="1"/>
    </xf>
    <xf numFmtId="167" fontId="18" fillId="0" borderId="30" xfId="1" applyNumberFormat="1" applyFont="1" applyFill="1" applyBorder="1" applyAlignment="1" applyProtection="1">
      <alignment horizontal="right" vertical="center"/>
    </xf>
    <xf numFmtId="172" fontId="18" fillId="0" borderId="30" xfId="8" applyNumberFormat="1" applyFont="1" applyFill="1" applyBorder="1" applyAlignment="1" applyProtection="1">
      <alignment horizontal="right" vertical="center"/>
    </xf>
    <xf numFmtId="0" fontId="11" fillId="0" borderId="30" xfId="0" applyFont="1" applyBorder="1" applyAlignment="1" applyProtection="1">
      <alignment horizontal="left" vertical="center" wrapText="1"/>
      <protection locked="0"/>
    </xf>
    <xf numFmtId="0" fontId="32" fillId="0" borderId="30" xfId="3" applyFont="1" applyBorder="1" applyAlignment="1">
      <alignment vertical="center" wrapText="1"/>
    </xf>
    <xf numFmtId="0" fontId="41" fillId="0" borderId="30" xfId="0" applyFont="1" applyBorder="1" applyAlignment="1">
      <alignment vertical="distributed"/>
    </xf>
    <xf numFmtId="166" fontId="32" fillId="0" borderId="30" xfId="5" applyNumberFormat="1" applyFont="1" applyBorder="1" applyAlignment="1">
      <alignment vertical="justify" wrapText="1"/>
    </xf>
    <xf numFmtId="166" fontId="33" fillId="0" borderId="30" xfId="5" applyNumberFormat="1" applyFont="1" applyBorder="1" applyAlignment="1">
      <alignment horizontal="center" vertical="center" wrapText="1"/>
    </xf>
    <xf numFmtId="167" fontId="33" fillId="0" borderId="30" xfId="1" applyNumberFormat="1" applyFont="1" applyFill="1" applyBorder="1" applyAlignment="1" applyProtection="1">
      <alignment horizontal="right" vertical="center"/>
    </xf>
    <xf numFmtId="172" fontId="33" fillId="0" borderId="30" xfId="8" applyNumberFormat="1" applyFont="1" applyFill="1" applyBorder="1" applyAlignment="1" applyProtection="1">
      <alignment horizontal="right" vertical="center"/>
    </xf>
    <xf numFmtId="0" fontId="41" fillId="0" borderId="30" xfId="0" applyFont="1" applyBorder="1"/>
    <xf numFmtId="0" fontId="41" fillId="0" borderId="30" xfId="0" applyFont="1" applyBorder="1" applyAlignment="1">
      <alignment vertical="justify"/>
    </xf>
    <xf numFmtId="166" fontId="11" fillId="0" borderId="30" xfId="5" applyNumberFormat="1" applyFont="1" applyBorder="1" applyAlignment="1">
      <alignment vertical="justify" wrapText="1"/>
    </xf>
    <xf numFmtId="49" fontId="18" fillId="0" borderId="30" xfId="5" applyNumberFormat="1" applyFont="1" applyBorder="1" applyAlignment="1">
      <alignment horizontal="center" vertical="center" wrapText="1"/>
    </xf>
    <xf numFmtId="0" fontId="15" fillId="0" borderId="30" xfId="20" applyBorder="1" applyAlignment="1">
      <alignment wrapText="1"/>
    </xf>
    <xf numFmtId="166" fontId="32" fillId="0" borderId="30" xfId="5" applyNumberFormat="1" applyFont="1" applyBorder="1" applyAlignment="1">
      <alignment vertical="center" wrapText="1"/>
    </xf>
    <xf numFmtId="166" fontId="20" fillId="0" borderId="30" xfId="5" applyNumberFormat="1" applyFont="1" applyBorder="1" applyAlignment="1">
      <alignment horizontal="center" vertical="center" wrapText="1"/>
    </xf>
    <xf numFmtId="167" fontId="20" fillId="0" borderId="30" xfId="1" applyNumberFormat="1" applyFont="1" applyFill="1" applyBorder="1" applyAlignment="1" applyProtection="1">
      <alignment horizontal="right" vertical="center"/>
    </xf>
    <xf numFmtId="172" fontId="20" fillId="0" borderId="30" xfId="8" applyNumberFormat="1" applyFont="1" applyFill="1" applyBorder="1" applyAlignment="1" applyProtection="1">
      <alignment horizontal="right" vertical="center"/>
    </xf>
    <xf numFmtId="165" fontId="32" fillId="3" borderId="31" xfId="3" applyNumberFormat="1" applyFont="1" applyFill="1" applyBorder="1" applyAlignment="1">
      <alignment horizontal="center" vertical="center" wrapText="1"/>
    </xf>
    <xf numFmtId="0" fontId="32" fillId="3" borderId="21" xfId="2" applyFont="1" applyFill="1" applyBorder="1" applyAlignment="1">
      <alignment vertical="center" wrapText="1"/>
    </xf>
    <xf numFmtId="0" fontId="33" fillId="3" borderId="21" xfId="2" applyFont="1" applyFill="1" applyBorder="1" applyAlignment="1">
      <alignment horizontal="center" vertical="center"/>
    </xf>
    <xf numFmtId="0" fontId="43" fillId="3" borderId="21" xfId="1" applyNumberFormat="1" applyFont="1" applyFill="1" applyBorder="1" applyAlignment="1" applyProtection="1">
      <alignment horizontal="center" vertical="center"/>
    </xf>
    <xf numFmtId="44" fontId="43" fillId="3" borderId="21" xfId="8" applyFont="1" applyFill="1" applyBorder="1" applyAlignment="1" applyProtection="1">
      <alignment horizontal="center" vertical="center"/>
    </xf>
    <xf numFmtId="172" fontId="33" fillId="3" borderId="43" xfId="8" applyNumberFormat="1" applyFont="1" applyFill="1" applyBorder="1" applyAlignment="1" applyProtection="1">
      <alignment horizontal="right" vertical="center" wrapText="1"/>
    </xf>
    <xf numFmtId="0" fontId="32" fillId="3" borderId="30" xfId="3" applyFont="1" applyFill="1" applyBorder="1" applyAlignment="1">
      <alignment vertical="center" wrapText="1"/>
    </xf>
    <xf numFmtId="0" fontId="43" fillId="3" borderId="30" xfId="3" applyFont="1" applyFill="1" applyBorder="1" applyAlignment="1">
      <alignment horizontal="center" vertical="center"/>
    </xf>
    <xf numFmtId="0" fontId="43" fillId="3" borderId="30" xfId="1" applyNumberFormat="1" applyFont="1" applyFill="1" applyBorder="1" applyAlignment="1" applyProtection="1">
      <alignment horizontal="right" vertical="center" wrapText="1"/>
    </xf>
    <xf numFmtId="44" fontId="43" fillId="3" borderId="30" xfId="8" applyFont="1" applyFill="1" applyBorder="1" applyAlignment="1" applyProtection="1">
      <alignment horizontal="right" vertical="center" wrapText="1"/>
    </xf>
    <xf numFmtId="166" fontId="32" fillId="3" borderId="30" xfId="5" applyNumberFormat="1" applyFont="1" applyFill="1" applyBorder="1" applyAlignment="1">
      <alignment vertical="justify" wrapText="1"/>
    </xf>
    <xf numFmtId="166" fontId="33" fillId="3" borderId="30" xfId="5" applyNumberFormat="1" applyFont="1" applyFill="1" applyBorder="1" applyAlignment="1">
      <alignment horizontal="center" vertical="center" wrapText="1"/>
    </xf>
    <xf numFmtId="167" fontId="33" fillId="3" borderId="30" xfId="1" applyNumberFormat="1" applyFont="1" applyFill="1" applyBorder="1" applyAlignment="1" applyProtection="1">
      <alignment horizontal="right" vertical="center"/>
    </xf>
    <xf numFmtId="172" fontId="33" fillId="3" borderId="30" xfId="8" applyNumberFormat="1" applyFont="1" applyFill="1" applyBorder="1" applyAlignment="1" applyProtection="1">
      <alignment horizontal="right" vertical="center"/>
    </xf>
    <xf numFmtId="166" fontId="32" fillId="3" borderId="30" xfId="5" applyNumberFormat="1" applyFont="1" applyFill="1" applyBorder="1" applyAlignment="1">
      <alignment vertical="center" wrapText="1"/>
    </xf>
    <xf numFmtId="167" fontId="43" fillId="3" borderId="30" xfId="1" applyNumberFormat="1" applyFont="1" applyFill="1" applyBorder="1" applyAlignment="1" applyProtection="1">
      <alignment horizontal="right" vertical="center"/>
    </xf>
    <xf numFmtId="172" fontId="43" fillId="3" borderId="30" xfId="8" applyNumberFormat="1" applyFont="1" applyFill="1" applyBorder="1" applyAlignment="1" applyProtection="1">
      <alignment horizontal="right" vertical="center"/>
    </xf>
    <xf numFmtId="165" fontId="18" fillId="0" borderId="30" xfId="3" applyNumberFormat="1" applyFont="1" applyBorder="1" applyAlignment="1">
      <alignment horizontal="center" vertical="center"/>
    </xf>
    <xf numFmtId="0" fontId="18" fillId="0" borderId="30" xfId="3" applyFont="1" applyBorder="1" applyAlignment="1">
      <alignment horizontal="center" vertical="center"/>
    </xf>
    <xf numFmtId="165" fontId="11" fillId="0" borderId="44" xfId="3" applyNumberFormat="1" applyBorder="1" applyAlignment="1">
      <alignment horizontal="center" vertical="center" wrapText="1"/>
    </xf>
    <xf numFmtId="172" fontId="18" fillId="0" borderId="45" xfId="8" applyNumberFormat="1" applyFont="1" applyFill="1" applyBorder="1" applyAlignment="1" applyProtection="1">
      <alignment horizontal="right" vertical="center"/>
    </xf>
    <xf numFmtId="165" fontId="32" fillId="3" borderId="44" xfId="3" applyNumberFormat="1" applyFont="1" applyFill="1" applyBorder="1" applyAlignment="1">
      <alignment horizontal="center" vertical="center"/>
    </xf>
    <xf numFmtId="172" fontId="33" fillId="3" borderId="45" xfId="8" applyNumberFormat="1" applyFont="1" applyFill="1" applyBorder="1" applyAlignment="1" applyProtection="1">
      <alignment horizontal="right" vertical="center" wrapText="1"/>
    </xf>
    <xf numFmtId="165" fontId="11" fillId="0" borderId="44" xfId="3" applyNumberFormat="1" applyBorder="1" applyAlignment="1">
      <alignment horizontal="center" vertical="center"/>
    </xf>
    <xf numFmtId="165" fontId="32" fillId="0" borderId="44" xfId="3" applyNumberFormat="1" applyFont="1" applyBorder="1" applyAlignment="1">
      <alignment horizontal="center" vertical="center"/>
    </xf>
    <xf numFmtId="172" fontId="33" fillId="0" borderId="45" xfId="8" applyNumberFormat="1" applyFont="1" applyFill="1" applyBorder="1" applyAlignment="1" applyProtection="1">
      <alignment horizontal="right" vertical="center" wrapText="1"/>
    </xf>
    <xf numFmtId="165" fontId="0" fillId="0" borderId="44" xfId="3" applyNumberFormat="1" applyFont="1" applyBorder="1" applyAlignment="1">
      <alignment horizontal="center" vertical="center"/>
    </xf>
    <xf numFmtId="172" fontId="33" fillId="3" borderId="45" xfId="8" applyNumberFormat="1" applyFont="1" applyFill="1" applyBorder="1" applyAlignment="1" applyProtection="1">
      <alignment horizontal="right" vertical="center"/>
    </xf>
    <xf numFmtId="172" fontId="20" fillId="0" borderId="45" xfId="8" applyNumberFormat="1" applyFont="1" applyFill="1" applyBorder="1" applyAlignment="1" applyProtection="1">
      <alignment horizontal="right" vertical="center"/>
    </xf>
    <xf numFmtId="165" fontId="0" fillId="0" borderId="44" xfId="2" applyNumberFormat="1" applyFont="1" applyBorder="1" applyAlignment="1">
      <alignment horizontal="center" vertical="center" wrapText="1"/>
    </xf>
    <xf numFmtId="165" fontId="32" fillId="3" borderId="44" xfId="2" applyNumberFormat="1" applyFont="1" applyFill="1" applyBorder="1" applyAlignment="1">
      <alignment horizontal="center" vertical="center" wrapText="1"/>
    </xf>
    <xf numFmtId="165" fontId="32" fillId="0" borderId="44" xfId="2" applyNumberFormat="1" applyFont="1" applyBorder="1" applyAlignment="1">
      <alignment horizontal="center" vertical="center" wrapText="1"/>
    </xf>
    <xf numFmtId="172" fontId="20" fillId="0" borderId="45" xfId="8" applyNumberFormat="1" applyFont="1" applyFill="1" applyBorder="1" applyAlignment="1" applyProtection="1">
      <alignment horizontal="right" vertical="center" wrapText="1"/>
    </xf>
    <xf numFmtId="165" fontId="0" fillId="0" borderId="46" xfId="3" applyNumberFormat="1" applyFont="1" applyBorder="1" applyAlignment="1">
      <alignment horizontal="center" vertical="center"/>
    </xf>
    <xf numFmtId="0" fontId="41" fillId="0" borderId="47" xfId="0" applyFont="1" applyBorder="1" applyAlignment="1">
      <alignment vertical="justify"/>
    </xf>
    <xf numFmtId="165" fontId="18" fillId="0" borderId="47" xfId="3" applyNumberFormat="1" applyFont="1" applyBorder="1" applyAlignment="1">
      <alignment horizontal="center" vertical="center"/>
    </xf>
    <xf numFmtId="167" fontId="18" fillId="0" borderId="47" xfId="1" applyNumberFormat="1" applyFont="1" applyFill="1" applyBorder="1" applyAlignment="1" applyProtection="1">
      <alignment horizontal="right" vertical="center"/>
    </xf>
    <xf numFmtId="172" fontId="18" fillId="0" borderId="47" xfId="8" applyNumberFormat="1" applyFont="1" applyFill="1" applyBorder="1" applyAlignment="1" applyProtection="1">
      <alignment horizontal="right" vertical="center"/>
    </xf>
    <xf numFmtId="172" fontId="18" fillId="0" borderId="48" xfId="8" applyNumberFormat="1" applyFont="1" applyFill="1" applyBorder="1" applyAlignment="1" applyProtection="1">
      <alignment horizontal="right" vertical="center"/>
    </xf>
    <xf numFmtId="0" fontId="37" fillId="3" borderId="25" xfId="1" applyNumberFormat="1" applyFont="1" applyFill="1" applyBorder="1" applyAlignment="1" applyProtection="1">
      <alignment horizontal="center" vertical="center"/>
    </xf>
    <xf numFmtId="0" fontId="36" fillId="3" borderId="26" xfId="1" applyNumberFormat="1" applyFont="1" applyFill="1" applyBorder="1" applyAlignment="1" applyProtection="1">
      <alignment vertical="center" wrapText="1"/>
    </xf>
    <xf numFmtId="0" fontId="37" fillId="3" borderId="26" xfId="1" applyNumberFormat="1" applyFont="1" applyFill="1" applyBorder="1" applyAlignment="1" applyProtection="1">
      <alignment vertical="center" wrapText="1"/>
    </xf>
    <xf numFmtId="0" fontId="37" fillId="3" borderId="26" xfId="1" applyNumberFormat="1" applyFont="1" applyFill="1" applyBorder="1" applyAlignment="1" applyProtection="1">
      <alignment vertical="center"/>
    </xf>
    <xf numFmtId="0" fontId="37" fillId="0" borderId="33" xfId="1" applyNumberFormat="1" applyFont="1" applyFill="1" applyBorder="1" applyAlignment="1" applyProtection="1">
      <alignment horizontal="center" vertical="center"/>
    </xf>
    <xf numFmtId="0" fontId="36" fillId="0" borderId="34" xfId="1" applyNumberFormat="1" applyFont="1" applyFill="1" applyBorder="1" applyAlignment="1" applyProtection="1">
      <alignment vertical="center" wrapText="1"/>
    </xf>
    <xf numFmtId="0" fontId="37" fillId="0" borderId="34" xfId="1" applyNumberFormat="1" applyFont="1" applyFill="1" applyBorder="1" applyAlignment="1" applyProtection="1">
      <alignment vertical="center" wrapText="1"/>
    </xf>
    <xf numFmtId="0" fontId="37" fillId="0" borderId="34" xfId="1" applyNumberFormat="1" applyFont="1" applyFill="1" applyBorder="1" applyAlignment="1" applyProtection="1">
      <alignment vertical="center"/>
    </xf>
    <xf numFmtId="0" fontId="0" fillId="0" borderId="30" xfId="0" applyBorder="1" applyAlignment="1" applyProtection="1">
      <alignment horizontal="left" vertical="center" wrapText="1"/>
      <protection locked="0"/>
    </xf>
    <xf numFmtId="0" fontId="20" fillId="0" borderId="0" xfId="2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172" fontId="36" fillId="3" borderId="28" xfId="8" applyNumberFormat="1" applyFont="1" applyFill="1" applyBorder="1" applyAlignment="1" applyProtection="1">
      <alignment vertical="center"/>
    </xf>
    <xf numFmtId="44" fontId="36" fillId="3" borderId="29" xfId="8" applyFont="1" applyFill="1" applyBorder="1" applyAlignment="1" applyProtection="1">
      <alignment vertical="center"/>
    </xf>
    <xf numFmtId="44" fontId="36" fillId="0" borderId="34" xfId="8" applyFont="1" applyFill="1" applyBorder="1" applyAlignment="1" applyProtection="1">
      <alignment vertical="center"/>
    </xf>
    <xf numFmtId="44" fontId="36" fillId="0" borderId="49" xfId="8" applyFont="1" applyFill="1" applyBorder="1" applyAlignment="1" applyProtection="1">
      <alignment vertical="center"/>
    </xf>
    <xf numFmtId="44" fontId="20" fillId="0" borderId="35" xfId="8" applyFont="1" applyFill="1" applyBorder="1" applyAlignment="1" applyProtection="1">
      <alignment vertical="center"/>
    </xf>
    <xf numFmtId="44" fontId="20" fillId="0" borderId="40" xfId="8" applyFont="1" applyFill="1" applyBorder="1" applyAlignment="1" applyProtection="1">
      <alignment vertical="center"/>
    </xf>
    <xf numFmtId="44" fontId="18" fillId="0" borderId="0" xfId="14" applyNumberFormat="1" applyFont="1" applyAlignment="1">
      <alignment horizontal="center" vertical="center"/>
    </xf>
    <xf numFmtId="0" fontId="18" fillId="0" borderId="0" xfId="14" applyFont="1" applyAlignment="1">
      <alignment horizontal="center" vertical="center"/>
    </xf>
    <xf numFmtId="0" fontId="18" fillId="0" borderId="0" xfId="14" applyFont="1" applyAlignment="1">
      <alignment horizontal="center"/>
    </xf>
    <xf numFmtId="0" fontId="19" fillId="0" borderId="0" xfId="14" applyFont="1" applyAlignment="1">
      <alignment horizontal="center" vertical="center" wrapText="1"/>
    </xf>
    <xf numFmtId="0" fontId="20" fillId="0" borderId="5" xfId="14" applyFont="1" applyBorder="1" applyAlignment="1">
      <alignment horizontal="left" vertical="center" wrapText="1"/>
    </xf>
    <xf numFmtId="0" fontId="20" fillId="0" borderId="0" xfId="14" applyFont="1" applyAlignment="1">
      <alignment horizontal="left" vertical="center" wrapText="1"/>
    </xf>
    <xf numFmtId="0" fontId="20" fillId="0" borderId="22" xfId="14" applyFont="1" applyBorder="1" applyAlignment="1">
      <alignment horizontal="center" vertical="center" wrapText="1"/>
    </xf>
    <xf numFmtId="0" fontId="20" fillId="0" borderId="12" xfId="14" applyFont="1" applyBorder="1" applyAlignment="1">
      <alignment horizontal="center" vertical="center" wrapText="1"/>
    </xf>
    <xf numFmtId="44" fontId="40" fillId="0" borderId="0" xfId="14" applyNumberFormat="1" applyFont="1" applyAlignment="1">
      <alignment horizontal="center" vertical="center" wrapText="1"/>
    </xf>
    <xf numFmtId="166" fontId="18" fillId="0" borderId="20" xfId="7" applyFont="1" applyFill="1" applyBorder="1" applyAlignment="1">
      <alignment horizontal="center" vertical="center" wrapText="1"/>
    </xf>
    <xf numFmtId="166" fontId="18" fillId="0" borderId="0" xfId="7" applyFont="1" applyFill="1" applyBorder="1" applyAlignment="1">
      <alignment horizontal="center" vertical="center" wrapText="1"/>
    </xf>
    <xf numFmtId="166" fontId="18" fillId="0" borderId="6" xfId="7" applyFont="1" applyFill="1" applyBorder="1" applyAlignment="1">
      <alignment horizontal="center" vertical="center" wrapText="1"/>
    </xf>
    <xf numFmtId="0" fontId="20" fillId="0" borderId="1" xfId="14" applyFont="1" applyBorder="1" applyAlignment="1">
      <alignment horizontal="center" vertical="center" wrapText="1"/>
    </xf>
    <xf numFmtId="0" fontId="20" fillId="0" borderId="18" xfId="14" applyFont="1" applyBorder="1" applyAlignment="1">
      <alignment horizontal="center" vertical="center" wrapText="1"/>
    </xf>
    <xf numFmtId="0" fontId="20" fillId="0" borderId="42" xfId="14" applyFont="1" applyBorder="1" applyAlignment="1">
      <alignment horizontal="center" vertical="center" wrapText="1"/>
    </xf>
    <xf numFmtId="0" fontId="20" fillId="0" borderId="24" xfId="14" applyFont="1" applyBorder="1" applyAlignment="1">
      <alignment horizontal="center" vertical="center" wrapText="1"/>
    </xf>
  </cellXfs>
  <cellStyles count="40">
    <cellStyle name="Excel Built-in Normal" xfId="27" xr:uid="{00000000-0005-0000-0000-000000000000}"/>
    <cellStyle name="Moeda" xfId="8" builtinId="4"/>
    <cellStyle name="Moeda 2" xfId="6" xr:uid="{00000000-0005-0000-0000-000002000000}"/>
    <cellStyle name="Moeda 3" xfId="21" xr:uid="{00000000-0005-0000-0000-000003000000}"/>
    <cellStyle name="Normal" xfId="0" builtinId="0"/>
    <cellStyle name="Normal 11" xfId="2" xr:uid="{00000000-0005-0000-0000-000006000000}"/>
    <cellStyle name="Normal 13" xfId="3" xr:uid="{00000000-0005-0000-0000-000007000000}"/>
    <cellStyle name="Normal 2" xfId="11" xr:uid="{00000000-0005-0000-0000-000008000000}"/>
    <cellStyle name="Normal 2 2" xfId="16" xr:uid="{00000000-0005-0000-0000-000009000000}"/>
    <cellStyle name="Normal 2 2 2" xfId="22" xr:uid="{00000000-0005-0000-0000-00000A000000}"/>
    <cellStyle name="Normal 2 3" xfId="23" xr:uid="{00000000-0005-0000-0000-00000B000000}"/>
    <cellStyle name="Normal 2 4" xfId="36" xr:uid="{BD37617D-F808-401C-BE10-0DC52F64ADA7}"/>
    <cellStyle name="Normal 2 5" xfId="9" xr:uid="{00000000-0005-0000-0000-00000C000000}"/>
    <cellStyle name="Normal 2 6" xfId="39" xr:uid="{68962835-1E0A-49EF-ADC6-A9BEBE695693}"/>
    <cellStyle name="Normal 3" xfId="5" xr:uid="{00000000-0005-0000-0000-00000D000000}"/>
    <cellStyle name="Normal 3 2" xfId="15" xr:uid="{00000000-0005-0000-0000-00000E000000}"/>
    <cellStyle name="Normal 3 3" xfId="29" xr:uid="{00000000-0005-0000-0000-00000F000000}"/>
    <cellStyle name="Normal 4" xfId="12" xr:uid="{00000000-0005-0000-0000-000010000000}"/>
    <cellStyle name="Normal 4 2" xfId="34" xr:uid="{9C62C06F-984F-4E58-9CF1-FD670D7C53C8}"/>
    <cellStyle name="Normal 5" xfId="14" xr:uid="{00000000-0005-0000-0000-000011000000}"/>
    <cellStyle name="Normal 5 2" xfId="33" xr:uid="{00000000-0005-0000-0000-000012000000}"/>
    <cellStyle name="Normal 6" xfId="30" xr:uid="{00000000-0005-0000-0000-000013000000}"/>
    <cellStyle name="Normal 6 2" xfId="32" xr:uid="{00000000-0005-0000-0000-000014000000}"/>
    <cellStyle name="Normal 7" xfId="28" xr:uid="{00000000-0005-0000-0000-000015000000}"/>
    <cellStyle name="Normal 8" xfId="35" xr:uid="{F8DBF3F5-E267-4E47-86E9-BDC671E3375B}"/>
    <cellStyle name="Normal 9" xfId="37" xr:uid="{B64AF0E8-46C8-44DE-A22D-2B4ECC2F63C9}"/>
    <cellStyle name="Normal_Plan1" xfId="20" xr:uid="{00000000-0005-0000-0000-000017000000}"/>
    <cellStyle name="Porcentagem" xfId="13" builtinId="5"/>
    <cellStyle name="Separador de milhares 10" xfId="7" xr:uid="{00000000-0005-0000-0000-00001A000000}"/>
    <cellStyle name="Separador de milhares 11" xfId="4" xr:uid="{00000000-0005-0000-0000-00001B000000}"/>
    <cellStyle name="Separador de milhares 2" xfId="24" xr:uid="{00000000-0005-0000-0000-00001C000000}"/>
    <cellStyle name="Separador de milhares 2 2 2 2" xfId="17" xr:uid="{00000000-0005-0000-0000-00001D000000}"/>
    <cellStyle name="Separador de milhares 3 2" xfId="18" xr:uid="{00000000-0005-0000-0000-00001E000000}"/>
    <cellStyle name="Vírgula" xfId="1" builtinId="3"/>
    <cellStyle name="Vírgula 2" xfId="25" xr:uid="{00000000-0005-0000-0000-000020000000}"/>
    <cellStyle name="Vírgula 2 2" xfId="26" xr:uid="{00000000-0005-0000-0000-000021000000}"/>
    <cellStyle name="Vírgula 2 7" xfId="10" xr:uid="{00000000-0005-0000-0000-000022000000}"/>
    <cellStyle name="Vírgula 3" xfId="19" xr:uid="{00000000-0005-0000-0000-000023000000}"/>
    <cellStyle name="Vírgula 4" xfId="31" xr:uid="{00000000-0005-0000-0000-000024000000}"/>
    <cellStyle name="Vírgula 5" xfId="38" xr:uid="{648E98BB-8CD7-4876-AF3D-C7AA78C78F7F}"/>
  </cellStyles>
  <dxfs count="9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8080FF"/>
      <rgbColor rgb="00802060"/>
      <rgbColor rgb="00FFFFC0"/>
      <rgbColor rgb="00A0E0E0"/>
      <rgbColor rgb="00600080"/>
      <rgbColor rgb="00FF3366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B3B3B3"/>
      <rgbColor rgb="00DD9CB3"/>
      <rgbColor rgb="00B38FEE"/>
      <rgbColor rgb="00E3E3E3"/>
      <rgbColor rgb="002A6FF9"/>
      <rgbColor rgb="003DEB3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frota\PLANILHA%20M&#218;LTIPLA%20V3.0.5_INFRA_INDAIA_REV%2004_ETAPA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PENDRIVE\Users\jussara_5901\Downloads\PLANILHA%20EMPRESA%20READEQUA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OBRAS\2023\Regulariza&#231;&#227;o%20Fundaria\BERTIOGA\2018\GIGOV%20ST\RECANTO%20ALEGRE\MO27476008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TABELAS%20OR&#199;AMENT&#193;RIAS\SINAPI%2009-2019\Refer&#234;ncia%2009-201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gerio_281\Documents\2017_PRA&#199;A_SANJARP\2017_PRA&#199;A_SANJARP_MOD_CEF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rota\PLANILHA%20M&#218;LTIPLA%20V3.0.5_INFRA_INDAIA_REV%2004_ETAPA%2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OBRAS\2023\Regulariza&#231;&#227;o%20Fundaria\BERTIOGA\2018\GIGOV%20ST\RECANTO%20ALEGRE\MO412110071%20(QCI,%20CRONO,%20RRE,%20OF&#205;CIO)%20dez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ERTIOGA\Nova%20pasta\GIGOV%20ST\REPROGRAMA&#199;&#195;O%20INDAIA\REPROGRAMA&#199;&#195;O_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8\GIGOV%20ST\REPROGRAMA&#199;&#195;O%20INDAIA\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107">
          <cell r="L107" t="str">
            <v>(Selecione uma Localidade)</v>
          </cell>
        </row>
        <row r="108">
          <cell r="L108" t="str">
            <v>Aracaju / SE</v>
          </cell>
        </row>
        <row r="109">
          <cell r="L109" t="str">
            <v>Belém / PA</v>
          </cell>
        </row>
        <row r="110">
          <cell r="L110" t="str">
            <v>Belo Horizonte / MG</v>
          </cell>
        </row>
        <row r="111">
          <cell r="L111" t="str">
            <v>Boa Vista / RR</v>
          </cell>
        </row>
        <row r="112">
          <cell r="L112" t="str">
            <v>Brasília / DF</v>
          </cell>
        </row>
        <row r="113">
          <cell r="L113" t="str">
            <v>Campo Grande / MS</v>
          </cell>
        </row>
        <row r="114">
          <cell r="L114" t="str">
            <v>Cuiabá / MT</v>
          </cell>
        </row>
        <row r="115">
          <cell r="L115" t="str">
            <v>Curitiba / PR</v>
          </cell>
        </row>
        <row r="116">
          <cell r="L116" t="str">
            <v>Florianópolis / SC</v>
          </cell>
        </row>
        <row r="117">
          <cell r="L117" t="str">
            <v>Fortaleza / CE</v>
          </cell>
        </row>
        <row r="118">
          <cell r="L118" t="str">
            <v>Goiânia / GO</v>
          </cell>
        </row>
        <row r="119">
          <cell r="L119" t="str">
            <v>João Pessoa / PB</v>
          </cell>
        </row>
        <row r="120">
          <cell r="L120" t="str">
            <v>Macapá / AP</v>
          </cell>
        </row>
        <row r="121">
          <cell r="L121" t="str">
            <v>Maceió / AL</v>
          </cell>
        </row>
        <row r="122">
          <cell r="L122" t="str">
            <v>Manaus / AM</v>
          </cell>
        </row>
        <row r="123">
          <cell r="L123" t="str">
            <v>Natal / RN</v>
          </cell>
        </row>
        <row r="124">
          <cell r="L124" t="str">
            <v>Palmas / TO</v>
          </cell>
        </row>
        <row r="125">
          <cell r="L125" t="str">
            <v>Porto Alegre / RS</v>
          </cell>
        </row>
        <row r="126">
          <cell r="L126" t="str">
            <v>Porto Velho / RO</v>
          </cell>
        </row>
        <row r="127">
          <cell r="L127" t="str">
            <v>Recife / PE</v>
          </cell>
        </row>
        <row r="128">
          <cell r="L128" t="str">
            <v>Rio Branco / AC</v>
          </cell>
        </row>
        <row r="129">
          <cell r="L129" t="str">
            <v>Rio de Janeiro / RJ</v>
          </cell>
        </row>
        <row r="130">
          <cell r="L130" t="str">
            <v>Salvador / BA</v>
          </cell>
        </row>
        <row r="131">
          <cell r="L131" t="str">
            <v>São Luís / MA</v>
          </cell>
        </row>
        <row r="132">
          <cell r="L132" t="str">
            <v>São Paulo / SP</v>
          </cell>
        </row>
        <row r="133">
          <cell r="L133" t="str">
            <v>Teresina / PI</v>
          </cell>
        </row>
        <row r="134">
          <cell r="L134" t="str">
            <v>Vitória / ES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/>
      <sheetData sheetId="2" refreshError="1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>
        <row r="38">
          <cell r="A38">
            <v>42856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QCI"/>
      <sheetName val="CRONO"/>
      <sheetName val="RRE"/>
      <sheetName val="Ofício"/>
      <sheetName val="Listas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AJ - ARACAJU</v>
          </cell>
        </row>
        <row r="4">
          <cell r="A4" t="str">
            <v>AN - ANAPOLIS</v>
          </cell>
        </row>
        <row r="5">
          <cell r="A5" t="str">
            <v>BE - BELEM</v>
          </cell>
        </row>
        <row r="6">
          <cell r="A6" t="str">
            <v>BH - BELO HORIZONTE</v>
          </cell>
        </row>
        <row r="7">
          <cell r="A7" t="str">
            <v>BI - BARREIRAS</v>
          </cell>
        </row>
        <row r="8">
          <cell r="A8" t="str">
            <v>BL - BLUMENAU</v>
          </cell>
        </row>
        <row r="9">
          <cell r="A9" t="str">
            <v>BR - BRASILIA</v>
          </cell>
        </row>
        <row r="10">
          <cell r="A10" t="str">
            <v>BU - BAURU</v>
          </cell>
        </row>
        <row r="11">
          <cell r="A11" t="str">
            <v>BV - BOA VISTA</v>
          </cell>
        </row>
        <row r="12">
          <cell r="A12" t="str">
            <v>CA  - CARUARU</v>
          </cell>
        </row>
        <row r="13">
          <cell r="A13" t="str">
            <v>CB - CUIABA</v>
          </cell>
        </row>
        <row r="14">
          <cell r="A14" t="str">
            <v>CG - CAMPO GRANDE</v>
          </cell>
        </row>
        <row r="15">
          <cell r="A15" t="str">
            <v>CH - CHAPECO</v>
          </cell>
        </row>
        <row r="16">
          <cell r="A16" t="str">
            <v>CM - CAMPOS DOS GOYTACAZES</v>
          </cell>
        </row>
        <row r="17">
          <cell r="A17" t="str">
            <v>CP - CAMPINAS</v>
          </cell>
        </row>
        <row r="18">
          <cell r="A18" t="str">
            <v>CR - CRICIUMA</v>
          </cell>
        </row>
        <row r="19">
          <cell r="A19" t="str">
            <v>CT - CURITIBA</v>
          </cell>
        </row>
        <row r="20">
          <cell r="A20" t="str">
            <v>CV  - CASCAVEL</v>
          </cell>
        </row>
        <row r="21">
          <cell r="A21" t="str">
            <v>CX - CAXIAS DO SUL</v>
          </cell>
        </row>
        <row r="22">
          <cell r="A22" t="str">
            <v>DD - DOURADOS</v>
          </cell>
        </row>
        <row r="23">
          <cell r="A23" t="str">
            <v>DV - DIVINOPOLIS</v>
          </cell>
        </row>
        <row r="24">
          <cell r="A24" t="str">
            <v>FL - FLORIANOPOLIS</v>
          </cell>
        </row>
        <row r="25">
          <cell r="A25" t="str">
            <v>FO - FORTALEZA</v>
          </cell>
        </row>
        <row r="26">
          <cell r="A26" t="str">
            <v>FS  - FEIRA DE SANTANA</v>
          </cell>
        </row>
        <row r="27">
          <cell r="A27" t="str">
            <v>GO - GOIANIA</v>
          </cell>
        </row>
        <row r="28">
          <cell r="A28" t="str">
            <v>GV - GOVERNADOR VALADARES</v>
          </cell>
        </row>
        <row r="29">
          <cell r="A29" t="str">
            <v>IT - ITABUNA</v>
          </cell>
        </row>
        <row r="30">
          <cell r="A30" t="str">
            <v>JD - JUNDIAI</v>
          </cell>
        </row>
        <row r="31">
          <cell r="A31" t="str">
            <v>JF - JUIZ DE FORA</v>
          </cell>
        </row>
        <row r="32">
          <cell r="A32" t="str">
            <v>JN - JUAZEIRO DO NORTE</v>
          </cell>
        </row>
        <row r="33">
          <cell r="A33" t="str">
            <v>JP - JOAO PESSOA</v>
          </cell>
        </row>
        <row r="34">
          <cell r="A34" t="str">
            <v>JV - JOINVILLE</v>
          </cell>
        </row>
        <row r="35">
          <cell r="A35" t="str">
            <v>LD - LONDRINA</v>
          </cell>
        </row>
        <row r="36">
          <cell r="A36" t="str">
            <v>LI - PETROLINA</v>
          </cell>
        </row>
        <row r="37">
          <cell r="A37" t="str">
            <v>MB - MARABA</v>
          </cell>
        </row>
        <row r="38">
          <cell r="A38" t="str">
            <v>MC - MACAPA</v>
          </cell>
        </row>
        <row r="39">
          <cell r="A39" t="str">
            <v>ME - MACEIO</v>
          </cell>
        </row>
        <row r="40">
          <cell r="A40" t="str">
            <v>MN - MANAUS</v>
          </cell>
        </row>
        <row r="41">
          <cell r="A41" t="str">
            <v>MO - MONTES CLAROS</v>
          </cell>
        </row>
        <row r="42">
          <cell r="A42" t="str">
            <v>MR - MARINGA</v>
          </cell>
        </row>
        <row r="43">
          <cell r="A43" t="str">
            <v>NA - NATAL</v>
          </cell>
        </row>
        <row r="44">
          <cell r="A44" t="str">
            <v>NH - NOVO HAMBURGO</v>
          </cell>
        </row>
        <row r="45">
          <cell r="A45" t="str">
            <v>NT - NITEROI</v>
          </cell>
        </row>
        <row r="46">
          <cell r="A46" t="str">
            <v>OS - OSASCO</v>
          </cell>
        </row>
        <row r="47">
          <cell r="A47" t="str">
            <v>PC - POCOS DE CALDAS</v>
          </cell>
        </row>
        <row r="48">
          <cell r="A48" t="str">
            <v>PF - PASSO FUNDO</v>
          </cell>
        </row>
        <row r="49">
          <cell r="A49" t="str">
            <v>PG - PONTA GROSSA</v>
          </cell>
        </row>
        <row r="50">
          <cell r="A50" t="str">
            <v>PK - PIRACICABA</v>
          </cell>
        </row>
        <row r="51">
          <cell r="A51" t="str">
            <v>PL - PELOTAS</v>
          </cell>
        </row>
        <row r="52">
          <cell r="A52" t="str">
            <v>PM - PALMAS</v>
          </cell>
        </row>
        <row r="53">
          <cell r="A53" t="str">
            <v>PO - PORTO ALEGRE</v>
          </cell>
        </row>
        <row r="54">
          <cell r="A54" t="str">
            <v>PP - PRESIDENTE PRUDENTE</v>
          </cell>
        </row>
        <row r="55">
          <cell r="A55" t="str">
            <v>PV - PORTO VELHO</v>
          </cell>
        </row>
        <row r="56">
          <cell r="A56" t="str">
            <v>RB - RIO BRANCO</v>
          </cell>
        </row>
        <row r="57">
          <cell r="A57" t="str">
            <v>RE - RECIFE</v>
          </cell>
        </row>
        <row r="58">
          <cell r="A58" t="str">
            <v>RJ - RIO DE JANEIRO</v>
          </cell>
        </row>
        <row r="59">
          <cell r="A59" t="str">
            <v>RP - RIBEIRAO PRETO</v>
          </cell>
        </row>
        <row r="60">
          <cell r="A60" t="str">
            <v>SA - SALVADOR</v>
          </cell>
        </row>
        <row r="61">
          <cell r="A61" t="str">
            <v>SD - SANTO ANDRE</v>
          </cell>
        </row>
        <row r="62">
          <cell r="A62" t="str">
            <v>SJ - SAO JOSE DOS CAMPOS</v>
          </cell>
        </row>
        <row r="63">
          <cell r="A63" t="str">
            <v>SL - SAO LUIS</v>
          </cell>
        </row>
        <row r="64">
          <cell r="A64" t="str">
            <v>SM - SANTA MARIA</v>
          </cell>
        </row>
        <row r="65">
          <cell r="A65" t="str">
            <v>SO - SOROCABA</v>
          </cell>
        </row>
        <row r="66">
          <cell r="A66" t="str">
            <v>SP - SAO PAULO</v>
          </cell>
        </row>
        <row r="67">
          <cell r="A67" t="str">
            <v>SR - SAO JOSE DO RIO PRETO</v>
          </cell>
        </row>
        <row r="68">
          <cell r="A68" t="str">
            <v>ST - SANTOS</v>
          </cell>
        </row>
        <row r="69">
          <cell r="A69" t="str">
            <v>TE -  TERESINA</v>
          </cell>
        </row>
        <row r="70">
          <cell r="A70" t="str">
            <v>TR - SANTAREM</v>
          </cell>
        </row>
        <row r="71">
          <cell r="A71" t="str">
            <v>UB - UBERLANDIA</v>
          </cell>
        </row>
        <row r="72">
          <cell r="A72" t="str">
            <v>VC - VITORIA DA CONQUISTA</v>
          </cell>
        </row>
        <row r="73">
          <cell r="A73" t="str">
            <v>VR - VOLTA REDONDA</v>
          </cell>
        </row>
        <row r="74">
          <cell r="A74" t="str">
            <v>VT - VITORIA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1"/>
  <sheetViews>
    <sheetView tabSelected="1" view="pageBreakPreview" zoomScaleNormal="110" zoomScaleSheetLayoutView="100" workbookViewId="0">
      <selection activeCell="F65" sqref="F65"/>
    </sheetView>
  </sheetViews>
  <sheetFormatPr defaultColWidth="9.140625" defaultRowHeight="12.75" x14ac:dyDescent="0.2"/>
  <cols>
    <col min="1" max="1" width="9.140625" style="138" customWidth="1"/>
    <col min="2" max="2" width="50.7109375" style="144" customWidth="1"/>
    <col min="3" max="3" width="9" style="138" customWidth="1"/>
    <col min="4" max="4" width="13" style="138" customWidth="1"/>
    <col min="5" max="5" width="12.7109375" style="138" customWidth="1"/>
    <col min="6" max="6" width="18.42578125" style="138" customWidth="1"/>
    <col min="7" max="7" width="9.140625" style="138"/>
    <col min="8" max="8" width="12" style="138" bestFit="1" customWidth="1"/>
    <col min="9" max="16384" width="9.140625" style="138"/>
  </cols>
  <sheetData>
    <row r="1" spans="1:6" s="129" customFormat="1" ht="14.25" x14ac:dyDescent="0.2">
      <c r="A1" s="107"/>
      <c r="B1" s="150"/>
      <c r="C1" s="108"/>
      <c r="D1" s="109"/>
      <c r="E1" s="109"/>
      <c r="F1" s="130"/>
    </row>
    <row r="2" spans="1:6" s="129" customFormat="1" ht="15.75" x14ac:dyDescent="0.2">
      <c r="A2" s="110"/>
      <c r="B2" s="151"/>
      <c r="C2" s="111"/>
      <c r="D2" s="112"/>
      <c r="E2" s="113"/>
      <c r="F2" s="131"/>
    </row>
    <row r="3" spans="1:6" s="129" customFormat="1" ht="14.25" x14ac:dyDescent="0.2">
      <c r="A3" s="114"/>
      <c r="B3" s="152"/>
      <c r="C3" s="115"/>
      <c r="D3" s="112"/>
      <c r="E3" s="116" t="s">
        <v>23</v>
      </c>
      <c r="F3" s="132" t="s">
        <v>197</v>
      </c>
    </row>
    <row r="4" spans="1:6" s="129" customFormat="1" ht="20.25" x14ac:dyDescent="0.2">
      <c r="A4" s="110"/>
      <c r="B4" s="153" t="s">
        <v>10</v>
      </c>
      <c r="C4" s="117"/>
      <c r="D4" s="112"/>
      <c r="E4" s="116"/>
      <c r="F4" s="134"/>
    </row>
    <row r="5" spans="1:6" s="129" customFormat="1" ht="14.25" x14ac:dyDescent="0.2">
      <c r="A5" s="110"/>
      <c r="B5" s="154"/>
      <c r="C5" s="117"/>
      <c r="D5" s="112"/>
      <c r="E5" s="116"/>
      <c r="F5" s="131"/>
    </row>
    <row r="6" spans="1:6" s="129" customFormat="1" ht="24" customHeight="1" x14ac:dyDescent="0.2">
      <c r="A6" s="110"/>
      <c r="B6" s="244" t="s">
        <v>85</v>
      </c>
      <c r="C6" s="244"/>
      <c r="D6" s="112"/>
      <c r="E6" s="116" t="s">
        <v>25</v>
      </c>
      <c r="F6" s="133">
        <v>0</v>
      </c>
    </row>
    <row r="7" spans="1:6" s="129" customFormat="1" ht="14.25" x14ac:dyDescent="0.2">
      <c r="A7" s="110"/>
      <c r="B7" s="155" t="s">
        <v>86</v>
      </c>
      <c r="C7" s="115"/>
      <c r="D7" s="112"/>
      <c r="E7" s="118" t="s">
        <v>24</v>
      </c>
      <c r="F7" s="134"/>
    </row>
    <row r="8" spans="1:6" s="129" customFormat="1" ht="15" thickBot="1" x14ac:dyDescent="0.25">
      <c r="A8" s="119"/>
      <c r="B8" s="156"/>
      <c r="C8" s="120"/>
      <c r="D8" s="121"/>
      <c r="E8" s="121"/>
      <c r="F8" s="135"/>
    </row>
    <row r="9" spans="1:6" s="129" customFormat="1" ht="14.25" x14ac:dyDescent="0.2">
      <c r="A9" s="142"/>
      <c r="B9" s="157"/>
      <c r="C9" s="122"/>
      <c r="D9" s="123"/>
      <c r="E9" s="123" t="s">
        <v>26</v>
      </c>
      <c r="F9" s="167"/>
    </row>
    <row r="10" spans="1:6" s="129" customFormat="1" ht="14.25" x14ac:dyDescent="0.2">
      <c r="A10" s="143" t="s">
        <v>5</v>
      </c>
      <c r="B10" s="137" t="s">
        <v>27</v>
      </c>
      <c r="C10" s="136" t="s">
        <v>28</v>
      </c>
      <c r="D10" s="136" t="s">
        <v>29</v>
      </c>
      <c r="E10" s="136" t="s">
        <v>30</v>
      </c>
      <c r="F10" s="168" t="s">
        <v>31</v>
      </c>
    </row>
    <row r="11" spans="1:6" s="129" customFormat="1" ht="15" thickBot="1" x14ac:dyDescent="0.25">
      <c r="A11" s="163"/>
      <c r="B11" s="164"/>
      <c r="C11" s="165"/>
      <c r="D11" s="166"/>
      <c r="E11" s="170" t="s">
        <v>8</v>
      </c>
      <c r="F11" s="169" t="s">
        <v>8</v>
      </c>
    </row>
    <row r="12" spans="1:6" s="129" customFormat="1" ht="12.75" customHeight="1" x14ac:dyDescent="0.2">
      <c r="A12" s="196" t="s">
        <v>54</v>
      </c>
      <c r="B12" s="197" t="s">
        <v>55</v>
      </c>
      <c r="C12" s="198"/>
      <c r="D12" s="199"/>
      <c r="E12" s="200"/>
      <c r="F12" s="201">
        <f>SUM(F13:F14)</f>
        <v>0</v>
      </c>
    </row>
    <row r="13" spans="1:6" s="129" customFormat="1" ht="25.5" x14ac:dyDescent="0.2">
      <c r="A13" s="215" t="s">
        <v>56</v>
      </c>
      <c r="B13" s="176" t="s">
        <v>22</v>
      </c>
      <c r="C13" s="177" t="s">
        <v>2</v>
      </c>
      <c r="D13" s="178">
        <v>240</v>
      </c>
      <c r="E13" s="179"/>
      <c r="F13" s="216">
        <f t="shared" ref="F13" si="0">+D13*E13</f>
        <v>0</v>
      </c>
    </row>
    <row r="14" spans="1:6" s="129" customFormat="1" ht="14.25" x14ac:dyDescent="0.2">
      <c r="A14" s="215" t="s">
        <v>87</v>
      </c>
      <c r="B14" s="243" t="s">
        <v>88</v>
      </c>
      <c r="C14" s="177" t="s">
        <v>2</v>
      </c>
      <c r="D14" s="178">
        <v>2688</v>
      </c>
      <c r="E14" s="179"/>
      <c r="F14" s="216">
        <f t="shared" ref="F14" si="1">+D14*E14</f>
        <v>0</v>
      </c>
    </row>
    <row r="15" spans="1:6" s="129" customFormat="1" ht="15.75" x14ac:dyDescent="0.2">
      <c r="A15" s="217" t="s">
        <v>57</v>
      </c>
      <c r="B15" s="202" t="s">
        <v>0</v>
      </c>
      <c r="C15" s="203"/>
      <c r="D15" s="204"/>
      <c r="E15" s="205"/>
      <c r="F15" s="218">
        <f>SUM(F16:F20)</f>
        <v>0</v>
      </c>
    </row>
    <row r="16" spans="1:6" ht="38.25" x14ac:dyDescent="0.2">
      <c r="A16" s="219" t="s">
        <v>58</v>
      </c>
      <c r="B16" s="243" t="s">
        <v>89</v>
      </c>
      <c r="C16" s="177" t="s">
        <v>1</v>
      </c>
      <c r="D16" s="178">
        <v>6</v>
      </c>
      <c r="E16" s="179"/>
      <c r="F16" s="216">
        <f t="shared" ref="F16:F18" si="2">+D16*E16</f>
        <v>0</v>
      </c>
    </row>
    <row r="17" spans="1:6" ht="51" x14ac:dyDescent="0.2">
      <c r="A17" s="219" t="s">
        <v>59</v>
      </c>
      <c r="B17" s="182" t="s">
        <v>41</v>
      </c>
      <c r="C17" s="177" t="s">
        <v>64</v>
      </c>
      <c r="D17" s="178">
        <v>12</v>
      </c>
      <c r="E17" s="179"/>
      <c r="F17" s="216">
        <f t="shared" si="2"/>
        <v>0</v>
      </c>
    </row>
    <row r="18" spans="1:6" ht="36" customHeight="1" x14ac:dyDescent="0.2">
      <c r="A18" s="219" t="s">
        <v>60</v>
      </c>
      <c r="B18" s="182" t="s">
        <v>40</v>
      </c>
      <c r="C18" s="177" t="s">
        <v>64</v>
      </c>
      <c r="D18" s="178">
        <v>12</v>
      </c>
      <c r="E18" s="179"/>
      <c r="F18" s="216">
        <f t="shared" si="2"/>
        <v>0</v>
      </c>
    </row>
    <row r="19" spans="1:6" ht="36" customHeight="1" x14ac:dyDescent="0.2">
      <c r="A19" s="219" t="s">
        <v>92</v>
      </c>
      <c r="B19" s="180" t="s">
        <v>90</v>
      </c>
      <c r="C19" s="177" t="s">
        <v>64</v>
      </c>
      <c r="D19" s="178">
        <v>12</v>
      </c>
      <c r="E19" s="179"/>
      <c r="F19" s="216">
        <f t="shared" ref="F19:F20" si="3">+D19*E19</f>
        <v>0</v>
      </c>
    </row>
    <row r="20" spans="1:6" ht="15.75" customHeight="1" x14ac:dyDescent="0.2">
      <c r="A20" s="219" t="s">
        <v>93</v>
      </c>
      <c r="B20" s="180" t="s">
        <v>91</v>
      </c>
      <c r="C20" s="177" t="s">
        <v>1</v>
      </c>
      <c r="D20" s="178">
        <v>52.5</v>
      </c>
      <c r="E20" s="179"/>
      <c r="F20" s="216">
        <f t="shared" si="3"/>
        <v>0</v>
      </c>
    </row>
    <row r="21" spans="1:6" ht="15.75" customHeight="1" x14ac:dyDescent="0.2">
      <c r="A21" s="217" t="s">
        <v>66</v>
      </c>
      <c r="B21" s="206" t="s">
        <v>94</v>
      </c>
      <c r="C21" s="207"/>
      <c r="D21" s="208"/>
      <c r="E21" s="209"/>
      <c r="F21" s="218">
        <f>SUM(F23:F70)</f>
        <v>0</v>
      </c>
    </row>
    <row r="22" spans="1:6" ht="15.75" customHeight="1" x14ac:dyDescent="0.2">
      <c r="A22" s="220" t="s">
        <v>95</v>
      </c>
      <c r="B22" s="183" t="s">
        <v>96</v>
      </c>
      <c r="C22" s="184"/>
      <c r="D22" s="185"/>
      <c r="E22" s="186"/>
      <c r="F22" s="221"/>
    </row>
    <row r="23" spans="1:6" x14ac:dyDescent="0.2">
      <c r="A23" s="219" t="s">
        <v>117</v>
      </c>
      <c r="B23" s="187" t="s">
        <v>97</v>
      </c>
      <c r="C23" s="177" t="s">
        <v>11</v>
      </c>
      <c r="D23" s="178">
        <v>568.67999999999995</v>
      </c>
      <c r="E23" s="179"/>
      <c r="F23" s="216">
        <f t="shared" ref="F23:F28" si="4">+D23*E23</f>
        <v>0</v>
      </c>
    </row>
    <row r="24" spans="1:6" ht="38.25" x14ac:dyDescent="0.2">
      <c r="A24" s="219" t="s">
        <v>118</v>
      </c>
      <c r="B24" s="182" t="s">
        <v>98</v>
      </c>
      <c r="C24" s="177" t="s">
        <v>11</v>
      </c>
      <c r="D24" s="178">
        <v>568.67999999999995</v>
      </c>
      <c r="E24" s="179"/>
      <c r="F24" s="216">
        <f t="shared" si="4"/>
        <v>0</v>
      </c>
    </row>
    <row r="25" spans="1:6" ht="38.25" x14ac:dyDescent="0.2">
      <c r="A25" s="219" t="s">
        <v>119</v>
      </c>
      <c r="B25" s="182" t="s">
        <v>99</v>
      </c>
      <c r="C25" s="177" t="s">
        <v>2</v>
      </c>
      <c r="D25" s="178">
        <v>488</v>
      </c>
      <c r="E25" s="179"/>
      <c r="F25" s="216">
        <f t="shared" si="4"/>
        <v>0</v>
      </c>
    </row>
    <row r="26" spans="1:6" ht="51" x14ac:dyDescent="0.2">
      <c r="A26" s="219" t="s">
        <v>120</v>
      </c>
      <c r="B26" s="182" t="s">
        <v>100</v>
      </c>
      <c r="C26" s="177" t="s">
        <v>11</v>
      </c>
      <c r="D26" s="178">
        <v>825.36</v>
      </c>
      <c r="E26" s="179"/>
      <c r="F26" s="216">
        <f t="shared" si="4"/>
        <v>0</v>
      </c>
    </row>
    <row r="27" spans="1:6" ht="51" x14ac:dyDescent="0.2">
      <c r="A27" s="219" t="s">
        <v>121</v>
      </c>
      <c r="B27" s="182" t="s">
        <v>107</v>
      </c>
      <c r="C27" s="177" t="s">
        <v>1</v>
      </c>
      <c r="D27" s="178">
        <v>1621.33</v>
      </c>
      <c r="E27" s="179"/>
      <c r="F27" s="216">
        <f t="shared" si="4"/>
        <v>0</v>
      </c>
    </row>
    <row r="28" spans="1:6" ht="38.25" x14ac:dyDescent="0.2">
      <c r="A28" s="219" t="s">
        <v>122</v>
      </c>
      <c r="B28" s="182" t="s">
        <v>108</v>
      </c>
      <c r="C28" s="177" t="s">
        <v>1</v>
      </c>
      <c r="D28" s="178">
        <v>496.08</v>
      </c>
      <c r="E28" s="179"/>
      <c r="F28" s="216">
        <f t="shared" si="4"/>
        <v>0</v>
      </c>
    </row>
    <row r="29" spans="1:6" ht="15.75" x14ac:dyDescent="0.2">
      <c r="A29" s="220" t="s">
        <v>123</v>
      </c>
      <c r="B29" s="183" t="s">
        <v>124</v>
      </c>
      <c r="C29" s="184"/>
      <c r="D29" s="185"/>
      <c r="E29" s="186"/>
      <c r="F29" s="221"/>
    </row>
    <row r="30" spans="1:6" ht="38.25" x14ac:dyDescent="0.2">
      <c r="A30" s="219" t="s">
        <v>125</v>
      </c>
      <c r="B30" s="188" t="s">
        <v>46</v>
      </c>
      <c r="C30" s="177" t="s">
        <v>13</v>
      </c>
      <c r="D30" s="178">
        <v>74.55</v>
      </c>
      <c r="E30" s="179"/>
      <c r="F30" s="216">
        <f>+D30*E30</f>
        <v>0</v>
      </c>
    </row>
    <row r="31" spans="1:6" ht="25.5" x14ac:dyDescent="0.2">
      <c r="A31" s="219" t="s">
        <v>126</v>
      </c>
      <c r="B31" s="188" t="s">
        <v>53</v>
      </c>
      <c r="C31" s="177" t="s">
        <v>1</v>
      </c>
      <c r="D31" s="178">
        <v>2480.79</v>
      </c>
      <c r="E31" s="179"/>
      <c r="F31" s="216">
        <f t="shared" ref="F31" si="5">+D31*E31</f>
        <v>0</v>
      </c>
    </row>
    <row r="32" spans="1:6" ht="25.5" x14ac:dyDescent="0.2">
      <c r="A32" s="219" t="s">
        <v>127</v>
      </c>
      <c r="B32" s="189" t="s">
        <v>131</v>
      </c>
      <c r="C32" s="177" t="s">
        <v>130</v>
      </c>
      <c r="D32" s="178">
        <v>5</v>
      </c>
      <c r="E32" s="179"/>
      <c r="F32" s="216">
        <f t="shared" ref="F32" si="6">+D32*E32</f>
        <v>0</v>
      </c>
    </row>
    <row r="33" spans="1:6" ht="15.75" customHeight="1" x14ac:dyDescent="0.2">
      <c r="A33" s="219" t="s">
        <v>128</v>
      </c>
      <c r="B33" s="188" t="s">
        <v>20</v>
      </c>
      <c r="C33" s="177" t="s">
        <v>13</v>
      </c>
      <c r="D33" s="178">
        <v>424.93</v>
      </c>
      <c r="E33" s="179"/>
      <c r="F33" s="216">
        <f>+D33*E33</f>
        <v>0</v>
      </c>
    </row>
    <row r="34" spans="1:6" ht="39" customHeight="1" x14ac:dyDescent="0.2">
      <c r="A34" s="219" t="s">
        <v>129</v>
      </c>
      <c r="B34" s="188" t="s">
        <v>17</v>
      </c>
      <c r="C34" s="177" t="s">
        <v>16</v>
      </c>
      <c r="D34" s="178">
        <v>4249.3</v>
      </c>
      <c r="E34" s="179"/>
      <c r="F34" s="216">
        <f t="shared" ref="F34" si="7">+D34*E34</f>
        <v>0</v>
      </c>
    </row>
    <row r="35" spans="1:6" ht="15.75" customHeight="1" x14ac:dyDescent="0.2">
      <c r="A35" s="220" t="s">
        <v>132</v>
      </c>
      <c r="B35" s="183" t="s">
        <v>133</v>
      </c>
      <c r="C35" s="184"/>
      <c r="D35" s="185"/>
      <c r="E35" s="186"/>
      <c r="F35" s="221"/>
    </row>
    <row r="36" spans="1:6" ht="76.5" x14ac:dyDescent="0.2">
      <c r="A36" s="222" t="s">
        <v>134</v>
      </c>
      <c r="B36" s="182" t="s">
        <v>106</v>
      </c>
      <c r="C36" s="177" t="s">
        <v>13</v>
      </c>
      <c r="D36" s="178">
        <v>492.93</v>
      </c>
      <c r="E36" s="179"/>
      <c r="F36" s="216">
        <f>+D36*E36</f>
        <v>0</v>
      </c>
    </row>
    <row r="37" spans="1:6" ht="38.25" x14ac:dyDescent="0.2">
      <c r="A37" s="222" t="s">
        <v>135</v>
      </c>
      <c r="B37" s="182" t="s">
        <v>109</v>
      </c>
      <c r="C37" s="177" t="s">
        <v>1</v>
      </c>
      <c r="D37" s="178">
        <v>285.95999999999998</v>
      </c>
      <c r="E37" s="179"/>
      <c r="F37" s="216">
        <f>+D37*E37</f>
        <v>0</v>
      </c>
    </row>
    <row r="38" spans="1:6" ht="51" x14ac:dyDescent="0.2">
      <c r="A38" s="222" t="s">
        <v>136</v>
      </c>
      <c r="B38" s="182" t="s">
        <v>110</v>
      </c>
      <c r="C38" s="177" t="s">
        <v>13</v>
      </c>
      <c r="D38" s="178">
        <v>9.36</v>
      </c>
      <c r="E38" s="179"/>
      <c r="F38" s="216">
        <f>+D38*E38</f>
        <v>0</v>
      </c>
    </row>
    <row r="39" spans="1:6" ht="63.75" x14ac:dyDescent="0.2">
      <c r="A39" s="222" t="s">
        <v>137</v>
      </c>
      <c r="B39" s="188" t="s">
        <v>44</v>
      </c>
      <c r="C39" s="177" t="s">
        <v>11</v>
      </c>
      <c r="D39" s="178">
        <v>156</v>
      </c>
      <c r="E39" s="179"/>
      <c r="F39" s="216">
        <f t="shared" ref="F39" si="8">+D39*E39</f>
        <v>0</v>
      </c>
    </row>
    <row r="40" spans="1:6" ht="38.25" x14ac:dyDescent="0.2">
      <c r="A40" s="222" t="s">
        <v>138</v>
      </c>
      <c r="B40" s="182" t="s">
        <v>111</v>
      </c>
      <c r="C40" s="177" t="s">
        <v>1</v>
      </c>
      <c r="D40" s="178">
        <v>133.30000000000001</v>
      </c>
      <c r="E40" s="179"/>
      <c r="F40" s="216">
        <f>+D40*E40</f>
        <v>0</v>
      </c>
    </row>
    <row r="41" spans="1:6" ht="38.25" x14ac:dyDescent="0.2">
      <c r="A41" s="222" t="s">
        <v>139</v>
      </c>
      <c r="B41" s="182" t="s">
        <v>114</v>
      </c>
      <c r="C41" s="190" t="s">
        <v>12</v>
      </c>
      <c r="D41" s="178">
        <v>5</v>
      </c>
      <c r="E41" s="179"/>
      <c r="F41" s="216">
        <f t="shared" ref="F41" si="9">+D41*E41</f>
        <v>0</v>
      </c>
    </row>
    <row r="42" spans="1:6" ht="38.25" x14ac:dyDescent="0.2">
      <c r="A42" s="222" t="s">
        <v>140</v>
      </c>
      <c r="B42" s="188" t="s">
        <v>32</v>
      </c>
      <c r="C42" s="190" t="s">
        <v>12</v>
      </c>
      <c r="D42" s="178">
        <v>17</v>
      </c>
      <c r="E42" s="179"/>
      <c r="F42" s="216">
        <f t="shared" ref="F42" si="10">+D42*E42</f>
        <v>0</v>
      </c>
    </row>
    <row r="43" spans="1:6" ht="63.75" x14ac:dyDescent="0.2">
      <c r="A43" s="222" t="s">
        <v>141</v>
      </c>
      <c r="B43" s="182" t="s">
        <v>113</v>
      </c>
      <c r="C43" s="190" t="s">
        <v>12</v>
      </c>
      <c r="D43" s="178">
        <v>9</v>
      </c>
      <c r="E43" s="179"/>
      <c r="F43" s="216">
        <f t="shared" ref="F43" si="11">+D43*E43</f>
        <v>0</v>
      </c>
    </row>
    <row r="44" spans="1:6" ht="51" x14ac:dyDescent="0.2">
      <c r="A44" s="222" t="s">
        <v>142</v>
      </c>
      <c r="B44" s="182" t="s">
        <v>112</v>
      </c>
      <c r="C44" s="190" t="s">
        <v>11</v>
      </c>
      <c r="D44" s="178">
        <v>3.72</v>
      </c>
      <c r="E44" s="179"/>
      <c r="F44" s="216">
        <f t="shared" ref="F44:F70" si="12">+D44*E44</f>
        <v>0</v>
      </c>
    </row>
    <row r="45" spans="1:6" ht="51" x14ac:dyDescent="0.2">
      <c r="A45" s="222" t="s">
        <v>143</v>
      </c>
      <c r="B45" s="182" t="s">
        <v>116</v>
      </c>
      <c r="C45" s="190" t="s">
        <v>12</v>
      </c>
      <c r="D45" s="178">
        <v>9</v>
      </c>
      <c r="E45" s="179"/>
      <c r="F45" s="216">
        <f t="shared" si="12"/>
        <v>0</v>
      </c>
    </row>
    <row r="46" spans="1:6" ht="76.5" x14ac:dyDescent="0.2">
      <c r="A46" s="222" t="s">
        <v>144</v>
      </c>
      <c r="B46" s="182" t="s">
        <v>102</v>
      </c>
      <c r="C46" s="177" t="s">
        <v>13</v>
      </c>
      <c r="D46" s="178">
        <v>330.05</v>
      </c>
      <c r="E46" s="179"/>
      <c r="F46" s="216">
        <f t="shared" si="12"/>
        <v>0</v>
      </c>
    </row>
    <row r="47" spans="1:6" ht="63.75" x14ac:dyDescent="0.2">
      <c r="A47" s="222" t="s">
        <v>145</v>
      </c>
      <c r="B47" s="188" t="s">
        <v>20</v>
      </c>
      <c r="C47" s="177" t="s">
        <v>13</v>
      </c>
      <c r="D47" s="178">
        <v>203.61</v>
      </c>
      <c r="E47" s="179"/>
      <c r="F47" s="216">
        <f t="shared" si="12"/>
        <v>0</v>
      </c>
    </row>
    <row r="48" spans="1:6" ht="38.25" x14ac:dyDescent="0.2">
      <c r="A48" s="222" t="s">
        <v>146</v>
      </c>
      <c r="B48" s="188" t="s">
        <v>17</v>
      </c>
      <c r="C48" s="177" t="s">
        <v>16</v>
      </c>
      <c r="D48" s="178">
        <v>2036.1</v>
      </c>
      <c r="E48" s="179"/>
      <c r="F48" s="216">
        <f t="shared" si="12"/>
        <v>0</v>
      </c>
    </row>
    <row r="49" spans="1:6" ht="15.75" x14ac:dyDescent="0.2">
      <c r="A49" s="220" t="s">
        <v>147</v>
      </c>
      <c r="B49" s="183" t="s">
        <v>148</v>
      </c>
      <c r="C49" s="184"/>
      <c r="D49" s="185"/>
      <c r="E49" s="186"/>
      <c r="F49" s="221"/>
    </row>
    <row r="50" spans="1:6" ht="76.5" x14ac:dyDescent="0.2">
      <c r="A50" s="219" t="s">
        <v>149</v>
      </c>
      <c r="B50" s="182" t="s">
        <v>106</v>
      </c>
      <c r="C50" s="177" t="s">
        <v>13</v>
      </c>
      <c r="D50" s="178">
        <v>2214.1999999999998</v>
      </c>
      <c r="E50" s="179"/>
      <c r="F50" s="216">
        <f>+D50*E50</f>
        <v>0</v>
      </c>
    </row>
    <row r="51" spans="1:6" ht="38.25" x14ac:dyDescent="0.2">
      <c r="A51" s="219" t="s">
        <v>150</v>
      </c>
      <c r="B51" s="182" t="s">
        <v>109</v>
      </c>
      <c r="C51" s="126" t="s">
        <v>1</v>
      </c>
      <c r="D51" s="127">
        <v>1163.08</v>
      </c>
      <c r="E51" s="171"/>
      <c r="F51" s="162">
        <f>+D51*E51</f>
        <v>0</v>
      </c>
    </row>
    <row r="52" spans="1:6" ht="51" x14ac:dyDescent="0.2">
      <c r="A52" s="219" t="s">
        <v>151</v>
      </c>
      <c r="B52" s="182" t="s">
        <v>110</v>
      </c>
      <c r="C52" s="177" t="s">
        <v>13</v>
      </c>
      <c r="D52" s="178">
        <v>87.42</v>
      </c>
      <c r="E52" s="179"/>
      <c r="F52" s="216">
        <f>+D52*E52</f>
        <v>0</v>
      </c>
    </row>
    <row r="53" spans="1:6" ht="51" x14ac:dyDescent="0.2">
      <c r="A53" s="219" t="s">
        <v>152</v>
      </c>
      <c r="B53" s="182" t="s">
        <v>103</v>
      </c>
      <c r="C53" s="177" t="s">
        <v>13</v>
      </c>
      <c r="D53" s="178">
        <v>73.260000000000005</v>
      </c>
      <c r="E53" s="179"/>
      <c r="F53" s="216">
        <f t="shared" ref="F53:F54" si="13">+D53*E53</f>
        <v>0</v>
      </c>
    </row>
    <row r="54" spans="1:6" ht="51" x14ac:dyDescent="0.2">
      <c r="A54" s="219" t="s">
        <v>153</v>
      </c>
      <c r="B54" s="182" t="s">
        <v>115</v>
      </c>
      <c r="C54" s="177" t="s">
        <v>13</v>
      </c>
      <c r="D54" s="178">
        <v>12.22</v>
      </c>
      <c r="E54" s="179"/>
      <c r="F54" s="216">
        <f t="shared" si="13"/>
        <v>0</v>
      </c>
    </row>
    <row r="55" spans="1:6" ht="63.75" x14ac:dyDescent="0.2">
      <c r="A55" s="219" t="s">
        <v>154</v>
      </c>
      <c r="B55" s="182" t="s">
        <v>101</v>
      </c>
      <c r="C55" s="177" t="s">
        <v>11</v>
      </c>
      <c r="D55" s="178">
        <v>630</v>
      </c>
      <c r="E55" s="179"/>
      <c r="F55" s="216">
        <f t="shared" si="12"/>
        <v>0</v>
      </c>
    </row>
    <row r="56" spans="1:6" ht="63.75" x14ac:dyDescent="0.2">
      <c r="A56" s="219" t="s">
        <v>155</v>
      </c>
      <c r="B56" s="191" t="s">
        <v>161</v>
      </c>
      <c r="C56" s="190" t="s">
        <v>12</v>
      </c>
      <c r="D56" s="178">
        <v>97.68</v>
      </c>
      <c r="E56" s="179"/>
      <c r="F56" s="216">
        <f t="shared" si="12"/>
        <v>0</v>
      </c>
    </row>
    <row r="57" spans="1:6" ht="63.75" x14ac:dyDescent="0.2">
      <c r="A57" s="219" t="s">
        <v>156</v>
      </c>
      <c r="B57" s="191" t="s">
        <v>162</v>
      </c>
      <c r="C57" s="177" t="s">
        <v>11</v>
      </c>
      <c r="D57" s="178">
        <v>97.68</v>
      </c>
      <c r="E57" s="179"/>
      <c r="F57" s="216">
        <f t="shared" si="12"/>
        <v>0</v>
      </c>
    </row>
    <row r="58" spans="1:6" ht="38.25" x14ac:dyDescent="0.2">
      <c r="A58" s="219" t="s">
        <v>157</v>
      </c>
      <c r="B58" s="182" t="s">
        <v>111</v>
      </c>
      <c r="C58" s="177" t="s">
        <v>1</v>
      </c>
      <c r="D58" s="178">
        <v>1776.9</v>
      </c>
      <c r="E58" s="179"/>
      <c r="F58" s="216">
        <f t="shared" si="12"/>
        <v>0</v>
      </c>
    </row>
    <row r="59" spans="1:6" ht="76.5" x14ac:dyDescent="0.2">
      <c r="A59" s="219" t="s">
        <v>158</v>
      </c>
      <c r="B59" s="182" t="s">
        <v>102</v>
      </c>
      <c r="C59" s="177" t="s">
        <v>13</v>
      </c>
      <c r="D59" s="178">
        <v>1486.76</v>
      </c>
      <c r="E59" s="179"/>
      <c r="F59" s="216">
        <f t="shared" si="12"/>
        <v>0</v>
      </c>
    </row>
    <row r="60" spans="1:6" ht="63.75" x14ac:dyDescent="0.2">
      <c r="A60" s="219" t="s">
        <v>159</v>
      </c>
      <c r="B60" s="182" t="s">
        <v>20</v>
      </c>
      <c r="C60" s="177" t="s">
        <v>13</v>
      </c>
      <c r="D60" s="178">
        <v>909.3</v>
      </c>
      <c r="E60" s="179"/>
      <c r="F60" s="216">
        <f t="shared" si="12"/>
        <v>0</v>
      </c>
    </row>
    <row r="61" spans="1:6" ht="38.25" x14ac:dyDescent="0.2">
      <c r="A61" s="219" t="s">
        <v>160</v>
      </c>
      <c r="B61" s="188" t="s">
        <v>17</v>
      </c>
      <c r="C61" s="177" t="s">
        <v>16</v>
      </c>
      <c r="D61" s="178">
        <v>9093</v>
      </c>
      <c r="E61" s="179"/>
      <c r="F61" s="216">
        <f t="shared" si="12"/>
        <v>0</v>
      </c>
    </row>
    <row r="62" spans="1:6" ht="15.75" x14ac:dyDescent="0.2">
      <c r="A62" s="220" t="s">
        <v>163</v>
      </c>
      <c r="B62" s="183" t="s">
        <v>164</v>
      </c>
      <c r="C62" s="184"/>
      <c r="D62" s="185"/>
      <c r="E62" s="186"/>
      <c r="F62" s="221"/>
    </row>
    <row r="63" spans="1:6" ht="51" x14ac:dyDescent="0.2">
      <c r="A63" s="222" t="s">
        <v>165</v>
      </c>
      <c r="B63" s="182" t="s">
        <v>105</v>
      </c>
      <c r="C63" s="177" t="s">
        <v>13</v>
      </c>
      <c r="D63" s="178">
        <v>107.34</v>
      </c>
      <c r="E63" s="179"/>
      <c r="F63" s="216">
        <f t="shared" si="12"/>
        <v>0</v>
      </c>
    </row>
    <row r="64" spans="1:6" ht="51" x14ac:dyDescent="0.2">
      <c r="A64" s="222" t="s">
        <v>166</v>
      </c>
      <c r="B64" s="188" t="s">
        <v>35</v>
      </c>
      <c r="C64" s="177" t="s">
        <v>1</v>
      </c>
      <c r="D64" s="178">
        <v>548.08000000000004</v>
      </c>
      <c r="E64" s="179"/>
      <c r="F64" s="216">
        <f>+D64*E64</f>
        <v>0</v>
      </c>
    </row>
    <row r="65" spans="1:6" ht="38.25" x14ac:dyDescent="0.2">
      <c r="A65" s="222" t="s">
        <v>167</v>
      </c>
      <c r="B65" s="188" t="s">
        <v>52</v>
      </c>
      <c r="C65" s="177" t="s">
        <v>13</v>
      </c>
      <c r="D65" s="178">
        <v>27.4</v>
      </c>
      <c r="E65" s="179"/>
      <c r="F65" s="216">
        <f t="shared" ref="F65" si="14">+D65*E65</f>
        <v>0</v>
      </c>
    </row>
    <row r="66" spans="1:6" ht="63.75" x14ac:dyDescent="0.2">
      <c r="A66" s="222" t="s">
        <v>168</v>
      </c>
      <c r="B66" s="182" t="s">
        <v>48</v>
      </c>
      <c r="C66" s="177" t="s">
        <v>11</v>
      </c>
      <c r="D66" s="178">
        <v>787.17</v>
      </c>
      <c r="E66" s="179"/>
      <c r="F66" s="216">
        <f t="shared" si="12"/>
        <v>0</v>
      </c>
    </row>
    <row r="67" spans="1:6" ht="38.25" x14ac:dyDescent="0.2">
      <c r="A67" s="222" t="s">
        <v>169</v>
      </c>
      <c r="B67" s="188" t="s">
        <v>50</v>
      </c>
      <c r="C67" s="177" t="s">
        <v>11</v>
      </c>
      <c r="D67" s="178">
        <v>787.17</v>
      </c>
      <c r="E67" s="179"/>
      <c r="F67" s="216">
        <f t="shared" si="12"/>
        <v>0</v>
      </c>
    </row>
    <row r="68" spans="1:6" ht="63.75" x14ac:dyDescent="0.2">
      <c r="A68" s="222" t="s">
        <v>170</v>
      </c>
      <c r="B68" s="182" t="s">
        <v>47</v>
      </c>
      <c r="C68" s="177" t="s">
        <v>11</v>
      </c>
      <c r="D68" s="178">
        <v>69.3</v>
      </c>
      <c r="E68" s="179"/>
      <c r="F68" s="216">
        <f t="shared" si="12"/>
        <v>0</v>
      </c>
    </row>
    <row r="69" spans="1:6" ht="38.25" x14ac:dyDescent="0.2">
      <c r="A69" s="222" t="s">
        <v>171</v>
      </c>
      <c r="B69" s="188" t="s">
        <v>49</v>
      </c>
      <c r="C69" s="177" t="s">
        <v>11</v>
      </c>
      <c r="D69" s="178">
        <v>69.3</v>
      </c>
      <c r="E69" s="179"/>
      <c r="F69" s="216">
        <f t="shared" si="12"/>
        <v>0</v>
      </c>
    </row>
    <row r="70" spans="1:6" ht="38.25" x14ac:dyDescent="0.2">
      <c r="A70" s="222" t="s">
        <v>172</v>
      </c>
      <c r="B70" s="182" t="s">
        <v>51</v>
      </c>
      <c r="C70" s="177" t="s">
        <v>11</v>
      </c>
      <c r="D70" s="178">
        <v>38</v>
      </c>
      <c r="E70" s="179"/>
      <c r="F70" s="216">
        <f t="shared" si="12"/>
        <v>0</v>
      </c>
    </row>
    <row r="71" spans="1:6" ht="15.75" x14ac:dyDescent="0.2">
      <c r="A71" s="217" t="s">
        <v>67</v>
      </c>
      <c r="B71" s="210" t="s">
        <v>33</v>
      </c>
      <c r="C71" s="207"/>
      <c r="D71" s="208"/>
      <c r="E71" s="209"/>
      <c r="F71" s="223">
        <f>SUM(F72:F90)</f>
        <v>0</v>
      </c>
    </row>
    <row r="72" spans="1:6" x14ac:dyDescent="0.2">
      <c r="A72" s="220" t="s">
        <v>68</v>
      </c>
      <c r="B72" s="192" t="s">
        <v>76</v>
      </c>
      <c r="C72" s="193"/>
      <c r="D72" s="194"/>
      <c r="E72" s="195"/>
      <c r="F72" s="224"/>
    </row>
    <row r="73" spans="1:6" ht="38.25" x14ac:dyDescent="0.2">
      <c r="A73" s="225" t="s">
        <v>69</v>
      </c>
      <c r="B73" s="182" t="s">
        <v>98</v>
      </c>
      <c r="C73" s="177" t="s">
        <v>11</v>
      </c>
      <c r="D73" s="178">
        <v>428.24</v>
      </c>
      <c r="E73" s="179"/>
      <c r="F73" s="216">
        <f t="shared" ref="F73" si="15">+D73*E73</f>
        <v>0</v>
      </c>
    </row>
    <row r="74" spans="1:6" x14ac:dyDescent="0.2">
      <c r="A74" s="220" t="s">
        <v>70</v>
      </c>
      <c r="B74" s="192" t="s">
        <v>77</v>
      </c>
      <c r="C74" s="193"/>
      <c r="D74" s="194"/>
      <c r="E74" s="195"/>
      <c r="F74" s="224"/>
    </row>
    <row r="75" spans="1:6" ht="38.25" x14ac:dyDescent="0.2">
      <c r="A75" s="225" t="s">
        <v>71</v>
      </c>
      <c r="B75" s="188" t="s">
        <v>14</v>
      </c>
      <c r="C75" s="177" t="s">
        <v>13</v>
      </c>
      <c r="D75" s="178">
        <v>1313.14</v>
      </c>
      <c r="E75" s="179"/>
      <c r="F75" s="216">
        <f t="shared" ref="F75:F90" si="16">+D75*E75</f>
        <v>0</v>
      </c>
    </row>
    <row r="76" spans="1:6" ht="51" x14ac:dyDescent="0.2">
      <c r="A76" s="225" t="s">
        <v>72</v>
      </c>
      <c r="B76" s="188" t="s">
        <v>104</v>
      </c>
      <c r="C76" s="177" t="s">
        <v>1</v>
      </c>
      <c r="D76" s="178">
        <v>4377.1400000000003</v>
      </c>
      <c r="E76" s="179"/>
      <c r="F76" s="216">
        <f t="shared" si="16"/>
        <v>0</v>
      </c>
    </row>
    <row r="77" spans="1:6" ht="63.75" x14ac:dyDescent="0.2">
      <c r="A77" s="225" t="s">
        <v>73</v>
      </c>
      <c r="B77" s="188" t="s">
        <v>20</v>
      </c>
      <c r="C77" s="177" t="s">
        <v>13</v>
      </c>
      <c r="D77" s="178">
        <v>1313.14</v>
      </c>
      <c r="E77" s="179"/>
      <c r="F77" s="216">
        <f t="shared" si="16"/>
        <v>0</v>
      </c>
    </row>
    <row r="78" spans="1:6" ht="38.25" x14ac:dyDescent="0.2">
      <c r="A78" s="225" t="s">
        <v>74</v>
      </c>
      <c r="B78" s="188" t="s">
        <v>17</v>
      </c>
      <c r="C78" s="177" t="s">
        <v>16</v>
      </c>
      <c r="D78" s="178">
        <v>13131.4</v>
      </c>
      <c r="E78" s="179"/>
      <c r="F78" s="216">
        <f t="shared" si="16"/>
        <v>0</v>
      </c>
    </row>
    <row r="79" spans="1:6" x14ac:dyDescent="0.2">
      <c r="A79" s="220" t="s">
        <v>173</v>
      </c>
      <c r="B79" s="192" t="s">
        <v>78</v>
      </c>
      <c r="C79" s="193"/>
      <c r="D79" s="194"/>
      <c r="E79" s="195"/>
      <c r="F79" s="216"/>
    </row>
    <row r="80" spans="1:6" ht="51" x14ac:dyDescent="0.2">
      <c r="A80" s="225" t="s">
        <v>174</v>
      </c>
      <c r="B80" s="188" t="s">
        <v>45</v>
      </c>
      <c r="C80" s="177" t="s">
        <v>13</v>
      </c>
      <c r="D80" s="178">
        <v>656.58</v>
      </c>
      <c r="E80" s="179"/>
      <c r="F80" s="216">
        <f t="shared" si="16"/>
        <v>0</v>
      </c>
    </row>
    <row r="81" spans="1:6" x14ac:dyDescent="0.2">
      <c r="A81" s="225" t="s">
        <v>175</v>
      </c>
      <c r="B81" s="191" t="s">
        <v>63</v>
      </c>
      <c r="C81" s="177" t="s">
        <v>13</v>
      </c>
      <c r="D81" s="178">
        <v>481.48</v>
      </c>
      <c r="E81" s="179"/>
      <c r="F81" s="216">
        <f t="shared" si="16"/>
        <v>0</v>
      </c>
    </row>
    <row r="82" spans="1:6" ht="63.75" x14ac:dyDescent="0.2">
      <c r="A82" s="225" t="s">
        <v>176</v>
      </c>
      <c r="B82" s="188" t="s">
        <v>19</v>
      </c>
      <c r="C82" s="177" t="s">
        <v>13</v>
      </c>
      <c r="D82" s="178">
        <v>1138.06</v>
      </c>
      <c r="E82" s="179"/>
      <c r="F82" s="216">
        <f t="shared" si="16"/>
        <v>0</v>
      </c>
    </row>
    <row r="83" spans="1:6" ht="38.25" x14ac:dyDescent="0.2">
      <c r="A83" s="225" t="s">
        <v>177</v>
      </c>
      <c r="B83" s="188" t="s">
        <v>17</v>
      </c>
      <c r="C83" s="177" t="s">
        <v>16</v>
      </c>
      <c r="D83" s="178">
        <v>34141.800000000003</v>
      </c>
      <c r="E83" s="179"/>
      <c r="F83" s="216">
        <f t="shared" si="16"/>
        <v>0</v>
      </c>
    </row>
    <row r="84" spans="1:6" ht="51" x14ac:dyDescent="0.2">
      <c r="A84" s="225" t="s">
        <v>178</v>
      </c>
      <c r="B84" s="182" t="s">
        <v>18</v>
      </c>
      <c r="C84" s="177" t="s">
        <v>16</v>
      </c>
      <c r="D84" s="178">
        <v>11380.6</v>
      </c>
      <c r="E84" s="179"/>
      <c r="F84" s="216">
        <f t="shared" si="16"/>
        <v>0</v>
      </c>
    </row>
    <row r="85" spans="1:6" x14ac:dyDescent="0.2">
      <c r="A85" s="225" t="s">
        <v>179</v>
      </c>
      <c r="B85" s="191" t="s">
        <v>62</v>
      </c>
      <c r="C85" s="177" t="s">
        <v>1</v>
      </c>
      <c r="D85" s="178">
        <v>4377.1400000000003</v>
      </c>
      <c r="E85" s="179"/>
      <c r="F85" s="216">
        <f t="shared" si="16"/>
        <v>0</v>
      </c>
    </row>
    <row r="86" spans="1:6" x14ac:dyDescent="0.2">
      <c r="A86" s="225" t="s">
        <v>180</v>
      </c>
      <c r="B86" s="191" t="s">
        <v>61</v>
      </c>
      <c r="C86" s="177" t="s">
        <v>1</v>
      </c>
      <c r="D86" s="178">
        <v>4377.1400000000003</v>
      </c>
      <c r="E86" s="179"/>
      <c r="F86" s="216">
        <f t="shared" si="16"/>
        <v>0</v>
      </c>
    </row>
    <row r="87" spans="1:6" ht="38.25" x14ac:dyDescent="0.2">
      <c r="A87" s="225" t="s">
        <v>181</v>
      </c>
      <c r="B87" s="188" t="s">
        <v>15</v>
      </c>
      <c r="C87" s="177" t="s">
        <v>13</v>
      </c>
      <c r="D87" s="178">
        <v>175.08</v>
      </c>
      <c r="E87" s="179"/>
      <c r="F87" s="216">
        <f t="shared" si="16"/>
        <v>0</v>
      </c>
    </row>
    <row r="88" spans="1:6" ht="25.5" x14ac:dyDescent="0.2">
      <c r="A88" s="225" t="s">
        <v>182</v>
      </c>
      <c r="B88" s="188" t="s">
        <v>21</v>
      </c>
      <c r="C88" s="177" t="s">
        <v>13</v>
      </c>
      <c r="D88" s="178">
        <v>175.08</v>
      </c>
      <c r="E88" s="179"/>
      <c r="F88" s="216">
        <f t="shared" si="16"/>
        <v>0</v>
      </c>
    </row>
    <row r="89" spans="1:6" ht="38.25" x14ac:dyDescent="0.2">
      <c r="A89" s="225" t="s">
        <v>183</v>
      </c>
      <c r="B89" s="188" t="s">
        <v>17</v>
      </c>
      <c r="C89" s="177" t="s">
        <v>16</v>
      </c>
      <c r="D89" s="178">
        <v>5252.4</v>
      </c>
      <c r="E89" s="179"/>
      <c r="F89" s="216">
        <f t="shared" si="16"/>
        <v>0</v>
      </c>
    </row>
    <row r="90" spans="1:6" ht="51" x14ac:dyDescent="0.2">
      <c r="A90" s="225" t="s">
        <v>184</v>
      </c>
      <c r="B90" s="182" t="s">
        <v>18</v>
      </c>
      <c r="C90" s="177" t="s">
        <v>16</v>
      </c>
      <c r="D90" s="178">
        <v>1750.8</v>
      </c>
      <c r="E90" s="179"/>
      <c r="F90" s="216">
        <f t="shared" si="16"/>
        <v>0</v>
      </c>
    </row>
    <row r="91" spans="1:6" ht="15.75" x14ac:dyDescent="0.2">
      <c r="A91" s="226" t="s">
        <v>75</v>
      </c>
      <c r="B91" s="202" t="s">
        <v>83</v>
      </c>
      <c r="C91" s="203"/>
      <c r="D91" s="211"/>
      <c r="E91" s="212"/>
      <c r="F91" s="218">
        <f>SUM(F92:F95)</f>
        <v>0</v>
      </c>
    </row>
    <row r="92" spans="1:6" ht="51" x14ac:dyDescent="0.2">
      <c r="A92" s="222" t="s">
        <v>185</v>
      </c>
      <c r="B92" s="188" t="s">
        <v>35</v>
      </c>
      <c r="C92" s="177" t="s">
        <v>1</v>
      </c>
      <c r="D92" s="178">
        <v>2312.46</v>
      </c>
      <c r="E92" s="179"/>
      <c r="F92" s="216">
        <f>+D92*E92</f>
        <v>0</v>
      </c>
    </row>
    <row r="93" spans="1:6" ht="38.25" x14ac:dyDescent="0.2">
      <c r="A93" s="222" t="s">
        <v>186</v>
      </c>
      <c r="B93" s="188" t="s">
        <v>52</v>
      </c>
      <c r="C93" s="177" t="s">
        <v>13</v>
      </c>
      <c r="D93" s="178">
        <v>115.62</v>
      </c>
      <c r="E93" s="179"/>
      <c r="F93" s="216">
        <f>+D93*E93</f>
        <v>0</v>
      </c>
    </row>
    <row r="94" spans="1:6" ht="51" x14ac:dyDescent="0.2">
      <c r="A94" s="222" t="s">
        <v>187</v>
      </c>
      <c r="B94" s="188" t="s">
        <v>38</v>
      </c>
      <c r="C94" s="177" t="s">
        <v>13</v>
      </c>
      <c r="D94" s="178">
        <v>161.88</v>
      </c>
      <c r="E94" s="179"/>
      <c r="F94" s="216">
        <f>+D94*E94</f>
        <v>0</v>
      </c>
    </row>
    <row r="95" spans="1:6" ht="38.25" x14ac:dyDescent="0.2">
      <c r="A95" s="222" t="s">
        <v>188</v>
      </c>
      <c r="B95" s="182" t="s">
        <v>39</v>
      </c>
      <c r="C95" s="213" t="s">
        <v>11</v>
      </c>
      <c r="D95" s="178">
        <v>19.2</v>
      </c>
      <c r="E95" s="179"/>
      <c r="F95" s="216">
        <f t="shared" ref="F95" si="17">+D95*E95</f>
        <v>0</v>
      </c>
    </row>
    <row r="96" spans="1:6" ht="15.75" x14ac:dyDescent="0.2">
      <c r="A96" s="226" t="s">
        <v>79</v>
      </c>
      <c r="B96" s="202" t="s">
        <v>65</v>
      </c>
      <c r="C96" s="203"/>
      <c r="D96" s="211"/>
      <c r="E96" s="212"/>
      <c r="F96" s="218">
        <f>SUM(F98:F103)</f>
        <v>0</v>
      </c>
    </row>
    <row r="97" spans="1:6" x14ac:dyDescent="0.2">
      <c r="A97" s="227" t="s">
        <v>189</v>
      </c>
      <c r="B97" s="181" t="s">
        <v>80</v>
      </c>
      <c r="C97" s="214"/>
      <c r="D97" s="178"/>
      <c r="E97" s="179"/>
      <c r="F97" s="228"/>
    </row>
    <row r="98" spans="1:6" ht="51" x14ac:dyDescent="0.2">
      <c r="A98" s="222" t="s">
        <v>190</v>
      </c>
      <c r="B98" s="188" t="s">
        <v>36</v>
      </c>
      <c r="C98" s="177" t="s">
        <v>1</v>
      </c>
      <c r="D98" s="178">
        <v>64</v>
      </c>
      <c r="E98" s="179"/>
      <c r="F98" s="216">
        <f t="shared" ref="F98" si="18">+D98*E98</f>
        <v>0</v>
      </c>
    </row>
    <row r="99" spans="1:6" x14ac:dyDescent="0.2">
      <c r="A99" s="227" t="s">
        <v>191</v>
      </c>
      <c r="B99" s="181" t="s">
        <v>81</v>
      </c>
      <c r="C99" s="177"/>
      <c r="D99" s="178"/>
      <c r="E99" s="179"/>
      <c r="F99" s="228"/>
    </row>
    <row r="100" spans="1:6" ht="63.75" x14ac:dyDescent="0.2">
      <c r="A100" s="222" t="s">
        <v>192</v>
      </c>
      <c r="B100" s="188" t="s">
        <v>37</v>
      </c>
      <c r="C100" s="177" t="s">
        <v>11</v>
      </c>
      <c r="D100" s="178">
        <v>1712.96</v>
      </c>
      <c r="E100" s="179"/>
      <c r="F100" s="216">
        <f t="shared" ref="F100:F103" si="19">+D100*E100</f>
        <v>0</v>
      </c>
    </row>
    <row r="101" spans="1:6" ht="38.25" x14ac:dyDescent="0.2">
      <c r="A101" s="222" t="s">
        <v>193</v>
      </c>
      <c r="B101" s="188" t="s">
        <v>196</v>
      </c>
      <c r="C101" s="177" t="s">
        <v>1</v>
      </c>
      <c r="D101" s="178">
        <v>81.400000000000006</v>
      </c>
      <c r="E101" s="179"/>
      <c r="F101" s="216">
        <f t="shared" ref="F101" si="20">+D101*E101</f>
        <v>0</v>
      </c>
    </row>
    <row r="102" spans="1:6" ht="25.5" x14ac:dyDescent="0.2">
      <c r="A102" s="222" t="s">
        <v>194</v>
      </c>
      <c r="B102" s="188" t="s">
        <v>43</v>
      </c>
      <c r="C102" s="177" t="s">
        <v>1</v>
      </c>
      <c r="D102" s="178">
        <v>2</v>
      </c>
      <c r="E102" s="179"/>
      <c r="F102" s="216">
        <f t="shared" si="19"/>
        <v>0</v>
      </c>
    </row>
    <row r="103" spans="1:6" ht="26.25" thickBot="1" x14ac:dyDescent="0.25">
      <c r="A103" s="229" t="s">
        <v>195</v>
      </c>
      <c r="B103" s="230" t="s">
        <v>42</v>
      </c>
      <c r="C103" s="231" t="s">
        <v>11</v>
      </c>
      <c r="D103" s="232">
        <v>9.6</v>
      </c>
      <c r="E103" s="233"/>
      <c r="F103" s="234">
        <f t="shared" si="19"/>
        <v>0</v>
      </c>
    </row>
    <row r="104" spans="1:6" x14ac:dyDescent="0.2">
      <c r="A104" s="145"/>
      <c r="B104" s="147"/>
      <c r="C104" s="146"/>
      <c r="D104" s="148"/>
      <c r="E104" s="149"/>
      <c r="F104" s="158"/>
    </row>
    <row r="105" spans="1:6" s="128" customFormat="1" ht="19.5" x14ac:dyDescent="0.25">
      <c r="A105" s="235"/>
      <c r="B105" s="236" t="s">
        <v>34</v>
      </c>
      <c r="C105" s="237"/>
      <c r="D105" s="238"/>
      <c r="E105" s="246">
        <f>SUM(F12,F15,F21,F71,F91,F96)</f>
        <v>0</v>
      </c>
      <c r="F105" s="247"/>
    </row>
    <row r="106" spans="1:6" s="128" customFormat="1" ht="20.25" thickBot="1" x14ac:dyDescent="0.3">
      <c r="A106" s="239"/>
      <c r="B106" s="240"/>
      <c r="C106" s="241"/>
      <c r="D106" s="242"/>
      <c r="E106" s="248"/>
      <c r="F106" s="249"/>
    </row>
    <row r="107" spans="1:6" ht="13.5" thickBot="1" x14ac:dyDescent="0.25">
      <c r="A107" s="159"/>
      <c r="B107" s="161"/>
      <c r="C107" s="160"/>
      <c r="D107" s="160"/>
      <c r="E107" s="250"/>
      <c r="F107" s="251"/>
    </row>
    <row r="109" spans="1:6" x14ac:dyDescent="0.2">
      <c r="F109" s="139"/>
    </row>
    <row r="111" spans="1:6" x14ac:dyDescent="0.2">
      <c r="E111" s="245"/>
      <c r="F111" s="245"/>
    </row>
  </sheetData>
  <mergeCells count="5">
    <mergeCell ref="B6:C6"/>
    <mergeCell ref="E111:F111"/>
    <mergeCell ref="E105:F105"/>
    <mergeCell ref="E106:F106"/>
    <mergeCell ref="E107:F107"/>
  </mergeCells>
  <phoneticPr fontId="31" type="noConversion"/>
  <conditionalFormatting sqref="B14">
    <cfRule type="beginsWith" dxfId="8" priority="13" operator="beginsWith" text="(">
      <formula>LEFT(B14,LEN("("))="("</formula>
    </cfRule>
    <cfRule type="expression" dxfId="7" priority="14" stopIfTrue="1">
      <formula>#REF!=1</formula>
    </cfRule>
    <cfRule type="expression" dxfId="6" priority="15" stopIfTrue="1">
      <formula>OR(#REF!=0,#REF!=2,#REF!=3,#REF!=4)</formula>
    </cfRule>
  </conditionalFormatting>
  <conditionalFormatting sqref="B16">
    <cfRule type="beginsWith" dxfId="5" priority="10" operator="beginsWith" text="(">
      <formula>LEFT(B16,LEN("("))="("</formula>
    </cfRule>
    <cfRule type="expression" dxfId="4" priority="11" stopIfTrue="1">
      <formula>#REF!=1</formula>
    </cfRule>
    <cfRule type="expression" dxfId="3" priority="12" stopIfTrue="1">
      <formula>OR(#REF!=0,#REF!=2,#REF!=3,#REF!=4)</formula>
    </cfRule>
  </conditionalFormatting>
  <conditionalFormatting sqref="B19:B20">
    <cfRule type="beginsWith" dxfId="2" priority="4" operator="beginsWith" text="(">
      <formula>LEFT(B19,LEN("("))="("</formula>
    </cfRule>
    <cfRule type="expression" dxfId="1" priority="8" stopIfTrue="1">
      <formula>#REF!=1</formula>
    </cfRule>
    <cfRule type="expression" dxfId="0" priority="9" stopIfTrue="1">
      <formula>OR(#REF!=0,#REF!=2,#REF!=3,#REF!=4)</formula>
    </cfRule>
  </conditionalFormatting>
  <pageMargins left="0.78740157480314965" right="0.39370078740157483" top="0.39370078740157483" bottom="0.3937007874015748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107"/>
  <sheetViews>
    <sheetView view="pageBreakPreview" zoomScaleSheetLayoutView="100" workbookViewId="0">
      <selection activeCell="K46" sqref="K46"/>
    </sheetView>
  </sheetViews>
  <sheetFormatPr defaultRowHeight="12" x14ac:dyDescent="0.2"/>
  <cols>
    <col min="1" max="1" width="6.7109375" style="4" customWidth="1"/>
    <col min="2" max="2" width="30.7109375" style="4" customWidth="1"/>
    <col min="3" max="14" width="12.28515625" style="4" customWidth="1"/>
    <col min="15" max="15" width="15.7109375" style="4" customWidth="1"/>
    <col min="16" max="258" width="9.140625" style="4"/>
    <col min="259" max="259" width="6.7109375" style="4" customWidth="1"/>
    <col min="260" max="260" width="30.7109375" style="4" customWidth="1"/>
    <col min="261" max="266" width="10.7109375" style="4" customWidth="1"/>
    <col min="267" max="267" width="15.7109375" style="4" customWidth="1"/>
    <col min="268" max="268" width="9.140625" style="4"/>
    <col min="269" max="269" width="24.5703125" style="4" customWidth="1"/>
    <col min="270" max="514" width="9.140625" style="4"/>
    <col min="515" max="515" width="6.7109375" style="4" customWidth="1"/>
    <col min="516" max="516" width="30.7109375" style="4" customWidth="1"/>
    <col min="517" max="522" width="10.7109375" style="4" customWidth="1"/>
    <col min="523" max="523" width="15.7109375" style="4" customWidth="1"/>
    <col min="524" max="524" width="9.140625" style="4"/>
    <col min="525" max="525" width="24.5703125" style="4" customWidth="1"/>
    <col min="526" max="770" width="9.140625" style="4"/>
    <col min="771" max="771" width="6.7109375" style="4" customWidth="1"/>
    <col min="772" max="772" width="30.7109375" style="4" customWidth="1"/>
    <col min="773" max="778" width="10.7109375" style="4" customWidth="1"/>
    <col min="779" max="779" width="15.7109375" style="4" customWidth="1"/>
    <col min="780" max="780" width="9.140625" style="4"/>
    <col min="781" max="781" width="24.5703125" style="4" customWidth="1"/>
    <col min="782" max="1026" width="9.140625" style="4"/>
    <col min="1027" max="1027" width="6.7109375" style="4" customWidth="1"/>
    <col min="1028" max="1028" width="30.7109375" style="4" customWidth="1"/>
    <col min="1029" max="1034" width="10.7109375" style="4" customWidth="1"/>
    <col min="1035" max="1035" width="15.7109375" style="4" customWidth="1"/>
    <col min="1036" max="1036" width="9.140625" style="4"/>
    <col min="1037" max="1037" width="24.5703125" style="4" customWidth="1"/>
    <col min="1038" max="1282" width="9.140625" style="4"/>
    <col min="1283" max="1283" width="6.7109375" style="4" customWidth="1"/>
    <col min="1284" max="1284" width="30.7109375" style="4" customWidth="1"/>
    <col min="1285" max="1290" width="10.7109375" style="4" customWidth="1"/>
    <col min="1291" max="1291" width="15.7109375" style="4" customWidth="1"/>
    <col min="1292" max="1292" width="9.140625" style="4"/>
    <col min="1293" max="1293" width="24.5703125" style="4" customWidth="1"/>
    <col min="1294" max="1538" width="9.140625" style="4"/>
    <col min="1539" max="1539" width="6.7109375" style="4" customWidth="1"/>
    <col min="1540" max="1540" width="30.7109375" style="4" customWidth="1"/>
    <col min="1541" max="1546" width="10.7109375" style="4" customWidth="1"/>
    <col min="1547" max="1547" width="15.7109375" style="4" customWidth="1"/>
    <col min="1548" max="1548" width="9.140625" style="4"/>
    <col min="1549" max="1549" width="24.5703125" style="4" customWidth="1"/>
    <col min="1550" max="1794" width="9.140625" style="4"/>
    <col min="1795" max="1795" width="6.7109375" style="4" customWidth="1"/>
    <col min="1796" max="1796" width="30.7109375" style="4" customWidth="1"/>
    <col min="1797" max="1802" width="10.7109375" style="4" customWidth="1"/>
    <col min="1803" max="1803" width="15.7109375" style="4" customWidth="1"/>
    <col min="1804" max="1804" width="9.140625" style="4"/>
    <col min="1805" max="1805" width="24.5703125" style="4" customWidth="1"/>
    <col min="1806" max="2050" width="9.140625" style="4"/>
    <col min="2051" max="2051" width="6.7109375" style="4" customWidth="1"/>
    <col min="2052" max="2052" width="30.7109375" style="4" customWidth="1"/>
    <col min="2053" max="2058" width="10.7109375" style="4" customWidth="1"/>
    <col min="2059" max="2059" width="15.7109375" style="4" customWidth="1"/>
    <col min="2060" max="2060" width="9.140625" style="4"/>
    <col min="2061" max="2061" width="24.5703125" style="4" customWidth="1"/>
    <col min="2062" max="2306" width="9.140625" style="4"/>
    <col min="2307" max="2307" width="6.7109375" style="4" customWidth="1"/>
    <col min="2308" max="2308" width="30.7109375" style="4" customWidth="1"/>
    <col min="2309" max="2314" width="10.7109375" style="4" customWidth="1"/>
    <col min="2315" max="2315" width="15.7109375" style="4" customWidth="1"/>
    <col min="2316" max="2316" width="9.140625" style="4"/>
    <col min="2317" max="2317" width="24.5703125" style="4" customWidth="1"/>
    <col min="2318" max="2562" width="9.140625" style="4"/>
    <col min="2563" max="2563" width="6.7109375" style="4" customWidth="1"/>
    <col min="2564" max="2564" width="30.7109375" style="4" customWidth="1"/>
    <col min="2565" max="2570" width="10.7109375" style="4" customWidth="1"/>
    <col min="2571" max="2571" width="15.7109375" style="4" customWidth="1"/>
    <col min="2572" max="2572" width="9.140625" style="4"/>
    <col min="2573" max="2573" width="24.5703125" style="4" customWidth="1"/>
    <col min="2574" max="2818" width="9.140625" style="4"/>
    <col min="2819" max="2819" width="6.7109375" style="4" customWidth="1"/>
    <col min="2820" max="2820" width="30.7109375" style="4" customWidth="1"/>
    <col min="2821" max="2826" width="10.7109375" style="4" customWidth="1"/>
    <col min="2827" max="2827" width="15.7109375" style="4" customWidth="1"/>
    <col min="2828" max="2828" width="9.140625" style="4"/>
    <col min="2829" max="2829" width="24.5703125" style="4" customWidth="1"/>
    <col min="2830" max="3074" width="9.140625" style="4"/>
    <col min="3075" max="3075" width="6.7109375" style="4" customWidth="1"/>
    <col min="3076" max="3076" width="30.7109375" style="4" customWidth="1"/>
    <col min="3077" max="3082" width="10.7109375" style="4" customWidth="1"/>
    <col min="3083" max="3083" width="15.7109375" style="4" customWidth="1"/>
    <col min="3084" max="3084" width="9.140625" style="4"/>
    <col min="3085" max="3085" width="24.5703125" style="4" customWidth="1"/>
    <col min="3086" max="3330" width="9.140625" style="4"/>
    <col min="3331" max="3331" width="6.7109375" style="4" customWidth="1"/>
    <col min="3332" max="3332" width="30.7109375" style="4" customWidth="1"/>
    <col min="3333" max="3338" width="10.7109375" style="4" customWidth="1"/>
    <col min="3339" max="3339" width="15.7109375" style="4" customWidth="1"/>
    <col min="3340" max="3340" width="9.140625" style="4"/>
    <col min="3341" max="3341" width="24.5703125" style="4" customWidth="1"/>
    <col min="3342" max="3586" width="9.140625" style="4"/>
    <col min="3587" max="3587" width="6.7109375" style="4" customWidth="1"/>
    <col min="3588" max="3588" width="30.7109375" style="4" customWidth="1"/>
    <col min="3589" max="3594" width="10.7109375" style="4" customWidth="1"/>
    <col min="3595" max="3595" width="15.7109375" style="4" customWidth="1"/>
    <col min="3596" max="3596" width="9.140625" style="4"/>
    <col min="3597" max="3597" width="24.5703125" style="4" customWidth="1"/>
    <col min="3598" max="3842" width="9.140625" style="4"/>
    <col min="3843" max="3843" width="6.7109375" style="4" customWidth="1"/>
    <col min="3844" max="3844" width="30.7109375" style="4" customWidth="1"/>
    <col min="3845" max="3850" width="10.7109375" style="4" customWidth="1"/>
    <col min="3851" max="3851" width="15.7109375" style="4" customWidth="1"/>
    <col min="3852" max="3852" width="9.140625" style="4"/>
    <col min="3853" max="3853" width="24.5703125" style="4" customWidth="1"/>
    <col min="3854" max="4098" width="9.140625" style="4"/>
    <col min="4099" max="4099" width="6.7109375" style="4" customWidth="1"/>
    <col min="4100" max="4100" width="30.7109375" style="4" customWidth="1"/>
    <col min="4101" max="4106" width="10.7109375" style="4" customWidth="1"/>
    <col min="4107" max="4107" width="15.7109375" style="4" customWidth="1"/>
    <col min="4108" max="4108" width="9.140625" style="4"/>
    <col min="4109" max="4109" width="24.5703125" style="4" customWidth="1"/>
    <col min="4110" max="4354" width="9.140625" style="4"/>
    <col min="4355" max="4355" width="6.7109375" style="4" customWidth="1"/>
    <col min="4356" max="4356" width="30.7109375" style="4" customWidth="1"/>
    <col min="4357" max="4362" width="10.7109375" style="4" customWidth="1"/>
    <col min="4363" max="4363" width="15.7109375" style="4" customWidth="1"/>
    <col min="4364" max="4364" width="9.140625" style="4"/>
    <col min="4365" max="4365" width="24.5703125" style="4" customWidth="1"/>
    <col min="4366" max="4610" width="9.140625" style="4"/>
    <col min="4611" max="4611" width="6.7109375" style="4" customWidth="1"/>
    <col min="4612" max="4612" width="30.7109375" style="4" customWidth="1"/>
    <col min="4613" max="4618" width="10.7109375" style="4" customWidth="1"/>
    <col min="4619" max="4619" width="15.7109375" style="4" customWidth="1"/>
    <col min="4620" max="4620" width="9.140625" style="4"/>
    <col min="4621" max="4621" width="24.5703125" style="4" customWidth="1"/>
    <col min="4622" max="4866" width="9.140625" style="4"/>
    <col min="4867" max="4867" width="6.7109375" style="4" customWidth="1"/>
    <col min="4868" max="4868" width="30.7109375" style="4" customWidth="1"/>
    <col min="4869" max="4874" width="10.7109375" style="4" customWidth="1"/>
    <col min="4875" max="4875" width="15.7109375" style="4" customWidth="1"/>
    <col min="4876" max="4876" width="9.140625" style="4"/>
    <col min="4877" max="4877" width="24.5703125" style="4" customWidth="1"/>
    <col min="4878" max="5122" width="9.140625" style="4"/>
    <col min="5123" max="5123" width="6.7109375" style="4" customWidth="1"/>
    <col min="5124" max="5124" width="30.7109375" style="4" customWidth="1"/>
    <col min="5125" max="5130" width="10.7109375" style="4" customWidth="1"/>
    <col min="5131" max="5131" width="15.7109375" style="4" customWidth="1"/>
    <col min="5132" max="5132" width="9.140625" style="4"/>
    <col min="5133" max="5133" width="24.5703125" style="4" customWidth="1"/>
    <col min="5134" max="5378" width="9.140625" style="4"/>
    <col min="5379" max="5379" width="6.7109375" style="4" customWidth="1"/>
    <col min="5380" max="5380" width="30.7109375" style="4" customWidth="1"/>
    <col min="5381" max="5386" width="10.7109375" style="4" customWidth="1"/>
    <col min="5387" max="5387" width="15.7109375" style="4" customWidth="1"/>
    <col min="5388" max="5388" width="9.140625" style="4"/>
    <col min="5389" max="5389" width="24.5703125" style="4" customWidth="1"/>
    <col min="5390" max="5634" width="9.140625" style="4"/>
    <col min="5635" max="5635" width="6.7109375" style="4" customWidth="1"/>
    <col min="5636" max="5636" width="30.7109375" style="4" customWidth="1"/>
    <col min="5637" max="5642" width="10.7109375" style="4" customWidth="1"/>
    <col min="5643" max="5643" width="15.7109375" style="4" customWidth="1"/>
    <col min="5644" max="5644" width="9.140625" style="4"/>
    <col min="5645" max="5645" width="24.5703125" style="4" customWidth="1"/>
    <col min="5646" max="5890" width="9.140625" style="4"/>
    <col min="5891" max="5891" width="6.7109375" style="4" customWidth="1"/>
    <col min="5892" max="5892" width="30.7109375" style="4" customWidth="1"/>
    <col min="5893" max="5898" width="10.7109375" style="4" customWidth="1"/>
    <col min="5899" max="5899" width="15.7109375" style="4" customWidth="1"/>
    <col min="5900" max="5900" width="9.140625" style="4"/>
    <col min="5901" max="5901" width="24.5703125" style="4" customWidth="1"/>
    <col min="5902" max="6146" width="9.140625" style="4"/>
    <col min="6147" max="6147" width="6.7109375" style="4" customWidth="1"/>
    <col min="6148" max="6148" width="30.7109375" style="4" customWidth="1"/>
    <col min="6149" max="6154" width="10.7109375" style="4" customWidth="1"/>
    <col min="6155" max="6155" width="15.7109375" style="4" customWidth="1"/>
    <col min="6156" max="6156" width="9.140625" style="4"/>
    <col min="6157" max="6157" width="24.5703125" style="4" customWidth="1"/>
    <col min="6158" max="6402" width="9.140625" style="4"/>
    <col min="6403" max="6403" width="6.7109375" style="4" customWidth="1"/>
    <col min="6404" max="6404" width="30.7109375" style="4" customWidth="1"/>
    <col min="6405" max="6410" width="10.7109375" style="4" customWidth="1"/>
    <col min="6411" max="6411" width="15.7109375" style="4" customWidth="1"/>
    <col min="6412" max="6412" width="9.140625" style="4"/>
    <col min="6413" max="6413" width="24.5703125" style="4" customWidth="1"/>
    <col min="6414" max="6658" width="9.140625" style="4"/>
    <col min="6659" max="6659" width="6.7109375" style="4" customWidth="1"/>
    <col min="6660" max="6660" width="30.7109375" style="4" customWidth="1"/>
    <col min="6661" max="6666" width="10.7109375" style="4" customWidth="1"/>
    <col min="6667" max="6667" width="15.7109375" style="4" customWidth="1"/>
    <col min="6668" max="6668" width="9.140625" style="4"/>
    <col min="6669" max="6669" width="24.5703125" style="4" customWidth="1"/>
    <col min="6670" max="6914" width="9.140625" style="4"/>
    <col min="6915" max="6915" width="6.7109375" style="4" customWidth="1"/>
    <col min="6916" max="6916" width="30.7109375" style="4" customWidth="1"/>
    <col min="6917" max="6922" width="10.7109375" style="4" customWidth="1"/>
    <col min="6923" max="6923" width="15.7109375" style="4" customWidth="1"/>
    <col min="6924" max="6924" width="9.140625" style="4"/>
    <col min="6925" max="6925" width="24.5703125" style="4" customWidth="1"/>
    <col min="6926" max="7170" width="9.140625" style="4"/>
    <col min="7171" max="7171" width="6.7109375" style="4" customWidth="1"/>
    <col min="7172" max="7172" width="30.7109375" style="4" customWidth="1"/>
    <col min="7173" max="7178" width="10.7109375" style="4" customWidth="1"/>
    <col min="7179" max="7179" width="15.7109375" style="4" customWidth="1"/>
    <col min="7180" max="7180" width="9.140625" style="4"/>
    <col min="7181" max="7181" width="24.5703125" style="4" customWidth="1"/>
    <col min="7182" max="7426" width="9.140625" style="4"/>
    <col min="7427" max="7427" width="6.7109375" style="4" customWidth="1"/>
    <col min="7428" max="7428" width="30.7109375" style="4" customWidth="1"/>
    <col min="7429" max="7434" width="10.7109375" style="4" customWidth="1"/>
    <col min="7435" max="7435" width="15.7109375" style="4" customWidth="1"/>
    <col min="7436" max="7436" width="9.140625" style="4"/>
    <col min="7437" max="7437" width="24.5703125" style="4" customWidth="1"/>
    <col min="7438" max="7682" width="9.140625" style="4"/>
    <col min="7683" max="7683" width="6.7109375" style="4" customWidth="1"/>
    <col min="7684" max="7684" width="30.7109375" style="4" customWidth="1"/>
    <col min="7685" max="7690" width="10.7109375" style="4" customWidth="1"/>
    <col min="7691" max="7691" width="15.7109375" style="4" customWidth="1"/>
    <col min="7692" max="7692" width="9.140625" style="4"/>
    <col min="7693" max="7693" width="24.5703125" style="4" customWidth="1"/>
    <col min="7694" max="7938" width="9.140625" style="4"/>
    <col min="7939" max="7939" width="6.7109375" style="4" customWidth="1"/>
    <col min="7940" max="7940" width="30.7109375" style="4" customWidth="1"/>
    <col min="7941" max="7946" width="10.7109375" style="4" customWidth="1"/>
    <col min="7947" max="7947" width="15.7109375" style="4" customWidth="1"/>
    <col min="7948" max="7948" width="9.140625" style="4"/>
    <col min="7949" max="7949" width="24.5703125" style="4" customWidth="1"/>
    <col min="7950" max="8194" width="9.140625" style="4"/>
    <col min="8195" max="8195" width="6.7109375" style="4" customWidth="1"/>
    <col min="8196" max="8196" width="30.7109375" style="4" customWidth="1"/>
    <col min="8197" max="8202" width="10.7109375" style="4" customWidth="1"/>
    <col min="8203" max="8203" width="15.7109375" style="4" customWidth="1"/>
    <col min="8204" max="8204" width="9.140625" style="4"/>
    <col min="8205" max="8205" width="24.5703125" style="4" customWidth="1"/>
    <col min="8206" max="8450" width="9.140625" style="4"/>
    <col min="8451" max="8451" width="6.7109375" style="4" customWidth="1"/>
    <col min="8452" max="8452" width="30.7109375" style="4" customWidth="1"/>
    <col min="8453" max="8458" width="10.7109375" style="4" customWidth="1"/>
    <col min="8459" max="8459" width="15.7109375" style="4" customWidth="1"/>
    <col min="8460" max="8460" width="9.140625" style="4"/>
    <col min="8461" max="8461" width="24.5703125" style="4" customWidth="1"/>
    <col min="8462" max="8706" width="9.140625" style="4"/>
    <col min="8707" max="8707" width="6.7109375" style="4" customWidth="1"/>
    <col min="8708" max="8708" width="30.7109375" style="4" customWidth="1"/>
    <col min="8709" max="8714" width="10.7109375" style="4" customWidth="1"/>
    <col min="8715" max="8715" width="15.7109375" style="4" customWidth="1"/>
    <col min="8716" max="8716" width="9.140625" style="4"/>
    <col min="8717" max="8717" width="24.5703125" style="4" customWidth="1"/>
    <col min="8718" max="8962" width="9.140625" style="4"/>
    <col min="8963" max="8963" width="6.7109375" style="4" customWidth="1"/>
    <col min="8964" max="8964" width="30.7109375" style="4" customWidth="1"/>
    <col min="8965" max="8970" width="10.7109375" style="4" customWidth="1"/>
    <col min="8971" max="8971" width="15.7109375" style="4" customWidth="1"/>
    <col min="8972" max="8972" width="9.140625" style="4"/>
    <col min="8973" max="8973" width="24.5703125" style="4" customWidth="1"/>
    <col min="8974" max="9218" width="9.140625" style="4"/>
    <col min="9219" max="9219" width="6.7109375" style="4" customWidth="1"/>
    <col min="9220" max="9220" width="30.7109375" style="4" customWidth="1"/>
    <col min="9221" max="9226" width="10.7109375" style="4" customWidth="1"/>
    <col min="9227" max="9227" width="15.7109375" style="4" customWidth="1"/>
    <col min="9228" max="9228" width="9.140625" style="4"/>
    <col min="9229" max="9229" width="24.5703125" style="4" customWidth="1"/>
    <col min="9230" max="9474" width="9.140625" style="4"/>
    <col min="9475" max="9475" width="6.7109375" style="4" customWidth="1"/>
    <col min="9476" max="9476" width="30.7109375" style="4" customWidth="1"/>
    <col min="9477" max="9482" width="10.7109375" style="4" customWidth="1"/>
    <col min="9483" max="9483" width="15.7109375" style="4" customWidth="1"/>
    <col min="9484" max="9484" width="9.140625" style="4"/>
    <col min="9485" max="9485" width="24.5703125" style="4" customWidth="1"/>
    <col min="9486" max="9730" width="9.140625" style="4"/>
    <col min="9731" max="9731" width="6.7109375" style="4" customWidth="1"/>
    <col min="9732" max="9732" width="30.7109375" style="4" customWidth="1"/>
    <col min="9733" max="9738" width="10.7109375" style="4" customWidth="1"/>
    <col min="9739" max="9739" width="15.7109375" style="4" customWidth="1"/>
    <col min="9740" max="9740" width="9.140625" style="4"/>
    <col min="9741" max="9741" width="24.5703125" style="4" customWidth="1"/>
    <col min="9742" max="9986" width="9.140625" style="4"/>
    <col min="9987" max="9987" width="6.7109375" style="4" customWidth="1"/>
    <col min="9988" max="9988" width="30.7109375" style="4" customWidth="1"/>
    <col min="9989" max="9994" width="10.7109375" style="4" customWidth="1"/>
    <col min="9995" max="9995" width="15.7109375" style="4" customWidth="1"/>
    <col min="9996" max="9996" width="9.140625" style="4"/>
    <col min="9997" max="9997" width="24.5703125" style="4" customWidth="1"/>
    <col min="9998" max="10242" width="9.140625" style="4"/>
    <col min="10243" max="10243" width="6.7109375" style="4" customWidth="1"/>
    <col min="10244" max="10244" width="30.7109375" style="4" customWidth="1"/>
    <col min="10245" max="10250" width="10.7109375" style="4" customWidth="1"/>
    <col min="10251" max="10251" width="15.7109375" style="4" customWidth="1"/>
    <col min="10252" max="10252" width="9.140625" style="4"/>
    <col min="10253" max="10253" width="24.5703125" style="4" customWidth="1"/>
    <col min="10254" max="10498" width="9.140625" style="4"/>
    <col min="10499" max="10499" width="6.7109375" style="4" customWidth="1"/>
    <col min="10500" max="10500" width="30.7109375" style="4" customWidth="1"/>
    <col min="10501" max="10506" width="10.7109375" style="4" customWidth="1"/>
    <col min="10507" max="10507" width="15.7109375" style="4" customWidth="1"/>
    <col min="10508" max="10508" width="9.140625" style="4"/>
    <col min="10509" max="10509" width="24.5703125" style="4" customWidth="1"/>
    <col min="10510" max="10754" width="9.140625" style="4"/>
    <col min="10755" max="10755" width="6.7109375" style="4" customWidth="1"/>
    <col min="10756" max="10756" width="30.7109375" style="4" customWidth="1"/>
    <col min="10757" max="10762" width="10.7109375" style="4" customWidth="1"/>
    <col min="10763" max="10763" width="15.7109375" style="4" customWidth="1"/>
    <col min="10764" max="10764" width="9.140625" style="4"/>
    <col min="10765" max="10765" width="24.5703125" style="4" customWidth="1"/>
    <col min="10766" max="11010" width="9.140625" style="4"/>
    <col min="11011" max="11011" width="6.7109375" style="4" customWidth="1"/>
    <col min="11012" max="11012" width="30.7109375" style="4" customWidth="1"/>
    <col min="11013" max="11018" width="10.7109375" style="4" customWidth="1"/>
    <col min="11019" max="11019" width="15.7109375" style="4" customWidth="1"/>
    <col min="11020" max="11020" width="9.140625" style="4"/>
    <col min="11021" max="11021" width="24.5703125" style="4" customWidth="1"/>
    <col min="11022" max="11266" width="9.140625" style="4"/>
    <col min="11267" max="11267" width="6.7109375" style="4" customWidth="1"/>
    <col min="11268" max="11268" width="30.7109375" style="4" customWidth="1"/>
    <col min="11269" max="11274" width="10.7109375" style="4" customWidth="1"/>
    <col min="11275" max="11275" width="15.7109375" style="4" customWidth="1"/>
    <col min="11276" max="11276" width="9.140625" style="4"/>
    <col min="11277" max="11277" width="24.5703125" style="4" customWidth="1"/>
    <col min="11278" max="11522" width="9.140625" style="4"/>
    <col min="11523" max="11523" width="6.7109375" style="4" customWidth="1"/>
    <col min="11524" max="11524" width="30.7109375" style="4" customWidth="1"/>
    <col min="11525" max="11530" width="10.7109375" style="4" customWidth="1"/>
    <col min="11531" max="11531" width="15.7109375" style="4" customWidth="1"/>
    <col min="11532" max="11532" width="9.140625" style="4"/>
    <col min="11533" max="11533" width="24.5703125" style="4" customWidth="1"/>
    <col min="11534" max="11778" width="9.140625" style="4"/>
    <col min="11779" max="11779" width="6.7109375" style="4" customWidth="1"/>
    <col min="11780" max="11780" width="30.7109375" style="4" customWidth="1"/>
    <col min="11781" max="11786" width="10.7109375" style="4" customWidth="1"/>
    <col min="11787" max="11787" width="15.7109375" style="4" customWidth="1"/>
    <col min="11788" max="11788" width="9.140625" style="4"/>
    <col min="11789" max="11789" width="24.5703125" style="4" customWidth="1"/>
    <col min="11790" max="12034" width="9.140625" style="4"/>
    <col min="12035" max="12035" width="6.7109375" style="4" customWidth="1"/>
    <col min="12036" max="12036" width="30.7109375" style="4" customWidth="1"/>
    <col min="12037" max="12042" width="10.7109375" style="4" customWidth="1"/>
    <col min="12043" max="12043" width="15.7109375" style="4" customWidth="1"/>
    <col min="12044" max="12044" width="9.140625" style="4"/>
    <col min="12045" max="12045" width="24.5703125" style="4" customWidth="1"/>
    <col min="12046" max="12290" width="9.140625" style="4"/>
    <col min="12291" max="12291" width="6.7109375" style="4" customWidth="1"/>
    <col min="12292" max="12292" width="30.7109375" style="4" customWidth="1"/>
    <col min="12293" max="12298" width="10.7109375" style="4" customWidth="1"/>
    <col min="12299" max="12299" width="15.7109375" style="4" customWidth="1"/>
    <col min="12300" max="12300" width="9.140625" style="4"/>
    <col min="12301" max="12301" width="24.5703125" style="4" customWidth="1"/>
    <col min="12302" max="12546" width="9.140625" style="4"/>
    <col min="12547" max="12547" width="6.7109375" style="4" customWidth="1"/>
    <col min="12548" max="12548" width="30.7109375" style="4" customWidth="1"/>
    <col min="12549" max="12554" width="10.7109375" style="4" customWidth="1"/>
    <col min="12555" max="12555" width="15.7109375" style="4" customWidth="1"/>
    <col min="12556" max="12556" width="9.140625" style="4"/>
    <col min="12557" max="12557" width="24.5703125" style="4" customWidth="1"/>
    <col min="12558" max="12802" width="9.140625" style="4"/>
    <col min="12803" max="12803" width="6.7109375" style="4" customWidth="1"/>
    <col min="12804" max="12804" width="30.7109375" style="4" customWidth="1"/>
    <col min="12805" max="12810" width="10.7109375" style="4" customWidth="1"/>
    <col min="12811" max="12811" width="15.7109375" style="4" customWidth="1"/>
    <col min="12812" max="12812" width="9.140625" style="4"/>
    <col min="12813" max="12813" width="24.5703125" style="4" customWidth="1"/>
    <col min="12814" max="13058" width="9.140625" style="4"/>
    <col min="13059" max="13059" width="6.7109375" style="4" customWidth="1"/>
    <col min="13060" max="13060" width="30.7109375" style="4" customWidth="1"/>
    <col min="13061" max="13066" width="10.7109375" style="4" customWidth="1"/>
    <col min="13067" max="13067" width="15.7109375" style="4" customWidth="1"/>
    <col min="13068" max="13068" width="9.140625" style="4"/>
    <col min="13069" max="13069" width="24.5703125" style="4" customWidth="1"/>
    <col min="13070" max="13314" width="9.140625" style="4"/>
    <col min="13315" max="13315" width="6.7109375" style="4" customWidth="1"/>
    <col min="13316" max="13316" width="30.7109375" style="4" customWidth="1"/>
    <col min="13317" max="13322" width="10.7109375" style="4" customWidth="1"/>
    <col min="13323" max="13323" width="15.7109375" style="4" customWidth="1"/>
    <col min="13324" max="13324" width="9.140625" style="4"/>
    <col min="13325" max="13325" width="24.5703125" style="4" customWidth="1"/>
    <col min="13326" max="13570" width="9.140625" style="4"/>
    <col min="13571" max="13571" width="6.7109375" style="4" customWidth="1"/>
    <col min="13572" max="13572" width="30.7109375" style="4" customWidth="1"/>
    <col min="13573" max="13578" width="10.7109375" style="4" customWidth="1"/>
    <col min="13579" max="13579" width="15.7109375" style="4" customWidth="1"/>
    <col min="13580" max="13580" width="9.140625" style="4"/>
    <col min="13581" max="13581" width="24.5703125" style="4" customWidth="1"/>
    <col min="13582" max="13826" width="9.140625" style="4"/>
    <col min="13827" max="13827" width="6.7109375" style="4" customWidth="1"/>
    <col min="13828" max="13828" width="30.7109375" style="4" customWidth="1"/>
    <col min="13829" max="13834" width="10.7109375" style="4" customWidth="1"/>
    <col min="13835" max="13835" width="15.7109375" style="4" customWidth="1"/>
    <col min="13836" max="13836" width="9.140625" style="4"/>
    <col min="13837" max="13837" width="24.5703125" style="4" customWidth="1"/>
    <col min="13838" max="14082" width="9.140625" style="4"/>
    <col min="14083" max="14083" width="6.7109375" style="4" customWidth="1"/>
    <col min="14084" max="14084" width="30.7109375" style="4" customWidth="1"/>
    <col min="14085" max="14090" width="10.7109375" style="4" customWidth="1"/>
    <col min="14091" max="14091" width="15.7109375" style="4" customWidth="1"/>
    <col min="14092" max="14092" width="9.140625" style="4"/>
    <col min="14093" max="14093" width="24.5703125" style="4" customWidth="1"/>
    <col min="14094" max="14338" width="9.140625" style="4"/>
    <col min="14339" max="14339" width="6.7109375" style="4" customWidth="1"/>
    <col min="14340" max="14340" width="30.7109375" style="4" customWidth="1"/>
    <col min="14341" max="14346" width="10.7109375" style="4" customWidth="1"/>
    <col min="14347" max="14347" width="15.7109375" style="4" customWidth="1"/>
    <col min="14348" max="14348" width="9.140625" style="4"/>
    <col min="14349" max="14349" width="24.5703125" style="4" customWidth="1"/>
    <col min="14350" max="14594" width="9.140625" style="4"/>
    <col min="14595" max="14595" width="6.7109375" style="4" customWidth="1"/>
    <col min="14596" max="14596" width="30.7109375" style="4" customWidth="1"/>
    <col min="14597" max="14602" width="10.7109375" style="4" customWidth="1"/>
    <col min="14603" max="14603" width="15.7109375" style="4" customWidth="1"/>
    <col min="14604" max="14604" width="9.140625" style="4"/>
    <col min="14605" max="14605" width="24.5703125" style="4" customWidth="1"/>
    <col min="14606" max="14850" width="9.140625" style="4"/>
    <col min="14851" max="14851" width="6.7109375" style="4" customWidth="1"/>
    <col min="14852" max="14852" width="30.7109375" style="4" customWidth="1"/>
    <col min="14853" max="14858" width="10.7109375" style="4" customWidth="1"/>
    <col min="14859" max="14859" width="15.7109375" style="4" customWidth="1"/>
    <col min="14860" max="14860" width="9.140625" style="4"/>
    <col min="14861" max="14861" width="24.5703125" style="4" customWidth="1"/>
    <col min="14862" max="15106" width="9.140625" style="4"/>
    <col min="15107" max="15107" width="6.7109375" style="4" customWidth="1"/>
    <col min="15108" max="15108" width="30.7109375" style="4" customWidth="1"/>
    <col min="15109" max="15114" width="10.7109375" style="4" customWidth="1"/>
    <col min="15115" max="15115" width="15.7109375" style="4" customWidth="1"/>
    <col min="15116" max="15116" width="9.140625" style="4"/>
    <col min="15117" max="15117" width="24.5703125" style="4" customWidth="1"/>
    <col min="15118" max="15362" width="9.140625" style="4"/>
    <col min="15363" max="15363" width="6.7109375" style="4" customWidth="1"/>
    <col min="15364" max="15364" width="30.7109375" style="4" customWidth="1"/>
    <col min="15365" max="15370" width="10.7109375" style="4" customWidth="1"/>
    <col min="15371" max="15371" width="15.7109375" style="4" customWidth="1"/>
    <col min="15372" max="15372" width="9.140625" style="4"/>
    <col min="15373" max="15373" width="24.5703125" style="4" customWidth="1"/>
    <col min="15374" max="15618" width="9.140625" style="4"/>
    <col min="15619" max="15619" width="6.7109375" style="4" customWidth="1"/>
    <col min="15620" max="15620" width="30.7109375" style="4" customWidth="1"/>
    <col min="15621" max="15626" width="10.7109375" style="4" customWidth="1"/>
    <col min="15627" max="15627" width="15.7109375" style="4" customWidth="1"/>
    <col min="15628" max="15628" width="9.140625" style="4"/>
    <col min="15629" max="15629" width="24.5703125" style="4" customWidth="1"/>
    <col min="15630" max="15874" width="9.140625" style="4"/>
    <col min="15875" max="15875" width="6.7109375" style="4" customWidth="1"/>
    <col min="15876" max="15876" width="30.7109375" style="4" customWidth="1"/>
    <col min="15877" max="15882" width="10.7109375" style="4" customWidth="1"/>
    <col min="15883" max="15883" width="15.7109375" style="4" customWidth="1"/>
    <col min="15884" max="15884" width="9.140625" style="4"/>
    <col min="15885" max="15885" width="24.5703125" style="4" customWidth="1"/>
    <col min="15886" max="16130" width="9.140625" style="4"/>
    <col min="16131" max="16131" width="6.7109375" style="4" customWidth="1"/>
    <col min="16132" max="16132" width="30.7109375" style="4" customWidth="1"/>
    <col min="16133" max="16138" width="10.7109375" style="4" customWidth="1"/>
    <col min="16139" max="16139" width="15.7109375" style="4" customWidth="1"/>
    <col min="16140" max="16140" width="9.140625" style="4"/>
    <col min="16141" max="16141" width="24.5703125" style="4" customWidth="1"/>
    <col min="16142" max="16384" width="9.140625" style="4"/>
  </cols>
  <sheetData>
    <row r="1" spans="1:15" x14ac:dyDescent="0.2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25"/>
      <c r="O1" s="2"/>
    </row>
    <row r="2" spans="1:15" ht="13.5" x14ac:dyDescent="0.2">
      <c r="A2" s="5"/>
      <c r="B2" s="6"/>
      <c r="C2" s="7"/>
      <c r="D2" s="8"/>
      <c r="E2" s="9"/>
      <c r="F2" s="10"/>
      <c r="G2" s="10"/>
      <c r="H2" s="10"/>
      <c r="I2" s="10"/>
      <c r="J2" s="10"/>
      <c r="K2" s="10"/>
      <c r="L2" s="10"/>
      <c r="M2" s="10"/>
      <c r="O2" s="12"/>
    </row>
    <row r="3" spans="1:15" ht="13.5" x14ac:dyDescent="0.2">
      <c r="A3" s="13"/>
      <c r="B3" s="6"/>
      <c r="C3" s="7"/>
      <c r="D3" s="8"/>
      <c r="E3" s="8"/>
      <c r="F3" s="10"/>
      <c r="G3" s="10"/>
      <c r="H3" s="10"/>
      <c r="I3" s="10"/>
      <c r="J3" s="10"/>
      <c r="K3" s="10"/>
      <c r="L3" s="10"/>
      <c r="M3" s="10"/>
      <c r="O3" s="14"/>
    </row>
    <row r="4" spans="1:15" ht="13.5" x14ac:dyDescent="0.2">
      <c r="A4" s="11"/>
      <c r="B4" s="6"/>
      <c r="C4" s="7" t="s">
        <v>3</v>
      </c>
      <c r="D4" s="10"/>
      <c r="E4" s="10"/>
      <c r="F4" s="10"/>
      <c r="G4" s="10"/>
      <c r="H4" s="10"/>
      <c r="I4" s="10"/>
      <c r="J4" s="10"/>
      <c r="K4" s="10"/>
      <c r="L4" s="10"/>
      <c r="M4" s="10"/>
      <c r="O4" s="12"/>
    </row>
    <row r="5" spans="1:15" ht="13.5" x14ac:dyDescent="0.2">
      <c r="A5" s="13"/>
      <c r="B5" s="6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O5" s="17"/>
    </row>
    <row r="6" spans="1:15" ht="22.15" customHeight="1" x14ac:dyDescent="0.2">
      <c r="A6" s="5"/>
      <c r="B6" s="6"/>
      <c r="C6" s="256" t="str">
        <f>PLANILHA!B6</f>
        <v>OBRA: INFRAESTRUTURA URBANA AVENIDA HENRIQUE ARCURI</v>
      </c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18"/>
    </row>
    <row r="7" spans="1:15" ht="13.5" x14ac:dyDescent="0.2">
      <c r="A7" s="5"/>
      <c r="B7" s="6"/>
      <c r="C7" s="19"/>
      <c r="D7" s="10"/>
      <c r="E7" s="10"/>
      <c r="F7" s="10"/>
      <c r="G7" s="10"/>
      <c r="H7" s="10"/>
      <c r="I7" s="10"/>
      <c r="J7" s="10"/>
      <c r="K7" s="10"/>
      <c r="L7" s="10"/>
      <c r="M7" s="10"/>
      <c r="O7" s="17"/>
    </row>
    <row r="8" spans="1:15" ht="13.5" x14ac:dyDescent="0.2">
      <c r="A8" s="5"/>
      <c r="B8" s="6"/>
      <c r="C8" s="19" t="str">
        <f>PLANILHA!B7</f>
        <v>LOCAL: AVENIDA HENRIQUE ARCURI - BAIRRO BORACEIA</v>
      </c>
      <c r="D8" s="10"/>
      <c r="E8" s="10"/>
      <c r="F8" s="10"/>
      <c r="G8" s="10"/>
      <c r="H8" s="10"/>
      <c r="I8" s="10"/>
      <c r="J8" s="10"/>
      <c r="K8" s="10"/>
      <c r="L8" s="10"/>
      <c r="M8" s="10"/>
      <c r="O8" s="17"/>
    </row>
    <row r="9" spans="1:15" ht="14.25" thickBot="1" x14ac:dyDescent="0.25">
      <c r="A9" s="20"/>
      <c r="B9" s="21"/>
      <c r="C9" s="22"/>
      <c r="D9" s="22"/>
      <c r="E9" s="22"/>
      <c r="F9" s="23"/>
      <c r="G9" s="23"/>
      <c r="H9" s="23"/>
      <c r="I9" s="23"/>
      <c r="J9" s="23"/>
      <c r="K9" s="23"/>
      <c r="L9" s="23"/>
      <c r="M9" s="23"/>
      <c r="N9" s="75"/>
      <c r="O9" s="24"/>
    </row>
    <row r="10" spans="1:15" ht="8.25" customHeight="1" thickBot="1" x14ac:dyDescent="0.3">
      <c r="A10" s="25"/>
      <c r="C10" s="26"/>
      <c r="D10" s="27"/>
      <c r="E10" s="27"/>
      <c r="F10" s="28"/>
      <c r="G10" s="28"/>
      <c r="H10" s="28"/>
      <c r="I10" s="28"/>
      <c r="J10" s="28"/>
      <c r="K10" s="28"/>
      <c r="L10" s="28"/>
      <c r="M10" s="28"/>
      <c r="N10" s="28"/>
      <c r="O10" s="29"/>
    </row>
    <row r="11" spans="1:15" ht="12.75" customHeight="1" x14ac:dyDescent="0.2">
      <c r="A11" s="30"/>
      <c r="B11" s="31"/>
      <c r="C11" s="258" t="s">
        <v>4</v>
      </c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32"/>
    </row>
    <row r="12" spans="1:15" x14ac:dyDescent="0.2">
      <c r="A12" s="33" t="s">
        <v>5</v>
      </c>
      <c r="B12" s="34" t="s">
        <v>6</v>
      </c>
      <c r="C12" s="264">
        <v>1</v>
      </c>
      <c r="D12" s="264">
        <v>2</v>
      </c>
      <c r="E12" s="264">
        <v>3</v>
      </c>
      <c r="F12" s="264">
        <v>4</v>
      </c>
      <c r="G12" s="264">
        <v>5</v>
      </c>
      <c r="H12" s="264">
        <v>6</v>
      </c>
      <c r="I12" s="264">
        <v>7</v>
      </c>
      <c r="J12" s="264">
        <v>8</v>
      </c>
      <c r="K12" s="264">
        <v>9</v>
      </c>
      <c r="L12" s="264">
        <v>10</v>
      </c>
      <c r="M12" s="264">
        <v>11</v>
      </c>
      <c r="N12" s="266">
        <v>12</v>
      </c>
      <c r="O12" s="35" t="s">
        <v>7</v>
      </c>
    </row>
    <row r="13" spans="1:15" ht="14.25" thickBot="1" x14ac:dyDescent="0.25">
      <c r="A13" s="36"/>
      <c r="B13" s="37"/>
      <c r="C13" s="265"/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7"/>
      <c r="O13" s="38" t="s">
        <v>8</v>
      </c>
    </row>
    <row r="14" spans="1:15" ht="13.5" x14ac:dyDescent="0.25">
      <c r="A14" s="172"/>
      <c r="B14" s="39"/>
      <c r="C14" s="40"/>
      <c r="D14" s="40"/>
      <c r="E14" s="41"/>
      <c r="F14" s="42"/>
      <c r="G14" s="43"/>
      <c r="H14" s="43"/>
      <c r="I14" s="43"/>
      <c r="J14" s="43"/>
      <c r="K14" s="43"/>
      <c r="L14" s="43"/>
      <c r="M14" s="43"/>
      <c r="N14" s="42"/>
      <c r="O14" s="44"/>
    </row>
    <row r="15" spans="1:15" ht="12.75" x14ac:dyDescent="0.2">
      <c r="A15" s="173" t="s">
        <v>54</v>
      </c>
      <c r="B15" s="45" t="s">
        <v>55</v>
      </c>
      <c r="C15" s="46">
        <v>0</v>
      </c>
      <c r="D15" s="46">
        <v>0</v>
      </c>
      <c r="E15" s="46">
        <v>0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0</v>
      </c>
      <c r="L15" s="46">
        <v>0</v>
      </c>
      <c r="M15" s="46">
        <v>0</v>
      </c>
      <c r="N15" s="46">
        <v>0</v>
      </c>
      <c r="O15" s="47">
        <f>SUM(C15:N15)</f>
        <v>0</v>
      </c>
    </row>
    <row r="16" spans="1:15" ht="12.75" x14ac:dyDescent="0.2">
      <c r="A16" s="174"/>
      <c r="B16" s="45"/>
      <c r="C16" s="48">
        <f t="shared" ref="C16:M16" si="0">$O16*C15</f>
        <v>0</v>
      </c>
      <c r="D16" s="48">
        <f t="shared" si="0"/>
        <v>0</v>
      </c>
      <c r="E16" s="48">
        <f t="shared" si="0"/>
        <v>0</v>
      </c>
      <c r="F16" s="48">
        <f t="shared" si="0"/>
        <v>0</v>
      </c>
      <c r="G16" s="48">
        <f t="shared" si="0"/>
        <v>0</v>
      </c>
      <c r="H16" s="48">
        <f t="shared" si="0"/>
        <v>0</v>
      </c>
      <c r="I16" s="48">
        <f t="shared" si="0"/>
        <v>0</v>
      </c>
      <c r="J16" s="48">
        <f t="shared" si="0"/>
        <v>0</v>
      </c>
      <c r="K16" s="48">
        <f t="shared" si="0"/>
        <v>0</v>
      </c>
      <c r="L16" s="48">
        <f t="shared" si="0"/>
        <v>0</v>
      </c>
      <c r="M16" s="48">
        <f t="shared" si="0"/>
        <v>0</v>
      </c>
      <c r="N16" s="48">
        <f>$O16*N15</f>
        <v>0</v>
      </c>
      <c r="O16" s="49">
        <v>0</v>
      </c>
    </row>
    <row r="17" spans="1:15" ht="5.25" customHeight="1" x14ac:dyDescent="0.2">
      <c r="A17" s="174"/>
      <c r="B17" s="45"/>
      <c r="C17" s="50"/>
      <c r="D17" s="50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9"/>
    </row>
    <row r="18" spans="1:15" ht="12.75" x14ac:dyDescent="0.2">
      <c r="A18" s="173" t="s">
        <v>57</v>
      </c>
      <c r="B18" s="45" t="s">
        <v>82</v>
      </c>
      <c r="C18" s="46">
        <v>0</v>
      </c>
      <c r="D18" s="46">
        <v>0</v>
      </c>
      <c r="E18" s="46">
        <v>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7">
        <f>SUM(C18:N18)</f>
        <v>0</v>
      </c>
    </row>
    <row r="19" spans="1:15" ht="12.75" x14ac:dyDescent="0.2">
      <c r="A19" s="174"/>
      <c r="B19" s="45"/>
      <c r="C19" s="48">
        <f t="shared" ref="C19:N19" si="1">$O19*C18</f>
        <v>0</v>
      </c>
      <c r="D19" s="48">
        <f t="shared" si="1"/>
        <v>0</v>
      </c>
      <c r="E19" s="48">
        <f t="shared" si="1"/>
        <v>0</v>
      </c>
      <c r="F19" s="48">
        <f t="shared" si="1"/>
        <v>0</v>
      </c>
      <c r="G19" s="48">
        <f t="shared" si="1"/>
        <v>0</v>
      </c>
      <c r="H19" s="48">
        <f t="shared" si="1"/>
        <v>0</v>
      </c>
      <c r="I19" s="48">
        <f t="shared" si="1"/>
        <v>0</v>
      </c>
      <c r="J19" s="48">
        <f t="shared" si="1"/>
        <v>0</v>
      </c>
      <c r="K19" s="48">
        <f t="shared" si="1"/>
        <v>0</v>
      </c>
      <c r="L19" s="48">
        <f t="shared" si="1"/>
        <v>0</v>
      </c>
      <c r="M19" s="48">
        <f t="shared" si="1"/>
        <v>0</v>
      </c>
      <c r="N19" s="48">
        <f t="shared" si="1"/>
        <v>0</v>
      </c>
      <c r="O19" s="49">
        <v>0</v>
      </c>
    </row>
    <row r="20" spans="1:15" ht="5.25" customHeight="1" x14ac:dyDescent="0.2">
      <c r="A20" s="174"/>
      <c r="B20" s="45"/>
      <c r="C20" s="50"/>
      <c r="D20" s="50"/>
      <c r="E20" s="48"/>
      <c r="F20" s="52"/>
      <c r="G20" s="48"/>
      <c r="H20" s="48"/>
      <c r="I20" s="48"/>
      <c r="J20" s="48"/>
      <c r="K20" s="48"/>
      <c r="L20" s="48"/>
      <c r="M20" s="48"/>
      <c r="N20" s="48"/>
      <c r="O20" s="49"/>
    </row>
    <row r="21" spans="1:15" ht="25.5" x14ac:dyDescent="0.2">
      <c r="A21" s="173" t="s">
        <v>66</v>
      </c>
      <c r="B21" s="45" t="s">
        <v>94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51"/>
      <c r="L21" s="51"/>
      <c r="M21" s="51"/>
      <c r="N21" s="51"/>
      <c r="O21" s="47">
        <f>SUM(C21:N21)</f>
        <v>0</v>
      </c>
    </row>
    <row r="22" spans="1:15" ht="12.75" x14ac:dyDescent="0.2">
      <c r="A22" s="174"/>
      <c r="B22" s="45"/>
      <c r="C22" s="48">
        <f>$O22*C21</f>
        <v>0</v>
      </c>
      <c r="D22" s="48">
        <f t="shared" ref="D22:E22" si="2">$O22*D21</f>
        <v>0</v>
      </c>
      <c r="E22" s="48">
        <f t="shared" si="2"/>
        <v>0</v>
      </c>
      <c r="F22" s="48">
        <f>$O22*F21</f>
        <v>0</v>
      </c>
      <c r="G22" s="48">
        <f t="shared" ref="G22:J22" si="3">$O22*G21</f>
        <v>0</v>
      </c>
      <c r="H22" s="48">
        <f t="shared" si="3"/>
        <v>0</v>
      </c>
      <c r="I22" s="48">
        <f t="shared" si="3"/>
        <v>0</v>
      </c>
      <c r="J22" s="48">
        <f t="shared" si="3"/>
        <v>0</v>
      </c>
      <c r="K22" s="48"/>
      <c r="L22" s="48"/>
      <c r="M22" s="48"/>
      <c r="N22" s="48"/>
      <c r="O22" s="49">
        <v>0</v>
      </c>
    </row>
    <row r="23" spans="1:15" ht="5.25" customHeight="1" x14ac:dyDescent="0.2">
      <c r="A23" s="174"/>
      <c r="B23" s="45"/>
      <c r="C23" s="50"/>
      <c r="D23" s="50"/>
      <c r="E23" s="48"/>
      <c r="F23" s="52"/>
      <c r="G23" s="48"/>
      <c r="H23" s="48"/>
      <c r="I23" s="48"/>
      <c r="J23" s="48"/>
      <c r="K23" s="48"/>
      <c r="L23" s="48"/>
      <c r="M23" s="48"/>
      <c r="N23" s="48"/>
      <c r="O23" s="49"/>
    </row>
    <row r="24" spans="1:15" ht="12.75" x14ac:dyDescent="0.2">
      <c r="A24" s="173" t="s">
        <v>67</v>
      </c>
      <c r="B24" s="45" t="s">
        <v>33</v>
      </c>
      <c r="C24" s="51"/>
      <c r="D24" s="51"/>
      <c r="E24" s="51"/>
      <c r="F24" s="51"/>
      <c r="G24" s="51"/>
      <c r="H24" s="51"/>
      <c r="I24" s="51"/>
      <c r="J24" s="51"/>
      <c r="K24" s="51"/>
      <c r="L24" s="46">
        <v>0</v>
      </c>
      <c r="M24" s="46">
        <v>0</v>
      </c>
      <c r="N24" s="51"/>
      <c r="O24" s="47">
        <f>SUM(C24:N24)</f>
        <v>0</v>
      </c>
    </row>
    <row r="25" spans="1:15" ht="12.75" x14ac:dyDescent="0.2">
      <c r="A25" s="174"/>
      <c r="B25" s="45"/>
      <c r="C25" s="48"/>
      <c r="D25" s="48"/>
      <c r="E25" s="48"/>
      <c r="F25" s="48"/>
      <c r="G25" s="48"/>
      <c r="H25" s="48"/>
      <c r="I25" s="48"/>
      <c r="J25" s="48"/>
      <c r="K25" s="48"/>
      <c r="L25" s="48">
        <f>$O25*L24</f>
        <v>0</v>
      </c>
      <c r="M25" s="48">
        <f>$O25*M24</f>
        <v>0</v>
      </c>
      <c r="N25" s="48"/>
      <c r="O25" s="49">
        <v>0</v>
      </c>
    </row>
    <row r="26" spans="1:15" ht="5.25" customHeight="1" x14ac:dyDescent="0.2">
      <c r="A26" s="174"/>
      <c r="B26" s="45"/>
      <c r="C26" s="50"/>
      <c r="D26" s="50"/>
      <c r="E26" s="48"/>
      <c r="F26" s="52"/>
      <c r="G26" s="48"/>
      <c r="H26" s="48"/>
      <c r="I26" s="48"/>
      <c r="J26" s="48"/>
      <c r="K26" s="48"/>
      <c r="L26" s="48"/>
      <c r="M26" s="48"/>
      <c r="N26" s="48"/>
      <c r="O26" s="49"/>
    </row>
    <row r="27" spans="1:15" ht="12.75" x14ac:dyDescent="0.2">
      <c r="A27" s="173" t="s">
        <v>75</v>
      </c>
      <c r="B27" s="45" t="s">
        <v>84</v>
      </c>
      <c r="C27" s="51"/>
      <c r="D27" s="51"/>
      <c r="E27" s="51"/>
      <c r="F27" s="51"/>
      <c r="G27" s="51"/>
      <c r="H27" s="51"/>
      <c r="I27" s="51"/>
      <c r="J27" s="46">
        <v>0</v>
      </c>
      <c r="K27" s="46">
        <v>0</v>
      </c>
      <c r="L27" s="51"/>
      <c r="M27" s="51"/>
      <c r="N27" s="51"/>
      <c r="O27" s="47">
        <f>SUM(C27:N27)</f>
        <v>0</v>
      </c>
    </row>
    <row r="28" spans="1:15" ht="12.75" x14ac:dyDescent="0.2">
      <c r="A28" s="174"/>
      <c r="B28" s="45"/>
      <c r="C28" s="48"/>
      <c r="D28" s="48"/>
      <c r="E28" s="48"/>
      <c r="F28" s="48"/>
      <c r="G28" s="48"/>
      <c r="H28" s="48"/>
      <c r="I28" s="48"/>
      <c r="J28" s="48">
        <f>$O28*J27</f>
        <v>0</v>
      </c>
      <c r="K28" s="48">
        <f>$O28*K27</f>
        <v>0</v>
      </c>
      <c r="L28" s="48"/>
      <c r="M28" s="48"/>
      <c r="N28" s="48"/>
      <c r="O28" s="49">
        <v>0</v>
      </c>
    </row>
    <row r="29" spans="1:15" ht="5.25" customHeight="1" x14ac:dyDescent="0.2">
      <c r="A29" s="174"/>
      <c r="B29" s="45"/>
      <c r="C29" s="261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3"/>
      <c r="O29" s="49"/>
    </row>
    <row r="30" spans="1:15" ht="12.75" x14ac:dyDescent="0.2">
      <c r="A30" s="173" t="s">
        <v>79</v>
      </c>
      <c r="B30" s="45" t="s">
        <v>65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46">
        <v>0</v>
      </c>
      <c r="O30" s="47">
        <f>SUM(C30:N30)</f>
        <v>0</v>
      </c>
    </row>
    <row r="31" spans="1:15" ht="12.75" x14ac:dyDescent="0.2">
      <c r="A31" s="174"/>
      <c r="B31" s="45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>
        <f>$O31*N30</f>
        <v>0</v>
      </c>
      <c r="O31" s="49">
        <v>0</v>
      </c>
    </row>
    <row r="32" spans="1:15" ht="5.25" customHeight="1" x14ac:dyDescent="0.2">
      <c r="A32" s="174"/>
      <c r="B32" s="45"/>
      <c r="C32" s="50"/>
      <c r="D32" s="50"/>
      <c r="E32" s="50"/>
      <c r="F32" s="50"/>
      <c r="G32" s="48"/>
      <c r="H32" s="48"/>
      <c r="I32" s="48"/>
      <c r="J32" s="48"/>
      <c r="K32" s="48"/>
      <c r="L32" s="48"/>
      <c r="M32" s="48"/>
      <c r="N32" s="48"/>
      <c r="O32" s="49"/>
    </row>
    <row r="33" spans="1:15" ht="12.75" x14ac:dyDescent="0.2">
      <c r="A33" s="173"/>
      <c r="B33" s="45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47"/>
    </row>
    <row r="34" spans="1:15" ht="12.75" x14ac:dyDescent="0.2">
      <c r="A34" s="174"/>
      <c r="B34" s="45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9"/>
    </row>
    <row r="35" spans="1:15" ht="5.25" customHeight="1" x14ac:dyDescent="0.2">
      <c r="A35" s="174"/>
      <c r="B35" s="45"/>
      <c r="C35" s="50"/>
      <c r="D35" s="50"/>
      <c r="E35" s="48"/>
      <c r="F35" s="52"/>
      <c r="G35" s="48"/>
      <c r="H35" s="48"/>
      <c r="I35" s="48"/>
      <c r="J35" s="48"/>
      <c r="K35" s="48"/>
      <c r="L35" s="48"/>
      <c r="M35" s="48"/>
      <c r="N35" s="48"/>
      <c r="O35" s="49"/>
    </row>
    <row r="36" spans="1:15" ht="5.25" customHeight="1" thickBot="1" x14ac:dyDescent="0.25">
      <c r="A36" s="175"/>
      <c r="B36" s="45"/>
      <c r="C36" s="50"/>
      <c r="D36" s="50"/>
      <c r="E36" s="48"/>
      <c r="F36" s="52"/>
      <c r="G36" s="48"/>
      <c r="H36" s="48"/>
      <c r="I36" s="48"/>
      <c r="J36" s="48"/>
      <c r="K36" s="48"/>
      <c r="L36" s="48"/>
      <c r="M36" s="48"/>
      <c r="N36" s="48"/>
      <c r="O36" s="49"/>
    </row>
    <row r="37" spans="1:15" x14ac:dyDescent="0.2">
      <c r="A37" s="53"/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38" spans="1:15" x14ac:dyDescent="0.2">
      <c r="A38" s="57"/>
      <c r="B38" s="58" t="s">
        <v>9</v>
      </c>
      <c r="C38" s="59">
        <f>SUM(C16,C19,C22,C25,C28,C31,C34)</f>
        <v>0</v>
      </c>
      <c r="D38" s="59">
        <f t="shared" ref="D38:N38" si="4">SUM(D16,D19,D22,D25,D28,D31,D34)</f>
        <v>0</v>
      </c>
      <c r="E38" s="59">
        <f t="shared" si="4"/>
        <v>0</v>
      </c>
      <c r="F38" s="59">
        <f t="shared" si="4"/>
        <v>0</v>
      </c>
      <c r="G38" s="59">
        <f t="shared" si="4"/>
        <v>0</v>
      </c>
      <c r="H38" s="59">
        <f t="shared" si="4"/>
        <v>0</v>
      </c>
      <c r="I38" s="59">
        <f t="shared" si="4"/>
        <v>0</v>
      </c>
      <c r="J38" s="59">
        <f t="shared" si="4"/>
        <v>0</v>
      </c>
      <c r="K38" s="59">
        <f t="shared" si="4"/>
        <v>0</v>
      </c>
      <c r="L38" s="59">
        <f t="shared" si="4"/>
        <v>0</v>
      </c>
      <c r="M38" s="59">
        <f t="shared" si="4"/>
        <v>0</v>
      </c>
      <c r="N38" s="59">
        <f t="shared" si="4"/>
        <v>0</v>
      </c>
      <c r="O38" s="124">
        <f>SUM(O16+O19+O22+O25+O28+O31)</f>
        <v>0</v>
      </c>
    </row>
    <row r="39" spans="1:15" ht="12.75" thickBot="1" x14ac:dyDescent="0.25">
      <c r="A39" s="60"/>
      <c r="B39" s="61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3"/>
    </row>
    <row r="40" spans="1:15" ht="13.5" x14ac:dyDescent="0.2">
      <c r="A40" s="64"/>
      <c r="B40" s="58"/>
      <c r="C40" s="65"/>
      <c r="D40" s="65"/>
      <c r="E40" s="65"/>
      <c r="F40" s="66"/>
      <c r="G40" s="140"/>
      <c r="H40" s="140"/>
      <c r="I40" s="140"/>
      <c r="J40" s="140"/>
      <c r="K40" s="140"/>
      <c r="L40" s="140"/>
      <c r="M40" s="140"/>
      <c r="N40" s="140"/>
      <c r="O40" s="67"/>
    </row>
    <row r="41" spans="1:15" ht="13.5" x14ac:dyDescent="0.2">
      <c r="A41" s="64"/>
      <c r="B41" s="58"/>
      <c r="C41" s="65"/>
      <c r="D41" s="65"/>
      <c r="E41" s="255"/>
      <c r="F41" s="255"/>
      <c r="G41" s="260"/>
      <c r="H41" s="260"/>
      <c r="I41" s="260"/>
      <c r="J41" s="260"/>
      <c r="K41" s="260"/>
      <c r="L41" s="260"/>
      <c r="M41" s="260"/>
      <c r="N41" s="260"/>
      <c r="O41" s="141"/>
    </row>
    <row r="42" spans="1:15" ht="13.5" x14ac:dyDescent="0.2">
      <c r="A42" s="68"/>
      <c r="B42" s="19"/>
      <c r="C42" s="19"/>
      <c r="D42" s="69"/>
      <c r="E42" s="254"/>
      <c r="F42" s="254"/>
      <c r="G42" s="252"/>
      <c r="H42" s="252"/>
      <c r="I42" s="252"/>
      <c r="J42" s="252"/>
      <c r="K42" s="252"/>
      <c r="L42" s="252"/>
      <c r="M42" s="252"/>
      <c r="N42" s="253"/>
      <c r="O42" s="70"/>
    </row>
    <row r="43" spans="1:15" x14ac:dyDescent="0.2">
      <c r="A43" s="71"/>
      <c r="B43" s="15"/>
      <c r="C43" s="15"/>
      <c r="D43" s="72"/>
      <c r="E43" s="254"/>
      <c r="F43" s="254"/>
      <c r="G43" s="252"/>
      <c r="H43" s="252"/>
      <c r="I43" s="252"/>
      <c r="J43" s="252"/>
      <c r="K43" s="252"/>
      <c r="L43" s="252"/>
      <c r="M43" s="252"/>
      <c r="N43" s="253"/>
      <c r="O43" s="73"/>
    </row>
    <row r="44" spans="1:15" x14ac:dyDescent="0.2">
      <c r="A44" s="71"/>
      <c r="B44" s="15"/>
      <c r="C44" s="15"/>
      <c r="D44" s="72"/>
      <c r="F44" s="15"/>
      <c r="G44" s="15"/>
      <c r="H44" s="15"/>
      <c r="I44" s="15"/>
      <c r="J44" s="15"/>
      <c r="K44" s="15"/>
      <c r="L44" s="15"/>
      <c r="M44" s="15"/>
      <c r="N44" s="15"/>
      <c r="O44" s="73"/>
    </row>
    <row r="45" spans="1:15" x14ac:dyDescent="0.2">
      <c r="A45" s="71"/>
      <c r="B45" s="15"/>
      <c r="C45" s="15"/>
      <c r="D45" s="72"/>
      <c r="F45" s="15"/>
      <c r="G45" s="15"/>
      <c r="H45" s="15"/>
      <c r="I45" s="15"/>
      <c r="J45" s="15"/>
      <c r="K45" s="15"/>
      <c r="L45" s="15"/>
      <c r="M45" s="15"/>
      <c r="N45" s="15"/>
      <c r="O45" s="73"/>
    </row>
    <row r="46" spans="1:15" x14ac:dyDescent="0.2">
      <c r="A46" s="71"/>
      <c r="B46" s="15"/>
      <c r="C46" s="15"/>
      <c r="D46" s="72"/>
      <c r="F46" s="15"/>
      <c r="G46" s="15"/>
      <c r="H46" s="15"/>
      <c r="I46" s="15"/>
      <c r="J46" s="15"/>
      <c r="K46" s="15"/>
      <c r="L46" s="15"/>
      <c r="M46" s="15"/>
      <c r="N46" s="15"/>
      <c r="O46" s="73"/>
    </row>
    <row r="47" spans="1:15" x14ac:dyDescent="0.2">
      <c r="A47" s="71"/>
      <c r="B47" s="15"/>
      <c r="C47" s="15"/>
      <c r="D47" s="72"/>
      <c r="F47" s="15"/>
      <c r="G47" s="15"/>
      <c r="H47" s="15"/>
      <c r="I47" s="15"/>
      <c r="J47" s="15"/>
      <c r="K47" s="15"/>
      <c r="L47" s="15"/>
      <c r="M47" s="15"/>
      <c r="N47" s="15"/>
      <c r="O47" s="73"/>
    </row>
    <row r="48" spans="1:15" x14ac:dyDescent="0.2">
      <c r="A48" s="71"/>
      <c r="B48" s="15"/>
      <c r="C48" s="15"/>
      <c r="D48" s="72"/>
      <c r="F48" s="15"/>
      <c r="G48" s="15"/>
      <c r="H48" s="15"/>
      <c r="I48" s="15"/>
      <c r="J48" s="15"/>
      <c r="K48" s="15"/>
      <c r="L48" s="15"/>
      <c r="M48" s="15"/>
      <c r="N48" s="15"/>
      <c r="O48" s="73"/>
    </row>
    <row r="49" spans="1:15" ht="12.75" thickBot="1" x14ac:dyDescent="0.25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6"/>
    </row>
    <row r="50" spans="1:15" x14ac:dyDescent="0.2">
      <c r="A50" s="77"/>
      <c r="B50" s="78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</row>
    <row r="51" spans="1:15" x14ac:dyDescent="0.2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ht="13.5" x14ac:dyDescent="0.2">
      <c r="A52" s="8"/>
      <c r="O52" s="80"/>
    </row>
    <row r="53" spans="1:15" ht="13.5" x14ac:dyDescent="0.2">
      <c r="A53" s="16"/>
      <c r="O53" s="15"/>
    </row>
    <row r="54" spans="1:15" ht="13.5" x14ac:dyDescent="0.2">
      <c r="A54" s="10"/>
      <c r="B54" s="19"/>
      <c r="C54" s="19"/>
      <c r="D54" s="10"/>
      <c r="E54" s="10"/>
      <c r="F54" s="81"/>
      <c r="G54" s="81"/>
      <c r="H54" s="81"/>
      <c r="I54" s="81"/>
      <c r="J54" s="81"/>
      <c r="K54" s="81"/>
      <c r="L54" s="81"/>
      <c r="M54" s="81"/>
      <c r="N54" s="81"/>
      <c r="O54" s="82"/>
    </row>
    <row r="55" spans="1:15" ht="13.5" x14ac:dyDescent="0.2">
      <c r="A55" s="16"/>
      <c r="B55" s="15"/>
      <c r="C55" s="15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5"/>
    </row>
    <row r="56" spans="1:15" ht="13.5" x14ac:dyDescent="0.2">
      <c r="A56" s="8"/>
      <c r="B56" s="19"/>
      <c r="C56" s="19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8"/>
    </row>
    <row r="57" spans="1:15" ht="13.5" x14ac:dyDescent="0.2">
      <c r="A57" s="8"/>
      <c r="B57" s="19"/>
      <c r="C57" s="19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8"/>
    </row>
    <row r="58" spans="1:15" ht="13.5" x14ac:dyDescent="0.2">
      <c r="A58" s="8"/>
      <c r="B58" s="19"/>
      <c r="C58" s="19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8"/>
    </row>
    <row r="59" spans="1:15" ht="13.5" x14ac:dyDescent="0.2">
      <c r="A59" s="8"/>
      <c r="B59" s="19"/>
      <c r="C59" s="19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8"/>
    </row>
    <row r="60" spans="1:15" ht="13.5" x14ac:dyDescent="0.2">
      <c r="A60" s="8"/>
      <c r="B60" s="19"/>
      <c r="C60" s="19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8"/>
    </row>
    <row r="61" spans="1:15" ht="13.5" x14ac:dyDescent="0.2">
      <c r="A61" s="16"/>
      <c r="B61" s="15"/>
      <c r="C61" s="8"/>
      <c r="D61" s="8"/>
      <c r="E61" s="8"/>
      <c r="F61" s="10"/>
      <c r="G61" s="10"/>
      <c r="H61" s="10"/>
      <c r="I61" s="10"/>
      <c r="J61" s="10"/>
      <c r="K61" s="10"/>
      <c r="L61" s="10"/>
      <c r="M61" s="10"/>
      <c r="N61" s="10"/>
      <c r="O61" s="16"/>
    </row>
    <row r="62" spans="1:15" ht="13.5" x14ac:dyDescent="0.25">
      <c r="A62" s="28"/>
      <c r="C62" s="26"/>
      <c r="D62" s="27"/>
      <c r="E62" s="27"/>
      <c r="F62" s="28"/>
      <c r="G62" s="28"/>
      <c r="H62" s="28"/>
      <c r="I62" s="28"/>
      <c r="J62" s="28"/>
      <c r="K62" s="28"/>
      <c r="L62" s="28"/>
      <c r="M62" s="28"/>
      <c r="N62" s="28"/>
      <c r="O62" s="27"/>
    </row>
    <row r="63" spans="1:15" ht="13.5" x14ac:dyDescent="0.2">
      <c r="A63" s="83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</row>
    <row r="64" spans="1:15" x14ac:dyDescent="0.2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</row>
    <row r="65" spans="1:15" ht="13.5" x14ac:dyDescent="0.2">
      <c r="A65" s="84"/>
      <c r="B65" s="85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</row>
    <row r="66" spans="1:15" x14ac:dyDescent="0.2">
      <c r="A66" s="77"/>
      <c r="B66" s="78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</row>
    <row r="67" spans="1:15" x14ac:dyDescent="0.2">
      <c r="A67" s="77"/>
      <c r="B67" s="86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79"/>
    </row>
    <row r="68" spans="1:15" x14ac:dyDescent="0.2">
      <c r="A68" s="77"/>
      <c r="B68" s="86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</row>
    <row r="69" spans="1:15" x14ac:dyDescent="0.2">
      <c r="A69" s="77"/>
      <c r="B69" s="86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8"/>
    </row>
    <row r="70" spans="1:15" x14ac:dyDescent="0.2">
      <c r="A70" s="77"/>
      <c r="B70" s="86"/>
      <c r="C70" s="87"/>
      <c r="D70" s="87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79"/>
    </row>
    <row r="71" spans="1:15" x14ac:dyDescent="0.2">
      <c r="A71" s="77"/>
      <c r="B71" s="86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</row>
    <row r="72" spans="1:15" x14ac:dyDescent="0.2">
      <c r="A72" s="77"/>
      <c r="B72" s="86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8"/>
    </row>
    <row r="73" spans="1:15" x14ac:dyDescent="0.2">
      <c r="A73" s="77"/>
      <c r="B73" s="86"/>
      <c r="C73" s="87"/>
      <c r="D73" s="87"/>
      <c r="E73" s="87"/>
      <c r="F73" s="90"/>
      <c r="G73" s="90"/>
      <c r="H73" s="90"/>
      <c r="I73" s="90"/>
      <c r="J73" s="90"/>
      <c r="K73" s="90"/>
      <c r="L73" s="90"/>
      <c r="M73" s="90"/>
      <c r="N73" s="90"/>
      <c r="O73" s="79"/>
    </row>
    <row r="74" spans="1:15" x14ac:dyDescent="0.2">
      <c r="A74" s="77"/>
      <c r="B74" s="86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</row>
    <row r="75" spans="1:15" x14ac:dyDescent="0.2">
      <c r="A75" s="77"/>
      <c r="B75" s="86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8"/>
    </row>
    <row r="76" spans="1:15" x14ac:dyDescent="0.2">
      <c r="A76" s="91"/>
      <c r="B76" s="86"/>
      <c r="C76" s="88"/>
      <c r="D76" s="92"/>
      <c r="E76" s="92"/>
      <c r="F76" s="93"/>
      <c r="G76" s="93"/>
      <c r="H76" s="93"/>
      <c r="I76" s="93"/>
      <c r="J76" s="93"/>
      <c r="K76" s="93"/>
      <c r="L76" s="93"/>
      <c r="M76" s="93"/>
      <c r="N76" s="93"/>
      <c r="O76" s="93"/>
    </row>
    <row r="77" spans="1:15" x14ac:dyDescent="0.2">
      <c r="A77" s="93"/>
      <c r="B77" s="58"/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</row>
    <row r="78" spans="1:15" x14ac:dyDescent="0.2">
      <c r="A78" s="93"/>
      <c r="B78" s="58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</row>
    <row r="79" spans="1:15" ht="13.5" x14ac:dyDescent="0.2">
      <c r="A79" s="93"/>
      <c r="B79" s="86"/>
      <c r="C79" s="88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3"/>
    </row>
    <row r="80" spans="1:15" x14ac:dyDescent="0.2">
      <c r="A80" s="93"/>
      <c r="B80" s="5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93"/>
    </row>
    <row r="81" spans="1:15" ht="13.5" x14ac:dyDescent="0.2">
      <c r="A81" s="66"/>
      <c r="B81" s="58"/>
      <c r="C81" s="65"/>
      <c r="D81" s="65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65"/>
    </row>
    <row r="82" spans="1:15" ht="13.5" x14ac:dyDescent="0.2">
      <c r="A82" s="65"/>
      <c r="B82" s="58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6"/>
    </row>
    <row r="83" spans="1:15" ht="13.5" x14ac:dyDescent="0.2">
      <c r="A83" s="58"/>
      <c r="B83" s="65"/>
      <c r="C83" s="58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</row>
    <row r="84" spans="1:15" x14ac:dyDescent="0.2">
      <c r="A84" s="58"/>
      <c r="B84" s="58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90"/>
    </row>
    <row r="85" spans="1:15" ht="13.5" x14ac:dyDescent="0.25">
      <c r="A85" s="98"/>
      <c r="B85" s="99"/>
      <c r="C85" s="98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</row>
    <row r="86" spans="1:15" ht="13.5" x14ac:dyDescent="0.25">
      <c r="A86" s="98"/>
      <c r="B86" s="99"/>
      <c r="C86" s="100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72"/>
    </row>
    <row r="87" spans="1:15" ht="13.5" x14ac:dyDescent="0.25">
      <c r="A87" s="98"/>
      <c r="B87" s="99"/>
      <c r="C87" s="100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2"/>
    </row>
    <row r="88" spans="1:15" x14ac:dyDescent="0.2">
      <c r="A88" s="98"/>
      <c r="O88" s="72"/>
    </row>
    <row r="89" spans="1:15" x14ac:dyDescent="0.2">
      <c r="A89" s="98"/>
      <c r="O89" s="72"/>
    </row>
    <row r="90" spans="1:15" x14ac:dyDescent="0.2">
      <c r="A90" s="98"/>
      <c r="B90" s="15"/>
      <c r="C90" s="86"/>
      <c r="D90" s="15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</row>
    <row r="91" spans="1:15" x14ac:dyDescent="0.2">
      <c r="A91" s="98"/>
      <c r="B91" s="15"/>
      <c r="C91" s="86"/>
      <c r="D91" s="15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</row>
    <row r="92" spans="1:15" x14ac:dyDescent="0.2">
      <c r="A92" s="98"/>
      <c r="B92" s="15"/>
      <c r="C92" s="86"/>
      <c r="D92" s="15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</row>
    <row r="93" spans="1:15" x14ac:dyDescent="0.2">
      <c r="A93" s="98"/>
      <c r="B93" s="15"/>
      <c r="C93" s="86"/>
      <c r="D93" s="15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</row>
    <row r="94" spans="1:15" x14ac:dyDescent="0.2">
      <c r="A94" s="98"/>
      <c r="C94" s="19"/>
      <c r="D94" s="19"/>
      <c r="E94" s="69"/>
      <c r="O94" s="72"/>
    </row>
    <row r="95" spans="1:15" x14ac:dyDescent="0.2">
      <c r="A95" s="98"/>
      <c r="C95" s="15"/>
      <c r="D95" s="15"/>
      <c r="E95" s="72"/>
      <c r="O95" s="72"/>
    </row>
    <row r="96" spans="1:15" x14ac:dyDescent="0.2">
      <c r="A96" s="98"/>
      <c r="B96" s="15"/>
      <c r="C96" s="86"/>
      <c r="D96" s="15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</row>
    <row r="97" spans="1:22" ht="13.5" x14ac:dyDescent="0.25">
      <c r="A97" s="101"/>
      <c r="B97" s="102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0"/>
    </row>
    <row r="100" spans="1:22" x14ac:dyDescent="0.2"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</row>
    <row r="102" spans="1:22" x14ac:dyDescent="0.2"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</row>
    <row r="107" spans="1:22" x14ac:dyDescent="0.2">
      <c r="P107" s="106"/>
      <c r="Q107" s="106"/>
      <c r="R107" s="106"/>
      <c r="S107" s="106"/>
      <c r="T107" s="106"/>
      <c r="U107" s="106"/>
      <c r="V107" s="106"/>
    </row>
  </sheetData>
  <mergeCells count="21">
    <mergeCell ref="C6:N6"/>
    <mergeCell ref="C11:N11"/>
    <mergeCell ref="G41:N41"/>
    <mergeCell ref="C29:N29"/>
    <mergeCell ref="C12:C13"/>
    <mergeCell ref="D12:D13"/>
    <mergeCell ref="E12:E13"/>
    <mergeCell ref="F12:F13"/>
    <mergeCell ref="G12:G13"/>
    <mergeCell ref="H12:H13"/>
    <mergeCell ref="M12:M13"/>
    <mergeCell ref="N12:N13"/>
    <mergeCell ref="I12:I13"/>
    <mergeCell ref="J12:J13"/>
    <mergeCell ref="K12:K13"/>
    <mergeCell ref="L12:L13"/>
    <mergeCell ref="G43:N43"/>
    <mergeCell ref="G42:N42"/>
    <mergeCell ref="E43:F43"/>
    <mergeCell ref="E42:F42"/>
    <mergeCell ref="E41:F41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73" orientation="landscape" r:id="rId1"/>
  <rowBreaks count="1" manualBreakCount="1">
    <brk id="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</vt:lpstr>
      <vt:lpstr>CRONOGRAMA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ana_1429</cp:lastModifiedBy>
  <cp:lastPrinted>2026-04-15T15:02:44Z</cp:lastPrinted>
  <dcterms:created xsi:type="dcterms:W3CDTF">2012-07-23T19:03:05Z</dcterms:created>
  <dcterms:modified xsi:type="dcterms:W3CDTF">2026-04-15T15:06:00Z</dcterms:modified>
</cp:coreProperties>
</file>