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braepr.sharepoint.com/sites/pr_ucf/Documentos2022/3 - Compras/Licitações/LICITAÇÕES/Pregão Eletrônico/2026/07 - 07_2026 - LIMPEZA LONDRINA/"/>
    </mc:Choice>
  </mc:AlternateContent>
  <xr:revisionPtr revIDLastSave="0" documentId="8_{5E8CC22A-D198-4C37-A09F-2E9F6C2041E0}" xr6:coauthVersionLast="47" xr6:coauthVersionMax="47" xr10:uidLastSave="{00000000-0000-0000-0000-000000000000}"/>
  <bookViews>
    <workbookView xWindow="-110" yWindow="-110" windowWidth="19420" windowHeight="11500" xr2:uid="{7AA25676-531A-45AF-916C-EC93F8691493}"/>
  </bookViews>
  <sheets>
    <sheet name="MATERIAIS_EQUIPAMENTO UNIFORME" sheetId="1" r:id="rId1"/>
  </sheets>
  <definedNames>
    <definedName name="BuiltIn_Criteria">#N/A</definedName>
    <definedName name="BuiltIn_Data_Form">#N/A</definedName>
    <definedName name="BuiltIn_Database">#N/A</definedName>
    <definedName name="BuiltIn_Print_Area">#N/A</definedName>
    <definedName name="BuiltIn_Print_Titles">#N/A</definedName>
    <definedName name="BuiltIn_Recorder">#N/A</definedName>
    <definedName name="dsfsdf">#REF!</definedName>
    <definedName name="Excel_BuiltIn__FilterDatabase_3">#REF!</definedName>
    <definedName name="preçoaçucar">#REF!</definedName>
    <definedName name="preçocafé">#REF!</definedName>
    <definedName name="preçocopo200">#REF!</definedName>
    <definedName name="preçocopo50">#REF!</definedName>
    <definedName name="preçoleite">#REF!</definedName>
    <definedName name="preçomanteiga">#REF!</definedName>
    <definedName name="preçopão">#REF!</definedName>
    <definedName name="sdf">#REF!</definedName>
    <definedName name="ss">#REF!</definedName>
    <definedName name="USUÁ">#REF!</definedName>
    <definedName name="USUÁRIOS">#REF!</definedName>
    <definedName name="USUÁRIOTERESI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3" i="1" l="1"/>
  <c r="S58" i="1"/>
  <c r="S57" i="1"/>
  <c r="Q63" i="1"/>
  <c r="S63" i="1" s="1"/>
  <c r="Q62" i="1"/>
  <c r="S62" i="1" s="1"/>
  <c r="Q61" i="1"/>
  <c r="S61" i="1" s="1"/>
  <c r="Q60" i="1"/>
  <c r="S60" i="1" s="1"/>
  <c r="Q58" i="1"/>
  <c r="Q57" i="1"/>
  <c r="Q56" i="1"/>
  <c r="S56" i="1" s="1"/>
  <c r="Q55" i="1"/>
  <c r="S55" i="1" s="1"/>
  <c r="Q54" i="1"/>
  <c r="S54" i="1" s="1"/>
  <c r="Q53" i="1"/>
  <c r="S53" i="1" s="1"/>
  <c r="Q52" i="1"/>
  <c r="S52" i="1" s="1"/>
  <c r="Q47" i="1"/>
  <c r="M61" i="1"/>
  <c r="M60" i="1"/>
  <c r="M59" i="1"/>
  <c r="M58" i="1"/>
  <c r="M57" i="1"/>
  <c r="M56" i="1"/>
  <c r="O63" i="1"/>
  <c r="O62" i="1"/>
  <c r="O61" i="1"/>
  <c r="O60" i="1"/>
  <c r="O59" i="1"/>
  <c r="Q59" i="1" s="1"/>
  <c r="S59" i="1" s="1"/>
  <c r="O58" i="1"/>
  <c r="O57" i="1"/>
  <c r="O56" i="1"/>
  <c r="O55" i="1"/>
  <c r="O54" i="1"/>
  <c r="O53" i="1"/>
  <c r="O52" i="1"/>
  <c r="O51" i="1"/>
  <c r="Q51" i="1" s="1"/>
  <c r="S51" i="1" s="1"/>
  <c r="O50" i="1"/>
  <c r="Q50" i="1" s="1"/>
  <c r="S50" i="1" s="1"/>
  <c r="O49" i="1"/>
  <c r="Q49" i="1" s="1"/>
  <c r="O48" i="1"/>
  <c r="Q48" i="1" s="1"/>
  <c r="O47" i="1"/>
  <c r="M62" i="1"/>
  <c r="M48" i="1"/>
  <c r="S48" i="1" s="1"/>
  <c r="M55" i="1"/>
  <c r="M54" i="1"/>
  <c r="M46" i="1"/>
  <c r="S46" i="1" s="1"/>
  <c r="M47" i="1"/>
  <c r="S47" i="1" s="1"/>
  <c r="M49" i="1"/>
  <c r="S49" i="1" s="1"/>
  <c r="M64" i="1"/>
  <c r="S64" i="1" s="1"/>
  <c r="M53" i="1"/>
  <c r="M52" i="1"/>
  <c r="M51" i="1"/>
  <c r="M50" i="1"/>
  <c r="Q45" i="1"/>
  <c r="O46" i="1"/>
  <c r="Q46" i="1" s="1"/>
  <c r="M45" i="1"/>
  <c r="S45" i="1" s="1"/>
  <c r="Q64" i="1"/>
  <c r="O64" i="1"/>
  <c r="Q44" i="1"/>
  <c r="O45" i="1"/>
  <c r="M44" i="1"/>
  <c r="S44" i="1" s="1"/>
  <c r="Q43" i="1"/>
  <c r="O43" i="1"/>
  <c r="M43" i="1"/>
  <c r="S43" i="1" s="1"/>
  <c r="Q42" i="1"/>
  <c r="O42" i="1"/>
  <c r="M42" i="1"/>
  <c r="S42" i="1" s="1"/>
  <c r="Q41" i="1"/>
  <c r="O41" i="1"/>
  <c r="M41" i="1"/>
  <c r="S41" i="1" s="1"/>
  <c r="Q40" i="1"/>
  <c r="O40" i="1"/>
  <c r="M40" i="1"/>
  <c r="S40" i="1" s="1"/>
  <c r="Q39" i="1"/>
  <c r="O39" i="1"/>
  <c r="M39" i="1"/>
  <c r="S39" i="1" s="1"/>
  <c r="Q38" i="1"/>
  <c r="O38" i="1"/>
  <c r="M38" i="1"/>
  <c r="S38" i="1" s="1"/>
  <c r="C38" i="1"/>
  <c r="B38" i="1"/>
  <c r="Q37" i="1"/>
  <c r="O37" i="1"/>
  <c r="M37" i="1"/>
  <c r="S37" i="1" s="1"/>
  <c r="E37" i="1"/>
  <c r="F37" i="1" s="1"/>
  <c r="Q36" i="1"/>
  <c r="O36" i="1"/>
  <c r="M36" i="1"/>
  <c r="S36" i="1" s="1"/>
  <c r="E36" i="1"/>
  <c r="F36" i="1" s="1"/>
  <c r="Q35" i="1"/>
  <c r="O35" i="1"/>
  <c r="M35" i="1"/>
  <c r="S35" i="1" s="1"/>
  <c r="E35" i="1"/>
  <c r="F35" i="1" s="1"/>
  <c r="S34" i="1"/>
  <c r="Q34" i="1"/>
  <c r="O34" i="1"/>
  <c r="M34" i="1"/>
  <c r="E34" i="1"/>
  <c r="F34" i="1" s="1"/>
  <c r="S33" i="1"/>
  <c r="Q33" i="1"/>
  <c r="O33" i="1"/>
  <c r="M33" i="1"/>
  <c r="E33" i="1"/>
  <c r="F33" i="1" s="1"/>
  <c r="Q32" i="1"/>
  <c r="O32" i="1"/>
  <c r="M32" i="1"/>
  <c r="S32" i="1" s="1"/>
  <c r="Q31" i="1"/>
  <c r="O31" i="1"/>
  <c r="M31" i="1"/>
  <c r="S31" i="1" s="1"/>
  <c r="Q30" i="1"/>
  <c r="O30" i="1"/>
  <c r="M30" i="1"/>
  <c r="S30" i="1" s="1"/>
  <c r="Q29" i="1"/>
  <c r="O29" i="1"/>
  <c r="M29" i="1"/>
  <c r="S29" i="1" s="1"/>
  <c r="B29" i="1"/>
  <c r="Q28" i="1"/>
  <c r="O28" i="1"/>
  <c r="M28" i="1"/>
  <c r="S28" i="1" s="1"/>
  <c r="E28" i="1"/>
  <c r="D28" i="1"/>
  <c r="Q27" i="1"/>
  <c r="O27" i="1"/>
  <c r="M27" i="1"/>
  <c r="S27" i="1" s="1"/>
  <c r="D27" i="1"/>
  <c r="E27" i="1" s="1"/>
  <c r="Q26" i="1"/>
  <c r="O26" i="1"/>
  <c r="M26" i="1"/>
  <c r="S26" i="1" s="1"/>
  <c r="D26" i="1"/>
  <c r="E26" i="1" s="1"/>
  <c r="Q25" i="1"/>
  <c r="O25" i="1"/>
  <c r="M25" i="1"/>
  <c r="S25" i="1" s="1"/>
  <c r="D25" i="1"/>
  <c r="E25" i="1" s="1"/>
  <c r="Q24" i="1"/>
  <c r="O24" i="1"/>
  <c r="M24" i="1"/>
  <c r="S24" i="1" s="1"/>
  <c r="D24" i="1"/>
  <c r="E24" i="1" s="1"/>
  <c r="Q23" i="1"/>
  <c r="O23" i="1"/>
  <c r="M23" i="1"/>
  <c r="S23" i="1" s="1"/>
  <c r="Q22" i="1"/>
  <c r="O22" i="1"/>
  <c r="M22" i="1"/>
  <c r="S22" i="1" s="1"/>
  <c r="Q21" i="1"/>
  <c r="O21" i="1"/>
  <c r="M21" i="1"/>
  <c r="S21" i="1" s="1"/>
  <c r="Q20" i="1"/>
  <c r="O20" i="1"/>
  <c r="M20" i="1"/>
  <c r="S20" i="1" s="1"/>
  <c r="B20" i="1"/>
  <c r="Q19" i="1"/>
  <c r="O19" i="1"/>
  <c r="M19" i="1"/>
  <c r="S19" i="1" s="1"/>
  <c r="E19" i="1"/>
  <c r="D19" i="1"/>
  <c r="Q18" i="1"/>
  <c r="O18" i="1"/>
  <c r="M18" i="1"/>
  <c r="S18" i="1" s="1"/>
  <c r="D18" i="1"/>
  <c r="E18" i="1" s="1"/>
  <c r="Q17" i="1"/>
  <c r="O17" i="1"/>
  <c r="M17" i="1"/>
  <c r="S17" i="1" s="1"/>
  <c r="D17" i="1"/>
  <c r="E17" i="1" s="1"/>
  <c r="Q16" i="1"/>
  <c r="O16" i="1"/>
  <c r="M16" i="1"/>
  <c r="S16" i="1" s="1"/>
  <c r="D16" i="1"/>
  <c r="E16" i="1" s="1"/>
  <c r="Q15" i="1"/>
  <c r="O15" i="1"/>
  <c r="M15" i="1"/>
  <c r="S15" i="1" s="1"/>
  <c r="D15" i="1"/>
  <c r="E15" i="1" s="1"/>
  <c r="Q14" i="1"/>
  <c r="O14" i="1"/>
  <c r="M14" i="1"/>
  <c r="S14" i="1" s="1"/>
  <c r="D14" i="1"/>
  <c r="S13" i="1"/>
  <c r="Q13" i="1"/>
  <c r="O13" i="1"/>
  <c r="M13" i="1"/>
  <c r="S12" i="1"/>
  <c r="Q12" i="1"/>
  <c r="O12" i="1"/>
  <c r="M12" i="1"/>
  <c r="Q11" i="1"/>
  <c r="O11" i="1"/>
  <c r="M11" i="1"/>
  <c r="S11" i="1" s="1"/>
  <c r="Q10" i="1"/>
  <c r="O10" i="1"/>
  <c r="M10" i="1"/>
  <c r="S10" i="1" s="1"/>
  <c r="B10" i="1"/>
  <c r="Q9" i="1"/>
  <c r="O9" i="1"/>
  <c r="M9" i="1"/>
  <c r="S9" i="1" s="1"/>
  <c r="E9" i="1"/>
  <c r="D9" i="1"/>
  <c r="Q8" i="1"/>
  <c r="O8" i="1"/>
  <c r="M8" i="1"/>
  <c r="S8" i="1" s="1"/>
  <c r="D8" i="1"/>
  <c r="E8" i="1" s="1"/>
  <c r="Q7" i="1"/>
  <c r="O7" i="1"/>
  <c r="M7" i="1"/>
  <c r="S7" i="1" s="1"/>
  <c r="D7" i="1"/>
  <c r="E7" i="1" s="1"/>
  <c r="Q6" i="1"/>
  <c r="O6" i="1"/>
  <c r="M6" i="1"/>
  <c r="S6" i="1" s="1"/>
  <c r="D6" i="1"/>
  <c r="E6" i="1" s="1"/>
  <c r="Q5" i="1"/>
  <c r="O5" i="1"/>
  <c r="M5" i="1"/>
  <c r="S5" i="1" s="1"/>
  <c r="E5" i="1"/>
  <c r="D5" i="1"/>
  <c r="Q4" i="1"/>
  <c r="O4" i="1"/>
  <c r="M4" i="1"/>
  <c r="S4" i="1" s="1"/>
  <c r="D4" i="1"/>
  <c r="E4" i="1" s="1"/>
  <c r="Q3" i="1"/>
  <c r="O3" i="1"/>
  <c r="M3" i="1"/>
  <c r="D3" i="1"/>
  <c r="Q65" i="1" l="1"/>
  <c r="Q66" i="1" s="1"/>
  <c r="O65" i="1"/>
  <c r="O66" i="1" s="1"/>
  <c r="M65" i="1"/>
  <c r="M66" i="1" s="1"/>
  <c r="S3" i="1"/>
  <c r="S65" i="1" s="1"/>
  <c r="S66" i="1" s="1"/>
  <c r="E29" i="1"/>
  <c r="B46" i="1" s="1"/>
  <c r="D29" i="1"/>
  <c r="D10" i="1"/>
  <c r="D20" i="1"/>
  <c r="F38" i="1"/>
  <c r="B47" i="1" s="1"/>
  <c r="E3" i="1"/>
  <c r="E10" i="1" s="1"/>
  <c r="B44" i="1" s="1"/>
  <c r="E38" i="1"/>
  <c r="E14" i="1"/>
  <c r="E20" i="1" s="1"/>
  <c r="B45" i="1" s="1"/>
  <c r="B43" i="1" l="1"/>
</calcChain>
</file>

<file path=xl/sharedStrings.xml><?xml version="1.0" encoding="utf-8"?>
<sst xmlns="http://schemas.openxmlformats.org/spreadsheetml/2006/main" count="258" uniqueCount="145">
  <si>
    <t>UNIFORMES  PORTEIRO</t>
  </si>
  <si>
    <t xml:space="preserve">Item </t>
  </si>
  <si>
    <t>Custo Unitário</t>
  </si>
  <si>
    <t>QTD.</t>
  </si>
  <si>
    <t>Valor Total</t>
  </si>
  <si>
    <t>Valor Amortizado Mensalmente</t>
  </si>
  <si>
    <t>PRODUTO</t>
  </si>
  <si>
    <t>MEDIDA</t>
  </si>
  <si>
    <t>MARCAS DE REFERÊNCIAS</t>
  </si>
  <si>
    <t>VALOR UNITÁRIO</t>
  </si>
  <si>
    <t>QTD. MENSAL</t>
  </si>
  <si>
    <t>VALOR TOTAL</t>
  </si>
  <si>
    <t>QTD. BIMESTRAL</t>
  </si>
  <si>
    <t>QTD. TRIMESTRAL</t>
  </si>
  <si>
    <t>QTD. ANUAL</t>
  </si>
  <si>
    <t>Calça social comprida</t>
  </si>
  <si>
    <t>ÁGUA SANITÁRIA</t>
  </si>
  <si>
    <t>LITRO</t>
  </si>
  <si>
    <t>Qboa/Ypê/Suprema</t>
  </si>
  <si>
    <t>Camiseta manga curta e manga longa</t>
  </si>
  <si>
    <t>ÁLCOOL LÍQUIDO 70%</t>
  </si>
  <si>
    <t>Tupi/Araucária/Super Vale</t>
  </si>
  <si>
    <t>Camisa social manga longa</t>
  </si>
  <si>
    <t>BALDE DE PLÁSTICO COM ALÇA 15 LITROS</t>
  </si>
  <si>
    <t>UNIDADE</t>
  </si>
  <si>
    <t>Sanremo/Plasvale/Arqplast</t>
  </si>
  <si>
    <t>Sapato Social (par)</t>
  </si>
  <si>
    <t>BALDE DE PLÁSTICO COM ALÇA 8 LITROS</t>
  </si>
  <si>
    <t>Cinto</t>
  </si>
  <si>
    <t>BOBINA  DE PAPEL 200M E280-100% CEL.VIRGEM</t>
  </si>
  <si>
    <t>ECOLOGICA</t>
  </si>
  <si>
    <t>Jaqueta de frio com emblema</t>
  </si>
  <si>
    <t>DESINFETANTE PARA BANHEIROS</t>
  </si>
  <si>
    <t>YPE/MINUANO/BRILHANTE</t>
  </si>
  <si>
    <t>Crachá de identificação</t>
  </si>
  <si>
    <t>DETERGENTE CONCENTRADO 5 LITROS</t>
  </si>
  <si>
    <t>AUDAX GOLD/LIMPOL /IPE</t>
  </si>
  <si>
    <t>Total</t>
  </si>
  <si>
    <t>ESCOVA MULTIUSO</t>
  </si>
  <si>
    <t>Bettanin/Alklin/Condor</t>
  </si>
  <si>
    <t>ESCOVA SANITÁRIA COM SUPORTE</t>
  </si>
  <si>
    <t>Bettanin/Alklin/Santa Maria</t>
  </si>
  <si>
    <t>ESCADA DE ALUMÍNIO 3 DEGRAUS</t>
  </si>
  <si>
    <t>Sem especificação</t>
  </si>
  <si>
    <t>ESCADA DE ALUMÍNIO 5 DEGRAUS</t>
  </si>
  <si>
    <t>Calça comprida</t>
  </si>
  <si>
    <t>ESPONJA DUPLA FACE</t>
  </si>
  <si>
    <t>PCT COM 4 UNIDADES</t>
  </si>
  <si>
    <t>Esfrebom/Scotch brite/Alklin</t>
  </si>
  <si>
    <t>Jaleco/avental/blusa</t>
  </si>
  <si>
    <t>FIBRA VERDE PARA RODO 26X10cm</t>
  </si>
  <si>
    <t>3M/Super Pró/Bralimpia</t>
  </si>
  <si>
    <t>FLANELA AMARELA 38X58cm</t>
  </si>
  <si>
    <t>Novacov/Alklin/Rossi</t>
  </si>
  <si>
    <t>Sapato fechado antiderrapante</t>
  </si>
  <si>
    <t>FLANELA BRANCA 28X38cm</t>
  </si>
  <si>
    <t>Novacov/Zenaleti/Santa Clara</t>
  </si>
  <si>
    <t>Touca ou rede para cabelo</t>
  </si>
  <si>
    <t>FLANELA BRANCA 38X58cm</t>
  </si>
  <si>
    <t>Novacov/Zenaleti/Vabene</t>
  </si>
  <si>
    <t>LIMPA PEDRA ( LAVARA CALÇADA)</t>
  </si>
  <si>
    <t>METABRAIL/HIPER PLUS OU SIMILAR</t>
  </si>
  <si>
    <t>MANGUEIRA 60 METROS</t>
  </si>
  <si>
    <t>Bom Ar/Glade/Secar</t>
  </si>
  <si>
    <t xml:space="preserve">UNIFORMES  SERVENTE E AUXILIAR DE SERVIÇOS GERAIS </t>
  </si>
  <si>
    <t>PÁ DE LIXO COLETADORA COM CABO GRANDE</t>
  </si>
  <si>
    <t>Noviça/Bettanin</t>
  </si>
  <si>
    <t>PÁ DE LIXO COLETADORA COM CABO PEQUENA</t>
  </si>
  <si>
    <t>Condor/Sanremo/Astra</t>
  </si>
  <si>
    <t>Camiseta/blusa</t>
  </si>
  <si>
    <t xml:space="preserve">PALHA DE AÇO </t>
  </si>
  <si>
    <t>PACOTE</t>
  </si>
  <si>
    <t>Bombril/Assolan/.Qualitá</t>
  </si>
  <si>
    <t>PANO DE CHÃO BRANCO ALVEJADO  40X60</t>
  </si>
  <si>
    <t>PANO DE CHÃO BRANCO ALVEJADO 50X80</t>
  </si>
  <si>
    <t>Mili/Personal/Neve</t>
  </si>
  <si>
    <t>PAR DE LUVAS</t>
  </si>
  <si>
    <t>Volk/Sanro Fit/Delta plus</t>
  </si>
  <si>
    <t>PEDRA DE SABÃO</t>
  </si>
  <si>
    <t>RODO DE BORRACHA 45cm COM CABO</t>
  </si>
  <si>
    <t>EQUIPAMENTOS PARA 12 MESES</t>
  </si>
  <si>
    <t>RODO DE ESPUMA PASSA CERA 30cm COM CABO</t>
  </si>
  <si>
    <t>Depreciação (em anos)</t>
  </si>
  <si>
    <t xml:space="preserve">RODO PEGA FIBRA 23X10cm COM CABO </t>
  </si>
  <si>
    <t xml:space="preserve">Lavadora de alta pressão </t>
  </si>
  <si>
    <t>RODO DE ALUMÍNIO COM CABO DE ALUMÍNIO 130 CM</t>
  </si>
  <si>
    <t>Enceradeira 350 mm</t>
  </si>
  <si>
    <t>RODO COM CABO MODELO LIMPA VIDROS</t>
  </si>
  <si>
    <t>Aspirador de pó e àgua 1400w</t>
  </si>
  <si>
    <t>SACO DE LIXO AMARELO 100 LITROS EXTRA FORTE C/100 UNIDADES</t>
  </si>
  <si>
    <t>Soprador de folhas</t>
  </si>
  <si>
    <t>SACO DE LIXO AZUL 100 LITROS EXTRA FORTE C/100 UNIDADES</t>
  </si>
  <si>
    <t>Carrinho de limpeza 80cm x 40cm x 90cm de altura</t>
  </si>
  <si>
    <t>SACO DE LIXO CINZA 100 LITROS EXTRA FORTE C/100 UNIDADES</t>
  </si>
  <si>
    <t>SACO DE LIXO MARROM 100 LITROS EXTRA FORTE C/100 UNIDADES</t>
  </si>
  <si>
    <t>SACO DE LIXO PRETO 100 LITROS EXTRA FORTE C/100 UNIDADES</t>
  </si>
  <si>
    <t>SACO DE LIXO PRETO 60 LITROS EXTRA FORTE C/100 UNIDADES</t>
  </si>
  <si>
    <t>SACO DE LIXO VERDE 100 LITROS EXTRA FORTE C/100 UNIDADES</t>
  </si>
  <si>
    <t>RESUMO</t>
  </si>
  <si>
    <t>MATERIAIS</t>
  </si>
  <si>
    <t>Sanol/CIF/Radium</t>
  </si>
  <si>
    <t>UNIFORMES PORTEIRO</t>
  </si>
  <si>
    <t>VASSOURA DE NYLON 30cm COM CABO</t>
  </si>
  <si>
    <t>UNIFORMES COPEIRA</t>
  </si>
  <si>
    <t>VASSOURA DE PALHA 40cm COM CABO</t>
  </si>
  <si>
    <t>Dalcin/Consertomaq/Rochinha</t>
  </si>
  <si>
    <t>TOTAL</t>
  </si>
  <si>
    <t/>
  </si>
  <si>
    <t>EQUIPAMENTOS</t>
  </si>
  <si>
    <t>TOTAL POR MÊS</t>
  </si>
  <si>
    <t>PAPEL HIGIÊNICO, FOLHA DUPLA 30m  com 32 rolos</t>
  </si>
  <si>
    <t>FARDOS</t>
  </si>
  <si>
    <t>VEJA/CIF</t>
  </si>
  <si>
    <t>LIMPADOR - TIRA LIMO - 500ML</t>
  </si>
  <si>
    <t>LIMPADOR DE LIMPESA PESADA CLORO ATIVO - 1L</t>
  </si>
  <si>
    <t>SABONETE LIQUIDO PARA MAOS - CHÁ BRANCO</t>
  </si>
  <si>
    <t>GALÃO</t>
  </si>
  <si>
    <t>COALA/OUTRAS MARCAS</t>
  </si>
  <si>
    <t>ODORIZADOR AEROSOL (CHÁ BRANCO/BAMBU)</t>
  </si>
  <si>
    <t>FARDO</t>
  </si>
  <si>
    <t xml:space="preserve">Limpador Branqueador Refil Banheiro Oxi Ativo AntiBac Sem Cloro 400ml </t>
  </si>
  <si>
    <t>PAPEL TOALHA INTERFOLHA CELULOSE 20X21CM - 500G</t>
  </si>
  <si>
    <t>TROPICOS/HIGYECO</t>
  </si>
  <si>
    <t>REFIL DE FORRO P/ASSENTO SANITARIO C/40 UNID</t>
  </si>
  <si>
    <t>LIAM 210</t>
  </si>
  <si>
    <t>CAIXA</t>
  </si>
  <si>
    <t>PREMISSE</t>
  </si>
  <si>
    <t>REFIL DE ALCOOL SPRAY ANTISEPITOC CLEN - 400ML</t>
  </si>
  <si>
    <t>DESCARTE PARA ABSORVENTE C/40 UNID</t>
  </si>
  <si>
    <t>BEL</t>
  </si>
  <si>
    <t>PAPEL BOBINA MÃOS C/6 20X200M  - FOLHA DUPLA</t>
  </si>
  <si>
    <t>SMARTPELL</t>
  </si>
  <si>
    <t>PAPEL HIG ROLÃO BRANCO 100% CELULOSE  C/8 10X300 - FOLHA DUPLA</t>
  </si>
  <si>
    <t>PANO DE LIMPEZA PARA VIDROS</t>
  </si>
  <si>
    <t>ALCOOL ISOPROPILICO - 500ML</t>
  </si>
  <si>
    <t>PANO DE LIMPEZALAVADO DUPLO BRANCO -100% ALGODÃO 30X35</t>
  </si>
  <si>
    <t>QUEROSENE - 500ML</t>
  </si>
  <si>
    <t>OLEO DE PEROBA - 200ML</t>
  </si>
  <si>
    <t>LUSTRA MOVEIS - 200ML</t>
  </si>
  <si>
    <t>SODA CAUSTICA  EM PÓ</t>
  </si>
  <si>
    <t>SAPÓLIO CREMOSO - MULTIUSO</t>
  </si>
  <si>
    <t>CERA INCOLOR - ARDOSIA A PROVA D'AGUA - 5L</t>
  </si>
  <si>
    <t>SACO DE LIXO BRANCO 20 LITROS EXTRA FORTE C/100 UNIDADES</t>
  </si>
  <si>
    <t>UNIFORMES SERVENTE COM COPEIRAGEM</t>
  </si>
  <si>
    <t xml:space="preserve">UNIFORMES  AUXILIAR DE SERVIÇOS GERAIS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</si>
</sst>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rgb="FF242424"/>
      <name val="Calibri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4" fontId="0" fillId="3" borderId="1" xfId="2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3" borderId="1" xfId="2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/>
    </xf>
    <xf numFmtId="44" fontId="4" fillId="0" borderId="1" xfId="1" applyFont="1" applyBorder="1"/>
    <xf numFmtId="0" fontId="2" fillId="2" borderId="1" xfId="0" applyFont="1" applyFill="1" applyBorder="1" applyAlignment="1">
      <alignment horizontal="center"/>
    </xf>
    <xf numFmtId="44" fontId="2" fillId="2" borderId="1" xfId="0" applyNumberFormat="1" applyFont="1" applyFill="1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/>
    </xf>
    <xf numFmtId="44" fontId="0" fillId="5" borderId="0" xfId="1" applyFont="1" applyFill="1" applyBorder="1" applyAlignment="1">
      <alignment horizontal="center"/>
    </xf>
    <xf numFmtId="0" fontId="5" fillId="0" borderId="1" xfId="0" applyFont="1" applyBorder="1" applyAlignment="1">
      <alignment vertical="center"/>
    </xf>
    <xf numFmtId="44" fontId="2" fillId="2" borderId="1" xfId="0" applyNumberFormat="1" applyFont="1" applyFill="1" applyBorder="1" applyAlignment="1">
      <alignment horizontal="center"/>
    </xf>
    <xf numFmtId="44" fontId="2" fillId="2" borderId="1" xfId="1" applyFont="1" applyFill="1" applyBorder="1" applyAlignment="1">
      <alignment horizontal="center"/>
    </xf>
    <xf numFmtId="0" fontId="0" fillId="0" borderId="1" xfId="0" applyBorder="1"/>
    <xf numFmtId="44" fontId="0" fillId="0" borderId="1" xfId="0" applyNumberFormat="1" applyBorder="1"/>
    <xf numFmtId="44" fontId="2" fillId="5" borderId="0" xfId="1" applyFont="1" applyFill="1" applyBorder="1" applyAlignment="1">
      <alignment horizontal="center"/>
    </xf>
    <xf numFmtId="0" fontId="0" fillId="5" borderId="0" xfId="0" applyFill="1"/>
    <xf numFmtId="0" fontId="4" fillId="0" borderId="1" xfId="0" applyFont="1" applyBorder="1"/>
    <xf numFmtId="44" fontId="0" fillId="0" borderId="0" xfId="0" applyNumberFormat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3">
    <cellStyle name="Moeda" xfId="1" builtinId="4"/>
    <cellStyle name="Moeda 2" xfId="2" xr:uid="{8AA04D48-5818-4310-9650-467E7DD51E5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70</xdr:row>
      <xdr:rowOff>0</xdr:rowOff>
    </xdr:from>
    <xdr:to>
      <xdr:col>2</xdr:col>
      <xdr:colOff>526415</xdr:colOff>
      <xdr:row>75</xdr:row>
      <xdr:rowOff>139700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41B8F7E-A0E7-0F66-E0D0-C40FCE0B7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67975"/>
          <a:ext cx="4739640" cy="1098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Azul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7247B-79D6-4C5A-8921-313C842E5D43}">
  <dimension ref="A1:S67"/>
  <sheetViews>
    <sheetView showGridLines="0" tabSelected="1" zoomScale="90" zoomScaleNormal="90" workbookViewId="0">
      <selection activeCell="F10" sqref="F10"/>
    </sheetView>
  </sheetViews>
  <sheetFormatPr defaultRowHeight="14.5" x14ac:dyDescent="0.35"/>
  <cols>
    <col min="1" max="1" width="49.453125" bestFit="1" customWidth="1"/>
    <col min="2" max="2" width="13.81640625" bestFit="1" customWidth="1"/>
    <col min="3" max="3" width="10.26953125" bestFit="1" customWidth="1"/>
    <col min="4" max="4" width="20.54296875" bestFit="1" customWidth="1"/>
    <col min="5" max="5" width="28.453125" bestFit="1" customWidth="1"/>
    <col min="6" max="6" width="30" bestFit="1" customWidth="1"/>
    <col min="7" max="7" width="30" customWidth="1"/>
    <col min="8" max="8" width="59.26953125" bestFit="1" customWidth="1"/>
    <col min="9" max="9" width="18.1796875" bestFit="1" customWidth="1"/>
    <col min="10" max="10" width="29.1796875" bestFit="1" customWidth="1"/>
    <col min="11" max="11" width="10.1796875" bestFit="1" customWidth="1"/>
    <col min="12" max="13" width="11.453125" bestFit="1" customWidth="1"/>
    <col min="14" max="14" width="9.26953125" bestFit="1" customWidth="1"/>
    <col min="15" max="15" width="11.453125" bestFit="1" customWidth="1"/>
    <col min="16" max="16" width="10.1796875" bestFit="1" customWidth="1"/>
    <col min="17" max="17" width="11.1796875" customWidth="1"/>
    <col min="18" max="18" width="9.1796875" customWidth="1"/>
    <col min="19" max="19" width="10.54296875" customWidth="1"/>
  </cols>
  <sheetData>
    <row r="1" spans="1:19" ht="15" thickBot="1" x14ac:dyDescent="0.4">
      <c r="A1" s="36" t="s">
        <v>0</v>
      </c>
      <c r="B1" s="36"/>
      <c r="C1" s="36"/>
      <c r="D1" s="36"/>
      <c r="E1" s="36"/>
    </row>
    <row r="2" spans="1:19" ht="39.5" thickBot="1" x14ac:dyDescent="0.4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11</v>
      </c>
      <c r="P2" s="2" t="s">
        <v>13</v>
      </c>
      <c r="Q2" s="2" t="s">
        <v>11</v>
      </c>
      <c r="R2" s="2" t="s">
        <v>14</v>
      </c>
      <c r="S2" s="2" t="s">
        <v>11</v>
      </c>
    </row>
    <row r="3" spans="1:19" ht="15" thickBot="1" x14ac:dyDescent="0.4">
      <c r="A3" s="3" t="s">
        <v>15</v>
      </c>
      <c r="B3" s="4"/>
      <c r="C3" s="5">
        <v>6</v>
      </c>
      <c r="D3" s="6">
        <f>C3*B3</f>
        <v>0</v>
      </c>
      <c r="E3" s="6">
        <f t="shared" ref="E3:E9" si="0">IF(C3&gt;0,((D3/12)),"0")</f>
        <v>0</v>
      </c>
      <c r="H3" s="7" t="s">
        <v>16</v>
      </c>
      <c r="I3" s="7" t="s">
        <v>17</v>
      </c>
      <c r="J3" s="7" t="s">
        <v>18</v>
      </c>
      <c r="K3" s="8"/>
      <c r="L3" s="9">
        <v>10</v>
      </c>
      <c r="M3" s="10">
        <f>L3*K3</f>
        <v>0</v>
      </c>
      <c r="N3" s="9"/>
      <c r="O3" s="10">
        <f>N3*K3</f>
        <v>0</v>
      </c>
      <c r="P3" s="9"/>
      <c r="Q3" s="10">
        <f>P3*K3</f>
        <v>0</v>
      </c>
      <c r="R3" s="9"/>
      <c r="S3" s="10">
        <f>R3*M3</f>
        <v>0</v>
      </c>
    </row>
    <row r="4" spans="1:19" ht="15" thickBot="1" x14ac:dyDescent="0.4">
      <c r="A4" s="3" t="s">
        <v>19</v>
      </c>
      <c r="B4" s="4"/>
      <c r="C4" s="5">
        <v>15</v>
      </c>
      <c r="D4" s="6">
        <f t="shared" ref="D4:D9" si="1">C4*B4</f>
        <v>0</v>
      </c>
      <c r="E4" s="6">
        <f t="shared" si="0"/>
        <v>0</v>
      </c>
      <c r="H4" s="7" t="s">
        <v>20</v>
      </c>
      <c r="I4" s="7" t="s">
        <v>17</v>
      </c>
      <c r="J4" s="7" t="s">
        <v>21</v>
      </c>
      <c r="K4" s="8"/>
      <c r="L4" s="9">
        <v>10</v>
      </c>
      <c r="M4" s="10">
        <f t="shared" ref="M4:M42" si="2">L4*K4</f>
        <v>0</v>
      </c>
      <c r="N4" s="9"/>
      <c r="O4" s="10">
        <f t="shared" ref="O4:O42" si="3">N4*K4</f>
        <v>0</v>
      </c>
      <c r="P4" s="9"/>
      <c r="Q4" s="10">
        <f t="shared" ref="Q4:Q42" si="4">P4*K4</f>
        <v>0</v>
      </c>
      <c r="R4" s="9"/>
      <c r="S4" s="10">
        <f t="shared" ref="S4:S42" si="5">R4*M4</f>
        <v>0</v>
      </c>
    </row>
    <row r="5" spans="1:19" ht="15" thickBot="1" x14ac:dyDescent="0.4">
      <c r="A5" s="3" t="s">
        <v>22</v>
      </c>
      <c r="B5" s="4"/>
      <c r="C5" s="5">
        <v>0</v>
      </c>
      <c r="D5" s="6">
        <f t="shared" si="1"/>
        <v>0</v>
      </c>
      <c r="E5" s="6" t="str">
        <f t="shared" si="0"/>
        <v>0</v>
      </c>
      <c r="H5" s="7" t="s">
        <v>23</v>
      </c>
      <c r="I5" s="7" t="s">
        <v>24</v>
      </c>
      <c r="J5" s="7" t="s">
        <v>25</v>
      </c>
      <c r="K5" s="8"/>
      <c r="L5" s="9">
        <v>2</v>
      </c>
      <c r="M5" s="10">
        <f t="shared" si="2"/>
        <v>0</v>
      </c>
      <c r="N5" s="9"/>
      <c r="O5" s="10">
        <f t="shared" si="3"/>
        <v>0</v>
      </c>
      <c r="P5" s="9"/>
      <c r="Q5" s="10">
        <f t="shared" si="4"/>
        <v>0</v>
      </c>
      <c r="R5" s="9"/>
      <c r="S5" s="10">
        <f t="shared" si="5"/>
        <v>0</v>
      </c>
    </row>
    <row r="6" spans="1:19" ht="15" thickBot="1" x14ac:dyDescent="0.4">
      <c r="A6" s="3" t="s">
        <v>26</v>
      </c>
      <c r="B6" s="4"/>
      <c r="C6" s="5">
        <v>0</v>
      </c>
      <c r="D6" s="6">
        <f t="shared" si="1"/>
        <v>0</v>
      </c>
      <c r="E6" s="6" t="str">
        <f t="shared" si="0"/>
        <v>0</v>
      </c>
      <c r="H6" s="7" t="s">
        <v>27</v>
      </c>
      <c r="I6" s="7" t="s">
        <v>24</v>
      </c>
      <c r="J6" s="7" t="s">
        <v>25</v>
      </c>
      <c r="K6" s="8"/>
      <c r="L6" s="9">
        <v>4</v>
      </c>
      <c r="M6" s="10">
        <f t="shared" si="2"/>
        <v>0</v>
      </c>
      <c r="N6" s="9"/>
      <c r="O6" s="10">
        <f t="shared" si="3"/>
        <v>0</v>
      </c>
      <c r="P6" s="9"/>
      <c r="Q6" s="10">
        <f t="shared" si="4"/>
        <v>0</v>
      </c>
      <c r="R6" s="9"/>
      <c r="S6" s="10">
        <f t="shared" si="5"/>
        <v>0</v>
      </c>
    </row>
    <row r="7" spans="1:19" ht="15" thickBot="1" x14ac:dyDescent="0.4">
      <c r="A7" s="3" t="s">
        <v>28</v>
      </c>
      <c r="B7" s="4"/>
      <c r="C7" s="5">
        <v>0</v>
      </c>
      <c r="D7" s="6">
        <f t="shared" si="1"/>
        <v>0</v>
      </c>
      <c r="E7" s="6" t="str">
        <f t="shared" si="0"/>
        <v>0</v>
      </c>
      <c r="H7" s="7" t="s">
        <v>29</v>
      </c>
      <c r="I7" s="7" t="s">
        <v>24</v>
      </c>
      <c r="J7" s="7" t="s">
        <v>30</v>
      </c>
      <c r="K7" s="8"/>
      <c r="L7" s="9">
        <v>10</v>
      </c>
      <c r="M7" s="10">
        <f t="shared" si="2"/>
        <v>0</v>
      </c>
      <c r="N7" s="9"/>
      <c r="O7" s="10">
        <f t="shared" si="3"/>
        <v>0</v>
      </c>
      <c r="P7" s="9"/>
      <c r="Q7" s="10">
        <f t="shared" si="4"/>
        <v>0</v>
      </c>
      <c r="R7" s="9"/>
      <c r="S7" s="10">
        <f t="shared" si="5"/>
        <v>0</v>
      </c>
    </row>
    <row r="8" spans="1:19" ht="15" thickBot="1" x14ac:dyDescent="0.4">
      <c r="A8" s="3" t="s">
        <v>31</v>
      </c>
      <c r="B8" s="4"/>
      <c r="C8" s="5">
        <v>3</v>
      </c>
      <c r="D8" s="6">
        <f t="shared" si="1"/>
        <v>0</v>
      </c>
      <c r="E8" s="6">
        <f t="shared" si="0"/>
        <v>0</v>
      </c>
      <c r="H8" s="7" t="s">
        <v>32</v>
      </c>
      <c r="I8" s="7" t="s">
        <v>17</v>
      </c>
      <c r="J8" s="7" t="s">
        <v>33</v>
      </c>
      <c r="K8" s="8"/>
      <c r="L8" s="9">
        <v>10</v>
      </c>
      <c r="M8" s="10">
        <f t="shared" si="2"/>
        <v>0</v>
      </c>
      <c r="N8" s="9"/>
      <c r="O8" s="10">
        <f t="shared" si="3"/>
        <v>0</v>
      </c>
      <c r="P8" s="9"/>
      <c r="Q8" s="10">
        <f t="shared" si="4"/>
        <v>0</v>
      </c>
      <c r="R8" s="9"/>
      <c r="S8" s="10">
        <f t="shared" si="5"/>
        <v>0</v>
      </c>
    </row>
    <row r="9" spans="1:19" ht="15" thickBot="1" x14ac:dyDescent="0.4">
      <c r="A9" s="3" t="s">
        <v>34</v>
      </c>
      <c r="B9" s="4"/>
      <c r="C9" s="5">
        <v>0</v>
      </c>
      <c r="D9" s="6">
        <f t="shared" si="1"/>
        <v>0</v>
      </c>
      <c r="E9" s="6" t="str">
        <f t="shared" si="0"/>
        <v>0</v>
      </c>
      <c r="H9" s="7" t="s">
        <v>35</v>
      </c>
      <c r="I9" s="7" t="s">
        <v>24</v>
      </c>
      <c r="J9" s="7" t="s">
        <v>36</v>
      </c>
      <c r="K9" s="8"/>
      <c r="L9" s="9">
        <v>10</v>
      </c>
      <c r="M9" s="10">
        <f t="shared" si="2"/>
        <v>0</v>
      </c>
      <c r="N9" s="9"/>
      <c r="O9" s="10">
        <f t="shared" si="3"/>
        <v>0</v>
      </c>
      <c r="P9" s="9"/>
      <c r="Q9" s="10">
        <f t="shared" si="4"/>
        <v>0</v>
      </c>
      <c r="R9" s="9"/>
      <c r="S9" s="10">
        <f t="shared" si="5"/>
        <v>0</v>
      </c>
    </row>
    <row r="10" spans="1:19" ht="15" thickBot="1" x14ac:dyDescent="0.4">
      <c r="A10" s="11" t="s">
        <v>37</v>
      </c>
      <c r="B10" s="12">
        <f>SUM(B3:B9)</f>
        <v>0</v>
      </c>
      <c r="C10" s="11"/>
      <c r="D10" s="12">
        <f>SUM(D3:D9)</f>
        <v>0</v>
      </c>
      <c r="E10" s="12">
        <f>SUM(E3:E9)</f>
        <v>0</v>
      </c>
      <c r="H10" s="7" t="s">
        <v>38</v>
      </c>
      <c r="I10" s="7" t="s">
        <v>24</v>
      </c>
      <c r="J10" s="7" t="s">
        <v>39</v>
      </c>
      <c r="K10" s="8"/>
      <c r="L10" s="9">
        <v>2</v>
      </c>
      <c r="M10" s="10">
        <f t="shared" si="2"/>
        <v>0</v>
      </c>
      <c r="N10" s="9"/>
      <c r="O10" s="10">
        <f t="shared" si="3"/>
        <v>0</v>
      </c>
      <c r="P10" s="9"/>
      <c r="Q10" s="10">
        <f t="shared" si="4"/>
        <v>0</v>
      </c>
      <c r="R10" s="9"/>
      <c r="S10" s="10">
        <f t="shared" si="5"/>
        <v>0</v>
      </c>
    </row>
    <row r="11" spans="1:19" ht="15" thickBot="1" x14ac:dyDescent="0.4">
      <c r="H11" s="7" t="s">
        <v>40</v>
      </c>
      <c r="I11" s="7" t="s">
        <v>24</v>
      </c>
      <c r="J11" s="7" t="s">
        <v>41</v>
      </c>
      <c r="K11" s="8"/>
      <c r="L11" s="9">
        <v>12</v>
      </c>
      <c r="M11" s="10">
        <f t="shared" si="2"/>
        <v>0</v>
      </c>
      <c r="N11" s="9"/>
      <c r="O11" s="10">
        <f t="shared" si="3"/>
        <v>0</v>
      </c>
      <c r="P11" s="9"/>
      <c r="Q11" s="10">
        <f t="shared" si="4"/>
        <v>0</v>
      </c>
      <c r="R11" s="9"/>
      <c r="S11" s="10">
        <f t="shared" si="5"/>
        <v>0</v>
      </c>
    </row>
    <row r="12" spans="1:19" ht="15" thickBot="1" x14ac:dyDescent="0.4">
      <c r="A12" s="36" t="s">
        <v>143</v>
      </c>
      <c r="B12" s="36"/>
      <c r="C12" s="36"/>
      <c r="D12" s="36"/>
      <c r="E12" s="36"/>
      <c r="H12" s="7" t="s">
        <v>42</v>
      </c>
      <c r="I12" s="7" t="s">
        <v>24</v>
      </c>
      <c r="J12" s="7" t="s">
        <v>43</v>
      </c>
      <c r="K12" s="8"/>
      <c r="L12" s="9">
        <v>1</v>
      </c>
      <c r="M12" s="10">
        <f t="shared" si="2"/>
        <v>0</v>
      </c>
      <c r="N12" s="9"/>
      <c r="O12" s="10">
        <f t="shared" si="3"/>
        <v>0</v>
      </c>
      <c r="P12" s="9"/>
      <c r="Q12" s="10">
        <f t="shared" si="4"/>
        <v>0</v>
      </c>
      <c r="R12" s="9"/>
      <c r="S12" s="10">
        <f>K12*R12</f>
        <v>0</v>
      </c>
    </row>
    <row r="13" spans="1:19" ht="15" thickBot="1" x14ac:dyDescent="0.4">
      <c r="A13" s="1" t="s">
        <v>1</v>
      </c>
      <c r="B13" s="1" t="s">
        <v>2</v>
      </c>
      <c r="C13" s="1" t="s">
        <v>3</v>
      </c>
      <c r="D13" s="1" t="s">
        <v>4</v>
      </c>
      <c r="E13" s="1" t="s">
        <v>5</v>
      </c>
      <c r="H13" s="7" t="s">
        <v>44</v>
      </c>
      <c r="I13" s="7" t="s">
        <v>24</v>
      </c>
      <c r="J13" s="7" t="s">
        <v>43</v>
      </c>
      <c r="K13" s="8"/>
      <c r="L13" s="9">
        <v>1</v>
      </c>
      <c r="M13" s="10">
        <f t="shared" si="2"/>
        <v>0</v>
      </c>
      <c r="N13" s="9"/>
      <c r="O13" s="10">
        <f t="shared" si="3"/>
        <v>0</v>
      </c>
      <c r="P13" s="9"/>
      <c r="Q13" s="10">
        <f t="shared" si="4"/>
        <v>0</v>
      </c>
      <c r="R13" s="9"/>
      <c r="S13" s="10">
        <f>K13*R13</f>
        <v>0</v>
      </c>
    </row>
    <row r="14" spans="1:19" ht="15" thickBot="1" x14ac:dyDescent="0.4">
      <c r="A14" s="13" t="s">
        <v>45</v>
      </c>
      <c r="B14" s="4"/>
      <c r="C14" s="5">
        <v>6</v>
      </c>
      <c r="D14" s="6">
        <f t="shared" ref="D14:D19" si="6">C14*B14</f>
        <v>0</v>
      </c>
      <c r="E14" s="6">
        <f t="shared" ref="E14:E19" si="7">IF(C14&gt;0,((D14/12)),"0")</f>
        <v>0</v>
      </c>
      <c r="H14" s="7" t="s">
        <v>46</v>
      </c>
      <c r="I14" s="7" t="s">
        <v>47</v>
      </c>
      <c r="J14" s="7" t="s">
        <v>48</v>
      </c>
      <c r="K14" s="8"/>
      <c r="L14" s="9">
        <v>4</v>
      </c>
      <c r="M14" s="10">
        <f t="shared" si="2"/>
        <v>0</v>
      </c>
      <c r="N14" s="9"/>
      <c r="O14" s="10">
        <f t="shared" si="3"/>
        <v>0</v>
      </c>
      <c r="P14" s="9"/>
      <c r="Q14" s="10">
        <f t="shared" si="4"/>
        <v>0</v>
      </c>
      <c r="R14" s="9"/>
      <c r="S14" s="10">
        <f t="shared" si="5"/>
        <v>0</v>
      </c>
    </row>
    <row r="15" spans="1:19" ht="15" thickBot="1" x14ac:dyDescent="0.4">
      <c r="A15" s="13" t="s">
        <v>49</v>
      </c>
      <c r="B15" s="4"/>
      <c r="C15" s="5">
        <v>6</v>
      </c>
      <c r="D15" s="6">
        <f t="shared" si="6"/>
        <v>0</v>
      </c>
      <c r="E15" s="6">
        <f t="shared" si="7"/>
        <v>0</v>
      </c>
      <c r="H15" s="7" t="s">
        <v>50</v>
      </c>
      <c r="I15" s="7" t="s">
        <v>24</v>
      </c>
      <c r="J15" s="7" t="s">
        <v>51</v>
      </c>
      <c r="K15" s="8"/>
      <c r="L15" s="9">
        <v>8</v>
      </c>
      <c r="M15" s="10">
        <f t="shared" si="2"/>
        <v>0</v>
      </c>
      <c r="N15" s="9"/>
      <c r="O15" s="10">
        <f t="shared" si="3"/>
        <v>0</v>
      </c>
      <c r="P15" s="9"/>
      <c r="Q15" s="10">
        <f t="shared" si="4"/>
        <v>0</v>
      </c>
      <c r="R15" s="9"/>
      <c r="S15" s="10">
        <f t="shared" si="5"/>
        <v>0</v>
      </c>
    </row>
    <row r="16" spans="1:19" ht="15" thickBot="1" x14ac:dyDescent="0.4">
      <c r="A16" s="13" t="s">
        <v>31</v>
      </c>
      <c r="B16" s="4"/>
      <c r="C16" s="5">
        <v>4</v>
      </c>
      <c r="D16" s="6">
        <f t="shared" si="6"/>
        <v>0</v>
      </c>
      <c r="E16" s="6">
        <f t="shared" si="7"/>
        <v>0</v>
      </c>
      <c r="H16" s="7" t="s">
        <v>52</v>
      </c>
      <c r="I16" s="7" t="s">
        <v>24</v>
      </c>
      <c r="J16" s="7" t="s">
        <v>53</v>
      </c>
      <c r="K16" s="8"/>
      <c r="L16" s="9">
        <v>12</v>
      </c>
      <c r="M16" s="10">
        <f t="shared" si="2"/>
        <v>0</v>
      </c>
      <c r="N16" s="9"/>
      <c r="O16" s="10">
        <f t="shared" si="3"/>
        <v>0</v>
      </c>
      <c r="P16" s="9"/>
      <c r="Q16" s="10">
        <f t="shared" si="4"/>
        <v>0</v>
      </c>
      <c r="R16" s="9"/>
      <c r="S16" s="10">
        <f t="shared" si="5"/>
        <v>0</v>
      </c>
    </row>
    <row r="17" spans="1:19" ht="15" thickBot="1" x14ac:dyDescent="0.4">
      <c r="A17" s="13" t="s">
        <v>54</v>
      </c>
      <c r="B17" s="4"/>
      <c r="C17" s="5">
        <v>4</v>
      </c>
      <c r="D17" s="6">
        <f t="shared" si="6"/>
        <v>0</v>
      </c>
      <c r="E17" s="6">
        <f t="shared" si="7"/>
        <v>0</v>
      </c>
      <c r="H17" s="7" t="s">
        <v>55</v>
      </c>
      <c r="I17" s="7" t="s">
        <v>24</v>
      </c>
      <c r="J17" s="7" t="s">
        <v>56</v>
      </c>
      <c r="K17" s="8"/>
      <c r="L17" s="9">
        <v>12</v>
      </c>
      <c r="M17" s="10">
        <f t="shared" si="2"/>
        <v>0</v>
      </c>
      <c r="N17" s="9"/>
      <c r="O17" s="10">
        <f t="shared" si="3"/>
        <v>0</v>
      </c>
      <c r="P17" s="9"/>
      <c r="Q17" s="10">
        <f t="shared" si="4"/>
        <v>0</v>
      </c>
      <c r="R17" s="9"/>
      <c r="S17" s="10">
        <f t="shared" si="5"/>
        <v>0</v>
      </c>
    </row>
    <row r="18" spans="1:19" ht="15" thickBot="1" x14ac:dyDescent="0.4">
      <c r="A18" s="13" t="s">
        <v>57</v>
      </c>
      <c r="B18" s="4"/>
      <c r="C18" s="5">
        <v>0</v>
      </c>
      <c r="D18" s="6">
        <f t="shared" si="6"/>
        <v>0</v>
      </c>
      <c r="E18" s="6" t="str">
        <f t="shared" si="7"/>
        <v>0</v>
      </c>
      <c r="H18" s="7" t="s">
        <v>58</v>
      </c>
      <c r="I18" s="7" t="s">
        <v>24</v>
      </c>
      <c r="J18" s="7" t="s">
        <v>59</v>
      </c>
      <c r="K18" s="8"/>
      <c r="L18" s="9">
        <v>12</v>
      </c>
      <c r="M18" s="10">
        <f t="shared" si="2"/>
        <v>0</v>
      </c>
      <c r="N18" s="9"/>
      <c r="O18" s="10">
        <f t="shared" si="3"/>
        <v>0</v>
      </c>
      <c r="P18" s="9"/>
      <c r="Q18" s="10">
        <f t="shared" si="4"/>
        <v>0</v>
      </c>
      <c r="R18" s="9"/>
      <c r="S18" s="10">
        <f t="shared" si="5"/>
        <v>0</v>
      </c>
    </row>
    <row r="19" spans="1:19" ht="15" thickBot="1" x14ac:dyDescent="0.4">
      <c r="A19" s="13" t="s">
        <v>34</v>
      </c>
      <c r="B19" s="4"/>
      <c r="C19" s="5">
        <v>0</v>
      </c>
      <c r="D19" s="6">
        <f t="shared" si="6"/>
        <v>0</v>
      </c>
      <c r="E19" s="6" t="str">
        <f t="shared" si="7"/>
        <v>0</v>
      </c>
      <c r="H19" s="7" t="s">
        <v>60</v>
      </c>
      <c r="I19" s="7" t="s">
        <v>17</v>
      </c>
      <c r="J19" s="7" t="s">
        <v>61</v>
      </c>
      <c r="K19" s="8"/>
      <c r="L19" s="9">
        <v>10</v>
      </c>
      <c r="M19" s="10">
        <f t="shared" si="2"/>
        <v>0</v>
      </c>
      <c r="N19" s="9"/>
      <c r="O19" s="10">
        <f>N19*K19</f>
        <v>0</v>
      </c>
      <c r="P19" s="9"/>
      <c r="Q19" s="10">
        <f t="shared" si="4"/>
        <v>0</v>
      </c>
      <c r="R19" s="9"/>
      <c r="S19" s="10">
        <f t="shared" si="5"/>
        <v>0</v>
      </c>
    </row>
    <row r="20" spans="1:19" ht="15" thickBot="1" x14ac:dyDescent="0.4">
      <c r="A20" s="11" t="s">
        <v>37</v>
      </c>
      <c r="B20" s="12">
        <f>SUM(B14:B19)</f>
        <v>0</v>
      </c>
      <c r="C20" s="11"/>
      <c r="D20" s="12">
        <f>SUM(D14:D19)</f>
        <v>0</v>
      </c>
      <c r="E20" s="12">
        <f>SUM(E14:E19)</f>
        <v>0</v>
      </c>
      <c r="H20" s="7" t="s">
        <v>62</v>
      </c>
      <c r="I20" s="7" t="s">
        <v>24</v>
      </c>
      <c r="J20" s="7" t="s">
        <v>43</v>
      </c>
      <c r="K20" s="8"/>
      <c r="L20" s="9">
        <v>3</v>
      </c>
      <c r="M20" s="10">
        <f t="shared" si="2"/>
        <v>0</v>
      </c>
      <c r="N20" s="9"/>
      <c r="O20" s="10">
        <f>N20*K20</f>
        <v>0</v>
      </c>
      <c r="P20" s="9"/>
      <c r="Q20" s="10">
        <f t="shared" si="4"/>
        <v>0</v>
      </c>
      <c r="R20" s="9"/>
      <c r="S20" s="10">
        <f t="shared" si="5"/>
        <v>0</v>
      </c>
    </row>
    <row r="21" spans="1:19" ht="15" thickBot="1" x14ac:dyDescent="0.4">
      <c r="H21" s="7" t="s">
        <v>118</v>
      </c>
      <c r="I21" s="7" t="s">
        <v>24</v>
      </c>
      <c r="J21" s="7" t="s">
        <v>63</v>
      </c>
      <c r="K21" s="8"/>
      <c r="L21" s="9">
        <v>10</v>
      </c>
      <c r="M21" s="10">
        <f t="shared" si="2"/>
        <v>0</v>
      </c>
      <c r="N21" s="9"/>
      <c r="O21" s="10">
        <f t="shared" si="3"/>
        <v>0</v>
      </c>
      <c r="P21" s="9"/>
      <c r="Q21" s="10">
        <f t="shared" si="4"/>
        <v>0</v>
      </c>
      <c r="R21" s="9"/>
      <c r="S21" s="10">
        <f t="shared" si="5"/>
        <v>0</v>
      </c>
    </row>
    <row r="22" spans="1:19" ht="15" thickBot="1" x14ac:dyDescent="0.4">
      <c r="A22" s="36" t="s">
        <v>144</v>
      </c>
      <c r="B22" s="36"/>
      <c r="C22" s="36"/>
      <c r="D22" s="36"/>
      <c r="E22" s="36"/>
      <c r="H22" s="7" t="s">
        <v>65</v>
      </c>
      <c r="I22" s="7" t="s">
        <v>24</v>
      </c>
      <c r="J22" s="7" t="s">
        <v>66</v>
      </c>
      <c r="K22" s="8"/>
      <c r="L22" s="9">
        <v>2</v>
      </c>
      <c r="M22" s="10">
        <f t="shared" si="2"/>
        <v>0</v>
      </c>
      <c r="N22" s="9"/>
      <c r="O22" s="10">
        <f t="shared" si="3"/>
        <v>0</v>
      </c>
      <c r="P22" s="9"/>
      <c r="Q22" s="10">
        <f t="shared" si="4"/>
        <v>0</v>
      </c>
      <c r="R22" s="9"/>
      <c r="S22" s="10">
        <f t="shared" si="5"/>
        <v>0</v>
      </c>
    </row>
    <row r="23" spans="1:19" ht="15" thickBot="1" x14ac:dyDescent="0.4">
      <c r="A23" s="1" t="s">
        <v>1</v>
      </c>
      <c r="B23" s="1" t="s">
        <v>2</v>
      </c>
      <c r="C23" s="1" t="s">
        <v>3</v>
      </c>
      <c r="D23" s="1" t="s">
        <v>4</v>
      </c>
      <c r="E23" s="1" t="s">
        <v>5</v>
      </c>
      <c r="H23" s="7" t="s">
        <v>67</v>
      </c>
      <c r="I23" s="7" t="s">
        <v>24</v>
      </c>
      <c r="J23" s="7" t="s">
        <v>68</v>
      </c>
      <c r="K23" s="8"/>
      <c r="L23" s="9">
        <v>2</v>
      </c>
      <c r="M23" s="10">
        <f t="shared" si="2"/>
        <v>0</v>
      </c>
      <c r="N23" s="9"/>
      <c r="O23" s="10">
        <f t="shared" si="3"/>
        <v>0</v>
      </c>
      <c r="P23" s="9"/>
      <c r="Q23" s="10">
        <f t="shared" si="4"/>
        <v>0</v>
      </c>
      <c r="R23" s="9"/>
      <c r="S23" s="10">
        <f t="shared" si="5"/>
        <v>0</v>
      </c>
    </row>
    <row r="24" spans="1:19" ht="15" thickBot="1" x14ac:dyDescent="0.4">
      <c r="A24" s="3" t="s">
        <v>69</v>
      </c>
      <c r="B24" s="4"/>
      <c r="C24" s="5">
        <v>10</v>
      </c>
      <c r="D24" s="6">
        <f>C24*B24</f>
        <v>0</v>
      </c>
      <c r="E24" s="6">
        <f>IF(C24&gt;0,((D24/12)),"0")</f>
        <v>0</v>
      </c>
      <c r="H24" s="7" t="s">
        <v>70</v>
      </c>
      <c r="I24" s="7" t="s">
        <v>71</v>
      </c>
      <c r="J24" s="7" t="s">
        <v>72</v>
      </c>
      <c r="K24" s="8"/>
      <c r="L24" s="9">
        <v>3</v>
      </c>
      <c r="M24" s="10">
        <f t="shared" si="2"/>
        <v>0</v>
      </c>
      <c r="N24" s="9"/>
      <c r="O24" s="10">
        <f t="shared" si="3"/>
        <v>0</v>
      </c>
      <c r="P24" s="9"/>
      <c r="Q24" s="10">
        <f t="shared" si="4"/>
        <v>0</v>
      </c>
      <c r="R24" s="9"/>
      <c r="S24" s="10">
        <f t="shared" si="5"/>
        <v>0</v>
      </c>
    </row>
    <row r="25" spans="1:19" ht="15" thickBot="1" x14ac:dyDescent="0.4">
      <c r="A25" s="3" t="s">
        <v>45</v>
      </c>
      <c r="B25" s="4"/>
      <c r="C25" s="5">
        <v>6</v>
      </c>
      <c r="D25" s="6">
        <f>C25*B25</f>
        <v>0</v>
      </c>
      <c r="E25" s="6">
        <f>IF(C25&gt;0,((D25/12)),"0")</f>
        <v>0</v>
      </c>
      <c r="H25" s="7" t="s">
        <v>73</v>
      </c>
      <c r="I25" s="7" t="s">
        <v>24</v>
      </c>
      <c r="J25" s="7" t="s">
        <v>43</v>
      </c>
      <c r="K25" s="8"/>
      <c r="L25" s="9">
        <v>10</v>
      </c>
      <c r="M25" s="10">
        <f t="shared" si="2"/>
        <v>0</v>
      </c>
      <c r="N25" s="9"/>
      <c r="O25" s="10">
        <f t="shared" si="3"/>
        <v>0</v>
      </c>
      <c r="P25" s="9"/>
      <c r="Q25" s="10">
        <f t="shared" si="4"/>
        <v>0</v>
      </c>
      <c r="R25" s="9"/>
      <c r="S25" s="10">
        <f t="shared" si="5"/>
        <v>0</v>
      </c>
    </row>
    <row r="26" spans="1:19" ht="15" thickBot="1" x14ac:dyDescent="0.4">
      <c r="A26" s="13" t="s">
        <v>31</v>
      </c>
      <c r="B26" s="4"/>
      <c r="C26" s="5">
        <v>4</v>
      </c>
      <c r="D26" s="6">
        <f>C26*B26</f>
        <v>0</v>
      </c>
      <c r="E26" s="6">
        <f>IF(C26&gt;0,((D26/12)),"0")</f>
        <v>0</v>
      </c>
      <c r="H26" s="7" t="s">
        <v>74</v>
      </c>
      <c r="I26" s="7" t="s">
        <v>24</v>
      </c>
      <c r="J26" s="7" t="s">
        <v>43</v>
      </c>
      <c r="K26" s="8"/>
      <c r="L26" s="9">
        <v>10</v>
      </c>
      <c r="M26" s="10">
        <f t="shared" si="2"/>
        <v>0</v>
      </c>
      <c r="N26" s="9"/>
      <c r="O26" s="10">
        <f t="shared" si="3"/>
        <v>0</v>
      </c>
      <c r="P26" s="9"/>
      <c r="Q26" s="10">
        <f t="shared" si="4"/>
        <v>0</v>
      </c>
      <c r="R26" s="9"/>
      <c r="S26" s="10">
        <f t="shared" si="5"/>
        <v>0</v>
      </c>
    </row>
    <row r="27" spans="1:19" ht="15" thickBot="1" x14ac:dyDescent="0.4">
      <c r="A27" s="13" t="s">
        <v>54</v>
      </c>
      <c r="B27" s="4"/>
      <c r="C27" s="5">
        <v>0</v>
      </c>
      <c r="D27" s="6">
        <f>C27*B27</f>
        <v>0</v>
      </c>
      <c r="E27" s="6" t="str">
        <f>IF(C27&gt;0,((D27/12)),"0")</f>
        <v>0</v>
      </c>
      <c r="H27" s="7" t="s">
        <v>110</v>
      </c>
      <c r="I27" s="7" t="s">
        <v>111</v>
      </c>
      <c r="J27" s="7" t="s">
        <v>75</v>
      </c>
      <c r="K27" s="8"/>
      <c r="L27" s="9">
        <v>2</v>
      </c>
      <c r="M27" s="10">
        <f t="shared" si="2"/>
        <v>0</v>
      </c>
      <c r="N27" s="9"/>
      <c r="O27" s="10">
        <f t="shared" si="3"/>
        <v>0</v>
      </c>
      <c r="P27" s="9"/>
      <c r="Q27" s="10">
        <f t="shared" si="4"/>
        <v>0</v>
      </c>
      <c r="R27" s="9"/>
      <c r="S27" s="10">
        <f t="shared" si="5"/>
        <v>0</v>
      </c>
    </row>
    <row r="28" spans="1:19" ht="15" thickBot="1" x14ac:dyDescent="0.4">
      <c r="A28" s="13" t="s">
        <v>34</v>
      </c>
      <c r="B28" s="4"/>
      <c r="C28" s="5">
        <v>0</v>
      </c>
      <c r="D28" s="6">
        <f>C28*B28</f>
        <v>0</v>
      </c>
      <c r="E28" s="6" t="str">
        <f>IF(C28&gt;0,((D28/12)),"0")</f>
        <v>0</v>
      </c>
      <c r="H28" s="7" t="s">
        <v>76</v>
      </c>
      <c r="I28" s="7" t="s">
        <v>24</v>
      </c>
      <c r="J28" s="7" t="s">
        <v>77</v>
      </c>
      <c r="K28" s="8"/>
      <c r="L28" s="9">
        <v>10</v>
      </c>
      <c r="M28" s="10">
        <f t="shared" si="2"/>
        <v>0</v>
      </c>
      <c r="N28" s="9"/>
      <c r="O28" s="10">
        <f t="shared" si="3"/>
        <v>0</v>
      </c>
      <c r="P28" s="9"/>
      <c r="Q28" s="10">
        <f t="shared" si="4"/>
        <v>0</v>
      </c>
      <c r="R28" s="9"/>
      <c r="S28" s="10">
        <f t="shared" si="5"/>
        <v>0</v>
      </c>
    </row>
    <row r="29" spans="1:19" ht="15" thickBot="1" x14ac:dyDescent="0.4">
      <c r="A29" s="11" t="s">
        <v>37</v>
      </c>
      <c r="B29" s="12">
        <f>SUM(B24:B28)</f>
        <v>0</v>
      </c>
      <c r="C29" s="11"/>
      <c r="D29" s="12">
        <f>SUM(D24:D28)</f>
        <v>0</v>
      </c>
      <c r="E29" s="12">
        <f>SUM(E24:E28)</f>
        <v>0</v>
      </c>
      <c r="H29" s="7" t="s">
        <v>78</v>
      </c>
      <c r="I29" s="7" t="s">
        <v>24</v>
      </c>
      <c r="J29" s="7" t="s">
        <v>33</v>
      </c>
      <c r="K29" s="8"/>
      <c r="L29" s="9">
        <v>5</v>
      </c>
      <c r="M29" s="10">
        <f t="shared" si="2"/>
        <v>0</v>
      </c>
      <c r="N29" s="9"/>
      <c r="O29" s="10">
        <f t="shared" si="3"/>
        <v>0</v>
      </c>
      <c r="P29" s="9"/>
      <c r="Q29" s="10">
        <f t="shared" si="4"/>
        <v>0</v>
      </c>
      <c r="R29" s="9"/>
      <c r="S29" s="10">
        <f t="shared" si="5"/>
        <v>0</v>
      </c>
    </row>
    <row r="30" spans="1:19" ht="15" thickBot="1" x14ac:dyDescent="0.4">
      <c r="H30" s="7" t="s">
        <v>79</v>
      </c>
      <c r="I30" s="7" t="s">
        <v>24</v>
      </c>
      <c r="J30" s="7" t="s">
        <v>43</v>
      </c>
      <c r="K30" s="8"/>
      <c r="L30" s="9">
        <v>4</v>
      </c>
      <c r="M30" s="10">
        <f t="shared" si="2"/>
        <v>0</v>
      </c>
      <c r="N30" s="9"/>
      <c r="O30" s="10">
        <f t="shared" si="3"/>
        <v>0</v>
      </c>
      <c r="P30" s="9"/>
      <c r="Q30" s="10">
        <f t="shared" si="4"/>
        <v>0</v>
      </c>
      <c r="R30" s="9"/>
      <c r="S30" s="10">
        <f t="shared" si="5"/>
        <v>0</v>
      </c>
    </row>
    <row r="31" spans="1:19" ht="15" thickBot="1" x14ac:dyDescent="0.4">
      <c r="A31" s="37" t="s">
        <v>80</v>
      </c>
      <c r="B31" s="38"/>
      <c r="C31" s="38"/>
      <c r="D31" s="38"/>
      <c r="E31" s="38"/>
      <c r="F31" s="39"/>
      <c r="H31" s="7" t="s">
        <v>81</v>
      </c>
      <c r="I31" s="7" t="s">
        <v>24</v>
      </c>
      <c r="J31" s="7" t="s">
        <v>43</v>
      </c>
      <c r="K31" s="8"/>
      <c r="L31" s="9">
        <v>3</v>
      </c>
      <c r="M31" s="10">
        <f t="shared" si="2"/>
        <v>0</v>
      </c>
      <c r="N31" s="9"/>
      <c r="O31" s="10">
        <f t="shared" si="3"/>
        <v>0</v>
      </c>
      <c r="P31" s="9"/>
      <c r="Q31" s="10">
        <f t="shared" si="4"/>
        <v>0</v>
      </c>
      <c r="R31" s="9"/>
      <c r="S31" s="10">
        <f t="shared" si="5"/>
        <v>0</v>
      </c>
    </row>
    <row r="32" spans="1:19" ht="15" thickBot="1" x14ac:dyDescent="0.4">
      <c r="A32" s="11" t="s">
        <v>1</v>
      </c>
      <c r="B32" s="11" t="s">
        <v>2</v>
      </c>
      <c r="C32" s="11" t="s">
        <v>3</v>
      </c>
      <c r="D32" s="11" t="s">
        <v>82</v>
      </c>
      <c r="E32" s="11" t="s">
        <v>4</v>
      </c>
      <c r="F32" s="1" t="s">
        <v>5</v>
      </c>
      <c r="H32" s="7" t="s">
        <v>83</v>
      </c>
      <c r="I32" s="7" t="s">
        <v>24</v>
      </c>
      <c r="J32" s="7" t="s">
        <v>43</v>
      </c>
      <c r="K32" s="8"/>
      <c r="L32" s="9">
        <v>2</v>
      </c>
      <c r="M32" s="10">
        <f t="shared" si="2"/>
        <v>0</v>
      </c>
      <c r="N32" s="9"/>
      <c r="O32" s="10">
        <f t="shared" si="3"/>
        <v>0</v>
      </c>
      <c r="P32" s="9"/>
      <c r="Q32" s="10">
        <f t="shared" si="4"/>
        <v>0</v>
      </c>
      <c r="R32" s="9"/>
      <c r="S32" s="10">
        <f t="shared" si="5"/>
        <v>0</v>
      </c>
    </row>
    <row r="33" spans="1:19" ht="15" thickBot="1" x14ac:dyDescent="0.4">
      <c r="A33" s="14" t="s">
        <v>84</v>
      </c>
      <c r="B33" s="4"/>
      <c r="C33" s="14">
        <v>2</v>
      </c>
      <c r="D33" s="14">
        <v>5</v>
      </c>
      <c r="E33" s="15">
        <f>C33*B33/D33</f>
        <v>0</v>
      </c>
      <c r="F33" s="15">
        <f>IF(C33&gt;0,((E33/12)),"0")</f>
        <v>0</v>
      </c>
      <c r="H33" s="7" t="s">
        <v>85</v>
      </c>
      <c r="I33" s="7" t="s">
        <v>24</v>
      </c>
      <c r="J33" s="7" t="s">
        <v>43</v>
      </c>
      <c r="K33" s="8"/>
      <c r="L33" s="9">
        <v>2</v>
      </c>
      <c r="M33" s="10">
        <f t="shared" si="2"/>
        <v>0</v>
      </c>
      <c r="N33" s="9"/>
      <c r="O33" s="10">
        <f t="shared" si="3"/>
        <v>0</v>
      </c>
      <c r="P33" s="9"/>
      <c r="Q33" s="10">
        <f t="shared" si="4"/>
        <v>0</v>
      </c>
      <c r="R33" s="9"/>
      <c r="S33" s="10">
        <f>K33*R33</f>
        <v>0</v>
      </c>
    </row>
    <row r="34" spans="1:19" ht="15" thickBot="1" x14ac:dyDescent="0.4">
      <c r="A34" s="14" t="s">
        <v>86</v>
      </c>
      <c r="B34" s="4"/>
      <c r="C34" s="14">
        <v>2</v>
      </c>
      <c r="D34" s="14">
        <v>5</v>
      </c>
      <c r="E34" s="15">
        <f>C34*B34</f>
        <v>0</v>
      </c>
      <c r="F34" s="15">
        <f>IF(C34&gt;0,((E34/12)),"0")</f>
        <v>0</v>
      </c>
      <c r="G34" s="16"/>
      <c r="H34" s="7" t="s">
        <v>87</v>
      </c>
      <c r="I34" s="7" t="s">
        <v>24</v>
      </c>
      <c r="J34" s="7" t="s">
        <v>43</v>
      </c>
      <c r="K34" s="8"/>
      <c r="L34" s="9">
        <v>2</v>
      </c>
      <c r="M34" s="10">
        <f t="shared" si="2"/>
        <v>0</v>
      </c>
      <c r="N34" s="9"/>
      <c r="O34" s="10">
        <f t="shared" si="3"/>
        <v>0</v>
      </c>
      <c r="P34" s="9"/>
      <c r="Q34" s="10">
        <f t="shared" si="4"/>
        <v>0</v>
      </c>
      <c r="R34" s="9"/>
      <c r="S34" s="10">
        <f>K34*R34</f>
        <v>0</v>
      </c>
    </row>
    <row r="35" spans="1:19" ht="15" thickBot="1" x14ac:dyDescent="0.4">
      <c r="A35" s="14" t="s">
        <v>88</v>
      </c>
      <c r="B35" s="4"/>
      <c r="C35" s="14">
        <v>2</v>
      </c>
      <c r="D35" s="14">
        <v>5</v>
      </c>
      <c r="E35" s="15">
        <f>C35*B35/D35</f>
        <v>0</v>
      </c>
      <c r="F35" s="15">
        <f>IF(C35&gt;0,((E35/12)),"0")</f>
        <v>0</v>
      </c>
      <c r="G35" s="17"/>
      <c r="H35" s="7" t="s">
        <v>89</v>
      </c>
      <c r="I35" s="7" t="s">
        <v>71</v>
      </c>
      <c r="J35" s="7" t="s">
        <v>43</v>
      </c>
      <c r="K35" s="8"/>
      <c r="L35" s="9">
        <v>0</v>
      </c>
      <c r="M35" s="10">
        <f t="shared" si="2"/>
        <v>0</v>
      </c>
      <c r="N35" s="9"/>
      <c r="O35" s="10">
        <f t="shared" si="3"/>
        <v>0</v>
      </c>
      <c r="P35" s="9"/>
      <c r="Q35" s="10">
        <f t="shared" si="4"/>
        <v>0</v>
      </c>
      <c r="R35" s="9"/>
      <c r="S35" s="10">
        <f t="shared" si="5"/>
        <v>0</v>
      </c>
    </row>
    <row r="36" spans="1:19" ht="15" thickBot="1" x14ac:dyDescent="0.4">
      <c r="A36" s="14" t="s">
        <v>90</v>
      </c>
      <c r="B36" s="4"/>
      <c r="C36" s="14">
        <v>2</v>
      </c>
      <c r="D36" s="14">
        <v>5</v>
      </c>
      <c r="E36" s="15">
        <f>C36*B36</f>
        <v>0</v>
      </c>
      <c r="F36" s="15">
        <f>IF(C36&gt;0,((E36/12)),"0")</f>
        <v>0</v>
      </c>
      <c r="G36" s="18"/>
      <c r="H36" s="7" t="s">
        <v>91</v>
      </c>
      <c r="I36" s="7" t="s">
        <v>71</v>
      </c>
      <c r="J36" s="7" t="s">
        <v>43</v>
      </c>
      <c r="K36" s="8"/>
      <c r="L36" s="9">
        <v>4</v>
      </c>
      <c r="M36" s="10">
        <f t="shared" si="2"/>
        <v>0</v>
      </c>
      <c r="N36" s="9"/>
      <c r="O36" s="10">
        <f t="shared" si="3"/>
        <v>0</v>
      </c>
      <c r="P36" s="9"/>
      <c r="Q36" s="10">
        <f t="shared" si="4"/>
        <v>0</v>
      </c>
      <c r="R36" s="9"/>
      <c r="S36" s="10">
        <f t="shared" si="5"/>
        <v>0</v>
      </c>
    </row>
    <row r="37" spans="1:19" ht="16" thickBot="1" x14ac:dyDescent="0.4">
      <c r="A37" s="19" t="s">
        <v>92</v>
      </c>
      <c r="B37" s="4"/>
      <c r="C37" s="14">
        <v>4</v>
      </c>
      <c r="D37" s="14">
        <v>10</v>
      </c>
      <c r="E37" s="15">
        <f>C37*B37</f>
        <v>0</v>
      </c>
      <c r="F37" s="15">
        <f>IF(C37&gt;0,((E37/12)),"0")</f>
        <v>0</v>
      </c>
      <c r="G37" s="18"/>
      <c r="H37" s="7" t="s">
        <v>93</v>
      </c>
      <c r="I37" s="7" t="s">
        <v>71</v>
      </c>
      <c r="J37" s="7" t="s">
        <v>43</v>
      </c>
      <c r="K37" s="8"/>
      <c r="L37" s="9">
        <v>0</v>
      </c>
      <c r="M37" s="10">
        <f t="shared" si="2"/>
        <v>0</v>
      </c>
      <c r="N37" s="9"/>
      <c r="O37" s="10">
        <f t="shared" si="3"/>
        <v>0</v>
      </c>
      <c r="P37" s="9"/>
      <c r="Q37" s="10">
        <f t="shared" si="4"/>
        <v>0</v>
      </c>
      <c r="R37" s="9"/>
      <c r="S37" s="10">
        <f t="shared" si="5"/>
        <v>0</v>
      </c>
    </row>
    <row r="38" spans="1:19" ht="15" thickBot="1" x14ac:dyDescent="0.4">
      <c r="A38" s="11" t="s">
        <v>37</v>
      </c>
      <c r="B38" s="20">
        <f>SUM(B33:B37)</f>
        <v>0</v>
      </c>
      <c r="C38" s="11">
        <f>SUM(C33:C37)</f>
        <v>12</v>
      </c>
      <c r="D38" s="11"/>
      <c r="E38" s="21">
        <f>SUM(E33:E37)</f>
        <v>0</v>
      </c>
      <c r="F38" s="21">
        <f>SUM(F33:F37)</f>
        <v>0</v>
      </c>
      <c r="G38" s="18"/>
      <c r="H38" s="7" t="s">
        <v>94</v>
      </c>
      <c r="I38" s="7" t="s">
        <v>71</v>
      </c>
      <c r="J38" s="7" t="s">
        <v>43</v>
      </c>
      <c r="K38" s="8"/>
      <c r="L38" s="9">
        <v>0</v>
      </c>
      <c r="M38" s="10">
        <f t="shared" si="2"/>
        <v>0</v>
      </c>
      <c r="N38" s="9"/>
      <c r="O38" s="10">
        <f t="shared" si="3"/>
        <v>0</v>
      </c>
      <c r="P38" s="9"/>
      <c r="Q38" s="10">
        <f t="shared" si="4"/>
        <v>0</v>
      </c>
      <c r="R38" s="9"/>
      <c r="S38" s="10">
        <f t="shared" si="5"/>
        <v>0</v>
      </c>
    </row>
    <row r="39" spans="1:19" ht="15" thickBot="1" x14ac:dyDescent="0.4">
      <c r="G39" s="18"/>
      <c r="H39" s="7" t="s">
        <v>95</v>
      </c>
      <c r="I39" s="7" t="s">
        <v>71</v>
      </c>
      <c r="J39" s="7" t="s">
        <v>43</v>
      </c>
      <c r="K39" s="8"/>
      <c r="L39" s="9">
        <v>4</v>
      </c>
      <c r="M39" s="10">
        <f t="shared" si="2"/>
        <v>0</v>
      </c>
      <c r="N39" s="9"/>
      <c r="O39" s="10">
        <f t="shared" si="3"/>
        <v>0</v>
      </c>
      <c r="P39" s="9"/>
      <c r="Q39" s="10">
        <f t="shared" si="4"/>
        <v>0</v>
      </c>
      <c r="R39" s="9"/>
      <c r="S39" s="10">
        <f t="shared" si="5"/>
        <v>0</v>
      </c>
    </row>
    <row r="40" spans="1:19" ht="15" thickBot="1" x14ac:dyDescent="0.4">
      <c r="G40" s="18"/>
      <c r="H40" s="7" t="s">
        <v>96</v>
      </c>
      <c r="I40" s="7" t="s">
        <v>71</v>
      </c>
      <c r="J40" s="7" t="s">
        <v>43</v>
      </c>
      <c r="K40" s="8"/>
      <c r="L40" s="9">
        <v>4</v>
      </c>
      <c r="M40" s="10">
        <f t="shared" si="2"/>
        <v>0</v>
      </c>
      <c r="N40" s="9"/>
      <c r="O40" s="10">
        <f t="shared" si="3"/>
        <v>0</v>
      </c>
      <c r="P40" s="9"/>
      <c r="Q40" s="10">
        <f t="shared" si="4"/>
        <v>0</v>
      </c>
      <c r="R40" s="9"/>
      <c r="S40" s="10">
        <f t="shared" si="5"/>
        <v>0</v>
      </c>
    </row>
    <row r="41" spans="1:19" ht="15" thickBot="1" x14ac:dyDescent="0.4">
      <c r="G41" s="18"/>
      <c r="H41" s="7" t="s">
        <v>97</v>
      </c>
      <c r="I41" s="7" t="s">
        <v>71</v>
      </c>
      <c r="J41" s="7" t="s">
        <v>43</v>
      </c>
      <c r="K41" s="8"/>
      <c r="L41" s="9">
        <v>4</v>
      </c>
      <c r="M41" s="10">
        <f t="shared" si="2"/>
        <v>0</v>
      </c>
      <c r="N41" s="9"/>
      <c r="O41" s="10">
        <f t="shared" si="3"/>
        <v>0</v>
      </c>
      <c r="P41" s="9"/>
      <c r="Q41" s="10">
        <f t="shared" si="4"/>
        <v>0</v>
      </c>
      <c r="R41" s="9"/>
      <c r="S41" s="10">
        <f t="shared" si="5"/>
        <v>0</v>
      </c>
    </row>
    <row r="42" spans="1:19" ht="15" thickBot="1" x14ac:dyDescent="0.4">
      <c r="A42" s="40" t="s">
        <v>98</v>
      </c>
      <c r="B42" s="40"/>
      <c r="G42" s="18"/>
      <c r="H42" s="7" t="s">
        <v>142</v>
      </c>
      <c r="I42" s="7" t="s">
        <v>71</v>
      </c>
      <c r="J42" s="7" t="s">
        <v>43</v>
      </c>
      <c r="K42" s="8"/>
      <c r="L42" s="9">
        <v>0</v>
      </c>
      <c r="M42" s="10">
        <f t="shared" si="2"/>
        <v>0</v>
      </c>
      <c r="N42" s="9"/>
      <c r="O42" s="10">
        <f t="shared" si="3"/>
        <v>0</v>
      </c>
      <c r="P42" s="9"/>
      <c r="Q42" s="10">
        <f t="shared" si="4"/>
        <v>0</v>
      </c>
      <c r="R42" s="9"/>
      <c r="S42" s="10">
        <f t="shared" si="5"/>
        <v>0</v>
      </c>
    </row>
    <row r="43" spans="1:19" ht="15" thickBot="1" x14ac:dyDescent="0.4">
      <c r="A43" s="22" t="s">
        <v>99</v>
      </c>
      <c r="B43" s="23">
        <f>(M66+O66+Q66+S66)/3</f>
        <v>0</v>
      </c>
      <c r="G43" s="18"/>
      <c r="H43" s="7" t="s">
        <v>140</v>
      </c>
      <c r="I43" s="7" t="s">
        <v>24</v>
      </c>
      <c r="J43" s="7" t="s">
        <v>100</v>
      </c>
      <c r="K43" s="8"/>
      <c r="L43" s="9">
        <v>4</v>
      </c>
      <c r="M43" s="10">
        <f t="shared" ref="M43:M49" si="8">L43*K43</f>
        <v>0</v>
      </c>
      <c r="N43" s="9"/>
      <c r="O43" s="10">
        <f>N43*K43</f>
        <v>0</v>
      </c>
      <c r="P43" s="9"/>
      <c r="Q43" s="10">
        <f>P43*K43</f>
        <v>0</v>
      </c>
      <c r="R43" s="9"/>
      <c r="S43" s="10">
        <f t="shared" ref="S43:S49" si="9">R43*M43</f>
        <v>0</v>
      </c>
    </row>
    <row r="44" spans="1:19" ht="15" thickBot="1" x14ac:dyDescent="0.4">
      <c r="A44" s="22" t="s">
        <v>101</v>
      </c>
      <c r="B44" s="23">
        <f>E10</f>
        <v>0</v>
      </c>
      <c r="G44" s="18"/>
      <c r="H44" s="7" t="s">
        <v>102</v>
      </c>
      <c r="I44" s="7" t="s">
        <v>24</v>
      </c>
      <c r="J44" s="7" t="s">
        <v>39</v>
      </c>
      <c r="K44" s="8"/>
      <c r="L44" s="9">
        <v>2</v>
      </c>
      <c r="M44" s="10">
        <f t="shared" si="8"/>
        <v>0</v>
      </c>
      <c r="N44" s="9"/>
      <c r="P44" s="9"/>
      <c r="Q44" s="10">
        <f>P44*K44</f>
        <v>0</v>
      </c>
      <c r="R44" s="9"/>
      <c r="S44" s="10">
        <f t="shared" si="9"/>
        <v>0</v>
      </c>
    </row>
    <row r="45" spans="1:19" ht="15" thickBot="1" x14ac:dyDescent="0.4">
      <c r="A45" s="22" t="s">
        <v>103</v>
      </c>
      <c r="B45" s="23">
        <f>E20</f>
        <v>0</v>
      </c>
      <c r="G45" s="18"/>
      <c r="H45" s="7" t="s">
        <v>104</v>
      </c>
      <c r="I45" s="7" t="s">
        <v>24</v>
      </c>
      <c r="J45" s="7" t="s">
        <v>105</v>
      </c>
      <c r="K45" s="8"/>
      <c r="L45" s="9">
        <v>2</v>
      </c>
      <c r="M45" s="10">
        <f t="shared" si="8"/>
        <v>0</v>
      </c>
      <c r="N45" s="9"/>
      <c r="O45" s="10">
        <f>N44*K44</f>
        <v>0</v>
      </c>
      <c r="P45" s="9"/>
      <c r="Q45" s="10">
        <f>P45*K45</f>
        <v>0</v>
      </c>
      <c r="R45" s="9"/>
      <c r="S45" s="10">
        <f t="shared" si="9"/>
        <v>0</v>
      </c>
    </row>
    <row r="46" spans="1:19" ht="15" thickBot="1" x14ac:dyDescent="0.4">
      <c r="A46" s="22" t="s">
        <v>64</v>
      </c>
      <c r="B46" s="23">
        <f>E29</f>
        <v>0</v>
      </c>
      <c r="G46" s="18"/>
      <c r="H46" s="7" t="s">
        <v>127</v>
      </c>
      <c r="I46" s="7" t="s">
        <v>24</v>
      </c>
      <c r="J46" s="7" t="s">
        <v>126</v>
      </c>
      <c r="K46" s="8"/>
      <c r="L46" s="9">
        <v>12</v>
      </c>
      <c r="M46" s="10">
        <f t="shared" si="8"/>
        <v>0</v>
      </c>
      <c r="N46" s="9"/>
      <c r="O46" s="10">
        <f>N45*K45</f>
        <v>0</v>
      </c>
      <c r="P46" s="9"/>
      <c r="Q46" s="10">
        <f t="shared" ref="Q46:Q63" si="10">P46*O46</f>
        <v>0</v>
      </c>
      <c r="R46" s="9"/>
      <c r="S46" s="10">
        <f t="shared" si="9"/>
        <v>0</v>
      </c>
    </row>
    <row r="47" spans="1:19" ht="15" thickBot="1" x14ac:dyDescent="0.4">
      <c r="A47" s="22" t="s">
        <v>108</v>
      </c>
      <c r="B47" s="23">
        <f>F38/3</f>
        <v>0</v>
      </c>
      <c r="G47" s="18"/>
      <c r="H47" s="7" t="s">
        <v>123</v>
      </c>
      <c r="I47" s="7" t="s">
        <v>125</v>
      </c>
      <c r="J47" s="7" t="s">
        <v>124</v>
      </c>
      <c r="K47" s="8"/>
      <c r="L47" s="9">
        <v>10</v>
      </c>
      <c r="M47" s="10">
        <f t="shared" si="8"/>
        <v>0</v>
      </c>
      <c r="N47" s="9"/>
      <c r="O47" s="10">
        <f t="shared" ref="O47:O63" si="11">N46*K46</f>
        <v>0</v>
      </c>
      <c r="P47" s="9"/>
      <c r="Q47" s="10">
        <f t="shared" si="10"/>
        <v>0</v>
      </c>
      <c r="R47" s="9"/>
      <c r="S47" s="10">
        <f t="shared" si="9"/>
        <v>0</v>
      </c>
    </row>
    <row r="48" spans="1:19" ht="15" thickBot="1" x14ac:dyDescent="0.4">
      <c r="A48" s="22"/>
      <c r="B48" s="23"/>
      <c r="G48" s="18"/>
      <c r="H48" s="7" t="s">
        <v>128</v>
      </c>
      <c r="I48" s="7" t="s">
        <v>125</v>
      </c>
      <c r="J48" s="7" t="s">
        <v>43</v>
      </c>
      <c r="K48" s="8"/>
      <c r="L48" s="9">
        <v>5</v>
      </c>
      <c r="M48" s="10">
        <f t="shared" si="8"/>
        <v>0</v>
      </c>
      <c r="N48" s="9"/>
      <c r="O48" s="10">
        <f t="shared" si="11"/>
        <v>0</v>
      </c>
      <c r="P48" s="9"/>
      <c r="Q48" s="10">
        <f t="shared" si="10"/>
        <v>0</v>
      </c>
      <c r="R48" s="9"/>
      <c r="S48" s="10">
        <f t="shared" si="9"/>
        <v>0</v>
      </c>
    </row>
    <row r="49" spans="1:19" ht="15" thickBot="1" x14ac:dyDescent="0.4">
      <c r="A49" s="22"/>
      <c r="B49" s="23"/>
      <c r="G49" s="18"/>
      <c r="H49" s="7" t="s">
        <v>121</v>
      </c>
      <c r="I49" s="7" t="s">
        <v>119</v>
      </c>
      <c r="J49" s="7" t="s">
        <v>131</v>
      </c>
      <c r="K49" s="8"/>
      <c r="L49" s="9">
        <v>5</v>
      </c>
      <c r="M49" s="10">
        <f t="shared" si="8"/>
        <v>0</v>
      </c>
      <c r="N49" s="9"/>
      <c r="O49" s="10">
        <f t="shared" si="11"/>
        <v>0</v>
      </c>
      <c r="P49" s="9"/>
      <c r="Q49" s="10">
        <f t="shared" si="10"/>
        <v>0</v>
      </c>
      <c r="R49" s="9"/>
      <c r="S49" s="10">
        <f t="shared" si="9"/>
        <v>0</v>
      </c>
    </row>
    <row r="50" spans="1:19" ht="15" thickBot="1" x14ac:dyDescent="0.4">
      <c r="A50" s="22"/>
      <c r="B50" s="23"/>
      <c r="G50" s="18"/>
      <c r="H50" s="7" t="s">
        <v>130</v>
      </c>
      <c r="I50" s="7" t="s">
        <v>111</v>
      </c>
      <c r="J50" s="7" t="s">
        <v>122</v>
      </c>
      <c r="K50" s="8"/>
      <c r="L50" s="9">
        <v>2</v>
      </c>
      <c r="M50" s="10">
        <f t="shared" ref="M50:M64" si="12">L50*K50</f>
        <v>0</v>
      </c>
      <c r="N50" s="9"/>
      <c r="O50" s="10">
        <f t="shared" si="11"/>
        <v>0</v>
      </c>
      <c r="P50" s="9"/>
      <c r="Q50" s="10">
        <f t="shared" si="10"/>
        <v>0</v>
      </c>
      <c r="R50" s="9"/>
      <c r="S50" s="10">
        <f t="shared" ref="S50:S63" si="13">R50*Q50</f>
        <v>0</v>
      </c>
    </row>
    <row r="51" spans="1:19" ht="15" thickBot="1" x14ac:dyDescent="0.4">
      <c r="A51" s="22"/>
      <c r="B51" s="23"/>
      <c r="G51" s="18"/>
      <c r="H51" s="7" t="s">
        <v>132</v>
      </c>
      <c r="I51" s="7" t="s">
        <v>111</v>
      </c>
      <c r="J51" s="7" t="s">
        <v>122</v>
      </c>
      <c r="K51" s="8"/>
      <c r="L51" s="9">
        <v>2</v>
      </c>
      <c r="M51" s="10">
        <f t="shared" si="12"/>
        <v>0</v>
      </c>
      <c r="N51" s="9"/>
      <c r="O51" s="10">
        <f t="shared" si="11"/>
        <v>0</v>
      </c>
      <c r="P51" s="9"/>
      <c r="Q51" s="10">
        <f t="shared" si="10"/>
        <v>0</v>
      </c>
      <c r="R51" s="9"/>
      <c r="S51" s="10">
        <f t="shared" si="13"/>
        <v>0</v>
      </c>
    </row>
    <row r="52" spans="1:19" ht="15" thickBot="1" x14ac:dyDescent="0.4">
      <c r="A52" s="22"/>
      <c r="B52" s="23"/>
      <c r="G52" s="18"/>
      <c r="H52" s="29" t="s">
        <v>113</v>
      </c>
      <c r="I52" s="7" t="s">
        <v>24</v>
      </c>
      <c r="J52" s="7" t="s">
        <v>112</v>
      </c>
      <c r="K52" s="8"/>
      <c r="L52" s="9">
        <v>6</v>
      </c>
      <c r="M52" s="10">
        <f t="shared" si="12"/>
        <v>0</v>
      </c>
      <c r="N52" s="9"/>
      <c r="O52" s="10">
        <f t="shared" si="11"/>
        <v>0</v>
      </c>
      <c r="P52" s="9"/>
      <c r="Q52" s="10">
        <f t="shared" si="10"/>
        <v>0</v>
      </c>
      <c r="R52" s="9"/>
      <c r="S52" s="10">
        <f t="shared" si="13"/>
        <v>0</v>
      </c>
    </row>
    <row r="53" spans="1:19" ht="15" thickBot="1" x14ac:dyDescent="0.4">
      <c r="A53" s="22"/>
      <c r="B53" s="23"/>
      <c r="G53" s="18"/>
      <c r="H53" s="30" t="s">
        <v>114</v>
      </c>
      <c r="I53" s="28" t="s">
        <v>24</v>
      </c>
      <c r="J53" s="7" t="s">
        <v>112</v>
      </c>
      <c r="K53" s="8"/>
      <c r="L53" s="9">
        <v>6</v>
      </c>
      <c r="M53" s="10">
        <f t="shared" si="12"/>
        <v>0</v>
      </c>
      <c r="N53" s="9"/>
      <c r="O53" s="10">
        <f t="shared" si="11"/>
        <v>0</v>
      </c>
      <c r="P53" s="9"/>
      <c r="Q53" s="10">
        <f t="shared" si="10"/>
        <v>0</v>
      </c>
      <c r="R53" s="9"/>
      <c r="S53" s="10">
        <f t="shared" si="13"/>
        <v>0</v>
      </c>
    </row>
    <row r="54" spans="1:19" ht="15" thickBot="1" x14ac:dyDescent="0.4">
      <c r="A54" s="22"/>
      <c r="B54" s="23"/>
      <c r="G54" s="18"/>
      <c r="H54" s="30" t="s">
        <v>139</v>
      </c>
      <c r="I54" s="28" t="s">
        <v>24</v>
      </c>
      <c r="J54" s="7" t="s">
        <v>129</v>
      </c>
      <c r="K54" s="8"/>
      <c r="L54" s="9">
        <v>2</v>
      </c>
      <c r="M54" s="10">
        <f t="shared" si="12"/>
        <v>0</v>
      </c>
      <c r="N54" s="9"/>
      <c r="O54" s="10">
        <f t="shared" si="11"/>
        <v>0</v>
      </c>
      <c r="P54" s="9"/>
      <c r="Q54" s="10">
        <f t="shared" si="10"/>
        <v>0</v>
      </c>
      <c r="R54" s="9"/>
      <c r="S54" s="10">
        <f t="shared" si="13"/>
        <v>0</v>
      </c>
    </row>
    <row r="55" spans="1:19" ht="15" thickBot="1" x14ac:dyDescent="0.4">
      <c r="A55" s="22"/>
      <c r="B55" s="23"/>
      <c r="G55" s="18"/>
      <c r="H55" s="30" t="s">
        <v>115</v>
      </c>
      <c r="I55" s="28" t="s">
        <v>116</v>
      </c>
      <c r="J55" s="7" t="s">
        <v>117</v>
      </c>
      <c r="K55" s="8"/>
      <c r="L55" s="9">
        <v>1</v>
      </c>
      <c r="M55" s="10">
        <f t="shared" si="12"/>
        <v>0</v>
      </c>
      <c r="N55" s="9"/>
      <c r="O55" s="10">
        <f t="shared" si="11"/>
        <v>0</v>
      </c>
      <c r="P55" s="9"/>
      <c r="Q55" s="10">
        <f t="shared" si="10"/>
        <v>0</v>
      </c>
      <c r="R55" s="9"/>
      <c r="S55" s="10">
        <f t="shared" si="13"/>
        <v>0</v>
      </c>
    </row>
    <row r="56" spans="1:19" ht="15" thickBot="1" x14ac:dyDescent="0.4">
      <c r="A56" s="22"/>
      <c r="B56" s="23"/>
      <c r="G56" s="18"/>
      <c r="H56" s="32" t="s">
        <v>120</v>
      </c>
      <c r="I56" s="28" t="s">
        <v>24</v>
      </c>
      <c r="J56" s="7" t="s">
        <v>112</v>
      </c>
      <c r="K56" s="8"/>
      <c r="L56" s="9">
        <v>10</v>
      </c>
      <c r="M56" s="10">
        <f t="shared" si="12"/>
        <v>0</v>
      </c>
      <c r="N56" s="9"/>
      <c r="O56" s="10">
        <f t="shared" si="11"/>
        <v>0</v>
      </c>
      <c r="P56" s="9"/>
      <c r="Q56" s="10">
        <f t="shared" si="10"/>
        <v>0</v>
      </c>
      <c r="R56" s="9"/>
      <c r="S56" s="10">
        <f t="shared" si="13"/>
        <v>0</v>
      </c>
    </row>
    <row r="57" spans="1:19" ht="15" thickBot="1" x14ac:dyDescent="0.4">
      <c r="A57" s="22"/>
      <c r="B57" s="23"/>
      <c r="G57" s="18"/>
      <c r="H57" s="32" t="s">
        <v>135</v>
      </c>
      <c r="I57" s="28" t="s">
        <v>24</v>
      </c>
      <c r="J57" s="7" t="s">
        <v>43</v>
      </c>
      <c r="K57" s="8"/>
      <c r="L57" s="9">
        <v>10</v>
      </c>
      <c r="M57" s="10">
        <f t="shared" si="12"/>
        <v>0</v>
      </c>
      <c r="N57" s="9"/>
      <c r="O57" s="10">
        <f t="shared" si="11"/>
        <v>0</v>
      </c>
      <c r="P57" s="9"/>
      <c r="Q57" s="10">
        <f t="shared" si="10"/>
        <v>0</v>
      </c>
      <c r="R57" s="9"/>
      <c r="S57" s="10">
        <f t="shared" si="13"/>
        <v>0</v>
      </c>
    </row>
    <row r="58" spans="1:19" ht="15" thickBot="1" x14ac:dyDescent="0.4">
      <c r="A58" s="22"/>
      <c r="B58" s="23"/>
      <c r="G58" s="18"/>
      <c r="H58" s="30" t="s">
        <v>133</v>
      </c>
      <c r="I58" s="28" t="s">
        <v>24</v>
      </c>
      <c r="J58" s="7" t="s">
        <v>43</v>
      </c>
      <c r="K58" s="8"/>
      <c r="L58" s="9">
        <v>6</v>
      </c>
      <c r="M58" s="10">
        <f t="shared" si="12"/>
        <v>0</v>
      </c>
      <c r="N58" s="9"/>
      <c r="O58" s="10">
        <f t="shared" si="11"/>
        <v>0</v>
      </c>
      <c r="P58" s="9"/>
      <c r="Q58" s="10">
        <f t="shared" si="10"/>
        <v>0</v>
      </c>
      <c r="R58" s="9"/>
      <c r="S58" s="10">
        <f t="shared" si="13"/>
        <v>0</v>
      </c>
    </row>
    <row r="59" spans="1:19" ht="15" thickBot="1" x14ac:dyDescent="0.4">
      <c r="A59" s="22"/>
      <c r="B59" s="23"/>
      <c r="G59" s="18"/>
      <c r="H59" s="30" t="s">
        <v>136</v>
      </c>
      <c r="I59" s="28" t="s">
        <v>24</v>
      </c>
      <c r="J59" s="7" t="s">
        <v>43</v>
      </c>
      <c r="K59" s="8"/>
      <c r="L59" s="9">
        <v>2</v>
      </c>
      <c r="M59" s="10">
        <f t="shared" si="12"/>
        <v>0</v>
      </c>
      <c r="N59" s="9"/>
      <c r="O59" s="10">
        <f t="shared" si="11"/>
        <v>0</v>
      </c>
      <c r="P59" s="9"/>
      <c r="Q59" s="10">
        <f t="shared" si="10"/>
        <v>0</v>
      </c>
      <c r="R59" s="9"/>
      <c r="S59" s="10">
        <f t="shared" si="13"/>
        <v>0</v>
      </c>
    </row>
    <row r="60" spans="1:19" ht="15" thickBot="1" x14ac:dyDescent="0.4">
      <c r="A60" s="22"/>
      <c r="B60" s="23"/>
      <c r="G60" s="18"/>
      <c r="H60" s="30" t="s">
        <v>137</v>
      </c>
      <c r="I60" s="28" t="s">
        <v>24</v>
      </c>
      <c r="J60" s="7" t="s">
        <v>43</v>
      </c>
      <c r="K60" s="8"/>
      <c r="L60" s="9">
        <v>2</v>
      </c>
      <c r="M60" s="10">
        <f t="shared" si="12"/>
        <v>0</v>
      </c>
      <c r="N60" s="9"/>
      <c r="O60" s="10">
        <f t="shared" si="11"/>
        <v>0</v>
      </c>
      <c r="P60" s="9"/>
      <c r="Q60" s="10">
        <f t="shared" si="10"/>
        <v>0</v>
      </c>
      <c r="R60" s="9"/>
      <c r="S60" s="10">
        <f t="shared" si="13"/>
        <v>0</v>
      </c>
    </row>
    <row r="61" spans="1:19" ht="15" thickBot="1" x14ac:dyDescent="0.4">
      <c r="A61" s="22"/>
      <c r="B61" s="23"/>
      <c r="G61" s="18"/>
      <c r="H61" s="30" t="s">
        <v>138</v>
      </c>
      <c r="I61" s="28" t="s">
        <v>24</v>
      </c>
      <c r="J61" s="7" t="s">
        <v>43</v>
      </c>
      <c r="K61" s="8"/>
      <c r="L61" s="9">
        <v>2</v>
      </c>
      <c r="M61" s="10">
        <f t="shared" si="12"/>
        <v>0</v>
      </c>
      <c r="N61" s="9"/>
      <c r="O61" s="10">
        <f t="shared" si="11"/>
        <v>0</v>
      </c>
      <c r="P61" s="9"/>
      <c r="Q61" s="10">
        <f t="shared" si="10"/>
        <v>0</v>
      </c>
      <c r="R61" s="9"/>
      <c r="S61" s="10">
        <f t="shared" si="13"/>
        <v>0</v>
      </c>
    </row>
    <row r="62" spans="1:19" ht="15" thickBot="1" x14ac:dyDescent="0.4">
      <c r="A62" s="22"/>
      <c r="B62" s="23"/>
      <c r="G62" s="18"/>
      <c r="H62" s="32" t="s">
        <v>134</v>
      </c>
      <c r="I62" s="28" t="s">
        <v>24</v>
      </c>
      <c r="J62" s="7" t="s">
        <v>43</v>
      </c>
      <c r="K62" s="8"/>
      <c r="L62" s="9">
        <v>2</v>
      </c>
      <c r="M62" s="10">
        <f t="shared" si="12"/>
        <v>0</v>
      </c>
      <c r="N62" s="9"/>
      <c r="O62" s="10">
        <f t="shared" si="11"/>
        <v>0</v>
      </c>
      <c r="P62" s="9"/>
      <c r="Q62" s="10">
        <f t="shared" si="10"/>
        <v>0</v>
      </c>
      <c r="R62" s="9"/>
      <c r="S62" s="10">
        <f t="shared" si="13"/>
        <v>0</v>
      </c>
    </row>
    <row r="63" spans="1:19" ht="15" thickBot="1" x14ac:dyDescent="0.4">
      <c r="A63" s="22"/>
      <c r="B63" s="23"/>
      <c r="G63" s="18"/>
      <c r="H63" s="32" t="s">
        <v>141</v>
      </c>
      <c r="I63" s="28" t="s">
        <v>116</v>
      </c>
      <c r="J63" s="7" t="s">
        <v>43</v>
      </c>
      <c r="K63" s="8"/>
      <c r="L63" s="9">
        <v>1</v>
      </c>
      <c r="M63" s="10">
        <f t="shared" si="12"/>
        <v>0</v>
      </c>
      <c r="N63" s="9"/>
      <c r="O63" s="10">
        <f t="shared" si="11"/>
        <v>0</v>
      </c>
      <c r="P63" s="9"/>
      <c r="Q63" s="10">
        <f t="shared" si="10"/>
        <v>0</v>
      </c>
      <c r="R63" s="9"/>
      <c r="S63" s="10">
        <f t="shared" si="13"/>
        <v>0</v>
      </c>
    </row>
    <row r="64" spans="1:19" ht="15" thickBot="1" x14ac:dyDescent="0.4">
      <c r="G64" s="24"/>
      <c r="H64" s="31"/>
      <c r="I64" s="28"/>
      <c r="J64" s="7"/>
      <c r="K64" s="8"/>
      <c r="L64" s="9"/>
      <c r="M64" s="10">
        <f t="shared" si="12"/>
        <v>0</v>
      </c>
      <c r="N64" s="9"/>
      <c r="O64" s="10">
        <f>N64*K64</f>
        <v>0</v>
      </c>
      <c r="P64" s="9"/>
      <c r="Q64" s="10">
        <f>P64*K64</f>
        <v>0</v>
      </c>
      <c r="R64" s="9"/>
      <c r="S64" s="10">
        <f>R64*M64</f>
        <v>0</v>
      </c>
    </row>
    <row r="65" spans="7:19" ht="15" thickBot="1" x14ac:dyDescent="0.4">
      <c r="G65" s="25"/>
      <c r="H65" s="41" t="s">
        <v>106</v>
      </c>
      <c r="I65" s="34" t="s">
        <v>107</v>
      </c>
      <c r="J65" s="34" t="s">
        <v>107</v>
      </c>
      <c r="K65" s="35" t="s">
        <v>107</v>
      </c>
      <c r="L65" s="26"/>
      <c r="M65" s="10">
        <f>SUM(M3:M64)</f>
        <v>0</v>
      </c>
      <c r="N65" s="9"/>
      <c r="O65" s="10">
        <f>SUM(O3:O64)</f>
        <v>0</v>
      </c>
      <c r="P65" s="9"/>
      <c r="Q65" s="10">
        <f>SUM(Q3:Q64)</f>
        <v>0</v>
      </c>
      <c r="R65" s="9"/>
      <c r="S65" s="10">
        <f>SUM(S3:S64)</f>
        <v>0</v>
      </c>
    </row>
    <row r="66" spans="7:19" ht="15" thickBot="1" x14ac:dyDescent="0.4">
      <c r="H66" s="33" t="s">
        <v>109</v>
      </c>
      <c r="I66" s="34"/>
      <c r="J66" s="34"/>
      <c r="K66" s="35"/>
      <c r="L66" s="26"/>
      <c r="M66" s="10">
        <f>SUM(M65)</f>
        <v>0</v>
      </c>
      <c r="N66" s="26"/>
      <c r="O66" s="10">
        <f>(O65*6)/12</f>
        <v>0</v>
      </c>
      <c r="P66" s="26"/>
      <c r="Q66" s="10">
        <f>Q65*4/12</f>
        <v>0</v>
      </c>
      <c r="R66" s="26"/>
      <c r="S66" s="10">
        <f>S65/12</f>
        <v>0</v>
      </c>
    </row>
    <row r="67" spans="7:19" x14ac:dyDescent="0.35">
      <c r="M67" s="27"/>
    </row>
  </sheetData>
  <mergeCells count="7">
    <mergeCell ref="H66:K66"/>
    <mergeCell ref="A1:E1"/>
    <mergeCell ref="A12:E12"/>
    <mergeCell ref="A22:E22"/>
    <mergeCell ref="A31:F31"/>
    <mergeCell ref="A42:B42"/>
    <mergeCell ref="H65:K65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&amp;R&amp;"Aptos"&amp;20&amp;K0000FF Interno&amp;1#_x000D_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495AE8EAD09A743B5D1E46D9C2600C2" ma:contentTypeVersion="21" ma:contentTypeDescription="Crie um novo documento." ma:contentTypeScope="" ma:versionID="93e0ec80754ffe395a1b33802b214791">
  <xsd:schema xmlns:xsd="http://www.w3.org/2001/XMLSchema" xmlns:xs="http://www.w3.org/2001/XMLSchema" xmlns:p="http://schemas.microsoft.com/office/2006/metadata/properties" xmlns:ns1="http://schemas.microsoft.com/sharepoint/v3" xmlns:ns2="68a6fd5b-3eb0-4ab6-b0bd-3d44e9cd361b" xmlns:ns3="a825b47f-d537-4ba3-ae70-a25b86e5b96f" xmlns:ns4="4972bdeb-71e7-4f78-a412-0e79ef21ab88" targetNamespace="http://schemas.microsoft.com/office/2006/metadata/properties" ma:root="true" ma:fieldsID="29f0c41abf5acf9051bbc505bd5814ae" ns1:_="" ns2:_="" ns3:_="" ns4:_="">
    <xsd:import namespace="http://schemas.microsoft.com/sharepoint/v3"/>
    <xsd:import namespace="68a6fd5b-3eb0-4ab6-b0bd-3d44e9cd361b"/>
    <xsd:import namespace="a825b47f-d537-4ba3-ae70-a25b86e5b96f"/>
    <xsd:import namespace="4972bdeb-71e7-4f78-a412-0e79ef21ab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a6fd5b-3eb0-4ab6-b0bd-3d44e9cd36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25b47f-d537-4ba3-ae70-a25b86e5b96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72bdeb-71e7-4f78-a412-0e79ef21ab88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description="" ma:hidden="true" ma:list="{281c8b8c-98c8-474e-8735-c4e3165612a3}" ma:internalName="TaxCatchAll" ma:showField="CatchAllData" ma:web="e2e13404-5f3e-430d-8528-ab60eb72aa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4972bdeb-71e7-4f78-a412-0e79ef21ab88" xsi:nil="true"/>
    <lcf76f155ced4ddcb4097134ff3c332f xmlns="68a6fd5b-3eb0-4ab6-b0bd-3d44e9cd361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673B39D-9000-489F-98CE-766444E6C7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8a6fd5b-3eb0-4ab6-b0bd-3d44e9cd361b"/>
    <ds:schemaRef ds:uri="a825b47f-d537-4ba3-ae70-a25b86e5b96f"/>
    <ds:schemaRef ds:uri="4972bdeb-71e7-4f78-a412-0e79ef21ab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9199C9-7BFA-421A-B0ED-18ED5D350B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02062C-3A9E-42FA-9F65-AEDE88BB982C}">
  <ds:schemaRefs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sharepoint/v3"/>
    <ds:schemaRef ds:uri="http://purl.org/dc/terms/"/>
    <ds:schemaRef ds:uri="68a6fd5b-3eb0-4ab6-b0bd-3d44e9cd361b"/>
    <ds:schemaRef ds:uri="http://www.w3.org/XML/1998/namespace"/>
    <ds:schemaRef ds:uri="http://schemas.microsoft.com/office/2006/documentManagement/types"/>
    <ds:schemaRef ds:uri="4972bdeb-71e7-4f78-a412-0e79ef21ab88"/>
    <ds:schemaRef ds:uri="a825b47f-d537-4ba3-ae70-a25b86e5b96f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317d0ede-aeba-4cac-a28d-f0cae284d260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MATERIAIS_EQUIPAMENTO UNIFORME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Cinthia Matsunaga</dc:creator>
  <cp:keywords/>
  <dc:description/>
  <cp:lastModifiedBy>Mara Sílvia Alves Fernandes</cp:lastModifiedBy>
  <cp:revision/>
  <dcterms:created xsi:type="dcterms:W3CDTF">2025-10-31T12:58:10Z</dcterms:created>
  <dcterms:modified xsi:type="dcterms:W3CDTF">2026-05-11T14:28:21Z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0x0101008495AE8EAD09A743B5D1E46D9C2600C2</vt:lpwstr>
  </property>
  <property fmtid="{D5CDD505-2E9C-101B-9397-08002B2CF9AE}" pid="3" name="MediaServiceImageTags">
    <vt:lpwstr/>
  </property>
</Properties>
</file>