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Licitações 2026\Pregão\Casinha do poço\"/>
    </mc:Choice>
  </mc:AlternateContent>
  <xr:revisionPtr revIDLastSave="0" documentId="13_ncr:1_{8E4840DD-6954-4596-9A98-10025FB47FCC}" xr6:coauthVersionLast="47" xr6:coauthVersionMax="47" xr10:uidLastSave="{00000000-0000-0000-0000-000000000000}"/>
  <bookViews>
    <workbookView xWindow="-120" yWindow="-120" windowWidth="29040" windowHeight="15720" xr2:uid="{590C6CC0-3303-46B7-B489-AB4D275BB5B5}"/>
  </bookViews>
  <sheets>
    <sheet name="Planilha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61" i="1" l="1"/>
  <c r="L161" i="1"/>
  <c r="K161" i="1"/>
  <c r="M160" i="1"/>
  <c r="K159" i="1"/>
  <c r="G159" i="1"/>
  <c r="D159" i="1"/>
  <c r="J159" i="1" s="1"/>
  <c r="K158" i="1"/>
  <c r="G158" i="1"/>
  <c r="D158" i="1"/>
  <c r="J158" i="1" s="1"/>
  <c r="J160" i="1" s="1"/>
  <c r="J161" i="1" s="1"/>
  <c r="K152" i="1"/>
  <c r="G152" i="1"/>
  <c r="D152" i="1"/>
  <c r="H152" i="1" s="1"/>
  <c r="L152" i="1" s="1"/>
  <c r="M152" i="1" s="1"/>
  <c r="K151" i="1"/>
  <c r="G151" i="1"/>
  <c r="D151" i="1"/>
  <c r="J151" i="1" s="1"/>
  <c r="K150" i="1"/>
  <c r="G150" i="1"/>
  <c r="D150" i="1"/>
  <c r="J150" i="1" s="1"/>
  <c r="K149" i="1"/>
  <c r="G149" i="1"/>
  <c r="D149" i="1"/>
  <c r="H149" i="1" s="1"/>
  <c r="L149" i="1" s="1"/>
  <c r="M149" i="1" s="1"/>
  <c r="K148" i="1"/>
  <c r="G148" i="1"/>
  <c r="D148" i="1"/>
  <c r="J148" i="1" s="1"/>
  <c r="K147" i="1"/>
  <c r="G147" i="1"/>
  <c r="D147" i="1"/>
  <c r="J147" i="1" s="1"/>
  <c r="K146" i="1"/>
  <c r="G146" i="1"/>
  <c r="D146" i="1"/>
  <c r="H146" i="1" s="1"/>
  <c r="L146" i="1" s="1"/>
  <c r="M146" i="1" s="1"/>
  <c r="K145" i="1"/>
  <c r="G145" i="1"/>
  <c r="D145" i="1"/>
  <c r="J145" i="1" s="1"/>
  <c r="K144" i="1"/>
  <c r="G144" i="1"/>
  <c r="D144" i="1"/>
  <c r="J144" i="1" s="1"/>
  <c r="K143" i="1"/>
  <c r="G143" i="1"/>
  <c r="D143" i="1"/>
  <c r="H143" i="1" s="1"/>
  <c r="L143" i="1" s="1"/>
  <c r="M143" i="1" s="1"/>
  <c r="K142" i="1"/>
  <c r="G142" i="1"/>
  <c r="D142" i="1"/>
  <c r="J142" i="1" s="1"/>
  <c r="K141" i="1"/>
  <c r="G141" i="1"/>
  <c r="D141" i="1"/>
  <c r="J141" i="1" s="1"/>
  <c r="K140" i="1"/>
  <c r="G140" i="1"/>
  <c r="D140" i="1"/>
  <c r="H140" i="1" s="1"/>
  <c r="K134" i="1"/>
  <c r="K135" i="1" s="1"/>
  <c r="G134" i="1"/>
  <c r="D134" i="1"/>
  <c r="J134" i="1" s="1"/>
  <c r="J135" i="1" s="1"/>
  <c r="K131" i="1"/>
  <c r="K132" i="1" s="1"/>
  <c r="I131" i="1"/>
  <c r="I132" i="1" s="1"/>
  <c r="G131" i="1"/>
  <c r="D131" i="1"/>
  <c r="J131" i="1" s="1"/>
  <c r="J132" i="1" s="1"/>
  <c r="K128" i="1"/>
  <c r="K129" i="1" s="1"/>
  <c r="G128" i="1"/>
  <c r="D128" i="1"/>
  <c r="H128" i="1" s="1"/>
  <c r="K125" i="1"/>
  <c r="G125" i="1"/>
  <c r="D125" i="1"/>
  <c r="J125" i="1" s="1"/>
  <c r="K124" i="1"/>
  <c r="K126" i="1" s="1"/>
  <c r="G124" i="1"/>
  <c r="D124" i="1"/>
  <c r="I124" i="1" s="1"/>
  <c r="K118" i="1"/>
  <c r="G118" i="1"/>
  <c r="D118" i="1"/>
  <c r="J118" i="1" s="1"/>
  <c r="K117" i="1"/>
  <c r="I117" i="1"/>
  <c r="G117" i="1"/>
  <c r="D117" i="1"/>
  <c r="J117" i="1" s="1"/>
  <c r="K116" i="1"/>
  <c r="J116" i="1"/>
  <c r="I116" i="1"/>
  <c r="G116" i="1"/>
  <c r="D116" i="1"/>
  <c r="H116" i="1" s="1"/>
  <c r="K115" i="1"/>
  <c r="G115" i="1"/>
  <c r="D115" i="1"/>
  <c r="J115" i="1" s="1"/>
  <c r="K114" i="1"/>
  <c r="I114" i="1"/>
  <c r="G114" i="1"/>
  <c r="D114" i="1"/>
  <c r="J114" i="1" s="1"/>
  <c r="K113" i="1"/>
  <c r="G113" i="1"/>
  <c r="D113" i="1"/>
  <c r="J113" i="1" s="1"/>
  <c r="K112" i="1"/>
  <c r="H112" i="1"/>
  <c r="G112" i="1"/>
  <c r="D112" i="1"/>
  <c r="J112" i="1" s="1"/>
  <c r="K106" i="1"/>
  <c r="G106" i="1"/>
  <c r="D106" i="1"/>
  <c r="J106" i="1" s="1"/>
  <c r="K105" i="1"/>
  <c r="K107" i="1" s="1"/>
  <c r="G105" i="1"/>
  <c r="D105" i="1"/>
  <c r="J105" i="1" s="1"/>
  <c r="K102" i="1"/>
  <c r="K103" i="1" s="1"/>
  <c r="G102" i="1"/>
  <c r="D102" i="1"/>
  <c r="I102" i="1" s="1"/>
  <c r="I103" i="1" s="1"/>
  <c r="K99" i="1"/>
  <c r="K100" i="1" s="1"/>
  <c r="G99" i="1"/>
  <c r="D99" i="1"/>
  <c r="J99" i="1" s="1"/>
  <c r="J100" i="1" s="1"/>
  <c r="K93" i="1"/>
  <c r="G93" i="1"/>
  <c r="D93" i="1"/>
  <c r="I93" i="1" s="1"/>
  <c r="K92" i="1"/>
  <c r="I92" i="1"/>
  <c r="G92" i="1"/>
  <c r="D92" i="1"/>
  <c r="J92" i="1" s="1"/>
  <c r="K91" i="1"/>
  <c r="G91" i="1"/>
  <c r="D91" i="1"/>
  <c r="I91" i="1" s="1"/>
  <c r="K90" i="1"/>
  <c r="J90" i="1"/>
  <c r="I90" i="1"/>
  <c r="H90" i="1"/>
  <c r="L90" i="1" s="1"/>
  <c r="M90" i="1" s="1"/>
  <c r="G90" i="1"/>
  <c r="D90" i="1"/>
  <c r="K89" i="1"/>
  <c r="G89" i="1"/>
  <c r="D89" i="1"/>
  <c r="J89" i="1" s="1"/>
  <c r="K88" i="1"/>
  <c r="G88" i="1"/>
  <c r="D88" i="1"/>
  <c r="J88" i="1" s="1"/>
  <c r="K87" i="1"/>
  <c r="G87" i="1"/>
  <c r="D87" i="1"/>
  <c r="J87" i="1" s="1"/>
  <c r="K86" i="1"/>
  <c r="I86" i="1"/>
  <c r="G86" i="1"/>
  <c r="D86" i="1"/>
  <c r="J86" i="1" s="1"/>
  <c r="K85" i="1"/>
  <c r="G85" i="1"/>
  <c r="D85" i="1"/>
  <c r="J85" i="1" s="1"/>
  <c r="K84" i="1"/>
  <c r="H84" i="1"/>
  <c r="G84" i="1"/>
  <c r="D84" i="1"/>
  <c r="J84" i="1" s="1"/>
  <c r="K78" i="1"/>
  <c r="K79" i="1" s="1"/>
  <c r="G78" i="1"/>
  <c r="D78" i="1"/>
  <c r="H78" i="1" s="1"/>
  <c r="K75" i="1"/>
  <c r="K76" i="1" s="1"/>
  <c r="G75" i="1"/>
  <c r="D75" i="1"/>
  <c r="J75" i="1" s="1"/>
  <c r="J76" i="1" s="1"/>
  <c r="K72" i="1"/>
  <c r="K73" i="1" s="1"/>
  <c r="G72" i="1"/>
  <c r="D72" i="1"/>
  <c r="J72" i="1" s="1"/>
  <c r="J73" i="1" s="1"/>
  <c r="K69" i="1"/>
  <c r="K70" i="1" s="1"/>
  <c r="G69" i="1"/>
  <c r="D69" i="1"/>
  <c r="I69" i="1" s="1"/>
  <c r="I70" i="1" s="1"/>
  <c r="K66" i="1"/>
  <c r="K67" i="1" s="1"/>
  <c r="I66" i="1"/>
  <c r="I67" i="1" s="1"/>
  <c r="G66" i="1"/>
  <c r="D66" i="1"/>
  <c r="J66" i="1" s="1"/>
  <c r="J67" i="1" s="1"/>
  <c r="K63" i="1"/>
  <c r="K64" i="1" s="1"/>
  <c r="G63" i="1"/>
  <c r="D63" i="1"/>
  <c r="J63" i="1" s="1"/>
  <c r="J64" i="1" s="1"/>
  <c r="K60" i="1"/>
  <c r="G60" i="1"/>
  <c r="D60" i="1"/>
  <c r="J60" i="1" s="1"/>
  <c r="K59" i="1"/>
  <c r="K61" i="1" s="1"/>
  <c r="G59" i="1"/>
  <c r="D59" i="1"/>
  <c r="J59" i="1" s="1"/>
  <c r="K58" i="1"/>
  <c r="G58" i="1"/>
  <c r="D58" i="1"/>
  <c r="J58" i="1" s="1"/>
  <c r="K52" i="1"/>
  <c r="G52" i="1"/>
  <c r="D52" i="1"/>
  <c r="J52" i="1" s="1"/>
  <c r="K51" i="1"/>
  <c r="G51" i="1"/>
  <c r="D51" i="1"/>
  <c r="J51" i="1" s="1"/>
  <c r="K50" i="1"/>
  <c r="G50" i="1"/>
  <c r="D50" i="1"/>
  <c r="I50" i="1" s="1"/>
  <c r="K49" i="1"/>
  <c r="G49" i="1"/>
  <c r="D49" i="1"/>
  <c r="I49" i="1" s="1"/>
  <c r="K48" i="1"/>
  <c r="I48" i="1"/>
  <c r="G48" i="1"/>
  <c r="D48" i="1"/>
  <c r="J48" i="1" s="1"/>
  <c r="K47" i="1"/>
  <c r="G47" i="1"/>
  <c r="D47" i="1"/>
  <c r="H47" i="1" s="1"/>
  <c r="L47" i="1" s="1"/>
  <c r="M47" i="1" s="1"/>
  <c r="K46" i="1"/>
  <c r="G46" i="1"/>
  <c r="D46" i="1"/>
  <c r="I46" i="1" s="1"/>
  <c r="K45" i="1"/>
  <c r="G45" i="1"/>
  <c r="D45" i="1"/>
  <c r="J45" i="1" s="1"/>
  <c r="K44" i="1"/>
  <c r="G44" i="1"/>
  <c r="D44" i="1"/>
  <c r="J44" i="1" s="1"/>
  <c r="K43" i="1"/>
  <c r="G43" i="1"/>
  <c r="D43" i="1"/>
  <c r="H43" i="1" s="1"/>
  <c r="K42" i="1"/>
  <c r="G42" i="1"/>
  <c r="D42" i="1"/>
  <c r="J42" i="1" s="1"/>
  <c r="K41" i="1"/>
  <c r="G41" i="1"/>
  <c r="D41" i="1"/>
  <c r="J41" i="1" s="1"/>
  <c r="K40" i="1"/>
  <c r="G40" i="1"/>
  <c r="D40" i="1"/>
  <c r="I40" i="1" s="1"/>
  <c r="K39" i="1"/>
  <c r="G39" i="1"/>
  <c r="D39" i="1"/>
  <c r="J39" i="1" s="1"/>
  <c r="K33" i="1"/>
  <c r="K34" i="1" s="1"/>
  <c r="G33" i="1"/>
  <c r="D33" i="1"/>
  <c r="J33" i="1" s="1"/>
  <c r="J34" i="1" s="1"/>
  <c r="K30" i="1"/>
  <c r="K31" i="1" s="1"/>
  <c r="G30" i="1"/>
  <c r="D30" i="1"/>
  <c r="I30" i="1" s="1"/>
  <c r="I31" i="1" s="1"/>
  <c r="K27" i="1"/>
  <c r="K28" i="1" s="1"/>
  <c r="G27" i="1"/>
  <c r="D27" i="1"/>
  <c r="J27" i="1" s="1"/>
  <c r="J28" i="1" s="1"/>
  <c r="K24" i="1"/>
  <c r="G24" i="1"/>
  <c r="D24" i="1"/>
  <c r="I24" i="1" s="1"/>
  <c r="K23" i="1"/>
  <c r="K25" i="1" s="1"/>
  <c r="G23" i="1"/>
  <c r="D23" i="1"/>
  <c r="H23" i="1" s="1"/>
  <c r="K20" i="1"/>
  <c r="G20" i="1"/>
  <c r="D20" i="1"/>
  <c r="J20" i="1" s="1"/>
  <c r="K19" i="1"/>
  <c r="G19" i="1"/>
  <c r="D19" i="1"/>
  <c r="J19" i="1" s="1"/>
  <c r="J21" i="1" s="1"/>
  <c r="K16" i="1"/>
  <c r="K17" i="1" s="1"/>
  <c r="G16" i="1"/>
  <c r="D16" i="1"/>
  <c r="I16" i="1" s="1"/>
  <c r="I17" i="1" s="1"/>
  <c r="K13" i="1"/>
  <c r="K14" i="1" s="1"/>
  <c r="G13" i="1"/>
  <c r="D13" i="1"/>
  <c r="J13" i="1" s="1"/>
  <c r="J14" i="1" s="1"/>
  <c r="K10" i="1"/>
  <c r="K11" i="1" s="1"/>
  <c r="G10" i="1"/>
  <c r="D10" i="1"/>
  <c r="H10" i="1" s="1"/>
  <c r="K7" i="1"/>
  <c r="K8" i="1" s="1"/>
  <c r="G7" i="1"/>
  <c r="D7" i="1"/>
  <c r="I7" i="1" s="1"/>
  <c r="I8" i="1" s="1"/>
  <c r="K153" i="1" l="1"/>
  <c r="K154" i="1" s="1"/>
  <c r="H93" i="1"/>
  <c r="J124" i="1"/>
  <c r="J126" i="1" s="1"/>
  <c r="J30" i="1"/>
  <c r="J31" i="1" s="1"/>
  <c r="J93" i="1"/>
  <c r="H58" i="1"/>
  <c r="L58" i="1" s="1"/>
  <c r="I58" i="1"/>
  <c r="I47" i="1"/>
  <c r="J47" i="1"/>
  <c r="J102" i="1"/>
  <c r="J103" i="1" s="1"/>
  <c r="L116" i="1"/>
  <c r="M116" i="1" s="1"/>
  <c r="H131" i="1"/>
  <c r="H132" i="1" s="1"/>
  <c r="H105" i="1"/>
  <c r="I84" i="1"/>
  <c r="I105" i="1"/>
  <c r="I107" i="1" s="1"/>
  <c r="I108" i="1" s="1"/>
  <c r="J146" i="1"/>
  <c r="J23" i="1"/>
  <c r="I23" i="1"/>
  <c r="I25" i="1" s="1"/>
  <c r="I140" i="1"/>
  <c r="J50" i="1"/>
  <c r="J140" i="1"/>
  <c r="J153" i="1" s="1"/>
  <c r="J154" i="1" s="1"/>
  <c r="K94" i="1"/>
  <c r="K95" i="1" s="1"/>
  <c r="J107" i="1"/>
  <c r="J108" i="1" s="1"/>
  <c r="I128" i="1"/>
  <c r="I129" i="1" s="1"/>
  <c r="I149" i="1"/>
  <c r="I45" i="1"/>
  <c r="K53" i="1"/>
  <c r="K54" i="1" s="1"/>
  <c r="J128" i="1"/>
  <c r="J129" i="1" s="1"/>
  <c r="J136" i="1" s="1"/>
  <c r="J149" i="1"/>
  <c r="I143" i="1"/>
  <c r="I42" i="1"/>
  <c r="H72" i="1"/>
  <c r="L72" i="1" s="1"/>
  <c r="M72" i="1" s="1"/>
  <c r="J143" i="1"/>
  <c r="J16" i="1"/>
  <c r="J17" i="1" s="1"/>
  <c r="I72" i="1"/>
  <c r="I73" i="1" s="1"/>
  <c r="H87" i="1"/>
  <c r="L87" i="1" s="1"/>
  <c r="M87" i="1" s="1"/>
  <c r="L43" i="1"/>
  <c r="M43" i="1" s="1"/>
  <c r="J61" i="1"/>
  <c r="I87" i="1"/>
  <c r="I94" i="1" s="1"/>
  <c r="I95" i="1" s="1"/>
  <c r="L93" i="1"/>
  <c r="M93" i="1" s="1"/>
  <c r="H19" i="1"/>
  <c r="L19" i="1" s="1"/>
  <c r="K119" i="1"/>
  <c r="K120" i="1" s="1"/>
  <c r="I19" i="1"/>
  <c r="H33" i="1"/>
  <c r="H34" i="1" s="1"/>
  <c r="I33" i="1"/>
  <c r="I34" i="1" s="1"/>
  <c r="H44" i="1"/>
  <c r="L44" i="1" s="1"/>
  <c r="M44" i="1" s="1"/>
  <c r="K21" i="1"/>
  <c r="K35" i="1" s="1"/>
  <c r="I44" i="1"/>
  <c r="H113" i="1"/>
  <c r="L113" i="1" s="1"/>
  <c r="M113" i="1" s="1"/>
  <c r="H118" i="1"/>
  <c r="L118" i="1" s="1"/>
  <c r="M118" i="1" s="1"/>
  <c r="I152" i="1"/>
  <c r="J152" i="1"/>
  <c r="H50" i="1"/>
  <c r="L50" i="1" s="1"/>
  <c r="M50" i="1" s="1"/>
  <c r="I99" i="1"/>
  <c r="I100" i="1" s="1"/>
  <c r="I113" i="1"/>
  <c r="I89" i="1"/>
  <c r="I146" i="1"/>
  <c r="H124" i="1"/>
  <c r="L124" i="1" s="1"/>
  <c r="H41" i="1"/>
  <c r="L41" i="1" s="1"/>
  <c r="M41" i="1" s="1"/>
  <c r="H115" i="1"/>
  <c r="L115" i="1" s="1"/>
  <c r="M115" i="1" s="1"/>
  <c r="I51" i="1"/>
  <c r="I41" i="1"/>
  <c r="J69" i="1"/>
  <c r="J70" i="1" s="1"/>
  <c r="J119" i="1"/>
  <c r="J120" i="1" s="1"/>
  <c r="H79" i="1"/>
  <c r="L78" i="1"/>
  <c r="K80" i="1"/>
  <c r="L140" i="1"/>
  <c r="L23" i="1"/>
  <c r="K136" i="1"/>
  <c r="K108" i="1"/>
  <c r="H11" i="1"/>
  <c r="L10" i="1"/>
  <c r="H129" i="1"/>
  <c r="L128" i="1"/>
  <c r="H134" i="1"/>
  <c r="H159" i="1"/>
  <c r="L159" i="1" s="1"/>
  <c r="M159" i="1" s="1"/>
  <c r="I134" i="1"/>
  <c r="I135" i="1" s="1"/>
  <c r="I159" i="1"/>
  <c r="L84" i="1"/>
  <c r="I78" i="1"/>
  <c r="I79" i="1" s="1"/>
  <c r="I112" i="1"/>
  <c r="I115" i="1"/>
  <c r="I118" i="1"/>
  <c r="H24" i="1"/>
  <c r="L24" i="1" s="1"/>
  <c r="M24" i="1" s="1"/>
  <c r="H63" i="1"/>
  <c r="J78" i="1"/>
  <c r="J79" i="1" s="1"/>
  <c r="H141" i="1"/>
  <c r="L141" i="1" s="1"/>
  <c r="M141" i="1" s="1"/>
  <c r="H144" i="1"/>
  <c r="L144" i="1" s="1"/>
  <c r="M144" i="1" s="1"/>
  <c r="H147" i="1"/>
  <c r="L147" i="1" s="1"/>
  <c r="M147" i="1" s="1"/>
  <c r="H150" i="1"/>
  <c r="L150" i="1" s="1"/>
  <c r="M150" i="1" s="1"/>
  <c r="H49" i="1"/>
  <c r="L49" i="1" s="1"/>
  <c r="M49" i="1" s="1"/>
  <c r="I10" i="1"/>
  <c r="I11" i="1" s="1"/>
  <c r="I63" i="1"/>
  <c r="I64" i="1" s="1"/>
  <c r="I141" i="1"/>
  <c r="I144" i="1"/>
  <c r="I147" i="1"/>
  <c r="I150" i="1"/>
  <c r="J49" i="1"/>
  <c r="J10" i="1"/>
  <c r="J11" i="1" s="1"/>
  <c r="H20" i="1"/>
  <c r="L20" i="1" s="1"/>
  <c r="M20" i="1" s="1"/>
  <c r="J24" i="1"/>
  <c r="H59" i="1"/>
  <c r="L59" i="1" s="1"/>
  <c r="M59" i="1" s="1"/>
  <c r="H85" i="1"/>
  <c r="L85" i="1" s="1"/>
  <c r="M85" i="1" s="1"/>
  <c r="H88" i="1"/>
  <c r="L88" i="1" s="1"/>
  <c r="M88" i="1" s="1"/>
  <c r="H91" i="1"/>
  <c r="L91" i="1" s="1"/>
  <c r="M91" i="1" s="1"/>
  <c r="H106" i="1"/>
  <c r="L106" i="1" s="1"/>
  <c r="M106" i="1" s="1"/>
  <c r="L112" i="1"/>
  <c r="H125" i="1"/>
  <c r="L125" i="1" s="1"/>
  <c r="M125" i="1" s="1"/>
  <c r="L105" i="1"/>
  <c r="J40" i="1"/>
  <c r="I20" i="1"/>
  <c r="I85" i="1"/>
  <c r="I106" i="1"/>
  <c r="I125" i="1"/>
  <c r="I126" i="1" s="1"/>
  <c r="H46" i="1"/>
  <c r="L46" i="1" s="1"/>
  <c r="M46" i="1" s="1"/>
  <c r="I59" i="1"/>
  <c r="I88" i="1"/>
  <c r="H16" i="1"/>
  <c r="H30" i="1"/>
  <c r="H69" i="1"/>
  <c r="J91" i="1"/>
  <c r="J94" i="1" s="1"/>
  <c r="J95" i="1" s="1"/>
  <c r="H102" i="1"/>
  <c r="H40" i="1"/>
  <c r="L40" i="1" s="1"/>
  <c r="M40" i="1" s="1"/>
  <c r="I52" i="1"/>
  <c r="J46" i="1"/>
  <c r="H52" i="1"/>
  <c r="L52" i="1" s="1"/>
  <c r="M52" i="1" s="1"/>
  <c r="I43" i="1"/>
  <c r="H75" i="1"/>
  <c r="H142" i="1"/>
  <c r="L142" i="1" s="1"/>
  <c r="M142" i="1" s="1"/>
  <c r="H145" i="1"/>
  <c r="L145" i="1" s="1"/>
  <c r="M145" i="1" s="1"/>
  <c r="H148" i="1"/>
  <c r="L148" i="1" s="1"/>
  <c r="M148" i="1" s="1"/>
  <c r="H151" i="1"/>
  <c r="L151" i="1" s="1"/>
  <c r="M151" i="1" s="1"/>
  <c r="I75" i="1"/>
  <c r="I76" i="1" s="1"/>
  <c r="I142" i="1"/>
  <c r="I145" i="1"/>
  <c r="I148" i="1"/>
  <c r="I151" i="1"/>
  <c r="J43" i="1"/>
  <c r="H7" i="1"/>
  <c r="H60" i="1"/>
  <c r="L60" i="1" s="1"/>
  <c r="M60" i="1" s="1"/>
  <c r="H86" i="1"/>
  <c r="L86" i="1" s="1"/>
  <c r="M86" i="1" s="1"/>
  <c r="H89" i="1"/>
  <c r="L89" i="1" s="1"/>
  <c r="M89" i="1" s="1"/>
  <c r="H92" i="1"/>
  <c r="L92" i="1" s="1"/>
  <c r="M92" i="1" s="1"/>
  <c r="L131" i="1"/>
  <c r="I60" i="1"/>
  <c r="J7" i="1"/>
  <c r="J8" i="1" s="1"/>
  <c r="H158" i="1"/>
  <c r="I158" i="1"/>
  <c r="H13" i="1"/>
  <c r="H27" i="1"/>
  <c r="H39" i="1"/>
  <c r="H42" i="1"/>
  <c r="L42" i="1" s="1"/>
  <c r="M42" i="1" s="1"/>
  <c r="H45" i="1"/>
  <c r="L45" i="1" s="1"/>
  <c r="M45" i="1" s="1"/>
  <c r="H48" i="1"/>
  <c r="L48" i="1" s="1"/>
  <c r="M48" i="1" s="1"/>
  <c r="H51" i="1"/>
  <c r="L51" i="1" s="1"/>
  <c r="M51" i="1" s="1"/>
  <c r="H66" i="1"/>
  <c r="H99" i="1"/>
  <c r="H114" i="1"/>
  <c r="L114" i="1" s="1"/>
  <c r="M114" i="1" s="1"/>
  <c r="H117" i="1"/>
  <c r="L117" i="1" s="1"/>
  <c r="M117" i="1" s="1"/>
  <c r="I39" i="1"/>
  <c r="I13" i="1"/>
  <c r="I14" i="1" s="1"/>
  <c r="I27" i="1"/>
  <c r="I28" i="1" s="1"/>
  <c r="J25" i="1" l="1"/>
  <c r="J80" i="1"/>
  <c r="L73" i="1"/>
  <c r="M73" i="1" s="1"/>
  <c r="L126" i="1"/>
  <c r="J53" i="1"/>
  <c r="J54" i="1" s="1"/>
  <c r="I61" i="1"/>
  <c r="I80" i="1" s="1"/>
  <c r="I21" i="1"/>
  <c r="I35" i="1" s="1"/>
  <c r="M124" i="1"/>
  <c r="L33" i="1"/>
  <c r="M33" i="1" s="1"/>
  <c r="I136" i="1"/>
  <c r="H73" i="1"/>
  <c r="H126" i="1"/>
  <c r="I160" i="1"/>
  <c r="I161" i="1" s="1"/>
  <c r="H135" i="1"/>
  <c r="L134" i="1"/>
  <c r="M126" i="1"/>
  <c r="L158" i="1"/>
  <c r="M158" i="1" s="1"/>
  <c r="H160" i="1"/>
  <c r="H161" i="1" s="1"/>
  <c r="I119" i="1"/>
  <c r="I120" i="1" s="1"/>
  <c r="M19" i="1"/>
  <c r="L21" i="1"/>
  <c r="M21" i="1" s="1"/>
  <c r="H61" i="1"/>
  <c r="L119" i="1"/>
  <c r="M112" i="1"/>
  <c r="L153" i="1"/>
  <c r="M140" i="1"/>
  <c r="H153" i="1"/>
  <c r="H154" i="1" s="1"/>
  <c r="H76" i="1"/>
  <c r="L75" i="1"/>
  <c r="L27" i="1"/>
  <c r="H28" i="1"/>
  <c r="M23" i="1"/>
  <c r="L25" i="1"/>
  <c r="M25" i="1" s="1"/>
  <c r="K163" i="1"/>
  <c r="H21" i="1"/>
  <c r="L13" i="1"/>
  <c r="H14" i="1"/>
  <c r="I153" i="1"/>
  <c r="I154" i="1" s="1"/>
  <c r="H8" i="1"/>
  <c r="L7" i="1"/>
  <c r="L39" i="1"/>
  <c r="H53" i="1"/>
  <c r="H54" i="1" s="1"/>
  <c r="L30" i="1"/>
  <c r="H31" i="1"/>
  <c r="H107" i="1"/>
  <c r="L79" i="1"/>
  <c r="M79" i="1" s="1"/>
  <c r="M78" i="1"/>
  <c r="I53" i="1"/>
  <c r="I54" i="1" s="1"/>
  <c r="I163" i="1" s="1"/>
  <c r="L11" i="1"/>
  <c r="M11" i="1" s="1"/>
  <c r="M10" i="1"/>
  <c r="L132" i="1"/>
  <c r="M132" i="1" s="1"/>
  <c r="M131" i="1"/>
  <c r="H70" i="1"/>
  <c r="L69" i="1"/>
  <c r="L16" i="1"/>
  <c r="H17" i="1"/>
  <c r="L99" i="1"/>
  <c r="H100" i="1"/>
  <c r="L94" i="1"/>
  <c r="M84" i="1"/>
  <c r="H25" i="1"/>
  <c r="H103" i="1"/>
  <c r="L102" i="1"/>
  <c r="L66" i="1"/>
  <c r="H67" i="1"/>
  <c r="L107" i="1"/>
  <c r="M107" i="1" s="1"/>
  <c r="M105" i="1"/>
  <c r="J35" i="1"/>
  <c r="J163" i="1" s="1"/>
  <c r="M58" i="1"/>
  <c r="L61" i="1"/>
  <c r="L129" i="1"/>
  <c r="M129" i="1" s="1"/>
  <c r="M128" i="1"/>
  <c r="H64" i="1"/>
  <c r="L63" i="1"/>
  <c r="H94" i="1"/>
  <c r="H95" i="1" s="1"/>
  <c r="H119" i="1"/>
  <c r="H120" i="1" s="1"/>
  <c r="H136" i="1" l="1"/>
  <c r="L34" i="1"/>
  <c r="M34" i="1" s="1"/>
  <c r="L17" i="1"/>
  <c r="M17" i="1" s="1"/>
  <c r="M16" i="1"/>
  <c r="L64" i="1"/>
  <c r="M64" i="1" s="1"/>
  <c r="M63" i="1"/>
  <c r="H80" i="1"/>
  <c r="L103" i="1"/>
  <c r="M103" i="1" s="1"/>
  <c r="M102" i="1"/>
  <c r="L70" i="1"/>
  <c r="M70" i="1" s="1"/>
  <c r="M69" i="1"/>
  <c r="M61" i="1"/>
  <c r="L120" i="1"/>
  <c r="M120" i="1" s="1"/>
  <c r="M119" i="1"/>
  <c r="L67" i="1"/>
  <c r="M67" i="1" s="1"/>
  <c r="M66" i="1"/>
  <c r="L95" i="1"/>
  <c r="M95" i="1" s="1"/>
  <c r="M94" i="1"/>
  <c r="L135" i="1"/>
  <c r="M135" i="1" s="1"/>
  <c r="M134" i="1"/>
  <c r="M75" i="1"/>
  <c r="L76" i="1"/>
  <c r="M76" i="1" s="1"/>
  <c r="L31" i="1"/>
  <c r="M31" i="1" s="1"/>
  <c r="M30" i="1"/>
  <c r="L53" i="1"/>
  <c r="M39" i="1"/>
  <c r="H108" i="1"/>
  <c r="L28" i="1"/>
  <c r="M28" i="1" s="1"/>
  <c r="M27" i="1"/>
  <c r="L154" i="1"/>
  <c r="M154" i="1" s="1"/>
  <c r="M153" i="1"/>
  <c r="M7" i="1"/>
  <c r="L8" i="1"/>
  <c r="H35" i="1"/>
  <c r="H163" i="1" s="1"/>
  <c r="L100" i="1"/>
  <c r="M99" i="1"/>
  <c r="L14" i="1"/>
  <c r="M14" i="1" s="1"/>
  <c r="M13" i="1"/>
  <c r="L35" i="1" l="1"/>
  <c r="M8" i="1"/>
  <c r="L80" i="1"/>
  <c r="M80" i="1" s="1"/>
  <c r="L136" i="1"/>
  <c r="M136" i="1" s="1"/>
  <c r="L54" i="1"/>
  <c r="M54" i="1" s="1"/>
  <c r="M53" i="1"/>
  <c r="L108" i="1"/>
  <c r="M108" i="1" s="1"/>
  <c r="M100" i="1"/>
  <c r="L163" i="1" l="1"/>
  <c r="M163" i="1" s="1"/>
  <c r="M35" i="1"/>
</calcChain>
</file>

<file path=xl/sharedStrings.xml><?xml version="1.0" encoding="utf-8"?>
<sst xmlns="http://schemas.openxmlformats.org/spreadsheetml/2006/main" count="315" uniqueCount="168">
  <si>
    <t>Instruções: Insira seus preços unitários nas colunas E e F (fundo azul)</t>
  </si>
  <si>
    <t>Código</t>
  </si>
  <si>
    <t>Descrição do Serviço / Material</t>
  </si>
  <si>
    <t>UD</t>
  </si>
  <si>
    <t>QTD</t>
  </si>
  <si>
    <t>Unitário MO Licitante (R$)</t>
  </si>
  <si>
    <t>Unitário MAT Licitante (R$)</t>
  </si>
  <si>
    <t>Unitário Total (R$)</t>
  </si>
  <si>
    <t>Preço Total (R$)</t>
  </si>
  <si>
    <t>Mão de Obra Total (R$)</t>
  </si>
  <si>
    <t>Materiais Total (R$)</t>
  </si>
  <si>
    <t>Ref. Sanepar (R$)</t>
  </si>
  <si>
    <t>Diferença (R$)</t>
  </si>
  <si>
    <t>Diferença %</t>
  </si>
  <si>
    <t>UC - 03 / 11 CAPTAÇÃO SUBTERRÂNEA (CSB) - SERVIÇOS</t>
  </si>
  <si>
    <t>Módulo: 002.007 - CADASTRO DE OBRAS</t>
  </si>
  <si>
    <t>002.007.005</t>
  </si>
  <si>
    <t>Cadastro de obra localizada "As Built"</t>
  </si>
  <si>
    <t>ud</t>
  </si>
  <si>
    <t>TOTAL DO BLOCO 002.007</t>
  </si>
  <si>
    <t>Módulo: 003.004 - PREPARO DO TERRENO</t>
  </si>
  <si>
    <t>003.004.003</t>
  </si>
  <si>
    <t>Raspagem de camada vegetal</t>
  </si>
  <si>
    <t>m²</t>
  </si>
  <si>
    <t>TOTAL DO BLOCO 003.004</t>
  </si>
  <si>
    <t>Módulo: 004.001 - ESCAVAÇÃO MANUAL DE VALAS</t>
  </si>
  <si>
    <t>004.001.009</t>
  </si>
  <si>
    <t>Em terra compacta, prof. 0 m &lt; h = 1 m</t>
  </si>
  <si>
    <t>m³</t>
  </si>
  <si>
    <t>TOTAL DO BLOCO 004.001</t>
  </si>
  <si>
    <t>Módulo: 004.013 - ATERRO/REATERRO EM VALAS E CAVAS</t>
  </si>
  <si>
    <t>004.013.001</t>
  </si>
  <si>
    <t>Manual</t>
  </si>
  <si>
    <t>TOTAL DO BLOCO 004.013</t>
  </si>
  <si>
    <t>Módulo: 012.004 - PINTURA</t>
  </si>
  <si>
    <t>012.004.013</t>
  </si>
  <si>
    <t>Fundo com primer de aderência (ferro galvanizado)</t>
  </si>
  <si>
    <t>012.004.022</t>
  </si>
  <si>
    <t>Esmalte sintético</t>
  </si>
  <si>
    <t>TOTAL DO BLOCO 012.004</t>
  </si>
  <si>
    <t>Módulo: 014.001 - INSTALAÇÃO DE CONJUNTO MOTO BOMBA</t>
  </si>
  <si>
    <t>014.001.001</t>
  </si>
  <si>
    <t>Cmb submerso (poço profundo) até 10 CV</t>
  </si>
  <si>
    <t>014.001.011</t>
  </si>
  <si>
    <t>Montagem do edutor de 2” a 3”</t>
  </si>
  <si>
    <t>TOTAL DO BLOCO 014.001</t>
  </si>
  <si>
    <t>Módulo: 014.004 - INSTALAÇÃO DE VÁLVULA</t>
  </si>
  <si>
    <t>014.004.001</t>
  </si>
  <si>
    <t>Válvula JE DN 50</t>
  </si>
  <si>
    <t>TOTAL DO BLOCO 014.004</t>
  </si>
  <si>
    <t>Módulo: 014.045 - MONTAGEM DE TUBULAÇÃO AÇO/BRONZE</t>
  </si>
  <si>
    <t>014.045.027</t>
  </si>
  <si>
    <t>Tubo e conexão FG JR 2</t>
  </si>
  <si>
    <t>TOTAL DO BLOCO 014.045</t>
  </si>
  <si>
    <t>Módulo: 014.046 - MONTAGEM DE TUBULAÇÃO PVC/RPVC/PRFV/PP/PEAD</t>
  </si>
  <si>
    <t>014.046.027</t>
  </si>
  <si>
    <t>Tubo e conexão PVC JR 1”</t>
  </si>
  <si>
    <t>TOTAL DO BLOCO 014.046</t>
  </si>
  <si>
    <t>TOTAL DA UNIDADE UC - 03 / 11</t>
  </si>
  <si>
    <t>UC - 04 / 11 CAPTAÇÃO SUBTERRÂNEA (CSB) - MATERIAIS</t>
  </si>
  <si>
    <t>Módulo: 999.001 - MATERIAL NÃO TABELADO</t>
  </si>
  <si>
    <t>999.001.001</t>
  </si>
  <si>
    <t>valvula retencao liga de cobre com portinhola e anel de vedacao de silicone rosca bsp pn 16 pol 2” - 44059</t>
  </si>
  <si>
    <t>UN</t>
  </si>
  <si>
    <t>999.001.002</t>
  </si>
  <si>
    <t>registro gaveta liga de cobre rosca nbr 15705 pol 2 - 267872</t>
  </si>
  <si>
    <t>999.001.003</t>
  </si>
  <si>
    <t>te fg bsp pol 2” - 31470</t>
  </si>
  <si>
    <t>999.001.004</t>
  </si>
  <si>
    <t>curva fg macho/femea 90 bsp pol 2” - 30422</t>
  </si>
  <si>
    <t>999.001.005</t>
  </si>
  <si>
    <t>bujao (plug) fg pol bsp pol 1/2” - 30996</t>
  </si>
  <si>
    <t>999.001.006</t>
  </si>
  <si>
    <t>valvula esfera tripartida corpo esfera alavanca em inox 304/cf8passagem plena vedacao ptfe pn 20 (classe 300) rosca bsp pol 2” - 302113</t>
  </si>
  <si>
    <t>999.001.007</t>
  </si>
  <si>
    <t>uniao fg assento conico bronze bsp pol 2” - 134880</t>
  </si>
  <si>
    <t>999.001.008</t>
  </si>
  <si>
    <t>curva fg femea/femea 90 bsp pol 2” - 134163</t>
  </si>
  <si>
    <t>999.001.009</t>
  </si>
  <si>
    <t>adaptador pvc je bolsa/rosca com anel dn 50 pol 2” - 20117</t>
  </si>
  <si>
    <t>999.001.010</t>
  </si>
  <si>
    <t>niple fg bsp pol 2” - 30937</t>
  </si>
  <si>
    <t>999.001.011</t>
  </si>
  <si>
    <t>luva fg bsp pol 2” - 30791</t>
  </si>
  <si>
    <t>999.001.012</t>
  </si>
  <si>
    <t>tubo pvc-u js pb pn750kpa nbr 5648 (6m) de 32 dn 25 - 27499</t>
  </si>
  <si>
    <t>M</t>
  </si>
  <si>
    <t>999.001.013</t>
  </si>
  <si>
    <t>tubo de aco carbono galvanizado a fogo classe pressao pesada com costura longitudinal 6m rosca (s/rebarba interna oxido zinco oleo tampas) bsp pol 2” - 311121</t>
  </si>
  <si>
    <t>999.001.014</t>
  </si>
  <si>
    <t>conjunto motobomba submersa para poco tubular profundoh=190mca q=5m3/h rend&gt;0,4 p=4,5kw t=220/380vtrifasica poco pol 6” - 338689</t>
  </si>
  <si>
    <t>CJ</t>
  </si>
  <si>
    <t>TOTAL DO BLOCO 999.001</t>
  </si>
  <si>
    <t>TOTAL DA UNIDADE UC - 04 / 11</t>
  </si>
  <si>
    <t>UC - 05 / 11 CASA DE QUÍMICA - SERVIÇOS</t>
  </si>
  <si>
    <t>Módulo: 013.001 - ÁGUA</t>
  </si>
  <si>
    <t>013.001.007</t>
  </si>
  <si>
    <t>Reservatório de polietileno 250 l</t>
  </si>
  <si>
    <t>013.001.005</t>
  </si>
  <si>
    <t>Ponto de água predial</t>
  </si>
  <si>
    <t>013.001.001</t>
  </si>
  <si>
    <t>Entrada de água em PVC diam. 20 mm</t>
  </si>
  <si>
    <t>m</t>
  </si>
  <si>
    <t>TOTAL DO BLOCO 013.001</t>
  </si>
  <si>
    <t>Módulo: 013.003 - APARELHO E ACESSÓRIO HIDROSSANITÁRIO</t>
  </si>
  <si>
    <t>013.003.020</t>
  </si>
  <si>
    <t>Torneira metálica para jardim</t>
  </si>
  <si>
    <t>TOTAL DO BLOCO 013.003</t>
  </si>
  <si>
    <t>014.004.082</t>
  </si>
  <si>
    <t>Válvula PVC JR 1”</t>
  </si>
  <si>
    <t>Módulo: 014.035 - INSTALAÇÃO DE TUBULAÇÃO PARA ALIMENTAÇÃO / INTERLIGAÇÃO</t>
  </si>
  <si>
    <t>014.035.001</t>
  </si>
  <si>
    <t>Tubos e conexões até DN 32</t>
  </si>
  <si>
    <t>TOTAL DO BLOCO 014.035</t>
  </si>
  <si>
    <t>Módulo: 014.036 - INSTALAÇÃO DE DOSADOR</t>
  </si>
  <si>
    <t>014.036.003</t>
  </si>
  <si>
    <t>Bomba dosadora</t>
  </si>
  <si>
    <t>TOTAL DO BLOCO 014.036</t>
  </si>
  <si>
    <t>014.045.024</t>
  </si>
  <si>
    <t>Tubo e conexão FG JR 1”</t>
  </si>
  <si>
    <t>TOTAL DA UNIDADE UC - 05 / 11</t>
  </si>
  <si>
    <t>UC - 06 / 11 CASA DE QUÍMICA - MATERIAIS</t>
  </si>
  <si>
    <t>luva fg bsp pol 3/4” - 30759</t>
  </si>
  <si>
    <t>cotovelo fg bsp pol 3/4” - 29696</t>
  </si>
  <si>
    <t>valvula esfera pvc js uma uniao volante 1/4 volta vedacaocorpo borracha nitrilica esfera ptfe ou pp pn750kpanbr 5648 de 40 - 312438</t>
  </si>
  <si>
    <t>bomba dosadora diafragma passo ou peristaltica ou diafragmaeletrom exceto hidrox calcio carvao com automacao4 a 20ma e display tipo 2a 10l/h 10bar - 310265</t>
  </si>
  <si>
    <t>tubo pvc-u js pb pn750kpa nbr 5648 (6m) de 40 dn 32 - 27510</t>
  </si>
  <si>
    <t>ADAPTADOR (LUVA) PVC JS BOLSA/ROSCA FEMEA NPT SCH80ASTM D2467 NSF/ANSI STD14/61 FDA 21 POL 1.1/4” - 301287</t>
  </si>
  <si>
    <t>adaptador pp junta de compressao para pead com rosca machopn 16 - nbr 15803 de 20 pol 3/4” - 34827</t>
  </si>
  <si>
    <t>abracadeira em aco carbono galvanizada tipo u pol 3/4” - 100757</t>
  </si>
  <si>
    <t>tubo de aco carbono galvanizado a fogo classe pressao pesada com costura longitudinal 6m rosca(s/rebarba interna oxido zinco oleo tampas) bsp pol 3/4” - 311123</t>
  </si>
  <si>
    <t>tubo polietileno pe 80 pn 10 (rolo com 50,0 m) de 20 - 43664</t>
  </si>
  <si>
    <t>TOTAL DA UNIDADE UC - 06 / 11</t>
  </si>
  <si>
    <t>UC - 07 / 11 TOMADA D'ÁGUA - SERVIÇOS</t>
  </si>
  <si>
    <t>014.046.001</t>
  </si>
  <si>
    <t>Tubo e conexão PVC/RPVC/PRFV JE/JEI DN 50</t>
  </si>
  <si>
    <t>TOTAL DA UNIDADE UC - 07 / 11</t>
  </si>
  <si>
    <t>UC - 08 / 11 TOMADA D'ÁGUA - MATERIAIS</t>
  </si>
  <si>
    <t>valvula retencao horizontal em bronze rosca bsp pn 16 pol 3/4” - 38105</t>
  </si>
  <si>
    <t>cotovelo fg macho/femea bsp pol 3/4” - 158976</t>
  </si>
  <si>
    <t>te de servico pp com adaptador e registro broca dn 50 de 20 - 278530</t>
  </si>
  <si>
    <t>TOTAL DA UNIDADE UC - 08 / 11</t>
  </si>
  <si>
    <t>UC - 09 / 11 RESERVATÓRIO - SERVIÇOS</t>
  </si>
  <si>
    <t>012.004.001</t>
  </si>
  <si>
    <t>Raspagem, lixamento e limpeza</t>
  </si>
  <si>
    <t>012.004.012</t>
  </si>
  <si>
    <t>Fundo com primer antiferruginoso (ferro e aço)</t>
  </si>
  <si>
    <t>Módulo: 014.047 - CORTE DE TUBO</t>
  </si>
  <si>
    <t>014.047.002</t>
  </si>
  <si>
    <t>Corte de tubo – FD/Aço/FG</t>
  </si>
  <si>
    <t>TOTAL DO BLOCO 014.047</t>
  </si>
  <si>
    <t>TOTAL DA UNIDADE UC - 09 / 11</t>
  </si>
  <si>
    <t>UC - 10 / 11 RESERVATÓRIO - MATERIAIS</t>
  </si>
  <si>
    <t>ADAPTADOR PP JUNTA DE COMPRESSAO PARA PEADCOM ROSCA MACHO PN 16 - NBR 15803 DE 63 POL 2” - 261831</t>
  </si>
  <si>
    <t>cotovelo fg bsp pol 2” - 29734</t>
  </si>
  <si>
    <t>flange fg com sextavado bsp pol 2” - 30538</t>
  </si>
  <si>
    <t>TOTAL DA UNIDADE UC - 10 / 11</t>
  </si>
  <si>
    <t>UC - 11 / 11 OBRA ELÉTRICA</t>
  </si>
  <si>
    <t>Módulo: 990.002 - OBRA CIVIL DENTRO DE OBRA ELÉTRICA</t>
  </si>
  <si>
    <t>990.002.001</t>
  </si>
  <si>
    <t>Mão de Obra</t>
  </si>
  <si>
    <t>gb</t>
  </si>
  <si>
    <t>990.002.002</t>
  </si>
  <si>
    <t>Materiais</t>
  </si>
  <si>
    <t>TOTAL DO BLOCO 990.002</t>
  </si>
  <si>
    <t>TOTAL DA UNIDADE UC - 11 / 11</t>
  </si>
  <si>
    <t>TOTAL PROPOSTA LICITANTE</t>
  </si>
  <si>
    <t>ANEXO VI - PLANILHA DE SERVIÇOS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</si>
</sst>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R\$\ #,##0.00"/>
  </numFmts>
  <fonts count="7">
    <font>
      <sz val="11"/>
      <color theme="1"/>
      <name val="Calibri"/>
      <family val="2"/>
      <scheme val="minor"/>
    </font>
    <font>
      <b/>
      <sz val="16"/>
      <color rgb="FF1F4E78"/>
      <name val="Calibri"/>
    </font>
    <font>
      <i/>
      <sz val="11"/>
      <color rgb="FF595959"/>
      <name val="Calibri"/>
    </font>
    <font>
      <b/>
      <sz val="11"/>
      <color rgb="FFFFFFFF"/>
      <name val="Calibri"/>
    </font>
    <font>
      <b/>
      <sz val="10"/>
      <color rgb="FF1F4E78"/>
      <name val="Calibri"/>
    </font>
    <font>
      <sz val="11"/>
      <name val="Calibri"/>
    </font>
    <font>
      <b/>
      <sz val="11"/>
      <name val="Calibri"/>
    </font>
  </fonts>
  <fills count="8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rgb="FF2F5597"/>
        <bgColor rgb="FF2F5597"/>
      </patternFill>
    </fill>
    <fill>
      <patternFill patternType="solid">
        <fgColor rgb="FFD9E1F2"/>
        <bgColor rgb="FFD9E1F2"/>
      </patternFill>
    </fill>
    <fill>
      <patternFill patternType="solid">
        <fgColor rgb="FFDCE6F1"/>
        <bgColor rgb="FFDCE6F1"/>
      </patternFill>
    </fill>
    <fill>
      <patternFill patternType="solid">
        <fgColor rgb="FFE2EFDA"/>
        <bgColor rgb="FFE2EFDA"/>
      </patternFill>
    </fill>
    <fill>
      <patternFill patternType="solid">
        <fgColor rgb="FFF2F4F7"/>
        <bgColor rgb="FFF2F4F7"/>
      </patternFill>
    </fill>
  </fills>
  <borders count="3">
    <border>
      <left/>
      <right/>
      <top/>
      <bottom/>
      <diagonal/>
    </border>
    <border>
      <left/>
      <right/>
      <top style="thin">
        <color rgb="FFD9D9D9"/>
      </top>
      <bottom style="thin">
        <color rgb="FFD9D9D9"/>
      </bottom>
      <diagonal/>
    </border>
    <border>
      <left/>
      <right/>
      <top style="thin">
        <color rgb="FFD9D9D9"/>
      </top>
      <bottom style="double">
        <color rgb="FF1F4E7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4" fontId="5" fillId="0" borderId="0" xfId="0" applyNumberFormat="1" applyFont="1" applyAlignment="1">
      <alignment horizontal="right" vertical="center"/>
    </xf>
    <xf numFmtId="164" fontId="6" fillId="5" borderId="0" xfId="0" applyNumberFormat="1" applyFont="1" applyFill="1" applyAlignment="1">
      <alignment horizontal="right" vertical="center"/>
    </xf>
    <xf numFmtId="164" fontId="6" fillId="6" borderId="0" xfId="0" applyNumberFormat="1" applyFont="1" applyFill="1" applyAlignment="1">
      <alignment horizontal="right" vertical="center"/>
    </xf>
    <xf numFmtId="164" fontId="5" fillId="6" borderId="0" xfId="0" applyNumberFormat="1" applyFont="1" applyFill="1" applyAlignment="1">
      <alignment horizontal="right" vertical="center"/>
    </xf>
    <xf numFmtId="164" fontId="5" fillId="0" borderId="0" xfId="0" applyNumberFormat="1" applyFont="1" applyAlignment="1">
      <alignment horizontal="right" vertical="center"/>
    </xf>
    <xf numFmtId="10" fontId="5" fillId="0" borderId="0" xfId="0" applyNumberFormat="1" applyFont="1" applyAlignment="1">
      <alignment horizontal="right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164" fontId="6" fillId="0" borderId="1" xfId="0" applyNumberFormat="1" applyFont="1" applyBorder="1"/>
    <xf numFmtId="10" fontId="6" fillId="0" borderId="1" xfId="0" applyNumberFormat="1" applyFont="1" applyBorder="1"/>
    <xf numFmtId="0" fontId="5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left" vertical="center" wrapText="1"/>
    </xf>
    <xf numFmtId="164" fontId="5" fillId="7" borderId="0" xfId="0" applyNumberFormat="1" applyFont="1" applyFill="1" applyAlignment="1">
      <alignment horizontal="right" vertical="center"/>
    </xf>
    <xf numFmtId="10" fontId="5" fillId="7" borderId="0" xfId="0" applyNumberFormat="1" applyFont="1" applyFill="1" applyAlignment="1">
      <alignment horizontal="right" vertical="center"/>
    </xf>
    <xf numFmtId="0" fontId="3" fillId="2" borderId="2" xfId="0" applyFont="1" applyFill="1" applyBorder="1"/>
    <xf numFmtId="0" fontId="3" fillId="2" borderId="2" xfId="0" applyFont="1" applyFill="1" applyBorder="1" applyAlignment="1">
      <alignment wrapText="1"/>
    </xf>
    <xf numFmtId="164" fontId="3" fillId="2" borderId="2" xfId="0" applyNumberFormat="1" applyFont="1" applyFill="1" applyBorder="1"/>
    <xf numFmtId="10" fontId="3" fillId="2" borderId="2" xfId="0" applyNumberFormat="1" applyFont="1" applyFill="1" applyBorder="1"/>
    <xf numFmtId="0" fontId="4" fillId="4" borderId="0" xfId="0" applyFont="1" applyFill="1"/>
    <xf numFmtId="0" fontId="0" fillId="0" borderId="0" xfId="0"/>
    <xf numFmtId="0" fontId="3" fillId="3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esktop\Sistema_Canudos_Cachoeira\planilha_orcamento_sanepar%20-.xlsx" TargetMode="External"/><Relationship Id="rId1" Type="http://schemas.openxmlformats.org/officeDocument/2006/relationships/externalLinkPath" Target="/Users/User/Downloads/planilha_orcamento_sanepar%20-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o e Instruções"/>
      <sheetName val="Orçamento de Referência"/>
      <sheetName val="Proposta do Licitante"/>
    </sheetNames>
    <sheetDataSet>
      <sheetData sheetId="0"/>
      <sheetData sheetId="1">
        <row r="23">
          <cell r="D23">
            <v>1</v>
          </cell>
          <cell r="H23">
            <v>197.87</v>
          </cell>
        </row>
        <row r="26">
          <cell r="D26">
            <v>4</v>
          </cell>
          <cell r="H26">
            <v>6.92</v>
          </cell>
        </row>
        <row r="29">
          <cell r="D29">
            <v>3.5</v>
          </cell>
          <cell r="H29">
            <v>267.77999999999997</v>
          </cell>
        </row>
        <row r="32">
          <cell r="D32">
            <v>3.5</v>
          </cell>
          <cell r="H32">
            <v>60.24</v>
          </cell>
        </row>
        <row r="35">
          <cell r="D35">
            <v>1.2</v>
          </cell>
          <cell r="H35">
            <v>16.869999999999997</v>
          </cell>
        </row>
        <row r="36">
          <cell r="D36">
            <v>1.2</v>
          </cell>
          <cell r="H36">
            <v>36.129999999999995</v>
          </cell>
        </row>
        <row r="39">
          <cell r="D39">
            <v>1</v>
          </cell>
          <cell r="H39">
            <v>696.31</v>
          </cell>
        </row>
        <row r="40">
          <cell r="D40">
            <v>26</v>
          </cell>
          <cell r="H40">
            <v>6360.87</v>
          </cell>
        </row>
        <row r="43">
          <cell r="D43">
            <v>4</v>
          </cell>
          <cell r="H43">
            <v>203.7</v>
          </cell>
        </row>
        <row r="46">
          <cell r="D46">
            <v>7</v>
          </cell>
          <cell r="H46">
            <v>405.08</v>
          </cell>
        </row>
        <row r="49">
          <cell r="D49">
            <v>7</v>
          </cell>
          <cell r="H49">
            <v>145.99</v>
          </cell>
        </row>
        <row r="55">
          <cell r="D55">
            <v>1</v>
          </cell>
          <cell r="H55">
            <v>439.75</v>
          </cell>
        </row>
        <row r="56">
          <cell r="D56">
            <v>1</v>
          </cell>
          <cell r="H56">
            <v>171.9</v>
          </cell>
        </row>
        <row r="57">
          <cell r="D57">
            <v>1</v>
          </cell>
          <cell r="H57">
            <v>81.599999999999994</v>
          </cell>
        </row>
        <row r="58">
          <cell r="D58">
            <v>1</v>
          </cell>
          <cell r="H58">
            <v>153.41999999999999</v>
          </cell>
        </row>
        <row r="59">
          <cell r="D59">
            <v>1</v>
          </cell>
          <cell r="H59">
            <v>5.0599999999999996</v>
          </cell>
        </row>
        <row r="60">
          <cell r="D60">
            <v>2</v>
          </cell>
          <cell r="H60">
            <v>672.36</v>
          </cell>
        </row>
        <row r="61">
          <cell r="D61">
            <v>2</v>
          </cell>
          <cell r="H61">
            <v>408.92</v>
          </cell>
        </row>
        <row r="62">
          <cell r="D62">
            <v>2</v>
          </cell>
          <cell r="H62">
            <v>325.14</v>
          </cell>
        </row>
        <row r="63">
          <cell r="D63">
            <v>3</v>
          </cell>
          <cell r="H63">
            <v>59.44</v>
          </cell>
        </row>
        <row r="64">
          <cell r="D64">
            <v>9</v>
          </cell>
          <cell r="H64">
            <v>389.12</v>
          </cell>
        </row>
        <row r="65">
          <cell r="D65">
            <v>13</v>
          </cell>
          <cell r="H65">
            <v>561.6</v>
          </cell>
        </row>
        <row r="66">
          <cell r="D66">
            <v>38</v>
          </cell>
          <cell r="H66">
            <v>346.16</v>
          </cell>
        </row>
        <row r="67">
          <cell r="D67">
            <v>38</v>
          </cell>
          <cell r="H67">
            <v>4297.0200000000004</v>
          </cell>
        </row>
        <row r="68">
          <cell r="D68">
            <v>1</v>
          </cell>
          <cell r="H68">
            <v>6694.8</v>
          </cell>
        </row>
        <row r="74">
          <cell r="D74">
            <v>1</v>
          </cell>
          <cell r="H74">
            <v>1228.1399999999999</v>
          </cell>
        </row>
        <row r="75">
          <cell r="D75">
            <v>2</v>
          </cell>
          <cell r="H75">
            <v>943.77</v>
          </cell>
        </row>
        <row r="76">
          <cell r="D76">
            <v>20</v>
          </cell>
          <cell r="H76">
            <v>171.6</v>
          </cell>
        </row>
        <row r="79">
          <cell r="D79">
            <v>2</v>
          </cell>
          <cell r="H79">
            <v>158.35</v>
          </cell>
        </row>
        <row r="82">
          <cell r="D82">
            <v>2</v>
          </cell>
          <cell r="H82">
            <v>95.49</v>
          </cell>
        </row>
        <row r="85">
          <cell r="D85">
            <v>1</v>
          </cell>
          <cell r="H85">
            <v>29.15</v>
          </cell>
        </row>
        <row r="88">
          <cell r="D88">
            <v>1</v>
          </cell>
          <cell r="H88">
            <v>439.43</v>
          </cell>
        </row>
        <row r="91">
          <cell r="D91">
            <v>7</v>
          </cell>
          <cell r="H91">
            <v>290.04000000000002</v>
          </cell>
        </row>
        <row r="94">
          <cell r="D94">
            <v>2</v>
          </cell>
          <cell r="H94">
            <v>41.720000000000006</v>
          </cell>
        </row>
        <row r="100">
          <cell r="D100">
            <v>1</v>
          </cell>
          <cell r="H100">
            <v>10.14</v>
          </cell>
        </row>
        <row r="101">
          <cell r="D101">
            <v>1</v>
          </cell>
          <cell r="H101">
            <v>12.76</v>
          </cell>
        </row>
        <row r="102">
          <cell r="D102">
            <v>1</v>
          </cell>
          <cell r="H102">
            <v>70.47</v>
          </cell>
        </row>
        <row r="103">
          <cell r="D103">
            <v>1</v>
          </cell>
          <cell r="H103">
            <v>7080</v>
          </cell>
        </row>
        <row r="104">
          <cell r="D104">
            <v>1</v>
          </cell>
          <cell r="H104">
            <v>14.31</v>
          </cell>
        </row>
        <row r="105">
          <cell r="D105">
            <v>1</v>
          </cell>
          <cell r="H105">
            <v>50.52</v>
          </cell>
        </row>
        <row r="106">
          <cell r="D106">
            <v>2</v>
          </cell>
          <cell r="H106">
            <v>9.84</v>
          </cell>
        </row>
        <row r="107">
          <cell r="D107">
            <v>6</v>
          </cell>
          <cell r="H107">
            <v>100.96</v>
          </cell>
        </row>
        <row r="108">
          <cell r="D108">
            <v>12</v>
          </cell>
          <cell r="H108">
            <v>339.7</v>
          </cell>
        </row>
        <row r="109">
          <cell r="D109">
            <v>25</v>
          </cell>
          <cell r="H109">
            <v>126.56</v>
          </cell>
        </row>
        <row r="115">
          <cell r="D115">
            <v>1</v>
          </cell>
          <cell r="H115">
            <v>79.180000000000007</v>
          </cell>
        </row>
        <row r="118">
          <cell r="D118">
            <v>5</v>
          </cell>
          <cell r="H118">
            <v>207.18</v>
          </cell>
        </row>
        <row r="121">
          <cell r="D121">
            <v>3</v>
          </cell>
          <cell r="H121">
            <v>81.42</v>
          </cell>
        </row>
        <row r="122">
          <cell r="D122">
            <v>3</v>
          </cell>
          <cell r="H122">
            <v>62.57</v>
          </cell>
        </row>
        <row r="128">
          <cell r="D128">
            <v>1</v>
          </cell>
          <cell r="H128">
            <v>28.31</v>
          </cell>
        </row>
        <row r="129">
          <cell r="D129">
            <v>1</v>
          </cell>
          <cell r="H129">
            <v>138.04</v>
          </cell>
        </row>
        <row r="130">
          <cell r="D130">
            <v>1</v>
          </cell>
          <cell r="H130">
            <v>14.27</v>
          </cell>
        </row>
        <row r="131">
          <cell r="D131">
            <v>1</v>
          </cell>
          <cell r="H131">
            <v>12.76</v>
          </cell>
        </row>
        <row r="132">
          <cell r="D132">
            <v>3</v>
          </cell>
          <cell r="H132">
            <v>89.56</v>
          </cell>
        </row>
        <row r="133">
          <cell r="D133">
            <v>3</v>
          </cell>
          <cell r="H133">
            <v>14.76</v>
          </cell>
        </row>
        <row r="134">
          <cell r="D134">
            <v>20</v>
          </cell>
          <cell r="H134">
            <v>101.24</v>
          </cell>
        </row>
        <row r="140">
          <cell r="D140">
            <v>1.2</v>
          </cell>
          <cell r="H140">
            <v>9.17</v>
          </cell>
        </row>
        <row r="141">
          <cell r="D141">
            <v>1.2</v>
          </cell>
          <cell r="H141">
            <v>16.239999999999998</v>
          </cell>
        </row>
        <row r="144">
          <cell r="D144">
            <v>2</v>
          </cell>
          <cell r="H144">
            <v>101.85</v>
          </cell>
        </row>
        <row r="147">
          <cell r="D147">
            <v>23</v>
          </cell>
          <cell r="H147">
            <v>1330.98</v>
          </cell>
        </row>
        <row r="150">
          <cell r="D150">
            <v>26</v>
          </cell>
          <cell r="H150">
            <v>2636.12</v>
          </cell>
        </row>
        <row r="156">
          <cell r="D156">
            <v>1</v>
          </cell>
          <cell r="H156">
            <v>43.24</v>
          </cell>
        </row>
        <row r="157">
          <cell r="D157">
            <v>1</v>
          </cell>
          <cell r="H157">
            <v>439.75</v>
          </cell>
        </row>
        <row r="158">
          <cell r="D158">
            <v>1</v>
          </cell>
          <cell r="H158">
            <v>81.73</v>
          </cell>
        </row>
        <row r="159">
          <cell r="D159">
            <v>1</v>
          </cell>
          <cell r="H159">
            <v>19.809999999999999</v>
          </cell>
        </row>
        <row r="160">
          <cell r="D160">
            <v>1</v>
          </cell>
          <cell r="H160">
            <v>204.46</v>
          </cell>
        </row>
        <row r="161">
          <cell r="D161">
            <v>1</v>
          </cell>
          <cell r="H161">
            <v>162.57</v>
          </cell>
        </row>
        <row r="162">
          <cell r="D162">
            <v>2</v>
          </cell>
          <cell r="H162">
            <v>122.74</v>
          </cell>
        </row>
        <row r="163">
          <cell r="D163">
            <v>2</v>
          </cell>
          <cell r="H163">
            <v>672.36</v>
          </cell>
        </row>
        <row r="164">
          <cell r="D164">
            <v>2</v>
          </cell>
          <cell r="H164">
            <v>163.19</v>
          </cell>
        </row>
        <row r="165">
          <cell r="D165">
            <v>3</v>
          </cell>
          <cell r="H165">
            <v>515.71</v>
          </cell>
        </row>
        <row r="166">
          <cell r="D166">
            <v>4</v>
          </cell>
          <cell r="H166">
            <v>172.8</v>
          </cell>
        </row>
        <row r="167">
          <cell r="D167">
            <v>8</v>
          </cell>
          <cell r="H167">
            <v>617.66</v>
          </cell>
        </row>
        <row r="168">
          <cell r="D168">
            <v>40</v>
          </cell>
          <cell r="H168">
            <v>4523.18</v>
          </cell>
        </row>
        <row r="174">
          <cell r="D174">
            <v>1</v>
          </cell>
          <cell r="H174">
            <v>63807.76</v>
          </cell>
        </row>
        <row r="175">
          <cell r="D175">
            <v>1</v>
          </cell>
          <cell r="H175">
            <v>15285.55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FB501-077C-463B-850D-837BFD5520A3}">
  <dimension ref="A1:M163"/>
  <sheetViews>
    <sheetView tabSelected="1" workbookViewId="0">
      <selection activeCell="O16" sqref="O16"/>
    </sheetView>
  </sheetViews>
  <sheetFormatPr defaultRowHeight="15"/>
  <cols>
    <col min="1" max="1" width="15" customWidth="1"/>
    <col min="2" max="2" width="45.7109375" style="2" customWidth="1"/>
    <col min="3" max="4" width="8.7109375" customWidth="1"/>
    <col min="5" max="13" width="12.7109375" customWidth="1"/>
  </cols>
  <sheetData>
    <row r="1" spans="1:13" ht="21">
      <c r="A1" s="1" t="s">
        <v>167</v>
      </c>
    </row>
    <row r="2" spans="1:13">
      <c r="A2" s="3" t="s">
        <v>0</v>
      </c>
    </row>
    <row r="4" spans="1:13" ht="45">
      <c r="A4" s="4" t="s">
        <v>1</v>
      </c>
      <c r="B4" s="5" t="s">
        <v>2</v>
      </c>
      <c r="C4" s="4" t="s">
        <v>3</v>
      </c>
      <c r="D4" s="4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5" t="s">
        <v>13</v>
      </c>
    </row>
    <row r="5" spans="1:13">
      <c r="A5" s="28" t="s">
        <v>14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3">
      <c r="A6" s="26" t="s">
        <v>15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</row>
    <row r="7" spans="1:13">
      <c r="A7" s="6" t="s">
        <v>16</v>
      </c>
      <c r="B7" s="7" t="s">
        <v>17</v>
      </c>
      <c r="C7" s="6" t="s">
        <v>18</v>
      </c>
      <c r="D7" s="8">
        <f>'[1]Orçamento de Referência'!D23</f>
        <v>1</v>
      </c>
      <c r="E7" s="9"/>
      <c r="F7" s="9">
        <v>0</v>
      </c>
      <c r="G7" s="10">
        <f>E7+F7</f>
        <v>0</v>
      </c>
      <c r="H7" s="10">
        <f>D7*G7</f>
        <v>0</v>
      </c>
      <c r="I7" s="11">
        <f>D7*E7</f>
        <v>0</v>
      </c>
      <c r="J7" s="11">
        <f>D7*F7</f>
        <v>0</v>
      </c>
      <c r="K7" s="12">
        <f>'[1]Orçamento de Referência'!H23</f>
        <v>197.87</v>
      </c>
      <c r="L7" s="12">
        <f>H7-K7</f>
        <v>-197.87</v>
      </c>
      <c r="M7" s="13">
        <f>IFERROR(L7/K7,0)</f>
        <v>-1</v>
      </c>
    </row>
    <row r="8" spans="1:13">
      <c r="A8" s="14"/>
      <c r="B8" s="15" t="s">
        <v>19</v>
      </c>
      <c r="C8" s="14"/>
      <c r="D8" s="14"/>
      <c r="E8" s="14"/>
      <c r="F8" s="14"/>
      <c r="G8" s="14"/>
      <c r="H8" s="16">
        <f>SUM(H7:H7)</f>
        <v>0</v>
      </c>
      <c r="I8" s="16">
        <f>SUM(I7:I7)</f>
        <v>0</v>
      </c>
      <c r="J8" s="16">
        <f>SUM(J7:J7)</f>
        <v>0</v>
      </c>
      <c r="K8" s="16">
        <f>SUM(K7:K7)</f>
        <v>197.87</v>
      </c>
      <c r="L8" s="16">
        <f>SUM(L7:L7)</f>
        <v>-197.87</v>
      </c>
      <c r="M8" s="17">
        <f>IFERROR(L8/K8,0)</f>
        <v>-1</v>
      </c>
    </row>
    <row r="9" spans="1:13">
      <c r="A9" s="26" t="s">
        <v>20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</row>
    <row r="10" spans="1:13">
      <c r="A10" s="6" t="s">
        <v>21</v>
      </c>
      <c r="B10" s="7" t="s">
        <v>22</v>
      </c>
      <c r="C10" s="6" t="s">
        <v>23</v>
      </c>
      <c r="D10" s="8">
        <f>'[1]Orçamento de Referência'!D26</f>
        <v>4</v>
      </c>
      <c r="E10" s="9"/>
      <c r="F10" s="9">
        <v>0</v>
      </c>
      <c r="G10" s="10">
        <f>E10+F10</f>
        <v>0</v>
      </c>
      <c r="H10" s="10">
        <f>D10*G10</f>
        <v>0</v>
      </c>
      <c r="I10" s="11">
        <f>D10*E10</f>
        <v>0</v>
      </c>
      <c r="J10" s="11">
        <f>D10*F10</f>
        <v>0</v>
      </c>
      <c r="K10" s="12">
        <f>'[1]Orçamento de Referência'!H26</f>
        <v>6.92</v>
      </c>
      <c r="L10" s="12">
        <f>H10-K10</f>
        <v>-6.92</v>
      </c>
      <c r="M10" s="13">
        <f>IFERROR(L10/K10,0)</f>
        <v>-1</v>
      </c>
    </row>
    <row r="11" spans="1:13">
      <c r="A11" s="14"/>
      <c r="B11" s="15" t="s">
        <v>24</v>
      </c>
      <c r="C11" s="14"/>
      <c r="D11" s="14"/>
      <c r="E11" s="14"/>
      <c r="F11" s="14"/>
      <c r="G11" s="14"/>
      <c r="H11" s="16">
        <f>SUM(H10:H10)</f>
        <v>0</v>
      </c>
      <c r="I11" s="16">
        <f>SUM(I10:I10)</f>
        <v>0</v>
      </c>
      <c r="J11" s="16">
        <f>SUM(J10:J10)</f>
        <v>0</v>
      </c>
      <c r="K11" s="16">
        <f>SUM(K10:K10)</f>
        <v>6.92</v>
      </c>
      <c r="L11" s="16">
        <f>SUM(L10:L10)</f>
        <v>-6.92</v>
      </c>
      <c r="M11" s="17">
        <f>IFERROR(L11/K11,0)</f>
        <v>-1</v>
      </c>
    </row>
    <row r="12" spans="1:13">
      <c r="A12" s="26" t="s">
        <v>25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</row>
    <row r="13" spans="1:13">
      <c r="A13" s="6" t="s">
        <v>26</v>
      </c>
      <c r="B13" s="7" t="s">
        <v>27</v>
      </c>
      <c r="C13" s="6" t="s">
        <v>28</v>
      </c>
      <c r="D13" s="8">
        <f>'[1]Orçamento de Referência'!D29</f>
        <v>3.5</v>
      </c>
      <c r="E13" s="9"/>
      <c r="F13" s="9">
        <v>0</v>
      </c>
      <c r="G13" s="10">
        <f>E13+F13</f>
        <v>0</v>
      </c>
      <c r="H13" s="10">
        <f>D13*G13</f>
        <v>0</v>
      </c>
      <c r="I13" s="11">
        <f>D13*E13</f>
        <v>0</v>
      </c>
      <c r="J13" s="11">
        <f>D13*F13</f>
        <v>0</v>
      </c>
      <c r="K13" s="12">
        <f>'[1]Orçamento de Referência'!H29</f>
        <v>267.77999999999997</v>
      </c>
      <c r="L13" s="12">
        <f>H13-K13</f>
        <v>-267.77999999999997</v>
      </c>
      <c r="M13" s="13">
        <f>IFERROR(L13/K13,0)</f>
        <v>-1</v>
      </c>
    </row>
    <row r="14" spans="1:13">
      <c r="A14" s="14"/>
      <c r="B14" s="15" t="s">
        <v>29</v>
      </c>
      <c r="C14" s="14"/>
      <c r="D14" s="14"/>
      <c r="E14" s="14"/>
      <c r="F14" s="14"/>
      <c r="G14" s="14"/>
      <c r="H14" s="16">
        <f>SUM(H13:H13)</f>
        <v>0</v>
      </c>
      <c r="I14" s="16">
        <f>SUM(I13:I13)</f>
        <v>0</v>
      </c>
      <c r="J14" s="16">
        <f>SUM(J13:J13)</f>
        <v>0</v>
      </c>
      <c r="K14" s="16">
        <f>SUM(K13:K13)</f>
        <v>267.77999999999997</v>
      </c>
      <c r="L14" s="16">
        <f>SUM(L13:L13)</f>
        <v>-267.77999999999997</v>
      </c>
      <c r="M14" s="17">
        <f>IFERROR(L14/K14,0)</f>
        <v>-1</v>
      </c>
    </row>
    <row r="15" spans="1:13">
      <c r="A15" s="26" t="s">
        <v>30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</row>
    <row r="16" spans="1:13">
      <c r="A16" s="6" t="s">
        <v>31</v>
      </c>
      <c r="B16" s="7" t="s">
        <v>32</v>
      </c>
      <c r="C16" s="6" t="s">
        <v>28</v>
      </c>
      <c r="D16" s="8">
        <f>'[1]Orçamento de Referência'!D32</f>
        <v>3.5</v>
      </c>
      <c r="E16" s="9"/>
      <c r="F16" s="9">
        <v>0</v>
      </c>
      <c r="G16" s="10">
        <f>E16+F16</f>
        <v>0</v>
      </c>
      <c r="H16" s="10">
        <f>D16*G16</f>
        <v>0</v>
      </c>
      <c r="I16" s="11">
        <f>D16*E16</f>
        <v>0</v>
      </c>
      <c r="J16" s="11">
        <f>D16*F16</f>
        <v>0</v>
      </c>
      <c r="K16" s="12">
        <f>'[1]Orçamento de Referência'!H32</f>
        <v>60.24</v>
      </c>
      <c r="L16" s="12">
        <f>H16-K16</f>
        <v>-60.24</v>
      </c>
      <c r="M16" s="13">
        <f>IFERROR(L16/K16,0)</f>
        <v>-1</v>
      </c>
    </row>
    <row r="17" spans="1:13">
      <c r="A17" s="14"/>
      <c r="B17" s="15" t="s">
        <v>33</v>
      </c>
      <c r="C17" s="14"/>
      <c r="D17" s="14"/>
      <c r="E17" s="14"/>
      <c r="F17" s="14"/>
      <c r="G17" s="14"/>
      <c r="H17" s="16">
        <f>SUM(H16:H16)</f>
        <v>0</v>
      </c>
      <c r="I17" s="16">
        <f>SUM(I16:I16)</f>
        <v>0</v>
      </c>
      <c r="J17" s="16">
        <f>SUM(J16:J16)</f>
        <v>0</v>
      </c>
      <c r="K17" s="16">
        <f>SUM(K16:K16)</f>
        <v>60.24</v>
      </c>
      <c r="L17" s="16">
        <f>SUM(L16:L16)</f>
        <v>-60.24</v>
      </c>
      <c r="M17" s="17">
        <f>IFERROR(L17/K17,0)</f>
        <v>-1</v>
      </c>
    </row>
    <row r="18" spans="1:13">
      <c r="A18" s="26" t="s">
        <v>34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</row>
    <row r="19" spans="1:13" ht="30">
      <c r="A19" s="6" t="s">
        <v>35</v>
      </c>
      <c r="B19" s="7" t="s">
        <v>36</v>
      </c>
      <c r="C19" s="6" t="s">
        <v>23</v>
      </c>
      <c r="D19" s="8">
        <f>'[1]Orçamento de Referência'!D35</f>
        <v>1.2</v>
      </c>
      <c r="E19" s="9"/>
      <c r="F19" s="9"/>
      <c r="G19" s="10">
        <f>E19+F19</f>
        <v>0</v>
      </c>
      <c r="H19" s="10">
        <f>D19*G19</f>
        <v>0</v>
      </c>
      <c r="I19" s="11">
        <f>D19*E19</f>
        <v>0</v>
      </c>
      <c r="J19" s="11">
        <f>D19*F19</f>
        <v>0</v>
      </c>
      <c r="K19" s="12">
        <f>'[1]Orçamento de Referência'!H35</f>
        <v>16.869999999999997</v>
      </c>
      <c r="L19" s="12">
        <f>H19-K19</f>
        <v>-16.869999999999997</v>
      </c>
      <c r="M19" s="13">
        <f>IFERROR(L19/K19,0)</f>
        <v>-1</v>
      </c>
    </row>
    <row r="20" spans="1:13">
      <c r="A20" s="18" t="s">
        <v>37</v>
      </c>
      <c r="B20" s="19" t="s">
        <v>38</v>
      </c>
      <c r="C20" s="18" t="s">
        <v>23</v>
      </c>
      <c r="D20" s="8">
        <f>'[1]Orçamento de Referência'!D36</f>
        <v>1.2</v>
      </c>
      <c r="E20" s="9"/>
      <c r="F20" s="9"/>
      <c r="G20" s="10">
        <f>E20+F20</f>
        <v>0</v>
      </c>
      <c r="H20" s="10">
        <f>D20*G20</f>
        <v>0</v>
      </c>
      <c r="I20" s="11">
        <f>D20*E20</f>
        <v>0</v>
      </c>
      <c r="J20" s="11">
        <f>D20*F20</f>
        <v>0</v>
      </c>
      <c r="K20" s="20">
        <f>'[1]Orçamento de Referência'!H36</f>
        <v>36.129999999999995</v>
      </c>
      <c r="L20" s="20">
        <f>H20-K20</f>
        <v>-36.129999999999995</v>
      </c>
      <c r="M20" s="21">
        <f>IFERROR(L20/K20,0)</f>
        <v>-1</v>
      </c>
    </row>
    <row r="21" spans="1:13">
      <c r="A21" s="14"/>
      <c r="B21" s="15" t="s">
        <v>39</v>
      </c>
      <c r="C21" s="14"/>
      <c r="D21" s="14"/>
      <c r="E21" s="14"/>
      <c r="F21" s="14"/>
      <c r="G21" s="14"/>
      <c r="H21" s="16">
        <f>SUM(H19:H20)</f>
        <v>0</v>
      </c>
      <c r="I21" s="16">
        <f>SUM(I19:I20)</f>
        <v>0</v>
      </c>
      <c r="J21" s="16">
        <f>SUM(J19:J20)</f>
        <v>0</v>
      </c>
      <c r="K21" s="16">
        <f>SUM(K19:K20)</f>
        <v>52.999999999999993</v>
      </c>
      <c r="L21" s="16">
        <f>SUM(L19:L20)</f>
        <v>-52.999999999999993</v>
      </c>
      <c r="M21" s="17">
        <f>IFERROR(L21/K21,0)</f>
        <v>-1</v>
      </c>
    </row>
    <row r="22" spans="1:13">
      <c r="A22" s="26" t="s">
        <v>40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</row>
    <row r="23" spans="1:13">
      <c r="A23" s="6" t="s">
        <v>41</v>
      </c>
      <c r="B23" s="7" t="s">
        <v>42</v>
      </c>
      <c r="C23" s="6" t="s">
        <v>18</v>
      </c>
      <c r="D23" s="8">
        <f>'[1]Orçamento de Referência'!D39</f>
        <v>1</v>
      </c>
      <c r="E23" s="9"/>
      <c r="F23" s="9">
        <v>0</v>
      </c>
      <c r="G23" s="10">
        <f>E23+F23</f>
        <v>0</v>
      </c>
      <c r="H23" s="10">
        <f>D23*G23</f>
        <v>0</v>
      </c>
      <c r="I23" s="11">
        <f>D23*E23</f>
        <v>0</v>
      </c>
      <c r="J23" s="11">
        <f>D23*F23</f>
        <v>0</v>
      </c>
      <c r="K23" s="12">
        <f>'[1]Orçamento de Referência'!H39</f>
        <v>696.31</v>
      </c>
      <c r="L23" s="12">
        <f>H23-K23</f>
        <v>-696.31</v>
      </c>
      <c r="M23" s="13">
        <f>IFERROR(L23/K23,0)</f>
        <v>-1</v>
      </c>
    </row>
    <row r="24" spans="1:13">
      <c r="A24" s="18" t="s">
        <v>43</v>
      </c>
      <c r="B24" s="19" t="s">
        <v>44</v>
      </c>
      <c r="C24" s="18" t="s">
        <v>18</v>
      </c>
      <c r="D24" s="8">
        <f>'[1]Orçamento de Referência'!D40</f>
        <v>26</v>
      </c>
      <c r="E24" s="9"/>
      <c r="F24" s="9">
        <v>0</v>
      </c>
      <c r="G24" s="10">
        <f>E24+F24</f>
        <v>0</v>
      </c>
      <c r="H24" s="10">
        <f>D24*G24</f>
        <v>0</v>
      </c>
      <c r="I24" s="11">
        <f>D24*E24</f>
        <v>0</v>
      </c>
      <c r="J24" s="11">
        <f>D24*F24</f>
        <v>0</v>
      </c>
      <c r="K24" s="20">
        <f>'[1]Orçamento de Referência'!H40</f>
        <v>6360.87</v>
      </c>
      <c r="L24" s="20">
        <f>H24-K24</f>
        <v>-6360.87</v>
      </c>
      <c r="M24" s="21">
        <f>IFERROR(L24/K24,0)</f>
        <v>-1</v>
      </c>
    </row>
    <row r="25" spans="1:13">
      <c r="A25" s="14"/>
      <c r="B25" s="15" t="s">
        <v>45</v>
      </c>
      <c r="C25" s="14"/>
      <c r="D25" s="14"/>
      <c r="E25" s="14"/>
      <c r="F25" s="14"/>
      <c r="G25" s="14"/>
      <c r="H25" s="16">
        <f>SUM(H23:H24)</f>
        <v>0</v>
      </c>
      <c r="I25" s="16">
        <f>SUM(I23:I24)</f>
        <v>0</v>
      </c>
      <c r="J25" s="16">
        <f>SUM(J23:J24)</f>
        <v>0</v>
      </c>
      <c r="K25" s="16">
        <f>SUM(K23:K24)</f>
        <v>7057.18</v>
      </c>
      <c r="L25" s="16">
        <f>SUM(L23:L24)</f>
        <v>-7057.18</v>
      </c>
      <c r="M25" s="17">
        <f>IFERROR(L25/K25,0)</f>
        <v>-1</v>
      </c>
    </row>
    <row r="26" spans="1:13">
      <c r="A26" s="26" t="s">
        <v>46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</row>
    <row r="27" spans="1:13">
      <c r="A27" s="6" t="s">
        <v>47</v>
      </c>
      <c r="B27" s="7" t="s">
        <v>48</v>
      </c>
      <c r="C27" s="6" t="s">
        <v>18</v>
      </c>
      <c r="D27" s="8">
        <f>'[1]Orçamento de Referência'!D43</f>
        <v>4</v>
      </c>
      <c r="E27" s="9"/>
      <c r="F27" s="9">
        <v>0</v>
      </c>
      <c r="G27" s="10">
        <f>E27+F27</f>
        <v>0</v>
      </c>
      <c r="H27" s="10">
        <f>D27*G27</f>
        <v>0</v>
      </c>
      <c r="I27" s="11">
        <f>D27*E27</f>
        <v>0</v>
      </c>
      <c r="J27" s="11">
        <f>D27*F27</f>
        <v>0</v>
      </c>
      <c r="K27" s="12">
        <f>'[1]Orçamento de Referência'!H43</f>
        <v>203.7</v>
      </c>
      <c r="L27" s="12">
        <f>H27-K27</f>
        <v>-203.7</v>
      </c>
      <c r="M27" s="13">
        <f>IFERROR(L27/K27,0)</f>
        <v>-1</v>
      </c>
    </row>
    <row r="28" spans="1:13">
      <c r="A28" s="14"/>
      <c r="B28" s="15" t="s">
        <v>49</v>
      </c>
      <c r="C28" s="14"/>
      <c r="D28" s="14"/>
      <c r="E28" s="14"/>
      <c r="F28" s="14"/>
      <c r="G28" s="14"/>
      <c r="H28" s="16">
        <f>SUM(H27:H27)</f>
        <v>0</v>
      </c>
      <c r="I28" s="16">
        <f>SUM(I27:I27)</f>
        <v>0</v>
      </c>
      <c r="J28" s="16">
        <f>SUM(J27:J27)</f>
        <v>0</v>
      </c>
      <c r="K28" s="16">
        <f>SUM(K27:K27)</f>
        <v>203.7</v>
      </c>
      <c r="L28" s="16">
        <f>SUM(L27:L27)</f>
        <v>-203.7</v>
      </c>
      <c r="M28" s="17">
        <f>IFERROR(L28/K28,0)</f>
        <v>-1</v>
      </c>
    </row>
    <row r="29" spans="1:13">
      <c r="A29" s="26" t="s">
        <v>50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>
      <c r="A30" s="6" t="s">
        <v>51</v>
      </c>
      <c r="B30" s="7" t="s">
        <v>52</v>
      </c>
      <c r="C30" s="6" t="s">
        <v>18</v>
      </c>
      <c r="D30" s="8">
        <f>'[1]Orçamento de Referência'!D46</f>
        <v>7</v>
      </c>
      <c r="E30" s="9"/>
      <c r="F30" s="9"/>
      <c r="G30" s="10">
        <f>E30+F30</f>
        <v>0</v>
      </c>
      <c r="H30" s="10">
        <f>D30*G30</f>
        <v>0</v>
      </c>
      <c r="I30" s="11">
        <f>D30*E30</f>
        <v>0</v>
      </c>
      <c r="J30" s="11">
        <f>D30*F30</f>
        <v>0</v>
      </c>
      <c r="K30" s="12">
        <f>'[1]Orçamento de Referência'!H46</f>
        <v>405.08</v>
      </c>
      <c r="L30" s="12">
        <f>H30-K30</f>
        <v>-405.08</v>
      </c>
      <c r="M30" s="13">
        <f>IFERROR(L30/K30,0)</f>
        <v>-1</v>
      </c>
    </row>
    <row r="31" spans="1:13">
      <c r="A31" s="14"/>
      <c r="B31" s="15" t="s">
        <v>53</v>
      </c>
      <c r="C31" s="14"/>
      <c r="D31" s="14"/>
      <c r="E31" s="14"/>
      <c r="F31" s="14"/>
      <c r="G31" s="14"/>
      <c r="H31" s="16">
        <f>SUM(H30:H30)</f>
        <v>0</v>
      </c>
      <c r="I31" s="16">
        <f>SUM(I30:I30)</f>
        <v>0</v>
      </c>
      <c r="J31" s="16">
        <f>SUM(J30:J30)</f>
        <v>0</v>
      </c>
      <c r="K31" s="16">
        <f>SUM(K30:K30)</f>
        <v>405.08</v>
      </c>
      <c r="L31" s="16">
        <f>SUM(L30:L30)</f>
        <v>-405.08</v>
      </c>
      <c r="M31" s="17">
        <f>IFERROR(L31/K31,0)</f>
        <v>-1</v>
      </c>
    </row>
    <row r="32" spans="1:13">
      <c r="A32" s="26" t="s">
        <v>54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</row>
    <row r="33" spans="1:13">
      <c r="A33" s="6" t="s">
        <v>55</v>
      </c>
      <c r="B33" s="7" t="s">
        <v>56</v>
      </c>
      <c r="C33" s="6" t="s">
        <v>18</v>
      </c>
      <c r="D33" s="8">
        <f>'[1]Orçamento de Referência'!D49</f>
        <v>7</v>
      </c>
      <c r="E33" s="9"/>
      <c r="F33" s="9"/>
      <c r="G33" s="10">
        <f>E33+F33</f>
        <v>0</v>
      </c>
      <c r="H33" s="10">
        <f>D33*G33</f>
        <v>0</v>
      </c>
      <c r="I33" s="11">
        <f>D33*E33</f>
        <v>0</v>
      </c>
      <c r="J33" s="11">
        <f>D33*F33</f>
        <v>0</v>
      </c>
      <c r="K33" s="12">
        <f>'[1]Orçamento de Referência'!H49</f>
        <v>145.99</v>
      </c>
      <c r="L33" s="12">
        <f>H33-K33</f>
        <v>-145.99</v>
      </c>
      <c r="M33" s="13">
        <f>IFERROR(L33/K33,0)</f>
        <v>-1</v>
      </c>
    </row>
    <row r="34" spans="1:13">
      <c r="A34" s="14"/>
      <c r="B34" s="15" t="s">
        <v>57</v>
      </c>
      <c r="C34" s="14"/>
      <c r="D34" s="14"/>
      <c r="E34" s="14"/>
      <c r="F34" s="14"/>
      <c r="G34" s="14"/>
      <c r="H34" s="16">
        <f>SUM(H33:H33)</f>
        <v>0</v>
      </c>
      <c r="I34" s="16">
        <f>SUM(I33:I33)</f>
        <v>0</v>
      </c>
      <c r="J34" s="16">
        <f>SUM(J33:J33)</f>
        <v>0</v>
      </c>
      <c r="K34" s="16">
        <f>SUM(K33:K33)</f>
        <v>145.99</v>
      </c>
      <c r="L34" s="16">
        <f>SUM(L33:L33)</f>
        <v>-145.99</v>
      </c>
      <c r="M34" s="17">
        <f>IFERROR(L34/K34,0)</f>
        <v>-1</v>
      </c>
    </row>
    <row r="35" spans="1:13">
      <c r="A35" s="14"/>
      <c r="B35" s="15" t="s">
        <v>58</v>
      </c>
      <c r="C35" s="14"/>
      <c r="D35" s="14"/>
      <c r="E35" s="14"/>
      <c r="F35" s="14"/>
      <c r="G35" s="14"/>
      <c r="H35" s="16">
        <f>H8+H11+H14+H17+H21+H25+H28+H31+H34</f>
        <v>0</v>
      </c>
      <c r="I35" s="16">
        <f>I8+I11+I14+I17+I21+I25+I28+I31+I34</f>
        <v>0</v>
      </c>
      <c r="J35" s="16">
        <f>J8+J11+J14+J17+J21+J25+J28+J31+J34</f>
        <v>0</v>
      </c>
      <c r="K35" s="16">
        <f>K8+K11+K14+K17+K21+K25+K28+K31+K34</f>
        <v>8397.76</v>
      </c>
      <c r="L35" s="16">
        <f>L8+L11+L14+L17+L21+L25+L28+L31+L34</f>
        <v>-8397.76</v>
      </c>
      <c r="M35" s="17">
        <f>IFERROR(L35/K35,0)</f>
        <v>-1</v>
      </c>
    </row>
    <row r="37" spans="1:13">
      <c r="A37" s="28" t="s">
        <v>59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</row>
    <row r="38" spans="1:13">
      <c r="A38" s="26" t="s">
        <v>60</v>
      </c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</row>
    <row r="39" spans="1:13" ht="45">
      <c r="A39" s="6" t="s">
        <v>61</v>
      </c>
      <c r="B39" s="7" t="s">
        <v>62</v>
      </c>
      <c r="C39" s="6" t="s">
        <v>63</v>
      </c>
      <c r="D39" s="8">
        <f>'[1]Orçamento de Referência'!D55</f>
        <v>1</v>
      </c>
      <c r="E39" s="9">
        <v>0</v>
      </c>
      <c r="F39" s="9"/>
      <c r="G39" s="10">
        <f t="shared" ref="G39:G52" si="0">E39+F39</f>
        <v>0</v>
      </c>
      <c r="H39" s="10">
        <f t="shared" ref="H39:H52" si="1">D39*G39</f>
        <v>0</v>
      </c>
      <c r="I39" s="11">
        <f t="shared" ref="I39:I52" si="2">D39*E39</f>
        <v>0</v>
      </c>
      <c r="J39" s="11">
        <f t="shared" ref="J39:J52" si="3">D39*F39</f>
        <v>0</v>
      </c>
      <c r="K39" s="12">
        <f>'[1]Orçamento de Referência'!H55</f>
        <v>439.75</v>
      </c>
      <c r="L39" s="12">
        <f t="shared" ref="L39:L52" si="4">H39-K39</f>
        <v>-439.75</v>
      </c>
      <c r="M39" s="13">
        <f t="shared" ref="M39:M54" si="5">IFERROR(L39/K39,0)</f>
        <v>-1</v>
      </c>
    </row>
    <row r="40" spans="1:13" ht="30">
      <c r="A40" s="18" t="s">
        <v>64</v>
      </c>
      <c r="B40" s="19" t="s">
        <v>65</v>
      </c>
      <c r="C40" s="18" t="s">
        <v>63</v>
      </c>
      <c r="D40" s="8">
        <f>'[1]Orçamento de Referência'!D56</f>
        <v>1</v>
      </c>
      <c r="E40" s="9">
        <v>0</v>
      </c>
      <c r="F40" s="9"/>
      <c r="G40" s="10">
        <f t="shared" si="0"/>
        <v>0</v>
      </c>
      <c r="H40" s="10">
        <f t="shared" si="1"/>
        <v>0</v>
      </c>
      <c r="I40" s="11">
        <f t="shared" si="2"/>
        <v>0</v>
      </c>
      <c r="J40" s="11">
        <f t="shared" si="3"/>
        <v>0</v>
      </c>
      <c r="K40" s="20">
        <f>'[1]Orçamento de Referência'!H56</f>
        <v>171.9</v>
      </c>
      <c r="L40" s="20">
        <f t="shared" si="4"/>
        <v>-171.9</v>
      </c>
      <c r="M40" s="21">
        <f t="shared" si="5"/>
        <v>-1</v>
      </c>
    </row>
    <row r="41" spans="1:13">
      <c r="A41" s="6" t="s">
        <v>66</v>
      </c>
      <c r="B41" s="7" t="s">
        <v>67</v>
      </c>
      <c r="C41" s="6" t="s">
        <v>63</v>
      </c>
      <c r="D41" s="8">
        <f>'[1]Orçamento de Referência'!D57</f>
        <v>1</v>
      </c>
      <c r="E41" s="9">
        <v>0</v>
      </c>
      <c r="F41" s="9"/>
      <c r="G41" s="10">
        <f t="shared" si="0"/>
        <v>0</v>
      </c>
      <c r="H41" s="10">
        <f t="shared" si="1"/>
        <v>0</v>
      </c>
      <c r="I41" s="11">
        <f t="shared" si="2"/>
        <v>0</v>
      </c>
      <c r="J41" s="11">
        <f t="shared" si="3"/>
        <v>0</v>
      </c>
      <c r="K41" s="12">
        <f>'[1]Orçamento de Referência'!H57</f>
        <v>81.599999999999994</v>
      </c>
      <c r="L41" s="12">
        <f t="shared" si="4"/>
        <v>-81.599999999999994</v>
      </c>
      <c r="M41" s="13">
        <f t="shared" si="5"/>
        <v>-1</v>
      </c>
    </row>
    <row r="42" spans="1:13">
      <c r="A42" s="18" t="s">
        <v>68</v>
      </c>
      <c r="B42" s="19" t="s">
        <v>69</v>
      </c>
      <c r="C42" s="18" t="s">
        <v>63</v>
      </c>
      <c r="D42" s="8">
        <f>'[1]Orçamento de Referência'!D58</f>
        <v>1</v>
      </c>
      <c r="E42" s="9">
        <v>0</v>
      </c>
      <c r="F42" s="9"/>
      <c r="G42" s="10">
        <f t="shared" si="0"/>
        <v>0</v>
      </c>
      <c r="H42" s="10">
        <f t="shared" si="1"/>
        <v>0</v>
      </c>
      <c r="I42" s="11">
        <f t="shared" si="2"/>
        <v>0</v>
      </c>
      <c r="J42" s="11">
        <f t="shared" si="3"/>
        <v>0</v>
      </c>
      <c r="K42" s="20">
        <f>'[1]Orçamento de Referência'!H58</f>
        <v>153.41999999999999</v>
      </c>
      <c r="L42" s="20">
        <f t="shared" si="4"/>
        <v>-153.41999999999999</v>
      </c>
      <c r="M42" s="21">
        <f t="shared" si="5"/>
        <v>-1</v>
      </c>
    </row>
    <row r="43" spans="1:13">
      <c r="A43" s="6" t="s">
        <v>70</v>
      </c>
      <c r="B43" s="7" t="s">
        <v>71</v>
      </c>
      <c r="C43" s="6" t="s">
        <v>63</v>
      </c>
      <c r="D43" s="8">
        <f>'[1]Orçamento de Referência'!D59</f>
        <v>1</v>
      </c>
      <c r="E43" s="9">
        <v>0</v>
      </c>
      <c r="F43" s="9"/>
      <c r="G43" s="10">
        <f t="shared" si="0"/>
        <v>0</v>
      </c>
      <c r="H43" s="10">
        <f t="shared" si="1"/>
        <v>0</v>
      </c>
      <c r="I43" s="11">
        <f t="shared" si="2"/>
        <v>0</v>
      </c>
      <c r="J43" s="11">
        <f t="shared" si="3"/>
        <v>0</v>
      </c>
      <c r="K43" s="12">
        <f>'[1]Orçamento de Referência'!H59</f>
        <v>5.0599999999999996</v>
      </c>
      <c r="L43" s="12">
        <f t="shared" si="4"/>
        <v>-5.0599999999999996</v>
      </c>
      <c r="M43" s="13">
        <f t="shared" si="5"/>
        <v>-1</v>
      </c>
    </row>
    <row r="44" spans="1:13" ht="45">
      <c r="A44" s="18" t="s">
        <v>72</v>
      </c>
      <c r="B44" s="19" t="s">
        <v>73</v>
      </c>
      <c r="C44" s="18" t="s">
        <v>63</v>
      </c>
      <c r="D44" s="8">
        <f>'[1]Orçamento de Referência'!D60</f>
        <v>2</v>
      </c>
      <c r="E44" s="9">
        <v>0</v>
      </c>
      <c r="F44" s="9"/>
      <c r="G44" s="10">
        <f t="shared" si="0"/>
        <v>0</v>
      </c>
      <c r="H44" s="10">
        <f t="shared" si="1"/>
        <v>0</v>
      </c>
      <c r="I44" s="11">
        <f t="shared" si="2"/>
        <v>0</v>
      </c>
      <c r="J44" s="11">
        <f t="shared" si="3"/>
        <v>0</v>
      </c>
      <c r="K44" s="20">
        <f>'[1]Orçamento de Referência'!H60</f>
        <v>672.36</v>
      </c>
      <c r="L44" s="20">
        <f t="shared" si="4"/>
        <v>-672.36</v>
      </c>
      <c r="M44" s="21">
        <f t="shared" si="5"/>
        <v>-1</v>
      </c>
    </row>
    <row r="45" spans="1:13" ht="30">
      <c r="A45" s="6" t="s">
        <v>74</v>
      </c>
      <c r="B45" s="7" t="s">
        <v>75</v>
      </c>
      <c r="C45" s="6" t="s">
        <v>63</v>
      </c>
      <c r="D45" s="8">
        <f>'[1]Orçamento de Referência'!D61</f>
        <v>2</v>
      </c>
      <c r="E45" s="9">
        <v>0</v>
      </c>
      <c r="F45" s="9"/>
      <c r="G45" s="10">
        <f t="shared" si="0"/>
        <v>0</v>
      </c>
      <c r="H45" s="10">
        <f t="shared" si="1"/>
        <v>0</v>
      </c>
      <c r="I45" s="11">
        <f t="shared" si="2"/>
        <v>0</v>
      </c>
      <c r="J45" s="11">
        <f t="shared" si="3"/>
        <v>0</v>
      </c>
      <c r="K45" s="12">
        <f>'[1]Orçamento de Referência'!H61</f>
        <v>408.92</v>
      </c>
      <c r="L45" s="12">
        <f t="shared" si="4"/>
        <v>-408.92</v>
      </c>
      <c r="M45" s="13">
        <f t="shared" si="5"/>
        <v>-1</v>
      </c>
    </row>
    <row r="46" spans="1:13">
      <c r="A46" s="18" t="s">
        <v>76</v>
      </c>
      <c r="B46" s="19" t="s">
        <v>77</v>
      </c>
      <c r="C46" s="18" t="s">
        <v>63</v>
      </c>
      <c r="D46" s="8">
        <f>'[1]Orçamento de Referência'!D62</f>
        <v>2</v>
      </c>
      <c r="E46" s="9">
        <v>0</v>
      </c>
      <c r="F46" s="9"/>
      <c r="G46" s="10">
        <f t="shared" si="0"/>
        <v>0</v>
      </c>
      <c r="H46" s="10">
        <f t="shared" si="1"/>
        <v>0</v>
      </c>
      <c r="I46" s="11">
        <f t="shared" si="2"/>
        <v>0</v>
      </c>
      <c r="J46" s="11">
        <f t="shared" si="3"/>
        <v>0</v>
      </c>
      <c r="K46" s="20">
        <f>'[1]Orçamento de Referência'!H62</f>
        <v>325.14</v>
      </c>
      <c r="L46" s="20">
        <f t="shared" si="4"/>
        <v>-325.14</v>
      </c>
      <c r="M46" s="21">
        <f t="shared" si="5"/>
        <v>-1</v>
      </c>
    </row>
    <row r="47" spans="1:13" ht="30">
      <c r="A47" s="6" t="s">
        <v>78</v>
      </c>
      <c r="B47" s="7" t="s">
        <v>79</v>
      </c>
      <c r="C47" s="6" t="s">
        <v>63</v>
      </c>
      <c r="D47" s="8">
        <f>'[1]Orçamento de Referência'!D63</f>
        <v>3</v>
      </c>
      <c r="E47" s="9">
        <v>0</v>
      </c>
      <c r="F47" s="9"/>
      <c r="G47" s="10">
        <f t="shared" si="0"/>
        <v>0</v>
      </c>
      <c r="H47" s="10">
        <f t="shared" si="1"/>
        <v>0</v>
      </c>
      <c r="I47" s="11">
        <f t="shared" si="2"/>
        <v>0</v>
      </c>
      <c r="J47" s="11">
        <f t="shared" si="3"/>
        <v>0</v>
      </c>
      <c r="K47" s="12">
        <f>'[1]Orçamento de Referência'!H63</f>
        <v>59.44</v>
      </c>
      <c r="L47" s="12">
        <f t="shared" si="4"/>
        <v>-59.44</v>
      </c>
      <c r="M47" s="13">
        <f t="shared" si="5"/>
        <v>-1</v>
      </c>
    </row>
    <row r="48" spans="1:13">
      <c r="A48" s="18" t="s">
        <v>80</v>
      </c>
      <c r="B48" s="19" t="s">
        <v>81</v>
      </c>
      <c r="C48" s="18" t="s">
        <v>63</v>
      </c>
      <c r="D48" s="8">
        <f>'[1]Orçamento de Referência'!D64</f>
        <v>9</v>
      </c>
      <c r="E48" s="9">
        <v>0</v>
      </c>
      <c r="F48" s="9"/>
      <c r="G48" s="10">
        <f t="shared" si="0"/>
        <v>0</v>
      </c>
      <c r="H48" s="10">
        <f t="shared" si="1"/>
        <v>0</v>
      </c>
      <c r="I48" s="11">
        <f t="shared" si="2"/>
        <v>0</v>
      </c>
      <c r="J48" s="11">
        <f t="shared" si="3"/>
        <v>0</v>
      </c>
      <c r="K48" s="20">
        <f>'[1]Orçamento de Referência'!H64</f>
        <v>389.12</v>
      </c>
      <c r="L48" s="20">
        <f t="shared" si="4"/>
        <v>-389.12</v>
      </c>
      <c r="M48" s="21">
        <f t="shared" si="5"/>
        <v>-1</v>
      </c>
    </row>
    <row r="49" spans="1:13">
      <c r="A49" s="6" t="s">
        <v>82</v>
      </c>
      <c r="B49" s="7" t="s">
        <v>83</v>
      </c>
      <c r="C49" s="6" t="s">
        <v>63</v>
      </c>
      <c r="D49" s="8">
        <f>'[1]Orçamento de Referência'!D65</f>
        <v>13</v>
      </c>
      <c r="E49" s="9">
        <v>0</v>
      </c>
      <c r="F49" s="9"/>
      <c r="G49" s="10">
        <f t="shared" si="0"/>
        <v>0</v>
      </c>
      <c r="H49" s="10">
        <f t="shared" si="1"/>
        <v>0</v>
      </c>
      <c r="I49" s="11">
        <f t="shared" si="2"/>
        <v>0</v>
      </c>
      <c r="J49" s="11">
        <f t="shared" si="3"/>
        <v>0</v>
      </c>
      <c r="K49" s="12">
        <f>'[1]Orçamento de Referência'!H65</f>
        <v>561.6</v>
      </c>
      <c r="L49" s="12">
        <f t="shared" si="4"/>
        <v>-561.6</v>
      </c>
      <c r="M49" s="13">
        <f t="shared" si="5"/>
        <v>-1</v>
      </c>
    </row>
    <row r="50" spans="1:13" ht="30">
      <c r="A50" s="18" t="s">
        <v>84</v>
      </c>
      <c r="B50" s="19" t="s">
        <v>85</v>
      </c>
      <c r="C50" s="18" t="s">
        <v>86</v>
      </c>
      <c r="D50" s="8">
        <f>'[1]Orçamento de Referência'!D66</f>
        <v>38</v>
      </c>
      <c r="E50" s="9">
        <v>0</v>
      </c>
      <c r="F50" s="9"/>
      <c r="G50" s="10">
        <f t="shared" si="0"/>
        <v>0</v>
      </c>
      <c r="H50" s="10">
        <f t="shared" si="1"/>
        <v>0</v>
      </c>
      <c r="I50" s="11">
        <f t="shared" si="2"/>
        <v>0</v>
      </c>
      <c r="J50" s="11">
        <f t="shared" si="3"/>
        <v>0</v>
      </c>
      <c r="K50" s="20">
        <f>'[1]Orçamento de Referência'!H66</f>
        <v>346.16</v>
      </c>
      <c r="L50" s="20">
        <f t="shared" si="4"/>
        <v>-346.16</v>
      </c>
      <c r="M50" s="21">
        <f t="shared" si="5"/>
        <v>-1</v>
      </c>
    </row>
    <row r="51" spans="1:13" ht="60">
      <c r="A51" s="6" t="s">
        <v>87</v>
      </c>
      <c r="B51" s="7" t="s">
        <v>88</v>
      </c>
      <c r="C51" s="6" t="s">
        <v>86</v>
      </c>
      <c r="D51" s="8">
        <f>'[1]Orçamento de Referência'!D67</f>
        <v>38</v>
      </c>
      <c r="E51" s="9">
        <v>0</v>
      </c>
      <c r="F51" s="9"/>
      <c r="G51" s="10">
        <f t="shared" si="0"/>
        <v>0</v>
      </c>
      <c r="H51" s="10">
        <f t="shared" si="1"/>
        <v>0</v>
      </c>
      <c r="I51" s="11">
        <f t="shared" si="2"/>
        <v>0</v>
      </c>
      <c r="J51" s="11">
        <f t="shared" si="3"/>
        <v>0</v>
      </c>
      <c r="K51" s="12">
        <f>'[1]Orçamento de Referência'!H67</f>
        <v>4297.0200000000004</v>
      </c>
      <c r="L51" s="12">
        <f t="shared" si="4"/>
        <v>-4297.0200000000004</v>
      </c>
      <c r="M51" s="13">
        <f t="shared" si="5"/>
        <v>-1</v>
      </c>
    </row>
    <row r="52" spans="1:13" ht="45">
      <c r="A52" s="18" t="s">
        <v>89</v>
      </c>
      <c r="B52" s="19" t="s">
        <v>90</v>
      </c>
      <c r="C52" s="18" t="s">
        <v>91</v>
      </c>
      <c r="D52" s="8">
        <f>'[1]Orçamento de Referência'!D68</f>
        <v>1</v>
      </c>
      <c r="E52" s="9">
        <v>0</v>
      </c>
      <c r="F52" s="9"/>
      <c r="G52" s="10">
        <f t="shared" si="0"/>
        <v>0</v>
      </c>
      <c r="H52" s="10">
        <f t="shared" si="1"/>
        <v>0</v>
      </c>
      <c r="I52" s="11">
        <f t="shared" si="2"/>
        <v>0</v>
      </c>
      <c r="J52" s="11">
        <f t="shared" si="3"/>
        <v>0</v>
      </c>
      <c r="K52" s="20">
        <f>'[1]Orçamento de Referência'!H68</f>
        <v>6694.8</v>
      </c>
      <c r="L52" s="20">
        <f t="shared" si="4"/>
        <v>-6694.8</v>
      </c>
      <c r="M52" s="21">
        <f t="shared" si="5"/>
        <v>-1</v>
      </c>
    </row>
    <row r="53" spans="1:13">
      <c r="A53" s="14"/>
      <c r="B53" s="15" t="s">
        <v>92</v>
      </c>
      <c r="C53" s="14"/>
      <c r="D53" s="14"/>
      <c r="E53" s="14"/>
      <c r="F53" s="14"/>
      <c r="G53" s="14"/>
      <c r="H53" s="16">
        <f>SUM(H39:H52)</f>
        <v>0</v>
      </c>
      <c r="I53" s="16">
        <f>SUM(I39:I52)</f>
        <v>0</v>
      </c>
      <c r="J53" s="16">
        <f>SUM(J39:J52)</f>
        <v>0</v>
      </c>
      <c r="K53" s="16">
        <f>SUM(K39:K52)</f>
        <v>14606.29</v>
      </c>
      <c r="L53" s="16">
        <f>SUM(L39:L52)</f>
        <v>-14606.29</v>
      </c>
      <c r="M53" s="17">
        <f t="shared" si="5"/>
        <v>-1</v>
      </c>
    </row>
    <row r="54" spans="1:13">
      <c r="A54" s="14"/>
      <c r="B54" s="15" t="s">
        <v>93</v>
      </c>
      <c r="C54" s="14"/>
      <c r="D54" s="14"/>
      <c r="E54" s="14"/>
      <c r="F54" s="14"/>
      <c r="G54" s="14"/>
      <c r="H54" s="16">
        <f>H53</f>
        <v>0</v>
      </c>
      <c r="I54" s="16">
        <f>I53</f>
        <v>0</v>
      </c>
      <c r="J54" s="16">
        <f>J53</f>
        <v>0</v>
      </c>
      <c r="K54" s="16">
        <f>K53</f>
        <v>14606.29</v>
      </c>
      <c r="L54" s="16">
        <f>L53</f>
        <v>-14606.29</v>
      </c>
      <c r="M54" s="17">
        <f t="shared" si="5"/>
        <v>-1</v>
      </c>
    </row>
    <row r="56" spans="1:13">
      <c r="A56" s="28" t="s">
        <v>94</v>
      </c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</row>
    <row r="57" spans="1:13">
      <c r="A57" s="26" t="s">
        <v>95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</row>
    <row r="58" spans="1:13">
      <c r="A58" s="6" t="s">
        <v>96</v>
      </c>
      <c r="B58" s="7" t="s">
        <v>97</v>
      </c>
      <c r="C58" s="6" t="s">
        <v>18</v>
      </c>
      <c r="D58" s="8">
        <f>'[1]Orçamento de Referência'!D74</f>
        <v>1</v>
      </c>
      <c r="E58" s="9"/>
      <c r="F58" s="9"/>
      <c r="G58" s="10">
        <f>E58+F58</f>
        <v>0</v>
      </c>
      <c r="H58" s="10">
        <f>D58*G58</f>
        <v>0</v>
      </c>
      <c r="I58" s="11">
        <f>D58*E58</f>
        <v>0</v>
      </c>
      <c r="J58" s="11">
        <f>D58*F58</f>
        <v>0</v>
      </c>
      <c r="K58" s="12">
        <f>'[1]Orçamento de Referência'!H74</f>
        <v>1228.1399999999999</v>
      </c>
      <c r="L58" s="12">
        <f>H58-K58</f>
        <v>-1228.1399999999999</v>
      </c>
      <c r="M58" s="13">
        <f>IFERROR(L58/K58,0)</f>
        <v>-1</v>
      </c>
    </row>
    <row r="59" spans="1:13">
      <c r="A59" s="18" t="s">
        <v>98</v>
      </c>
      <c r="B59" s="19" t="s">
        <v>99</v>
      </c>
      <c r="C59" s="18" t="s">
        <v>18</v>
      </c>
      <c r="D59" s="8">
        <f>'[1]Orçamento de Referência'!D75</f>
        <v>2</v>
      </c>
      <c r="E59" s="9"/>
      <c r="F59" s="9"/>
      <c r="G59" s="10">
        <f>E59+F59</f>
        <v>0</v>
      </c>
      <c r="H59" s="10">
        <f>D59*G59</f>
        <v>0</v>
      </c>
      <c r="I59" s="11">
        <f>D59*E59</f>
        <v>0</v>
      </c>
      <c r="J59" s="11">
        <f>D59*F59</f>
        <v>0</v>
      </c>
      <c r="K59" s="20">
        <f>'[1]Orçamento de Referência'!H75</f>
        <v>943.77</v>
      </c>
      <c r="L59" s="20">
        <f>H59-K59</f>
        <v>-943.77</v>
      </c>
      <c r="M59" s="21">
        <f>IFERROR(L59/K59,0)</f>
        <v>-1</v>
      </c>
    </row>
    <row r="60" spans="1:13">
      <c r="A60" s="6" t="s">
        <v>100</v>
      </c>
      <c r="B60" s="7" t="s">
        <v>101</v>
      </c>
      <c r="C60" s="6" t="s">
        <v>102</v>
      </c>
      <c r="D60" s="8">
        <f>'[1]Orçamento de Referência'!D76</f>
        <v>20</v>
      </c>
      <c r="E60" s="9"/>
      <c r="F60" s="9"/>
      <c r="G60" s="10">
        <f>E60+F60</f>
        <v>0</v>
      </c>
      <c r="H60" s="10">
        <f>D60*G60</f>
        <v>0</v>
      </c>
      <c r="I60" s="11">
        <f>D60*E60</f>
        <v>0</v>
      </c>
      <c r="J60" s="11">
        <f>D60*F60</f>
        <v>0</v>
      </c>
      <c r="K60" s="12">
        <f>'[1]Orçamento de Referência'!H76</f>
        <v>171.6</v>
      </c>
      <c r="L60" s="12">
        <f>H60-K60</f>
        <v>-171.6</v>
      </c>
      <c r="M60" s="13">
        <f>IFERROR(L60/K60,0)</f>
        <v>-1</v>
      </c>
    </row>
    <row r="61" spans="1:13">
      <c r="A61" s="14"/>
      <c r="B61" s="15" t="s">
        <v>103</v>
      </c>
      <c r="C61" s="14"/>
      <c r="D61" s="14"/>
      <c r="E61" s="14"/>
      <c r="F61" s="14"/>
      <c r="G61" s="14"/>
      <c r="H61" s="16">
        <f>SUM(H58:H60)</f>
        <v>0</v>
      </c>
      <c r="I61" s="16">
        <f>SUM(I58:I60)</f>
        <v>0</v>
      </c>
      <c r="J61" s="16">
        <f>SUM(J58:J60)</f>
        <v>0</v>
      </c>
      <c r="K61" s="16">
        <f>SUM(K58:K60)</f>
        <v>2343.5099999999998</v>
      </c>
      <c r="L61" s="16">
        <f>SUM(L58:L60)</f>
        <v>-2343.5099999999998</v>
      </c>
      <c r="M61" s="17">
        <f>IFERROR(L61/K61,0)</f>
        <v>-1</v>
      </c>
    </row>
    <row r="62" spans="1:13">
      <c r="A62" s="26" t="s">
        <v>104</v>
      </c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</row>
    <row r="63" spans="1:13">
      <c r="A63" s="6" t="s">
        <v>105</v>
      </c>
      <c r="B63" s="7" t="s">
        <v>106</v>
      </c>
      <c r="C63" s="6" t="s">
        <v>18</v>
      </c>
      <c r="D63" s="8">
        <f>'[1]Orçamento de Referência'!D79</f>
        <v>2</v>
      </c>
      <c r="E63" s="9"/>
      <c r="F63" s="9"/>
      <c r="G63" s="10">
        <f>E63+F63</f>
        <v>0</v>
      </c>
      <c r="H63" s="10">
        <f>D63*G63</f>
        <v>0</v>
      </c>
      <c r="I63" s="11">
        <f>D63*E63</f>
        <v>0</v>
      </c>
      <c r="J63" s="11">
        <f>D63*F63</f>
        <v>0</v>
      </c>
      <c r="K63" s="12">
        <f>'[1]Orçamento de Referência'!H79</f>
        <v>158.35</v>
      </c>
      <c r="L63" s="12">
        <f>H63-K63</f>
        <v>-158.35</v>
      </c>
      <c r="M63" s="13">
        <f>IFERROR(L63/K63,0)</f>
        <v>-1</v>
      </c>
    </row>
    <row r="64" spans="1:13">
      <c r="A64" s="14"/>
      <c r="B64" s="15" t="s">
        <v>107</v>
      </c>
      <c r="C64" s="14"/>
      <c r="D64" s="14"/>
      <c r="E64" s="14"/>
      <c r="F64" s="14"/>
      <c r="G64" s="14"/>
      <c r="H64" s="16">
        <f>SUM(H63:H63)</f>
        <v>0</v>
      </c>
      <c r="I64" s="16">
        <f>SUM(I63:I63)</f>
        <v>0</v>
      </c>
      <c r="J64" s="16">
        <f>SUM(J63:J63)</f>
        <v>0</v>
      </c>
      <c r="K64" s="16">
        <f>SUM(K63:K63)</f>
        <v>158.35</v>
      </c>
      <c r="L64" s="16">
        <f>SUM(L63:L63)</f>
        <v>-158.35</v>
      </c>
      <c r="M64" s="17">
        <f>IFERROR(L64/K64,0)</f>
        <v>-1</v>
      </c>
    </row>
    <row r="65" spans="1:13">
      <c r="A65" s="26" t="s">
        <v>46</v>
      </c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</row>
    <row r="66" spans="1:13">
      <c r="A66" s="6" t="s">
        <v>108</v>
      </c>
      <c r="B66" s="7" t="s">
        <v>109</v>
      </c>
      <c r="C66" s="6" t="s">
        <v>18</v>
      </c>
      <c r="D66" s="8">
        <f>'[1]Orçamento de Referência'!D82</f>
        <v>2</v>
      </c>
      <c r="E66" s="9"/>
      <c r="F66" s="9">
        <v>0</v>
      </c>
      <c r="G66" s="10">
        <f>E66+F66</f>
        <v>0</v>
      </c>
      <c r="H66" s="10">
        <f>D66*G66</f>
        <v>0</v>
      </c>
      <c r="I66" s="11">
        <f>D66*E66</f>
        <v>0</v>
      </c>
      <c r="J66" s="11">
        <f>D66*F66</f>
        <v>0</v>
      </c>
      <c r="K66" s="12">
        <f>'[1]Orçamento de Referência'!H82</f>
        <v>95.49</v>
      </c>
      <c r="L66" s="12">
        <f>H66-K66</f>
        <v>-95.49</v>
      </c>
      <c r="M66" s="13">
        <f>IFERROR(L66/K66,0)</f>
        <v>-1</v>
      </c>
    </row>
    <row r="67" spans="1:13">
      <c r="A67" s="14"/>
      <c r="B67" s="15" t="s">
        <v>49</v>
      </c>
      <c r="C67" s="14"/>
      <c r="D67" s="14"/>
      <c r="E67" s="14"/>
      <c r="F67" s="14"/>
      <c r="G67" s="14"/>
      <c r="H67" s="16">
        <f>SUM(H66:H66)</f>
        <v>0</v>
      </c>
      <c r="I67" s="16">
        <f>SUM(I66:I66)</f>
        <v>0</v>
      </c>
      <c r="J67" s="16">
        <f>SUM(J66:J66)</f>
        <v>0</v>
      </c>
      <c r="K67" s="16">
        <f>SUM(K66:K66)</f>
        <v>95.49</v>
      </c>
      <c r="L67" s="16">
        <f>SUM(L66:L66)</f>
        <v>-95.49</v>
      </c>
      <c r="M67" s="17">
        <f>IFERROR(L67/K67,0)</f>
        <v>-1</v>
      </c>
    </row>
    <row r="68" spans="1:13">
      <c r="A68" s="26" t="s">
        <v>110</v>
      </c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</row>
    <row r="69" spans="1:13">
      <c r="A69" s="6" t="s">
        <v>111</v>
      </c>
      <c r="B69" s="7" t="s">
        <v>112</v>
      </c>
      <c r="C69" s="6" t="s">
        <v>102</v>
      </c>
      <c r="D69" s="8">
        <f>'[1]Orçamento de Referência'!D85</f>
        <v>1</v>
      </c>
      <c r="E69" s="9"/>
      <c r="F69" s="9">
        <v>0</v>
      </c>
      <c r="G69" s="10">
        <f>E69+F69</f>
        <v>0</v>
      </c>
      <c r="H69" s="10">
        <f>D69*G69</f>
        <v>0</v>
      </c>
      <c r="I69" s="11">
        <f>D69*E69</f>
        <v>0</v>
      </c>
      <c r="J69" s="11">
        <f>D69*F69</f>
        <v>0</v>
      </c>
      <c r="K69" s="12">
        <f>'[1]Orçamento de Referência'!H85</f>
        <v>29.15</v>
      </c>
      <c r="L69" s="12">
        <f>H69-K69</f>
        <v>-29.15</v>
      </c>
      <c r="M69" s="13">
        <f>IFERROR(L69/K69,0)</f>
        <v>-1</v>
      </c>
    </row>
    <row r="70" spans="1:13">
      <c r="A70" s="14"/>
      <c r="B70" s="15" t="s">
        <v>113</v>
      </c>
      <c r="C70" s="14"/>
      <c r="D70" s="14"/>
      <c r="E70" s="14"/>
      <c r="F70" s="14"/>
      <c r="G70" s="14"/>
      <c r="H70" s="16">
        <f>SUM(H69:H69)</f>
        <v>0</v>
      </c>
      <c r="I70" s="16">
        <f>SUM(I69:I69)</f>
        <v>0</v>
      </c>
      <c r="J70" s="16">
        <f>SUM(J69:J69)</f>
        <v>0</v>
      </c>
      <c r="K70" s="16">
        <f>SUM(K69:K69)</f>
        <v>29.15</v>
      </c>
      <c r="L70" s="16">
        <f>SUM(L69:L69)</f>
        <v>-29.15</v>
      </c>
      <c r="M70" s="17">
        <f>IFERROR(L70/K70,0)</f>
        <v>-1</v>
      </c>
    </row>
    <row r="71" spans="1:13">
      <c r="A71" s="26" t="s">
        <v>114</v>
      </c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</row>
    <row r="72" spans="1:13">
      <c r="A72" s="6" t="s">
        <v>115</v>
      </c>
      <c r="B72" s="7" t="s">
        <v>116</v>
      </c>
      <c r="C72" s="6" t="s">
        <v>18</v>
      </c>
      <c r="D72" s="8">
        <f>'[1]Orçamento de Referência'!D88</f>
        <v>1</v>
      </c>
      <c r="E72" s="9"/>
      <c r="F72" s="9">
        <v>0</v>
      </c>
      <c r="G72" s="10">
        <f>E72+F72</f>
        <v>0</v>
      </c>
      <c r="H72" s="10">
        <f>D72*G72</f>
        <v>0</v>
      </c>
      <c r="I72" s="11">
        <f>D72*E72</f>
        <v>0</v>
      </c>
      <c r="J72" s="11">
        <f>D72*F72</f>
        <v>0</v>
      </c>
      <c r="K72" s="12">
        <f>'[1]Orçamento de Referência'!H88</f>
        <v>439.43</v>
      </c>
      <c r="L72" s="12">
        <f>H72-K72</f>
        <v>-439.43</v>
      </c>
      <c r="M72" s="13">
        <f>IFERROR(L72/K72,0)</f>
        <v>-1</v>
      </c>
    </row>
    <row r="73" spans="1:13">
      <c r="A73" s="14"/>
      <c r="B73" s="15" t="s">
        <v>117</v>
      </c>
      <c r="C73" s="14"/>
      <c r="D73" s="14"/>
      <c r="E73" s="14"/>
      <c r="F73" s="14"/>
      <c r="G73" s="14"/>
      <c r="H73" s="16">
        <f>SUM(H72:H72)</f>
        <v>0</v>
      </c>
      <c r="I73" s="16">
        <f>SUM(I72:I72)</f>
        <v>0</v>
      </c>
      <c r="J73" s="16">
        <f>SUM(J72:J72)</f>
        <v>0</v>
      </c>
      <c r="K73" s="16">
        <f>SUM(K72:K72)</f>
        <v>439.43</v>
      </c>
      <c r="L73" s="16">
        <f>SUM(L72:L72)</f>
        <v>-439.43</v>
      </c>
      <c r="M73" s="17">
        <f>IFERROR(L73/K73,0)</f>
        <v>-1</v>
      </c>
    </row>
    <row r="74" spans="1:13">
      <c r="A74" s="26" t="s">
        <v>50</v>
      </c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</row>
    <row r="75" spans="1:13">
      <c r="A75" s="6" t="s">
        <v>118</v>
      </c>
      <c r="B75" s="7" t="s">
        <v>119</v>
      </c>
      <c r="C75" s="6" t="s">
        <v>18</v>
      </c>
      <c r="D75" s="8">
        <f>'[1]Orçamento de Referência'!D91</f>
        <v>7</v>
      </c>
      <c r="E75" s="9"/>
      <c r="F75" s="9"/>
      <c r="G75" s="10">
        <f>E75+F75</f>
        <v>0</v>
      </c>
      <c r="H75" s="10">
        <f>D75*G75</f>
        <v>0</v>
      </c>
      <c r="I75" s="11">
        <f>D75*E75</f>
        <v>0</v>
      </c>
      <c r="J75" s="11">
        <f>D75*F75</f>
        <v>0</v>
      </c>
      <c r="K75" s="12">
        <f>'[1]Orçamento de Referência'!H91</f>
        <v>290.04000000000002</v>
      </c>
      <c r="L75" s="12">
        <f>H75-K75</f>
        <v>-290.04000000000002</v>
      </c>
      <c r="M75" s="13">
        <f>IFERROR(L75/K75,0)</f>
        <v>-1</v>
      </c>
    </row>
    <row r="76" spans="1:13">
      <c r="A76" s="14"/>
      <c r="B76" s="15" t="s">
        <v>53</v>
      </c>
      <c r="C76" s="14"/>
      <c r="D76" s="14"/>
      <c r="E76" s="14"/>
      <c r="F76" s="14"/>
      <c r="G76" s="14"/>
      <c r="H76" s="16">
        <f>SUM(H75:H75)</f>
        <v>0</v>
      </c>
      <c r="I76" s="16">
        <f>SUM(I75:I75)</f>
        <v>0</v>
      </c>
      <c r="J76" s="16">
        <f>SUM(J75:J75)</f>
        <v>0</v>
      </c>
      <c r="K76" s="16">
        <f>SUM(K75:K75)</f>
        <v>290.04000000000002</v>
      </c>
      <c r="L76" s="16">
        <f>SUM(L75:L75)</f>
        <v>-290.04000000000002</v>
      </c>
      <c r="M76" s="17">
        <f>IFERROR(L76/K76,0)</f>
        <v>-1</v>
      </c>
    </row>
    <row r="77" spans="1:13">
      <c r="A77" s="26" t="s">
        <v>54</v>
      </c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</row>
    <row r="78" spans="1:13">
      <c r="A78" s="6" t="s">
        <v>55</v>
      </c>
      <c r="B78" s="7" t="s">
        <v>56</v>
      </c>
      <c r="C78" s="6" t="s">
        <v>18</v>
      </c>
      <c r="D78" s="8">
        <f>'[1]Orçamento de Referência'!D94</f>
        <v>2</v>
      </c>
      <c r="E78" s="9"/>
      <c r="F78" s="9"/>
      <c r="G78" s="10">
        <f>E78+F78</f>
        <v>0</v>
      </c>
      <c r="H78" s="10">
        <f>D78*G78</f>
        <v>0</v>
      </c>
      <c r="I78" s="11">
        <f>D78*E78</f>
        <v>0</v>
      </c>
      <c r="J78" s="11">
        <f>D78*F78</f>
        <v>0</v>
      </c>
      <c r="K78" s="12">
        <f>'[1]Orçamento de Referência'!H94</f>
        <v>41.720000000000006</v>
      </c>
      <c r="L78" s="12">
        <f>H78-K78</f>
        <v>-41.720000000000006</v>
      </c>
      <c r="M78" s="13">
        <f>IFERROR(L78/K78,0)</f>
        <v>-1</v>
      </c>
    </row>
    <row r="79" spans="1:13">
      <c r="A79" s="14"/>
      <c r="B79" s="15" t="s">
        <v>57</v>
      </c>
      <c r="C79" s="14"/>
      <c r="D79" s="14"/>
      <c r="E79" s="14"/>
      <c r="F79" s="14"/>
      <c r="G79" s="14"/>
      <c r="H79" s="16">
        <f>SUM(H78:H78)</f>
        <v>0</v>
      </c>
      <c r="I79" s="16">
        <f>SUM(I78:I78)</f>
        <v>0</v>
      </c>
      <c r="J79" s="16">
        <f>SUM(J78:J78)</f>
        <v>0</v>
      </c>
      <c r="K79" s="16">
        <f>SUM(K78:K78)</f>
        <v>41.720000000000006</v>
      </c>
      <c r="L79" s="16">
        <f>SUM(L78:L78)</f>
        <v>-41.720000000000006</v>
      </c>
      <c r="M79" s="17">
        <f>IFERROR(L79/K79,0)</f>
        <v>-1</v>
      </c>
    </row>
    <row r="80" spans="1:13">
      <c r="A80" s="14"/>
      <c r="B80" s="15" t="s">
        <v>120</v>
      </c>
      <c r="C80" s="14"/>
      <c r="D80" s="14"/>
      <c r="E80" s="14"/>
      <c r="F80" s="14"/>
      <c r="G80" s="14"/>
      <c r="H80" s="16">
        <f>H61+H64+H67+H70+H73+H76+H79</f>
        <v>0</v>
      </c>
      <c r="I80" s="16">
        <f>I61+I64+I67+I70+I73+I76+I79</f>
        <v>0</v>
      </c>
      <c r="J80" s="16">
        <f>J61+J64+J67+J70+J73+J76+J79</f>
        <v>0</v>
      </c>
      <c r="K80" s="16">
        <f>K61+K64+K67+K70+K73+K76+K79</f>
        <v>3397.6899999999991</v>
      </c>
      <c r="L80" s="16">
        <f>L61+L64+L67+L70+L73+L76+L79</f>
        <v>-3397.6899999999991</v>
      </c>
      <c r="M80" s="17">
        <f>IFERROR(L80/K80,0)</f>
        <v>-1</v>
      </c>
    </row>
    <row r="82" spans="1:13">
      <c r="A82" s="28" t="s">
        <v>121</v>
      </c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</row>
    <row r="83" spans="1:13">
      <c r="A83" s="26" t="s">
        <v>60</v>
      </c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</row>
    <row r="84" spans="1:13">
      <c r="A84" s="6" t="s">
        <v>61</v>
      </c>
      <c r="B84" s="7" t="s">
        <v>122</v>
      </c>
      <c r="C84" s="6" t="s">
        <v>63</v>
      </c>
      <c r="D84" s="8">
        <f>'[1]Orçamento de Referência'!D100</f>
        <v>1</v>
      </c>
      <c r="E84" s="9">
        <v>0</v>
      </c>
      <c r="F84" s="9"/>
      <c r="G84" s="10">
        <f t="shared" ref="G84:G93" si="6">E84+F84</f>
        <v>0</v>
      </c>
      <c r="H84" s="10">
        <f t="shared" ref="H84:H93" si="7">D84*G84</f>
        <v>0</v>
      </c>
      <c r="I84" s="11">
        <f t="shared" ref="I84:I93" si="8">D84*E84</f>
        <v>0</v>
      </c>
      <c r="J84" s="11">
        <f t="shared" ref="J84:J93" si="9">D84*F84</f>
        <v>0</v>
      </c>
      <c r="K84" s="12">
        <f>'[1]Orçamento de Referência'!H100</f>
        <v>10.14</v>
      </c>
      <c r="L84" s="12">
        <f t="shared" ref="L84:L93" si="10">H84-K84</f>
        <v>-10.14</v>
      </c>
      <c r="M84" s="13">
        <f t="shared" ref="M84:M95" si="11">IFERROR(L84/K84,0)</f>
        <v>-1</v>
      </c>
    </row>
    <row r="85" spans="1:13">
      <c r="A85" s="18" t="s">
        <v>64</v>
      </c>
      <c r="B85" s="19" t="s">
        <v>123</v>
      </c>
      <c r="C85" s="18" t="s">
        <v>63</v>
      </c>
      <c r="D85" s="8">
        <f>'[1]Orçamento de Referência'!D101</f>
        <v>1</v>
      </c>
      <c r="E85" s="9">
        <v>0</v>
      </c>
      <c r="F85" s="9"/>
      <c r="G85" s="10">
        <f t="shared" si="6"/>
        <v>0</v>
      </c>
      <c r="H85" s="10">
        <f t="shared" si="7"/>
        <v>0</v>
      </c>
      <c r="I85" s="11">
        <f t="shared" si="8"/>
        <v>0</v>
      </c>
      <c r="J85" s="11">
        <f t="shared" si="9"/>
        <v>0</v>
      </c>
      <c r="K85" s="20">
        <f>'[1]Orçamento de Referência'!H101</f>
        <v>12.76</v>
      </c>
      <c r="L85" s="20">
        <f t="shared" si="10"/>
        <v>-12.76</v>
      </c>
      <c r="M85" s="21">
        <f t="shared" si="11"/>
        <v>-1</v>
      </c>
    </row>
    <row r="86" spans="1:13" ht="45">
      <c r="A86" s="6" t="s">
        <v>66</v>
      </c>
      <c r="B86" s="7" t="s">
        <v>124</v>
      </c>
      <c r="C86" s="6" t="s">
        <v>63</v>
      </c>
      <c r="D86" s="8">
        <f>'[1]Orçamento de Referência'!D102</f>
        <v>1</v>
      </c>
      <c r="E86" s="9">
        <v>0</v>
      </c>
      <c r="F86" s="9"/>
      <c r="G86" s="10">
        <f t="shared" si="6"/>
        <v>0</v>
      </c>
      <c r="H86" s="10">
        <f t="shared" si="7"/>
        <v>0</v>
      </c>
      <c r="I86" s="11">
        <f t="shared" si="8"/>
        <v>0</v>
      </c>
      <c r="J86" s="11">
        <f t="shared" si="9"/>
        <v>0</v>
      </c>
      <c r="K86" s="12">
        <f>'[1]Orçamento de Referência'!H102</f>
        <v>70.47</v>
      </c>
      <c r="L86" s="12">
        <f t="shared" si="10"/>
        <v>-70.47</v>
      </c>
      <c r="M86" s="13">
        <f t="shared" si="11"/>
        <v>-1</v>
      </c>
    </row>
    <row r="87" spans="1:13" ht="60">
      <c r="A87" s="18" t="s">
        <v>68</v>
      </c>
      <c r="B87" s="19" t="s">
        <v>125</v>
      </c>
      <c r="C87" s="18" t="s">
        <v>63</v>
      </c>
      <c r="D87" s="8">
        <f>'[1]Orçamento de Referência'!D103</f>
        <v>1</v>
      </c>
      <c r="E87" s="9">
        <v>0</v>
      </c>
      <c r="F87" s="9"/>
      <c r="G87" s="10">
        <f t="shared" si="6"/>
        <v>0</v>
      </c>
      <c r="H87" s="10">
        <f t="shared" si="7"/>
        <v>0</v>
      </c>
      <c r="I87" s="11">
        <f t="shared" si="8"/>
        <v>0</v>
      </c>
      <c r="J87" s="11">
        <f t="shared" si="9"/>
        <v>0</v>
      </c>
      <c r="K87" s="20">
        <f>'[1]Orçamento de Referência'!H103</f>
        <v>7080</v>
      </c>
      <c r="L87" s="20">
        <f t="shared" si="10"/>
        <v>-7080</v>
      </c>
      <c r="M87" s="21">
        <f t="shared" si="11"/>
        <v>-1</v>
      </c>
    </row>
    <row r="88" spans="1:13" ht="30">
      <c r="A88" s="6" t="s">
        <v>70</v>
      </c>
      <c r="B88" s="7" t="s">
        <v>126</v>
      </c>
      <c r="C88" s="6" t="s">
        <v>86</v>
      </c>
      <c r="D88" s="8">
        <f>'[1]Orçamento de Referência'!D104</f>
        <v>1</v>
      </c>
      <c r="E88" s="9">
        <v>0</v>
      </c>
      <c r="F88" s="9"/>
      <c r="G88" s="10">
        <f t="shared" si="6"/>
        <v>0</v>
      </c>
      <c r="H88" s="10">
        <f t="shared" si="7"/>
        <v>0</v>
      </c>
      <c r="I88" s="11">
        <f t="shared" si="8"/>
        <v>0</v>
      </c>
      <c r="J88" s="11">
        <f t="shared" si="9"/>
        <v>0</v>
      </c>
      <c r="K88" s="12">
        <f>'[1]Orçamento de Referência'!H104</f>
        <v>14.31</v>
      </c>
      <c r="L88" s="12">
        <f t="shared" si="10"/>
        <v>-14.31</v>
      </c>
      <c r="M88" s="13">
        <f t="shared" si="11"/>
        <v>-1</v>
      </c>
    </row>
    <row r="89" spans="1:13" ht="45">
      <c r="A89" s="18" t="s">
        <v>72</v>
      </c>
      <c r="B89" s="19" t="s">
        <v>127</v>
      </c>
      <c r="C89" s="18" t="s">
        <v>63</v>
      </c>
      <c r="D89" s="8">
        <f>'[1]Orçamento de Referência'!D105</f>
        <v>1</v>
      </c>
      <c r="E89" s="9">
        <v>0</v>
      </c>
      <c r="F89" s="9"/>
      <c r="G89" s="10">
        <f t="shared" si="6"/>
        <v>0</v>
      </c>
      <c r="H89" s="10">
        <f t="shared" si="7"/>
        <v>0</v>
      </c>
      <c r="I89" s="11">
        <f t="shared" si="8"/>
        <v>0</v>
      </c>
      <c r="J89" s="11">
        <f t="shared" si="9"/>
        <v>0</v>
      </c>
      <c r="K89" s="20">
        <f>'[1]Orçamento de Referência'!H105</f>
        <v>50.52</v>
      </c>
      <c r="L89" s="20">
        <f t="shared" si="10"/>
        <v>-50.52</v>
      </c>
      <c r="M89" s="21">
        <f t="shared" si="11"/>
        <v>-1</v>
      </c>
    </row>
    <row r="90" spans="1:13" ht="45">
      <c r="A90" s="6" t="s">
        <v>74</v>
      </c>
      <c r="B90" s="7" t="s">
        <v>128</v>
      </c>
      <c r="C90" s="6" t="s">
        <v>63</v>
      </c>
      <c r="D90" s="8">
        <f>'[1]Orçamento de Referência'!D106</f>
        <v>2</v>
      </c>
      <c r="E90" s="9">
        <v>0</v>
      </c>
      <c r="F90" s="9"/>
      <c r="G90" s="10">
        <f t="shared" si="6"/>
        <v>0</v>
      </c>
      <c r="H90" s="10">
        <f t="shared" si="7"/>
        <v>0</v>
      </c>
      <c r="I90" s="11">
        <f t="shared" si="8"/>
        <v>0</v>
      </c>
      <c r="J90" s="11">
        <f t="shared" si="9"/>
        <v>0</v>
      </c>
      <c r="K90" s="12">
        <f>'[1]Orçamento de Referência'!H106</f>
        <v>9.84</v>
      </c>
      <c r="L90" s="12">
        <f t="shared" si="10"/>
        <v>-9.84</v>
      </c>
      <c r="M90" s="13">
        <f t="shared" si="11"/>
        <v>-1</v>
      </c>
    </row>
    <row r="91" spans="1:13" ht="30">
      <c r="A91" s="18" t="s">
        <v>76</v>
      </c>
      <c r="B91" s="19" t="s">
        <v>129</v>
      </c>
      <c r="C91" s="18" t="s">
        <v>63</v>
      </c>
      <c r="D91" s="8">
        <f>'[1]Orçamento de Referência'!D107</f>
        <v>6</v>
      </c>
      <c r="E91" s="9">
        <v>0</v>
      </c>
      <c r="F91" s="9"/>
      <c r="G91" s="10">
        <f t="shared" si="6"/>
        <v>0</v>
      </c>
      <c r="H91" s="10">
        <f t="shared" si="7"/>
        <v>0</v>
      </c>
      <c r="I91" s="11">
        <f t="shared" si="8"/>
        <v>0</v>
      </c>
      <c r="J91" s="11">
        <f t="shared" si="9"/>
        <v>0</v>
      </c>
      <c r="K91" s="20">
        <f>'[1]Orçamento de Referência'!H107</f>
        <v>100.96</v>
      </c>
      <c r="L91" s="20">
        <f t="shared" si="10"/>
        <v>-100.96</v>
      </c>
      <c r="M91" s="21">
        <f t="shared" si="11"/>
        <v>-1</v>
      </c>
    </row>
    <row r="92" spans="1:13" ht="60">
      <c r="A92" s="6" t="s">
        <v>78</v>
      </c>
      <c r="B92" s="7" t="s">
        <v>130</v>
      </c>
      <c r="C92" s="6" t="s">
        <v>86</v>
      </c>
      <c r="D92" s="8">
        <f>'[1]Orçamento de Referência'!D108</f>
        <v>12</v>
      </c>
      <c r="E92" s="9">
        <v>0</v>
      </c>
      <c r="F92" s="9"/>
      <c r="G92" s="10">
        <f t="shared" si="6"/>
        <v>0</v>
      </c>
      <c r="H92" s="10">
        <f t="shared" si="7"/>
        <v>0</v>
      </c>
      <c r="I92" s="11">
        <f t="shared" si="8"/>
        <v>0</v>
      </c>
      <c r="J92" s="11">
        <f t="shared" si="9"/>
        <v>0</v>
      </c>
      <c r="K92" s="12">
        <f>'[1]Orçamento de Referência'!H108</f>
        <v>339.7</v>
      </c>
      <c r="L92" s="12">
        <f t="shared" si="10"/>
        <v>-339.7</v>
      </c>
      <c r="M92" s="13">
        <f t="shared" si="11"/>
        <v>-1</v>
      </c>
    </row>
    <row r="93" spans="1:13" ht="30">
      <c r="A93" s="18" t="s">
        <v>80</v>
      </c>
      <c r="B93" s="19" t="s">
        <v>131</v>
      </c>
      <c r="C93" s="18" t="s">
        <v>86</v>
      </c>
      <c r="D93" s="8">
        <f>'[1]Orçamento de Referência'!D109</f>
        <v>25</v>
      </c>
      <c r="E93" s="9">
        <v>0</v>
      </c>
      <c r="F93" s="9"/>
      <c r="G93" s="10">
        <f t="shared" si="6"/>
        <v>0</v>
      </c>
      <c r="H93" s="10">
        <f t="shared" si="7"/>
        <v>0</v>
      </c>
      <c r="I93" s="11">
        <f t="shared" si="8"/>
        <v>0</v>
      </c>
      <c r="J93" s="11">
        <f t="shared" si="9"/>
        <v>0</v>
      </c>
      <c r="K93" s="20">
        <f>'[1]Orçamento de Referência'!H109</f>
        <v>126.56</v>
      </c>
      <c r="L93" s="20">
        <f t="shared" si="10"/>
        <v>-126.56</v>
      </c>
      <c r="M93" s="21">
        <f t="shared" si="11"/>
        <v>-1</v>
      </c>
    </row>
    <row r="94" spans="1:13">
      <c r="A94" s="14"/>
      <c r="B94" s="15" t="s">
        <v>92</v>
      </c>
      <c r="C94" s="14"/>
      <c r="D94" s="14"/>
      <c r="E94" s="14"/>
      <c r="F94" s="14"/>
      <c r="G94" s="14"/>
      <c r="H94" s="16">
        <f>SUM(H84:H93)</f>
        <v>0</v>
      </c>
      <c r="I94" s="16">
        <f>SUM(I84:I93)</f>
        <v>0</v>
      </c>
      <c r="J94" s="16">
        <f>SUM(J84:J93)</f>
        <v>0</v>
      </c>
      <c r="K94" s="16">
        <f>SUM(K84:K93)</f>
        <v>7815.2600000000011</v>
      </c>
      <c r="L94" s="16">
        <f>SUM(L84:L93)</f>
        <v>-7815.2600000000011</v>
      </c>
      <c r="M94" s="17">
        <f t="shared" si="11"/>
        <v>-1</v>
      </c>
    </row>
    <row r="95" spans="1:13">
      <c r="A95" s="14"/>
      <c r="B95" s="15" t="s">
        <v>132</v>
      </c>
      <c r="C95" s="14"/>
      <c r="D95" s="14"/>
      <c r="E95" s="14"/>
      <c r="F95" s="14"/>
      <c r="G95" s="14"/>
      <c r="H95" s="16">
        <f>H94</f>
        <v>0</v>
      </c>
      <c r="I95" s="16">
        <f>I94</f>
        <v>0</v>
      </c>
      <c r="J95" s="16">
        <f>J94</f>
        <v>0</v>
      </c>
      <c r="K95" s="16">
        <f>K94</f>
        <v>7815.2600000000011</v>
      </c>
      <c r="L95" s="16">
        <f>L94</f>
        <v>-7815.2600000000011</v>
      </c>
      <c r="M95" s="17">
        <f t="shared" si="11"/>
        <v>-1</v>
      </c>
    </row>
    <row r="97" spans="1:13">
      <c r="A97" s="28" t="s">
        <v>133</v>
      </c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</row>
    <row r="98" spans="1:13">
      <c r="A98" s="26" t="s">
        <v>104</v>
      </c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</row>
    <row r="99" spans="1:13">
      <c r="A99" s="6" t="s">
        <v>105</v>
      </c>
      <c r="B99" s="7" t="s">
        <v>106</v>
      </c>
      <c r="C99" s="6" t="s">
        <v>18</v>
      </c>
      <c r="D99" s="8">
        <f>'[1]Orçamento de Referência'!D115</f>
        <v>1</v>
      </c>
      <c r="E99" s="9"/>
      <c r="F99" s="9"/>
      <c r="G99" s="10">
        <f>E99+F99</f>
        <v>0</v>
      </c>
      <c r="H99" s="10">
        <f>D99*G99</f>
        <v>0</v>
      </c>
      <c r="I99" s="11">
        <f>D99*E99</f>
        <v>0</v>
      </c>
      <c r="J99" s="11">
        <f>D99*F99</f>
        <v>0</v>
      </c>
      <c r="K99" s="12">
        <f>'[1]Orçamento de Referência'!H115</f>
        <v>79.180000000000007</v>
      </c>
      <c r="L99" s="12">
        <f>H99-K99</f>
        <v>-79.180000000000007</v>
      </c>
      <c r="M99" s="13">
        <f>IFERROR(L99/K99,0)</f>
        <v>-1</v>
      </c>
    </row>
    <row r="100" spans="1:13">
      <c r="A100" s="14"/>
      <c r="B100" s="15" t="s">
        <v>107</v>
      </c>
      <c r="C100" s="14"/>
      <c r="D100" s="14"/>
      <c r="E100" s="14"/>
      <c r="F100" s="14"/>
      <c r="G100" s="14"/>
      <c r="H100" s="16">
        <f>SUM(H99:H99)</f>
        <v>0</v>
      </c>
      <c r="I100" s="16">
        <f>SUM(I99:I99)</f>
        <v>0</v>
      </c>
      <c r="J100" s="16">
        <f>SUM(J99:J99)</f>
        <v>0</v>
      </c>
      <c r="K100" s="16">
        <f>SUM(K99:K99)</f>
        <v>79.180000000000007</v>
      </c>
      <c r="L100" s="16">
        <f>SUM(L99:L99)</f>
        <v>-79.180000000000007</v>
      </c>
      <c r="M100" s="17">
        <f>IFERROR(L100/K100,0)</f>
        <v>-1</v>
      </c>
    </row>
    <row r="101" spans="1:13">
      <c r="A101" s="26" t="s">
        <v>50</v>
      </c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</row>
    <row r="102" spans="1:13">
      <c r="A102" s="6" t="s">
        <v>118</v>
      </c>
      <c r="B102" s="7" t="s">
        <v>119</v>
      </c>
      <c r="C102" s="6" t="s">
        <v>18</v>
      </c>
      <c r="D102" s="8">
        <f>'[1]Orçamento de Referência'!D118</f>
        <v>5</v>
      </c>
      <c r="E102" s="9"/>
      <c r="F102" s="9"/>
      <c r="G102" s="10">
        <f>E102+F102</f>
        <v>0</v>
      </c>
      <c r="H102" s="10">
        <f>D102*G102</f>
        <v>0</v>
      </c>
      <c r="I102" s="11">
        <f>D102*E102</f>
        <v>0</v>
      </c>
      <c r="J102" s="11">
        <f>D102*F102</f>
        <v>0</v>
      </c>
      <c r="K102" s="12">
        <f>'[1]Orçamento de Referência'!H118</f>
        <v>207.18</v>
      </c>
      <c r="L102" s="12">
        <f>H102-K102</f>
        <v>-207.18</v>
      </c>
      <c r="M102" s="13">
        <f>IFERROR(L102/K102,0)</f>
        <v>-1</v>
      </c>
    </row>
    <row r="103" spans="1:13">
      <c r="A103" s="14"/>
      <c r="B103" s="15" t="s">
        <v>53</v>
      </c>
      <c r="C103" s="14"/>
      <c r="D103" s="14"/>
      <c r="E103" s="14"/>
      <c r="F103" s="14"/>
      <c r="G103" s="14"/>
      <c r="H103" s="16">
        <f>SUM(H102:H102)</f>
        <v>0</v>
      </c>
      <c r="I103" s="16">
        <f>SUM(I102:I102)</f>
        <v>0</v>
      </c>
      <c r="J103" s="16">
        <f>SUM(J102:J102)</f>
        <v>0</v>
      </c>
      <c r="K103" s="16">
        <f>SUM(K102:K102)</f>
        <v>207.18</v>
      </c>
      <c r="L103" s="16">
        <f>SUM(L102:L102)</f>
        <v>-207.18</v>
      </c>
      <c r="M103" s="17">
        <f>IFERROR(L103/K103,0)</f>
        <v>-1</v>
      </c>
    </row>
    <row r="104" spans="1:13">
      <c r="A104" s="26" t="s">
        <v>54</v>
      </c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</row>
    <row r="105" spans="1:13">
      <c r="A105" s="6" t="s">
        <v>134</v>
      </c>
      <c r="B105" s="7" t="s">
        <v>135</v>
      </c>
      <c r="C105" s="6" t="s">
        <v>18</v>
      </c>
      <c r="D105" s="8">
        <f>'[1]Orçamento de Referência'!D121</f>
        <v>3</v>
      </c>
      <c r="E105" s="9"/>
      <c r="F105" s="9"/>
      <c r="G105" s="10">
        <f>E105+F105</f>
        <v>0</v>
      </c>
      <c r="H105" s="10">
        <f>D105*G105</f>
        <v>0</v>
      </c>
      <c r="I105" s="11">
        <f>D105*E105</f>
        <v>0</v>
      </c>
      <c r="J105" s="11">
        <f>D105*F105</f>
        <v>0</v>
      </c>
      <c r="K105" s="12">
        <f>'[1]Orçamento de Referência'!H121</f>
        <v>81.42</v>
      </c>
      <c r="L105" s="12">
        <f>H105-K105</f>
        <v>-81.42</v>
      </c>
      <c r="M105" s="13">
        <f>IFERROR(L105/K105,0)</f>
        <v>-1</v>
      </c>
    </row>
    <row r="106" spans="1:13">
      <c r="A106" s="18" t="s">
        <v>55</v>
      </c>
      <c r="B106" s="19" t="s">
        <v>56</v>
      </c>
      <c r="C106" s="18" t="s">
        <v>18</v>
      </c>
      <c r="D106" s="8">
        <f>'[1]Orçamento de Referência'!D122</f>
        <v>3</v>
      </c>
      <c r="E106" s="9"/>
      <c r="F106" s="9"/>
      <c r="G106" s="10">
        <f>E106+F106</f>
        <v>0</v>
      </c>
      <c r="H106" s="10">
        <f>D106*G106</f>
        <v>0</v>
      </c>
      <c r="I106" s="11">
        <f>D106*E106</f>
        <v>0</v>
      </c>
      <c r="J106" s="11">
        <f>D106*F106</f>
        <v>0</v>
      </c>
      <c r="K106" s="20">
        <f>'[1]Orçamento de Referência'!H122</f>
        <v>62.57</v>
      </c>
      <c r="L106" s="20">
        <f>H106-K106</f>
        <v>-62.57</v>
      </c>
      <c r="M106" s="21">
        <f>IFERROR(L106/K106,0)</f>
        <v>-1</v>
      </c>
    </row>
    <row r="107" spans="1:13">
      <c r="A107" s="14"/>
      <c r="B107" s="15" t="s">
        <v>57</v>
      </c>
      <c r="C107" s="14"/>
      <c r="D107" s="14"/>
      <c r="E107" s="14"/>
      <c r="F107" s="14"/>
      <c r="G107" s="14"/>
      <c r="H107" s="16">
        <f>SUM(H105:H106)</f>
        <v>0</v>
      </c>
      <c r="I107" s="16">
        <f>SUM(I105:I106)</f>
        <v>0</v>
      </c>
      <c r="J107" s="16">
        <f>SUM(J105:J106)</f>
        <v>0</v>
      </c>
      <c r="K107" s="16">
        <f>SUM(K105:K106)</f>
        <v>143.99</v>
      </c>
      <c r="L107" s="16">
        <f>SUM(L105:L106)</f>
        <v>-143.99</v>
      </c>
      <c r="M107" s="17">
        <f>IFERROR(L107/K107,0)</f>
        <v>-1</v>
      </c>
    </row>
    <row r="108" spans="1:13">
      <c r="A108" s="14"/>
      <c r="B108" s="15" t="s">
        <v>136</v>
      </c>
      <c r="C108" s="14"/>
      <c r="D108" s="14"/>
      <c r="E108" s="14"/>
      <c r="F108" s="14"/>
      <c r="G108" s="14"/>
      <c r="H108" s="16">
        <f>H100+H103+H107</f>
        <v>0</v>
      </c>
      <c r="I108" s="16">
        <f>I100+I103+I107</f>
        <v>0</v>
      </c>
      <c r="J108" s="16">
        <f>J100+J103+J107</f>
        <v>0</v>
      </c>
      <c r="K108" s="16">
        <f>K100+K103+K107</f>
        <v>430.35</v>
      </c>
      <c r="L108" s="16">
        <f>L100+L103+L107</f>
        <v>-430.35</v>
      </c>
      <c r="M108" s="17">
        <f>IFERROR(L108/K108,0)</f>
        <v>-1</v>
      </c>
    </row>
    <row r="110" spans="1:13">
      <c r="A110" s="28" t="s">
        <v>137</v>
      </c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</row>
    <row r="111" spans="1:13">
      <c r="A111" s="26" t="s">
        <v>60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</row>
    <row r="112" spans="1:13" ht="60">
      <c r="A112" s="6" t="s">
        <v>61</v>
      </c>
      <c r="B112" s="7" t="s">
        <v>130</v>
      </c>
      <c r="C112" s="6" t="s">
        <v>86</v>
      </c>
      <c r="D112" s="8">
        <f>'[1]Orçamento de Referência'!D128</f>
        <v>1</v>
      </c>
      <c r="E112" s="9">
        <v>0</v>
      </c>
      <c r="F112" s="9"/>
      <c r="G112" s="10">
        <f t="shared" ref="G112:G118" si="12">E112+F112</f>
        <v>0</v>
      </c>
      <c r="H112" s="10">
        <f t="shared" ref="H112:H118" si="13">D112*G112</f>
        <v>0</v>
      </c>
      <c r="I112" s="11">
        <f t="shared" ref="I112:I118" si="14">D112*E112</f>
        <v>0</v>
      </c>
      <c r="J112" s="11">
        <f t="shared" ref="J112:J118" si="15">D112*F112</f>
        <v>0</v>
      </c>
      <c r="K112" s="12">
        <f>'[1]Orçamento de Referência'!H128</f>
        <v>28.31</v>
      </c>
      <c r="L112" s="12">
        <f t="shared" ref="L112:L118" si="16">H112-K112</f>
        <v>-28.31</v>
      </c>
      <c r="M112" s="13">
        <f t="shared" ref="M112:M120" si="17">IFERROR(L112/K112,0)</f>
        <v>-1</v>
      </c>
    </row>
    <row r="113" spans="1:13" ht="30">
      <c r="A113" s="18" t="s">
        <v>64</v>
      </c>
      <c r="B113" s="19" t="s">
        <v>138</v>
      </c>
      <c r="C113" s="18" t="s">
        <v>63</v>
      </c>
      <c r="D113" s="8">
        <f>'[1]Orçamento de Referência'!D129</f>
        <v>1</v>
      </c>
      <c r="E113" s="9">
        <v>0</v>
      </c>
      <c r="F113" s="9"/>
      <c r="G113" s="10">
        <f t="shared" si="12"/>
        <v>0</v>
      </c>
      <c r="H113" s="10">
        <f t="shared" si="13"/>
        <v>0</v>
      </c>
      <c r="I113" s="11">
        <f t="shared" si="14"/>
        <v>0</v>
      </c>
      <c r="J113" s="11">
        <f t="shared" si="15"/>
        <v>0</v>
      </c>
      <c r="K113" s="20">
        <f>'[1]Orçamento de Referência'!H129</f>
        <v>138.04</v>
      </c>
      <c r="L113" s="20">
        <f t="shared" si="16"/>
        <v>-138.04</v>
      </c>
      <c r="M113" s="21">
        <f t="shared" si="17"/>
        <v>-1</v>
      </c>
    </row>
    <row r="114" spans="1:13">
      <c r="A114" s="6" t="s">
        <v>66</v>
      </c>
      <c r="B114" s="7" t="s">
        <v>139</v>
      </c>
      <c r="C114" s="6" t="s">
        <v>63</v>
      </c>
      <c r="D114" s="8">
        <f>'[1]Orçamento de Referência'!D130</f>
        <v>1</v>
      </c>
      <c r="E114" s="9">
        <v>0</v>
      </c>
      <c r="F114" s="9"/>
      <c r="G114" s="10">
        <f t="shared" si="12"/>
        <v>0</v>
      </c>
      <c r="H114" s="10">
        <f t="shared" si="13"/>
        <v>0</v>
      </c>
      <c r="I114" s="11">
        <f t="shared" si="14"/>
        <v>0</v>
      </c>
      <c r="J114" s="11">
        <f t="shared" si="15"/>
        <v>0</v>
      </c>
      <c r="K114" s="12">
        <f>'[1]Orçamento de Referência'!H130</f>
        <v>14.27</v>
      </c>
      <c r="L114" s="12">
        <f t="shared" si="16"/>
        <v>-14.27</v>
      </c>
      <c r="M114" s="13">
        <f t="shared" si="17"/>
        <v>-1</v>
      </c>
    </row>
    <row r="115" spans="1:13">
      <c r="A115" s="18" t="s">
        <v>68</v>
      </c>
      <c r="B115" s="19" t="s">
        <v>123</v>
      </c>
      <c r="C115" s="18" t="s">
        <v>63</v>
      </c>
      <c r="D115" s="8">
        <f>'[1]Orçamento de Referência'!D131</f>
        <v>1</v>
      </c>
      <c r="E115" s="9">
        <v>0</v>
      </c>
      <c r="F115" s="9"/>
      <c r="G115" s="10">
        <f t="shared" si="12"/>
        <v>0</v>
      </c>
      <c r="H115" s="10">
        <f t="shared" si="13"/>
        <v>0</v>
      </c>
      <c r="I115" s="11">
        <f t="shared" si="14"/>
        <v>0</v>
      </c>
      <c r="J115" s="11">
        <f t="shared" si="15"/>
        <v>0</v>
      </c>
      <c r="K115" s="20">
        <f>'[1]Orçamento de Referência'!H131</f>
        <v>12.76</v>
      </c>
      <c r="L115" s="20">
        <f t="shared" si="16"/>
        <v>-12.76</v>
      </c>
      <c r="M115" s="21">
        <f t="shared" si="17"/>
        <v>-1</v>
      </c>
    </row>
    <row r="116" spans="1:13" ht="30">
      <c r="A116" s="6" t="s">
        <v>70</v>
      </c>
      <c r="B116" s="7" t="s">
        <v>140</v>
      </c>
      <c r="C116" s="6" t="s">
        <v>63</v>
      </c>
      <c r="D116" s="8">
        <f>'[1]Orçamento de Referência'!D132</f>
        <v>3</v>
      </c>
      <c r="E116" s="9">
        <v>0</v>
      </c>
      <c r="F116" s="9"/>
      <c r="G116" s="10">
        <f t="shared" si="12"/>
        <v>0</v>
      </c>
      <c r="H116" s="10">
        <f t="shared" si="13"/>
        <v>0</v>
      </c>
      <c r="I116" s="11">
        <f t="shared" si="14"/>
        <v>0</v>
      </c>
      <c r="J116" s="11">
        <f t="shared" si="15"/>
        <v>0</v>
      </c>
      <c r="K116" s="12">
        <f>'[1]Orçamento de Referência'!H132</f>
        <v>89.56</v>
      </c>
      <c r="L116" s="12">
        <f t="shared" si="16"/>
        <v>-89.56</v>
      </c>
      <c r="M116" s="13">
        <f t="shared" si="17"/>
        <v>-1</v>
      </c>
    </row>
    <row r="117" spans="1:13" ht="45">
      <c r="A117" s="18" t="s">
        <v>72</v>
      </c>
      <c r="B117" s="19" t="s">
        <v>128</v>
      </c>
      <c r="C117" s="18" t="s">
        <v>63</v>
      </c>
      <c r="D117" s="8">
        <f>'[1]Orçamento de Referência'!D133</f>
        <v>3</v>
      </c>
      <c r="E117" s="9">
        <v>0</v>
      </c>
      <c r="F117" s="9"/>
      <c r="G117" s="10">
        <f t="shared" si="12"/>
        <v>0</v>
      </c>
      <c r="H117" s="10">
        <f t="shared" si="13"/>
        <v>0</v>
      </c>
      <c r="I117" s="11">
        <f t="shared" si="14"/>
        <v>0</v>
      </c>
      <c r="J117" s="11">
        <f t="shared" si="15"/>
        <v>0</v>
      </c>
      <c r="K117" s="20">
        <f>'[1]Orçamento de Referência'!H133</f>
        <v>14.76</v>
      </c>
      <c r="L117" s="20">
        <f t="shared" si="16"/>
        <v>-14.76</v>
      </c>
      <c r="M117" s="21">
        <f t="shared" si="17"/>
        <v>-1</v>
      </c>
    </row>
    <row r="118" spans="1:13" ht="30">
      <c r="A118" s="6" t="s">
        <v>74</v>
      </c>
      <c r="B118" s="7" t="s">
        <v>131</v>
      </c>
      <c r="C118" s="6" t="s">
        <v>86</v>
      </c>
      <c r="D118" s="8">
        <f>'[1]Orçamento de Referência'!D134</f>
        <v>20</v>
      </c>
      <c r="E118" s="9">
        <v>0</v>
      </c>
      <c r="F118" s="9"/>
      <c r="G118" s="10">
        <f t="shared" si="12"/>
        <v>0</v>
      </c>
      <c r="H118" s="10">
        <f t="shared" si="13"/>
        <v>0</v>
      </c>
      <c r="I118" s="11">
        <f t="shared" si="14"/>
        <v>0</v>
      </c>
      <c r="J118" s="11">
        <f t="shared" si="15"/>
        <v>0</v>
      </c>
      <c r="K118" s="12">
        <f>'[1]Orçamento de Referência'!H134</f>
        <v>101.24</v>
      </c>
      <c r="L118" s="12">
        <f t="shared" si="16"/>
        <v>-101.24</v>
      </c>
      <c r="M118" s="13">
        <f t="shared" si="17"/>
        <v>-1</v>
      </c>
    </row>
    <row r="119" spans="1:13">
      <c r="A119" s="14"/>
      <c r="B119" s="15" t="s">
        <v>92</v>
      </c>
      <c r="C119" s="14"/>
      <c r="D119" s="14"/>
      <c r="E119" s="14"/>
      <c r="F119" s="14"/>
      <c r="G119" s="14"/>
      <c r="H119" s="16">
        <f>SUM(H112:H118)</f>
        <v>0</v>
      </c>
      <c r="I119" s="16">
        <f>SUM(I112:I118)</f>
        <v>0</v>
      </c>
      <c r="J119" s="16">
        <f>SUM(J112:J118)</f>
        <v>0</v>
      </c>
      <c r="K119" s="16">
        <f>SUM(K112:K118)</f>
        <v>398.94</v>
      </c>
      <c r="L119" s="16">
        <f>SUM(L112:L118)</f>
        <v>-398.94</v>
      </c>
      <c r="M119" s="17">
        <f t="shared" si="17"/>
        <v>-1</v>
      </c>
    </row>
    <row r="120" spans="1:13">
      <c r="A120" s="14"/>
      <c r="B120" s="15" t="s">
        <v>141</v>
      </c>
      <c r="C120" s="14"/>
      <c r="D120" s="14"/>
      <c r="E120" s="14"/>
      <c r="F120" s="14"/>
      <c r="G120" s="14"/>
      <c r="H120" s="16">
        <f>H119</f>
        <v>0</v>
      </c>
      <c r="I120" s="16">
        <f>I119</f>
        <v>0</v>
      </c>
      <c r="J120" s="16">
        <f>J119</f>
        <v>0</v>
      </c>
      <c r="K120" s="16">
        <f>K119</f>
        <v>398.94</v>
      </c>
      <c r="L120" s="16">
        <f>L119</f>
        <v>-398.94</v>
      </c>
      <c r="M120" s="17">
        <f t="shared" si="17"/>
        <v>-1</v>
      </c>
    </row>
    <row r="122" spans="1:13">
      <c r="A122" s="28" t="s">
        <v>142</v>
      </c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</row>
    <row r="123" spans="1:13">
      <c r="A123" s="26" t="s">
        <v>34</v>
      </c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</row>
    <row r="124" spans="1:13">
      <c r="A124" s="6" t="s">
        <v>143</v>
      </c>
      <c r="B124" s="7" t="s">
        <v>144</v>
      </c>
      <c r="C124" s="6" t="s">
        <v>23</v>
      </c>
      <c r="D124" s="8">
        <f>'[1]Orçamento de Referência'!D140</f>
        <v>1.2</v>
      </c>
      <c r="E124" s="9"/>
      <c r="F124" s="9">
        <v>0</v>
      </c>
      <c r="G124" s="10">
        <f>E124+F124</f>
        <v>0</v>
      </c>
      <c r="H124" s="10">
        <f>D124*G124</f>
        <v>0</v>
      </c>
      <c r="I124" s="11">
        <f>D124*E124</f>
        <v>0</v>
      </c>
      <c r="J124" s="11">
        <f>D124*F124</f>
        <v>0</v>
      </c>
      <c r="K124" s="12">
        <f>'[1]Orçamento de Referência'!H140</f>
        <v>9.17</v>
      </c>
      <c r="L124" s="12">
        <f>H124-K124</f>
        <v>-9.17</v>
      </c>
      <c r="M124" s="13">
        <f>IFERROR(L124/K124,0)</f>
        <v>-1</v>
      </c>
    </row>
    <row r="125" spans="1:13">
      <c r="A125" s="18" t="s">
        <v>145</v>
      </c>
      <c r="B125" s="19" t="s">
        <v>146</v>
      </c>
      <c r="C125" s="18" t="s">
        <v>23</v>
      </c>
      <c r="D125" s="8">
        <f>'[1]Orçamento de Referência'!D141</f>
        <v>1.2</v>
      </c>
      <c r="E125" s="9"/>
      <c r="F125" s="9"/>
      <c r="G125" s="10">
        <f>E125+F125</f>
        <v>0</v>
      </c>
      <c r="H125" s="10">
        <f>D125*G125</f>
        <v>0</v>
      </c>
      <c r="I125" s="11">
        <f>D125*E125</f>
        <v>0</v>
      </c>
      <c r="J125" s="11">
        <f>D125*F125</f>
        <v>0</v>
      </c>
      <c r="K125" s="20">
        <f>'[1]Orçamento de Referência'!H141</f>
        <v>16.239999999999998</v>
      </c>
      <c r="L125" s="20">
        <f>H125-K125</f>
        <v>-16.239999999999998</v>
      </c>
      <c r="M125" s="21">
        <f>IFERROR(L125/K125,0)</f>
        <v>-1</v>
      </c>
    </row>
    <row r="126" spans="1:13">
      <c r="A126" s="14"/>
      <c r="B126" s="15" t="s">
        <v>39</v>
      </c>
      <c r="C126" s="14"/>
      <c r="D126" s="14"/>
      <c r="E126" s="14"/>
      <c r="F126" s="14"/>
      <c r="G126" s="14"/>
      <c r="H126" s="16">
        <f>SUM(H124:H125)</f>
        <v>0</v>
      </c>
      <c r="I126" s="16">
        <f>SUM(I124:I125)</f>
        <v>0</v>
      </c>
      <c r="J126" s="16">
        <f>SUM(J124:J125)</f>
        <v>0</v>
      </c>
      <c r="K126" s="16">
        <f>SUM(K124:K125)</f>
        <v>25.409999999999997</v>
      </c>
      <c r="L126" s="16">
        <f>SUM(L124:L125)</f>
        <v>-25.409999999999997</v>
      </c>
      <c r="M126" s="17">
        <f>IFERROR(L126/K126,0)</f>
        <v>-1</v>
      </c>
    </row>
    <row r="127" spans="1:13">
      <c r="A127" s="26" t="s">
        <v>46</v>
      </c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</row>
    <row r="128" spans="1:13">
      <c r="A128" s="6" t="s">
        <v>47</v>
      </c>
      <c r="B128" s="7" t="s">
        <v>48</v>
      </c>
      <c r="C128" s="6" t="s">
        <v>18</v>
      </c>
      <c r="D128" s="8">
        <f>'[1]Orçamento de Referência'!D144</f>
        <v>2</v>
      </c>
      <c r="E128" s="9"/>
      <c r="F128" s="9"/>
      <c r="G128" s="10">
        <f>E128+F128</f>
        <v>0</v>
      </c>
      <c r="H128" s="10">
        <f>D128*G128</f>
        <v>0</v>
      </c>
      <c r="I128" s="11">
        <f>D128*E128</f>
        <v>0</v>
      </c>
      <c r="J128" s="11">
        <f>D128*F128</f>
        <v>0</v>
      </c>
      <c r="K128" s="12">
        <f>'[1]Orçamento de Referência'!H144</f>
        <v>101.85</v>
      </c>
      <c r="L128" s="12">
        <f>H128-K128</f>
        <v>-101.85</v>
      </c>
      <c r="M128" s="13">
        <f>IFERROR(L128/K128,0)</f>
        <v>-1</v>
      </c>
    </row>
    <row r="129" spans="1:13">
      <c r="A129" s="14"/>
      <c r="B129" s="15" t="s">
        <v>49</v>
      </c>
      <c r="C129" s="14"/>
      <c r="D129" s="14"/>
      <c r="E129" s="14"/>
      <c r="F129" s="14"/>
      <c r="G129" s="14"/>
      <c r="H129" s="16">
        <f>SUM(H128:H128)</f>
        <v>0</v>
      </c>
      <c r="I129" s="16">
        <f>SUM(I128:I128)</f>
        <v>0</v>
      </c>
      <c r="J129" s="16">
        <f>SUM(J128:J128)</f>
        <v>0</v>
      </c>
      <c r="K129" s="16">
        <f>SUM(K128:K128)</f>
        <v>101.85</v>
      </c>
      <c r="L129" s="16">
        <f>SUM(L128:L128)</f>
        <v>-101.85</v>
      </c>
      <c r="M129" s="17">
        <f>IFERROR(L129/K129,0)</f>
        <v>-1</v>
      </c>
    </row>
    <row r="130" spans="1:13">
      <c r="A130" s="26" t="s">
        <v>50</v>
      </c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</row>
    <row r="131" spans="1:13">
      <c r="A131" s="6" t="s">
        <v>51</v>
      </c>
      <c r="B131" s="7" t="s">
        <v>52</v>
      </c>
      <c r="C131" s="6" t="s">
        <v>18</v>
      </c>
      <c r="D131" s="8">
        <f>'[1]Orçamento de Referência'!D147</f>
        <v>23</v>
      </c>
      <c r="E131" s="9"/>
      <c r="F131" s="9"/>
      <c r="G131" s="10">
        <f>E131+F131</f>
        <v>0</v>
      </c>
      <c r="H131" s="10">
        <f>D131*G131</f>
        <v>0</v>
      </c>
      <c r="I131" s="11">
        <f>D131*E131</f>
        <v>0</v>
      </c>
      <c r="J131" s="11">
        <f>D131*F131</f>
        <v>0</v>
      </c>
      <c r="K131" s="12">
        <f>'[1]Orçamento de Referência'!H147</f>
        <v>1330.98</v>
      </c>
      <c r="L131" s="12">
        <f>H131-K131</f>
        <v>-1330.98</v>
      </c>
      <c r="M131" s="13">
        <f>IFERROR(L131/K131,0)</f>
        <v>-1</v>
      </c>
    </row>
    <row r="132" spans="1:13">
      <c r="A132" s="14"/>
      <c r="B132" s="15" t="s">
        <v>53</v>
      </c>
      <c r="C132" s="14"/>
      <c r="D132" s="14"/>
      <c r="E132" s="14"/>
      <c r="F132" s="14"/>
      <c r="G132" s="14"/>
      <c r="H132" s="16">
        <f>SUM(H131:H131)</f>
        <v>0</v>
      </c>
      <c r="I132" s="16">
        <f>SUM(I131:I131)</f>
        <v>0</v>
      </c>
      <c r="J132" s="16">
        <f>SUM(J131:J131)</f>
        <v>0</v>
      </c>
      <c r="K132" s="16">
        <f>SUM(K131:K131)</f>
        <v>1330.98</v>
      </c>
      <c r="L132" s="16">
        <f>SUM(L131:L131)</f>
        <v>-1330.98</v>
      </c>
      <c r="M132" s="17">
        <f>IFERROR(L132/K132,0)</f>
        <v>-1</v>
      </c>
    </row>
    <row r="133" spans="1:13">
      <c r="A133" s="26" t="s">
        <v>147</v>
      </c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</row>
    <row r="134" spans="1:13">
      <c r="A134" s="6" t="s">
        <v>148</v>
      </c>
      <c r="B134" s="7" t="s">
        <v>149</v>
      </c>
      <c r="C134" s="6" t="s">
        <v>102</v>
      </c>
      <c r="D134" s="8">
        <f>'[1]Orçamento de Referência'!D150</f>
        <v>26</v>
      </c>
      <c r="E134" s="9"/>
      <c r="F134" s="9"/>
      <c r="G134" s="10">
        <f>E134+F134</f>
        <v>0</v>
      </c>
      <c r="H134" s="10">
        <f>D134*G134</f>
        <v>0</v>
      </c>
      <c r="I134" s="11">
        <f>D134*E134</f>
        <v>0</v>
      </c>
      <c r="J134" s="11">
        <f>D134*F134</f>
        <v>0</v>
      </c>
      <c r="K134" s="12">
        <f>'[1]Orçamento de Referência'!H150</f>
        <v>2636.12</v>
      </c>
      <c r="L134" s="12">
        <f>H134-K134</f>
        <v>-2636.12</v>
      </c>
      <c r="M134" s="13">
        <f>IFERROR(L134/K134,0)</f>
        <v>-1</v>
      </c>
    </row>
    <row r="135" spans="1:13">
      <c r="A135" s="14"/>
      <c r="B135" s="15" t="s">
        <v>150</v>
      </c>
      <c r="C135" s="14"/>
      <c r="D135" s="14"/>
      <c r="E135" s="14"/>
      <c r="F135" s="14"/>
      <c r="G135" s="14"/>
      <c r="H135" s="16">
        <f>SUM(H134:H134)</f>
        <v>0</v>
      </c>
      <c r="I135" s="16">
        <f>SUM(I134:I134)</f>
        <v>0</v>
      </c>
      <c r="J135" s="16">
        <f>SUM(J134:J134)</f>
        <v>0</v>
      </c>
      <c r="K135" s="16">
        <f>SUM(K134:K134)</f>
        <v>2636.12</v>
      </c>
      <c r="L135" s="16">
        <f>SUM(L134:L134)</f>
        <v>-2636.12</v>
      </c>
      <c r="M135" s="17">
        <f>IFERROR(L135/K135,0)</f>
        <v>-1</v>
      </c>
    </row>
    <row r="136" spans="1:13">
      <c r="A136" s="14"/>
      <c r="B136" s="15" t="s">
        <v>151</v>
      </c>
      <c r="C136" s="14"/>
      <c r="D136" s="14"/>
      <c r="E136" s="14"/>
      <c r="F136" s="14"/>
      <c r="G136" s="14"/>
      <c r="H136" s="16">
        <f>H126+H129+H132+H135</f>
        <v>0</v>
      </c>
      <c r="I136" s="16">
        <f>I126+I129+I132+I135</f>
        <v>0</v>
      </c>
      <c r="J136" s="16">
        <f>J126+J129+J132+J135</f>
        <v>0</v>
      </c>
      <c r="K136" s="16">
        <f>K126+K129+K132+K135</f>
        <v>4094.3599999999997</v>
      </c>
      <c r="L136" s="16">
        <f>L126+L129+L132+L135</f>
        <v>-4094.3599999999997</v>
      </c>
      <c r="M136" s="17">
        <f>IFERROR(L136/K136,0)</f>
        <v>-1</v>
      </c>
    </row>
    <row r="138" spans="1:13">
      <c r="A138" s="28" t="s">
        <v>152</v>
      </c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</row>
    <row r="139" spans="1:13">
      <c r="A139" s="26" t="s">
        <v>60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</row>
    <row r="140" spans="1:13">
      <c r="A140" s="6" t="s">
        <v>61</v>
      </c>
      <c r="B140" s="7" t="s">
        <v>81</v>
      </c>
      <c r="C140" s="6" t="s">
        <v>63</v>
      </c>
      <c r="D140" s="8">
        <f>'[1]Orçamento de Referência'!D156</f>
        <v>1</v>
      </c>
      <c r="E140" s="9">
        <v>0</v>
      </c>
      <c r="F140" s="9"/>
      <c r="G140" s="10">
        <f t="shared" ref="G140:G152" si="18">E140+F140</f>
        <v>0</v>
      </c>
      <c r="H140" s="10">
        <f t="shared" ref="H140:H152" si="19">D140*G140</f>
        <v>0</v>
      </c>
      <c r="I140" s="11">
        <f t="shared" ref="I140:I152" si="20">D140*E140</f>
        <v>0</v>
      </c>
      <c r="J140" s="11">
        <f t="shared" ref="J140:J152" si="21">D140*F140</f>
        <v>0</v>
      </c>
      <c r="K140" s="12">
        <f>'[1]Orçamento de Referência'!H156</f>
        <v>43.24</v>
      </c>
      <c r="L140" s="12">
        <f t="shared" ref="L140:L152" si="22">H140-K140</f>
        <v>-43.24</v>
      </c>
      <c r="M140" s="13">
        <f t="shared" ref="M140:M154" si="23">IFERROR(L140/K140,0)</f>
        <v>-1</v>
      </c>
    </row>
    <row r="141" spans="1:13" ht="45">
      <c r="A141" s="18" t="s">
        <v>64</v>
      </c>
      <c r="B141" s="19" t="s">
        <v>62</v>
      </c>
      <c r="C141" s="18" t="s">
        <v>63</v>
      </c>
      <c r="D141" s="8">
        <f>'[1]Orçamento de Referência'!D157</f>
        <v>1</v>
      </c>
      <c r="E141" s="9">
        <v>0</v>
      </c>
      <c r="F141" s="9"/>
      <c r="G141" s="10">
        <f t="shared" si="18"/>
        <v>0</v>
      </c>
      <c r="H141" s="10">
        <f t="shared" si="19"/>
        <v>0</v>
      </c>
      <c r="I141" s="11">
        <f t="shared" si="20"/>
        <v>0</v>
      </c>
      <c r="J141" s="11">
        <f t="shared" si="21"/>
        <v>0</v>
      </c>
      <c r="K141" s="20">
        <f>'[1]Orçamento de Referência'!H157</f>
        <v>439.75</v>
      </c>
      <c r="L141" s="20">
        <f t="shared" si="22"/>
        <v>-439.75</v>
      </c>
      <c r="M141" s="21">
        <f t="shared" si="23"/>
        <v>-1</v>
      </c>
    </row>
    <row r="142" spans="1:13" ht="45">
      <c r="A142" s="6" t="s">
        <v>66</v>
      </c>
      <c r="B142" s="7" t="s">
        <v>153</v>
      </c>
      <c r="C142" s="6" t="s">
        <v>63</v>
      </c>
      <c r="D142" s="8">
        <f>'[1]Orçamento de Referência'!D158</f>
        <v>1</v>
      </c>
      <c r="E142" s="9">
        <v>0</v>
      </c>
      <c r="F142" s="9"/>
      <c r="G142" s="10">
        <f t="shared" si="18"/>
        <v>0</v>
      </c>
      <c r="H142" s="10">
        <f t="shared" si="19"/>
        <v>0</v>
      </c>
      <c r="I142" s="11">
        <f t="shared" si="20"/>
        <v>0</v>
      </c>
      <c r="J142" s="11">
        <f t="shared" si="21"/>
        <v>0</v>
      </c>
      <c r="K142" s="12">
        <f>'[1]Orçamento de Referência'!H158</f>
        <v>81.73</v>
      </c>
      <c r="L142" s="12">
        <f t="shared" si="22"/>
        <v>-81.73</v>
      </c>
      <c r="M142" s="13">
        <f t="shared" si="23"/>
        <v>-1</v>
      </c>
    </row>
    <row r="143" spans="1:13" ht="30">
      <c r="A143" s="18" t="s">
        <v>68</v>
      </c>
      <c r="B143" s="19" t="s">
        <v>79</v>
      </c>
      <c r="C143" s="18" t="s">
        <v>63</v>
      </c>
      <c r="D143" s="8">
        <f>'[1]Orçamento de Referência'!D159</f>
        <v>1</v>
      </c>
      <c r="E143" s="9">
        <v>0</v>
      </c>
      <c r="F143" s="9"/>
      <c r="G143" s="10">
        <f t="shared" si="18"/>
        <v>0</v>
      </c>
      <c r="H143" s="10">
        <f t="shared" si="19"/>
        <v>0</v>
      </c>
      <c r="I143" s="11">
        <f t="shared" si="20"/>
        <v>0</v>
      </c>
      <c r="J143" s="11">
        <f t="shared" si="21"/>
        <v>0</v>
      </c>
      <c r="K143" s="20">
        <f>'[1]Orçamento de Referência'!H159</f>
        <v>19.809999999999999</v>
      </c>
      <c r="L143" s="20">
        <f t="shared" si="22"/>
        <v>-19.809999999999999</v>
      </c>
      <c r="M143" s="21">
        <f t="shared" si="23"/>
        <v>-1</v>
      </c>
    </row>
    <row r="144" spans="1:13" ht="30">
      <c r="A144" s="6" t="s">
        <v>70</v>
      </c>
      <c r="B144" s="7" t="s">
        <v>75</v>
      </c>
      <c r="C144" s="6" t="s">
        <v>63</v>
      </c>
      <c r="D144" s="8">
        <f>'[1]Orçamento de Referência'!D160</f>
        <v>1</v>
      </c>
      <c r="E144" s="9">
        <v>0</v>
      </c>
      <c r="F144" s="9"/>
      <c r="G144" s="10">
        <f t="shared" si="18"/>
        <v>0</v>
      </c>
      <c r="H144" s="10">
        <f t="shared" si="19"/>
        <v>0</v>
      </c>
      <c r="I144" s="11">
        <f t="shared" si="20"/>
        <v>0</v>
      </c>
      <c r="J144" s="11">
        <f t="shared" si="21"/>
        <v>0</v>
      </c>
      <c r="K144" s="12">
        <f>'[1]Orçamento de Referência'!H160</f>
        <v>204.46</v>
      </c>
      <c r="L144" s="12">
        <f t="shared" si="22"/>
        <v>-204.46</v>
      </c>
      <c r="M144" s="13">
        <f t="shared" si="23"/>
        <v>-1</v>
      </c>
    </row>
    <row r="145" spans="1:13">
      <c r="A145" s="18" t="s">
        <v>72</v>
      </c>
      <c r="B145" s="19" t="s">
        <v>77</v>
      </c>
      <c r="C145" s="18" t="s">
        <v>63</v>
      </c>
      <c r="D145" s="8">
        <f>'[1]Orçamento de Referência'!D161</f>
        <v>1</v>
      </c>
      <c r="E145" s="9">
        <v>0</v>
      </c>
      <c r="F145" s="9"/>
      <c r="G145" s="10">
        <f t="shared" si="18"/>
        <v>0</v>
      </c>
      <c r="H145" s="10">
        <f t="shared" si="19"/>
        <v>0</v>
      </c>
      <c r="I145" s="11">
        <f t="shared" si="20"/>
        <v>0</v>
      </c>
      <c r="J145" s="11">
        <f t="shared" si="21"/>
        <v>0</v>
      </c>
      <c r="K145" s="20">
        <f>'[1]Orçamento de Referência'!H161</f>
        <v>162.57</v>
      </c>
      <c r="L145" s="20">
        <f t="shared" si="22"/>
        <v>-162.57</v>
      </c>
      <c r="M145" s="21">
        <f t="shared" si="23"/>
        <v>-1</v>
      </c>
    </row>
    <row r="146" spans="1:13">
      <c r="A146" s="6" t="s">
        <v>74</v>
      </c>
      <c r="B146" s="7" t="s">
        <v>154</v>
      </c>
      <c r="C146" s="6" t="s">
        <v>63</v>
      </c>
      <c r="D146" s="8">
        <f>'[1]Orçamento de Referência'!D162</f>
        <v>2</v>
      </c>
      <c r="E146" s="9">
        <v>0</v>
      </c>
      <c r="F146" s="9"/>
      <c r="G146" s="10">
        <f t="shared" si="18"/>
        <v>0</v>
      </c>
      <c r="H146" s="10">
        <f t="shared" si="19"/>
        <v>0</v>
      </c>
      <c r="I146" s="11">
        <f t="shared" si="20"/>
        <v>0</v>
      </c>
      <c r="J146" s="11">
        <f t="shared" si="21"/>
        <v>0</v>
      </c>
      <c r="K146" s="12">
        <f>'[1]Orçamento de Referência'!H162</f>
        <v>122.74</v>
      </c>
      <c r="L146" s="12">
        <f t="shared" si="22"/>
        <v>-122.74</v>
      </c>
      <c r="M146" s="13">
        <f t="shared" si="23"/>
        <v>-1</v>
      </c>
    </row>
    <row r="147" spans="1:13" ht="45">
      <c r="A147" s="18" t="s">
        <v>76</v>
      </c>
      <c r="B147" s="19" t="s">
        <v>73</v>
      </c>
      <c r="C147" s="18" t="s">
        <v>63</v>
      </c>
      <c r="D147" s="8">
        <f>'[1]Orçamento de Referência'!D163</f>
        <v>2</v>
      </c>
      <c r="E147" s="9">
        <v>0</v>
      </c>
      <c r="F147" s="9"/>
      <c r="G147" s="10">
        <f t="shared" si="18"/>
        <v>0</v>
      </c>
      <c r="H147" s="10">
        <f t="shared" si="19"/>
        <v>0</v>
      </c>
      <c r="I147" s="11">
        <f t="shared" si="20"/>
        <v>0</v>
      </c>
      <c r="J147" s="11">
        <f t="shared" si="21"/>
        <v>0</v>
      </c>
      <c r="K147" s="20">
        <f>'[1]Orçamento de Referência'!H163</f>
        <v>672.36</v>
      </c>
      <c r="L147" s="20">
        <f t="shared" si="22"/>
        <v>-672.36</v>
      </c>
      <c r="M147" s="21">
        <f t="shared" si="23"/>
        <v>-1</v>
      </c>
    </row>
    <row r="148" spans="1:13">
      <c r="A148" s="6" t="s">
        <v>78</v>
      </c>
      <c r="B148" s="7" t="s">
        <v>67</v>
      </c>
      <c r="C148" s="6" t="s">
        <v>63</v>
      </c>
      <c r="D148" s="8">
        <f>'[1]Orçamento de Referência'!D164</f>
        <v>2</v>
      </c>
      <c r="E148" s="9">
        <v>0</v>
      </c>
      <c r="F148" s="9"/>
      <c r="G148" s="10">
        <f t="shared" si="18"/>
        <v>0</v>
      </c>
      <c r="H148" s="10">
        <f t="shared" si="19"/>
        <v>0</v>
      </c>
      <c r="I148" s="11">
        <f t="shared" si="20"/>
        <v>0</v>
      </c>
      <c r="J148" s="11">
        <f t="shared" si="21"/>
        <v>0</v>
      </c>
      <c r="K148" s="12">
        <f>'[1]Orçamento de Referência'!H164</f>
        <v>163.19</v>
      </c>
      <c r="L148" s="12">
        <f t="shared" si="22"/>
        <v>-163.19</v>
      </c>
      <c r="M148" s="13">
        <f t="shared" si="23"/>
        <v>-1</v>
      </c>
    </row>
    <row r="149" spans="1:13" ht="30">
      <c r="A149" s="18" t="s">
        <v>80</v>
      </c>
      <c r="B149" s="19" t="s">
        <v>65</v>
      </c>
      <c r="C149" s="18" t="s">
        <v>63</v>
      </c>
      <c r="D149" s="8">
        <f>'[1]Orçamento de Referência'!D165</f>
        <v>3</v>
      </c>
      <c r="E149" s="9">
        <v>0</v>
      </c>
      <c r="F149" s="9"/>
      <c r="G149" s="10">
        <f t="shared" si="18"/>
        <v>0</v>
      </c>
      <c r="H149" s="10">
        <f t="shared" si="19"/>
        <v>0</v>
      </c>
      <c r="I149" s="11">
        <f t="shared" si="20"/>
        <v>0</v>
      </c>
      <c r="J149" s="11">
        <f t="shared" si="21"/>
        <v>0</v>
      </c>
      <c r="K149" s="20">
        <f>'[1]Orçamento de Referência'!H165</f>
        <v>515.71</v>
      </c>
      <c r="L149" s="20">
        <f t="shared" si="22"/>
        <v>-515.71</v>
      </c>
      <c r="M149" s="21">
        <f t="shared" si="23"/>
        <v>-1</v>
      </c>
    </row>
    <row r="150" spans="1:13">
      <c r="A150" s="6" t="s">
        <v>82</v>
      </c>
      <c r="B150" s="7" t="s">
        <v>83</v>
      </c>
      <c r="C150" s="6" t="s">
        <v>63</v>
      </c>
      <c r="D150" s="8">
        <f>'[1]Orçamento de Referência'!D166</f>
        <v>4</v>
      </c>
      <c r="E150" s="9">
        <v>0</v>
      </c>
      <c r="F150" s="9"/>
      <c r="G150" s="10">
        <f t="shared" si="18"/>
        <v>0</v>
      </c>
      <c r="H150" s="10">
        <f t="shared" si="19"/>
        <v>0</v>
      </c>
      <c r="I150" s="11">
        <f t="shared" si="20"/>
        <v>0</v>
      </c>
      <c r="J150" s="11">
        <f t="shared" si="21"/>
        <v>0</v>
      </c>
      <c r="K150" s="12">
        <f>'[1]Orçamento de Referência'!H166</f>
        <v>172.8</v>
      </c>
      <c r="L150" s="12">
        <f t="shared" si="22"/>
        <v>-172.8</v>
      </c>
      <c r="M150" s="13">
        <f t="shared" si="23"/>
        <v>-1</v>
      </c>
    </row>
    <row r="151" spans="1:13">
      <c r="A151" s="18" t="s">
        <v>84</v>
      </c>
      <c r="B151" s="19" t="s">
        <v>155</v>
      </c>
      <c r="C151" s="18" t="s">
        <v>63</v>
      </c>
      <c r="D151" s="8">
        <f>'[1]Orçamento de Referência'!D167</f>
        <v>8</v>
      </c>
      <c r="E151" s="9">
        <v>0</v>
      </c>
      <c r="F151" s="9"/>
      <c r="G151" s="10">
        <f t="shared" si="18"/>
        <v>0</v>
      </c>
      <c r="H151" s="10">
        <f t="shared" si="19"/>
        <v>0</v>
      </c>
      <c r="I151" s="11">
        <f t="shared" si="20"/>
        <v>0</v>
      </c>
      <c r="J151" s="11">
        <f t="shared" si="21"/>
        <v>0</v>
      </c>
      <c r="K151" s="20">
        <f>'[1]Orçamento de Referência'!H167</f>
        <v>617.66</v>
      </c>
      <c r="L151" s="20">
        <f t="shared" si="22"/>
        <v>-617.66</v>
      </c>
      <c r="M151" s="21">
        <f t="shared" si="23"/>
        <v>-1</v>
      </c>
    </row>
    <row r="152" spans="1:13" ht="60">
      <c r="A152" s="6" t="s">
        <v>87</v>
      </c>
      <c r="B152" s="7" t="s">
        <v>88</v>
      </c>
      <c r="C152" s="6" t="s">
        <v>86</v>
      </c>
      <c r="D152" s="8">
        <f>'[1]Orçamento de Referência'!D168</f>
        <v>40</v>
      </c>
      <c r="E152" s="9">
        <v>0</v>
      </c>
      <c r="F152" s="9"/>
      <c r="G152" s="10">
        <f t="shared" si="18"/>
        <v>0</v>
      </c>
      <c r="H152" s="10">
        <f t="shared" si="19"/>
        <v>0</v>
      </c>
      <c r="I152" s="11">
        <f t="shared" si="20"/>
        <v>0</v>
      </c>
      <c r="J152" s="11">
        <f t="shared" si="21"/>
        <v>0</v>
      </c>
      <c r="K152" s="12">
        <f>'[1]Orçamento de Referência'!H168</f>
        <v>4523.18</v>
      </c>
      <c r="L152" s="12">
        <f t="shared" si="22"/>
        <v>-4523.18</v>
      </c>
      <c r="M152" s="13">
        <f t="shared" si="23"/>
        <v>-1</v>
      </c>
    </row>
    <row r="153" spans="1:13">
      <c r="A153" s="14"/>
      <c r="B153" s="15" t="s">
        <v>92</v>
      </c>
      <c r="C153" s="14"/>
      <c r="D153" s="14"/>
      <c r="E153" s="14"/>
      <c r="F153" s="14"/>
      <c r="G153" s="14"/>
      <c r="H153" s="16">
        <f>SUM(H140:H152)</f>
        <v>0</v>
      </c>
      <c r="I153" s="16">
        <f>SUM(I140:I152)</f>
        <v>0</v>
      </c>
      <c r="J153" s="16">
        <f>SUM(J140:J152)</f>
        <v>0</v>
      </c>
      <c r="K153" s="16">
        <f>SUM(K140:K152)</f>
        <v>7739.2000000000007</v>
      </c>
      <c r="L153" s="16">
        <f>SUM(L140:L152)</f>
        <v>-7739.2000000000007</v>
      </c>
      <c r="M153" s="17">
        <f t="shared" si="23"/>
        <v>-1</v>
      </c>
    </row>
    <row r="154" spans="1:13">
      <c r="A154" s="14"/>
      <c r="B154" s="15" t="s">
        <v>156</v>
      </c>
      <c r="C154" s="14"/>
      <c r="D154" s="14"/>
      <c r="E154" s="14"/>
      <c r="F154" s="14"/>
      <c r="G154" s="14"/>
      <c r="H154" s="16">
        <f>H153</f>
        <v>0</v>
      </c>
      <c r="I154" s="16">
        <f>I153</f>
        <v>0</v>
      </c>
      <c r="J154" s="16">
        <f>J153</f>
        <v>0</v>
      </c>
      <c r="K154" s="16">
        <f>K153</f>
        <v>7739.2000000000007</v>
      </c>
      <c r="L154" s="16">
        <f>L153</f>
        <v>-7739.2000000000007</v>
      </c>
      <c r="M154" s="17">
        <f t="shared" si="23"/>
        <v>-1</v>
      </c>
    </row>
    <row r="156" spans="1:13">
      <c r="A156" s="28" t="s">
        <v>157</v>
      </c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</row>
    <row r="157" spans="1:13">
      <c r="A157" s="26" t="s">
        <v>158</v>
      </c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</row>
    <row r="158" spans="1:13">
      <c r="A158" s="6" t="s">
        <v>159</v>
      </c>
      <c r="B158" s="7" t="s">
        <v>160</v>
      </c>
      <c r="C158" s="6" t="s">
        <v>161</v>
      </c>
      <c r="D158" s="8">
        <f>'[1]Orçamento de Referência'!D174</f>
        <v>1</v>
      </c>
      <c r="E158" s="9"/>
      <c r="F158" s="9">
        <v>0</v>
      </c>
      <c r="G158" s="10">
        <f>E158+F158</f>
        <v>0</v>
      </c>
      <c r="H158" s="10">
        <f>D158*G158</f>
        <v>0</v>
      </c>
      <c r="I158" s="11">
        <f>D158*E158</f>
        <v>0</v>
      </c>
      <c r="J158" s="11">
        <f>D158*F158</f>
        <v>0</v>
      </c>
      <c r="K158" s="12">
        <f>'[1]Orçamento de Referência'!H174</f>
        <v>63807.76</v>
      </c>
      <c r="L158" s="12">
        <f>H158-K158</f>
        <v>-63807.76</v>
      </c>
      <c r="M158" s="13">
        <f>IFERROR(L158/K158,0)</f>
        <v>-1</v>
      </c>
    </row>
    <row r="159" spans="1:13">
      <c r="A159" s="18" t="s">
        <v>162</v>
      </c>
      <c r="B159" s="19" t="s">
        <v>163</v>
      </c>
      <c r="C159" s="18" t="s">
        <v>161</v>
      </c>
      <c r="D159" s="8">
        <f>'[1]Orçamento de Referência'!D175</f>
        <v>1</v>
      </c>
      <c r="E159" s="9"/>
      <c r="F159" s="9">
        <v>0</v>
      </c>
      <c r="G159" s="10">
        <f>E159+F159</f>
        <v>0</v>
      </c>
      <c r="H159" s="10">
        <f>D159*G159</f>
        <v>0</v>
      </c>
      <c r="I159" s="11">
        <f>D159*E159</f>
        <v>0</v>
      </c>
      <c r="J159" s="11">
        <f>D159*F159</f>
        <v>0</v>
      </c>
      <c r="K159" s="20">
        <f>'[1]Orçamento de Referência'!H175</f>
        <v>15285.55</v>
      </c>
      <c r="L159" s="20">
        <f>H159-K159</f>
        <v>-15285.55</v>
      </c>
      <c r="M159" s="21">
        <f>IFERROR(L159/K159,0)</f>
        <v>-1</v>
      </c>
    </row>
    <row r="160" spans="1:13">
      <c r="A160" s="14"/>
      <c r="B160" s="15" t="s">
        <v>164</v>
      </c>
      <c r="C160" s="14"/>
      <c r="D160" s="14"/>
      <c r="E160" s="14"/>
      <c r="F160" s="14"/>
      <c r="G160" s="14"/>
      <c r="H160" s="16">
        <f>SUM(H158:H159)</f>
        <v>0</v>
      </c>
      <c r="I160" s="16">
        <f>SUM(I158:I159)</f>
        <v>0</v>
      </c>
      <c r="J160" s="16">
        <f>SUM(J158:J159)</f>
        <v>0</v>
      </c>
      <c r="K160" s="16"/>
      <c r="L160" s="16"/>
      <c r="M160" s="17">
        <f>IFERROR(L160/K160,0)</f>
        <v>0</v>
      </c>
    </row>
    <row r="161" spans="1:13">
      <c r="A161" s="14"/>
      <c r="B161" s="15" t="s">
        <v>165</v>
      </c>
      <c r="C161" s="14"/>
      <c r="D161" s="14"/>
      <c r="E161" s="14"/>
      <c r="F161" s="14"/>
      <c r="G161" s="14"/>
      <c r="H161" s="16">
        <f>H160</f>
        <v>0</v>
      </c>
      <c r="I161" s="16">
        <f>I160</f>
        <v>0</v>
      </c>
      <c r="J161" s="16">
        <f>J160</f>
        <v>0</v>
      </c>
      <c r="K161" s="16">
        <f>K160</f>
        <v>0</v>
      </c>
      <c r="L161" s="16">
        <f>L160</f>
        <v>0</v>
      </c>
      <c r="M161" s="17">
        <f>IFERROR(L161/K161,0)</f>
        <v>0</v>
      </c>
    </row>
    <row r="163" spans="1:13" ht="15.75" thickBot="1">
      <c r="A163" s="22"/>
      <c r="B163" s="23" t="s">
        <v>166</v>
      </c>
      <c r="C163" s="22"/>
      <c r="D163" s="22"/>
      <c r="E163" s="22"/>
      <c r="F163" s="22"/>
      <c r="G163" s="22"/>
      <c r="H163" s="24" t="e">
        <f>#REF!+#REF!+H35+H54+H80+H95+H108+H120+H136+H154+H161</f>
        <v>#REF!</v>
      </c>
      <c r="I163" s="24" t="e">
        <f>#REF!+#REF!+I35+I54+I80+I95+I108+I120+I136+I154+I161</f>
        <v>#REF!</v>
      </c>
      <c r="J163" s="24" t="e">
        <f>#REF!+#REF!+J35+J54+J80+J95+J108+J120+J136+J154+J161</f>
        <v>#REF!</v>
      </c>
      <c r="K163" s="24" t="e">
        <f>#REF!+#REF!+K35+K54+K80+K95+K108+K120+K136+K154+K161</f>
        <v>#REF!</v>
      </c>
      <c r="L163" s="24" t="e">
        <f>#REF!+#REF!+L35+L54+L80+L95+L108+L120+L136+L154+L161</f>
        <v>#REF!</v>
      </c>
      <c r="M163" s="25">
        <f>IFERROR(L163/K163,0)</f>
        <v>0</v>
      </c>
    </row>
  </sheetData>
  <mergeCells count="37">
    <mergeCell ref="A157:M157"/>
    <mergeCell ref="A127:M127"/>
    <mergeCell ref="A130:M130"/>
    <mergeCell ref="A133:M133"/>
    <mergeCell ref="A138:M138"/>
    <mergeCell ref="A139:M139"/>
    <mergeCell ref="A156:M156"/>
    <mergeCell ref="A123:M123"/>
    <mergeCell ref="A74:M74"/>
    <mergeCell ref="A77:M77"/>
    <mergeCell ref="A82:M82"/>
    <mergeCell ref="A83:M83"/>
    <mergeCell ref="A97:M97"/>
    <mergeCell ref="A98:M98"/>
    <mergeCell ref="A101:M101"/>
    <mergeCell ref="A104:M104"/>
    <mergeCell ref="A110:M110"/>
    <mergeCell ref="A111:M111"/>
    <mergeCell ref="A122:M122"/>
    <mergeCell ref="A71:M71"/>
    <mergeCell ref="A22:M22"/>
    <mergeCell ref="A26:M26"/>
    <mergeCell ref="A29:M29"/>
    <mergeCell ref="A32:M32"/>
    <mergeCell ref="A37:M37"/>
    <mergeCell ref="A38:M38"/>
    <mergeCell ref="A56:M56"/>
    <mergeCell ref="A57:M57"/>
    <mergeCell ref="A62:M62"/>
    <mergeCell ref="A65:M65"/>
    <mergeCell ref="A68:M68"/>
    <mergeCell ref="A18:M18"/>
    <mergeCell ref="A5:M5"/>
    <mergeCell ref="A6:M6"/>
    <mergeCell ref="A9:M9"/>
    <mergeCell ref="A12:M12"/>
    <mergeCell ref="A15:M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2026-10-08T12:50:33Z</dcterms:created>
  <dcterms:modified xsi:type="dcterms:W3CDTF">2026-10-08T18:16:05Z</dcterms:modified>
</cp:coreProperties>
</file>