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8680" yWindow="-2340" windowWidth="29040" windowHeight="16440" tabRatio="500" activeTab="1"/>
  </bookViews>
  <sheets>
    <sheet name="Orçamento" sheetId="1" r:id="rId1"/>
    <sheet name="Cronograma Físico-Financeiro" sheetId="4" r:id="rId2"/>
  </sheets>
  <definedNames>
    <definedName name="_xlnm.Print_Area" localSheetId="0">Orçamento!$B$1:$M$38</definedName>
  </definedName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1"/>
  <c r="K25"/>
  <c r="J27"/>
  <c r="K27"/>
  <c r="J28"/>
  <c r="L28" s="1"/>
  <c r="K28"/>
  <c r="J29"/>
  <c r="K29"/>
  <c r="J30"/>
  <c r="K30"/>
  <c r="L30" s="1"/>
  <c r="J31"/>
  <c r="K31"/>
  <c r="L31" s="1"/>
  <c r="J32"/>
  <c r="K32"/>
  <c r="L32" l="1"/>
  <c r="L29"/>
  <c r="L27"/>
  <c r="J20"/>
  <c r="K20"/>
  <c r="L20"/>
  <c r="M20" s="1"/>
  <c r="K26"/>
  <c r="J26"/>
  <c r="L25"/>
  <c r="K24"/>
  <c r="J24"/>
  <c r="K23"/>
  <c r="J23"/>
  <c r="L23" s="1"/>
  <c r="K22"/>
  <c r="J22"/>
  <c r="L22" s="1"/>
  <c r="K19"/>
  <c r="J19"/>
  <c r="K18"/>
  <c r="K33" s="1"/>
  <c r="J18"/>
  <c r="J33" s="1"/>
  <c r="I14"/>
  <c r="M32" l="1"/>
  <c r="M30"/>
  <c r="M28"/>
  <c r="M29"/>
  <c r="M27"/>
  <c r="M31"/>
  <c r="L18"/>
  <c r="L24"/>
  <c r="M24" s="1"/>
  <c r="L26"/>
  <c r="M26" s="1"/>
  <c r="L19"/>
  <c r="K35"/>
  <c r="K38" s="1"/>
  <c r="J35"/>
  <c r="J38" s="1"/>
  <c r="M22"/>
  <c r="M23"/>
  <c r="M25"/>
  <c r="M18" l="1"/>
  <c r="L33"/>
  <c r="L35"/>
  <c r="L38" s="1"/>
  <c r="M19"/>
  <c r="M35"/>
  <c r="M33" l="1"/>
  <c r="M38" s="1"/>
</calcChain>
</file>

<file path=xl/sharedStrings.xml><?xml version="1.0" encoding="utf-8"?>
<sst xmlns="http://schemas.openxmlformats.org/spreadsheetml/2006/main" count="409" uniqueCount="182">
  <si>
    <t>ROSA SUL PROJETOS DE ENGENHARIA</t>
  </si>
  <si>
    <t>Rua Aloisio Guimarães, 147 – Pitanga – PR  |  (42) 98414-0338</t>
  </si>
  <si>
    <t>Composição do BDI</t>
  </si>
  <si>
    <t>Admin. Central:</t>
  </si>
  <si>
    <t>Seguro e Garantia:</t>
  </si>
  <si>
    <t>Risco:</t>
  </si>
  <si>
    <t>Desp. Financeiras:</t>
  </si>
  <si>
    <t>Lucro:</t>
  </si>
  <si>
    <t>Tributos</t>
  </si>
  <si>
    <t>ISS</t>
  </si>
  <si>
    <t>TOTAL BDI:</t>
  </si>
  <si>
    <t>Nº</t>
  </si>
  <si>
    <t>DESCRIÇÃO DO SERVIÇO</t>
  </si>
  <si>
    <t>UND</t>
  </si>
  <si>
    <t>QTD</t>
  </si>
  <si>
    <t>MÃO DE OBRA
Unit. (R$)</t>
  </si>
  <si>
    <t>MATERIAL/EQ
Unit. (R$)</t>
  </si>
  <si>
    <t>TOTAL MO
S/ BDI (R$)</t>
  </si>
  <si>
    <t>TOTAL MAT.
S/ BDI (R$)</t>
  </si>
  <si>
    <t>TOTAL GERAL
S/ BDI (R$)</t>
  </si>
  <si>
    <t>TOTAL GERAL
COM BDI (R$)</t>
  </si>
  <si>
    <t xml:space="preserve">  DISCIPLINA 1 – CIVIL / SERRALHERIA</t>
  </si>
  <si>
    <t>01</t>
  </si>
  <si>
    <t>Remoção da barra antipânico existente</t>
  </si>
  <si>
    <t>un</t>
  </si>
  <si>
    <t>Fornecimento e instalação de barra antipânico c/ fechadura 95 cm</t>
  </si>
  <si>
    <t xml:space="preserve">  DISCIPLINA 2 – REVESTIMENTO CERÂMICO – PAREDES</t>
  </si>
  <si>
    <t>02</t>
  </si>
  <si>
    <t>Remoção cerâmico viga – Banh. Feminino</t>
  </si>
  <si>
    <t>m²</t>
  </si>
  <si>
    <t>Preparação de face – viga Banh. Feminino</t>
  </si>
  <si>
    <t>Assentamento cerâmico c/ rejunte – viga Banh. Fem.</t>
  </si>
  <si>
    <t>10</t>
  </si>
  <si>
    <t>Remoção cerâmico parede – Ambiente 2</t>
  </si>
  <si>
    <t>Preparação de face – parede Ambiente 2</t>
  </si>
  <si>
    <t>Assentamento cerâmico c/ rejunte – parede Amb. 2</t>
  </si>
  <si>
    <t>06</t>
  </si>
  <si>
    <t>Rev. cerâmico parede arg. C1 – Ambiente 1 (57,74 m²)</t>
  </si>
  <si>
    <t>Rejuntamento parede – Ambiente 1</t>
  </si>
  <si>
    <t>08</t>
  </si>
  <si>
    <t>Rev. cerâmico parede 56×32 cm arg. C1 – Ambiente 2 (52,99 m²)</t>
  </si>
  <si>
    <t>Rejuntamento parede – Ambiente 2</t>
  </si>
  <si>
    <t xml:space="preserve">  DISCIPLINA 3 – REVESTIMENTO CERÂMICO – PISOS / RALOS</t>
  </si>
  <si>
    <t>03</t>
  </si>
  <si>
    <t>Remoção piso cerâmico – Banh. ADM</t>
  </si>
  <si>
    <t>Preparação + impermeabilização – Banh. ADM</t>
  </si>
  <si>
    <t>Assentamento piso cerâmico c/ rejunte – Banh. ADM</t>
  </si>
  <si>
    <t>07</t>
  </si>
  <si>
    <t>Preparação de face – piso Ambiente 1</t>
  </si>
  <si>
    <t>Assentamento piso antiderrapante arg. C1 – Ambiente 1</t>
  </si>
  <si>
    <t>Rejuntamento piso – Ambiente 1</t>
  </si>
  <si>
    <t>Ralo 100 mm c/ grelha plástica – Ambiente 1</t>
  </si>
  <si>
    <t>09</t>
  </si>
  <si>
    <t>Preparação de face – piso Ambiente 2</t>
  </si>
  <si>
    <t>Assentamento piso antiderrapante arg. C1 – Ambiente 2</t>
  </si>
  <si>
    <t>Rejuntamento piso – Ambiente 2</t>
  </si>
  <si>
    <t>Ralo 100 mm c/ grelha plástica – Ambiente 2</t>
  </si>
  <si>
    <t xml:space="preserve">  DISCIPLINA 4 – PINTURA / FORRO</t>
  </si>
  <si>
    <t>7/9</t>
  </si>
  <si>
    <t>Emassamento forro massa PVA – 3 demãos (38,80 m²)</t>
  </si>
  <si>
    <t>Lixamento de forro após emassamento</t>
  </si>
  <si>
    <t>Pintura acrílica branca – 2 demãos</t>
  </si>
  <si>
    <t xml:space="preserve">  DISCIPLINA 5 – ESQUADRIAS / BATENTES</t>
  </si>
  <si>
    <t>Batente alumínio branco 1"×1" – portas Ambiente 1</t>
  </si>
  <si>
    <t>m</t>
  </si>
  <si>
    <t>Batente alumínio branco 1"×1" – portas Ambiente 2</t>
  </si>
  <si>
    <t xml:space="preserve">  DISCIPLINA 6 – ALVENARIA</t>
  </si>
  <si>
    <t>04</t>
  </si>
  <si>
    <t>Demolição parede bloco concreto e=15 cm – Trecho 1 (3,26×2,50)</t>
  </si>
  <si>
    <t>m³</t>
  </si>
  <si>
    <t>Demolição parede bloco concreto e=15 cm – Trecho 2 (3,26×2,50)</t>
  </si>
  <si>
    <t>Transporte e destinação de entulho</t>
  </si>
  <si>
    <t>05</t>
  </si>
  <si>
    <t>Alvenaria tijolo cerâmico e=15 cm – Fechamento 1 (2,22×0,92)</t>
  </si>
  <si>
    <t>Alvenaria tijolo cerâmico e=15 cm – Fechamento 2 (2,22×0,92)</t>
  </si>
  <si>
    <t>Chapisco + emboço + reboco – fechamentos</t>
  </si>
  <si>
    <t xml:space="preserve">  DISCIPLINA 7 – INSTALAÇÕES HIDRÁULICAS E ELÉTRICAS</t>
  </si>
  <si>
    <t>11</t>
  </si>
  <si>
    <t>Instalação Pressurizador Lorenzetti PL-400P – Cx.1 Ø60mm</t>
  </si>
  <si>
    <t>Válvula de Retenção – Caixa 2 (saída Ø 50 mm)</t>
  </si>
  <si>
    <t>Ponto de tomada 220 V / 20 A – Pressurizador 1</t>
  </si>
  <si>
    <t>Disjuntor dedicado – Pressurizador 1</t>
  </si>
  <si>
    <t>Eletroduto rígido + fiação 4,0 mm² (~18 m)</t>
  </si>
  <si>
    <t>SUBTOTAL – DISCIPLINA 1</t>
  </si>
  <si>
    <t>SUBTOTAL – DISCIPLINA 2</t>
  </si>
  <si>
    <t>★  TOTAL GERAL DA OBRA  ★</t>
  </si>
  <si>
    <t>ROSA SUL PROJETOS DE ENGENHARIA  –  CRONOGRAMA FÍSICO-FINANCEIRO</t>
  </si>
  <si>
    <t>Início: 04/05/2026  |  Término Previsto: 25/05/2026  |  4 semanas  |  Valores vinculados ao Orçamento</t>
  </si>
  <si>
    <t>Mai/2026</t>
  </si>
  <si>
    <t>DISCIPLINA</t>
  </si>
  <si>
    <t>DESCRIÇÃO</t>
  </si>
  <si>
    <t>INÍCIO</t>
  </si>
  <si>
    <t>FIM</t>
  </si>
  <si>
    <t>DIAS</t>
  </si>
  <si>
    <t>PESO %</t>
  </si>
  <si>
    <t>S1
04/05</t>
  </si>
  <si>
    <t>S2
11/05</t>
  </si>
  <si>
    <t>S3
18/05</t>
  </si>
  <si>
    <t>S4
25/05</t>
  </si>
  <si>
    <t>DISCIPLINA 1</t>
  </si>
  <si>
    <t>25/05/2026</t>
  </si>
  <si>
    <t>█</t>
  </si>
  <si>
    <t>DISCIPLINA 2</t>
  </si>
  <si>
    <t>06/05/2026</t>
  </si>
  <si>
    <t>07/05/2026</t>
  </si>
  <si>
    <t>08/05/2026</t>
  </si>
  <si>
    <t>09/05/2026</t>
  </si>
  <si>
    <t>15/05/2026</t>
  </si>
  <si>
    <t>11/05/2026</t>
  </si>
  <si>
    <t>DISCIPLINA 3</t>
  </si>
  <si>
    <t>16/05/2026</t>
  </si>
  <si>
    <t>18/05/2026</t>
  </si>
  <si>
    <t>19/05/2026</t>
  </si>
  <si>
    <t>20/05/2026</t>
  </si>
  <si>
    <t>DISCIPLINA 4</t>
  </si>
  <si>
    <t>21/05/2026</t>
  </si>
  <si>
    <t>22/05/2026</t>
  </si>
  <si>
    <t>23/05/2026</t>
  </si>
  <si>
    <t>DISCIPLINA 5</t>
  </si>
  <si>
    <t>DISCIPLINA 6</t>
  </si>
  <si>
    <t>04/05/2026</t>
  </si>
  <si>
    <t>05/05/2026</t>
  </si>
  <si>
    <t>DISCIPLINA 7</t>
  </si>
  <si>
    <t>% FÍSICO ACUMULADO PREVISTO</t>
  </si>
  <si>
    <t>34%</t>
  </si>
  <si>
    <t>68%</t>
  </si>
  <si>
    <t>98%</t>
  </si>
  <si>
    <t>100%</t>
  </si>
  <si>
    <t>% FINANCEIRO ACUMULADO PREVISTO</t>
  </si>
  <si>
    <t>SINAPI</t>
  </si>
  <si>
    <t>90778</t>
  </si>
  <si>
    <t>ENGENHEIRO CIVIL DE OBRA PLENO COM ENCARGOS COMPLEMENTARES</t>
  </si>
  <si>
    <t>H</t>
  </si>
  <si>
    <t>1.1</t>
  </si>
  <si>
    <t>1.2</t>
  </si>
  <si>
    <t>100309</t>
  </si>
  <si>
    <t>TÉCNICO EM SEGURANÇA DO TRABALHO COM ENCARGOS COMPLEMENTARES</t>
  </si>
  <si>
    <t xml:space="preserve"> DISCIPLINA 1 – EQUIPE TÉCNICA</t>
  </si>
  <si>
    <t>Estrutura Metálica Praça Japão</t>
  </si>
  <si>
    <t xml:space="preserve">PLANILHA DE ORÇAMENTO </t>
  </si>
  <si>
    <t>2.1</t>
  </si>
  <si>
    <t>2.2</t>
  </si>
  <si>
    <t>2.3</t>
  </si>
  <si>
    <t>2.4</t>
  </si>
  <si>
    <t>1.3</t>
  </si>
  <si>
    <t>TOPOGRAFO COM ENCARGOS COMPLEMENTARES</t>
  </si>
  <si>
    <t xml:space="preserve">  DISCIPLINA 2 – ESTRUTURAL</t>
  </si>
  <si>
    <t>100896</t>
  </si>
  <si>
    <t>M</t>
  </si>
  <si>
    <t>ESTACA ESCAVADA MECANICAMENTE, SEM FLUIDO ESTABILIZANTE, COM 20 CM DE DIÂMETRO. AF_01/2020</t>
  </si>
  <si>
    <t>92760</t>
  </si>
  <si>
    <t>KG</t>
  </si>
  <si>
    <t>ARMAÇÃO DE ESTACA AÇO CA-50 — MONTAGEM. AF_06/2022</t>
  </si>
  <si>
    <t>96557</t>
  </si>
  <si>
    <t>CONCRETAGEM DE ESTACAS FCK 25 MPA, COM BOMBA. AF_01/2024</t>
  </si>
  <si>
    <t>M3</t>
  </si>
  <si>
    <t>96522</t>
  </si>
  <si>
    <t>ESCAVAÇÃO MANUAL PARA BLOCO DE COROAMENTO. AF_01/2024</t>
  </si>
  <si>
    <t>96543</t>
  </si>
  <si>
    <t>2.5</t>
  </si>
  <si>
    <t>ARMAÇÃO DE BLOCO CA-50  — MONTAGEM. AF_01/2024</t>
  </si>
  <si>
    <t>SBC</t>
  </si>
  <si>
    <t>030300</t>
  </si>
  <si>
    <t>FORMA DE MADEIRA PARA VIGAS BALDRAME — INCLUSIVE DESMOLDAGEM</t>
  </si>
  <si>
    <t>2.6</t>
  </si>
  <si>
    <t>M2</t>
  </si>
  <si>
    <t>96560</t>
  </si>
  <si>
    <t>CONCRETAGEM DE BLOCO DE COROAMENTO FCK 25 MPA, COM BOMBA. AF_01/2024</t>
  </si>
  <si>
    <t>PRÓPRIA</t>
  </si>
  <si>
    <t>00-02</t>
  </si>
  <si>
    <t>FABRICAÇÃO E INSTALAÇÃO DE PILAR METÁLICO EM PERFIL UE 150×60×20×4,75 mm, ALTURA MÁX. 3,2 m, DIMENSÕES 30×15 cm, INCLUINDO CORTE, MONTAGEM, SOLDAGEM, TRANSPORTE, POSICIONAMENTO, FIXAÇÃO E ALINHAMENTO</t>
  </si>
  <si>
    <t>2.7</t>
  </si>
  <si>
    <t>2.8</t>
  </si>
  <si>
    <t>2.9</t>
  </si>
  <si>
    <t>2.10</t>
  </si>
  <si>
    <t>2.11</t>
  </si>
  <si>
    <t>00-05</t>
  </si>
  <si>
    <t>FABRICAÇÃO E MONTAGEM DE TRELIÇA METÁLICA COM BANZOS EM PERFIL U 150×60×3 mm, MONTANTES E DIAGONAIS EM U 150×50×3 mm, VÃO 9,70 m, INCLINAÇÃO 14,4%, INCLUINDO CORTE, MONTAGEM, SOLDAGEM, TRANSPORTE, POSICIONAMENTO E FIXAÇÃO</t>
  </si>
  <si>
    <t>00-04</t>
  </si>
  <si>
    <t>FABRICAÇÃO E MONTAGEM DE CONTRAVENTAMENTO EM BARRA REDONDA Ø 9,5 mm</t>
  </si>
  <si>
    <t>00-07</t>
  </si>
  <si>
    <t>COBERTURA EM TELHA METÁLICA TRAPEZOIDAL 0,43 mm, INCLUINDO FORNECIMENTO, CORTE, TRANSPORTE, INSTALAÇÃO, FIXAÇÃO COM PARAFUSOS AUTOBROCANTES, VEDAÇÃO E ALINHAMENTO</t>
  </si>
</sst>
</file>

<file path=xl/styles.xml><?xml version="1.0" encoding="utf-8"?>
<styleSheet xmlns="http://schemas.openxmlformats.org/spreadsheetml/2006/main">
  <numFmts count="3">
    <numFmt numFmtId="44" formatCode="_-&quot;R$&quot;\ * #,##0.00_-;\-&quot;R$&quot;\ * #,##0.00_-;_-&quot;R$&quot;\ * &quot;-&quot;??_-;_-@_-"/>
    <numFmt numFmtId="164" formatCode="&quot;R$ &quot;#,##0.00"/>
    <numFmt numFmtId="165" formatCode="0.0%"/>
  </numFmts>
  <fonts count="28">
    <font>
      <sz val="11"/>
      <color theme="1"/>
      <name val="Calibri"/>
      <family val="2"/>
      <charset val="1"/>
    </font>
    <font>
      <b/>
      <sz val="15"/>
      <color rgb="FFFFFFFF"/>
      <name val="Arial"/>
      <charset val="1"/>
    </font>
    <font>
      <i/>
      <sz val="9"/>
      <color rgb="FFFFFFFF"/>
      <name val="Arial"/>
      <charset val="1"/>
    </font>
    <font>
      <b/>
      <sz val="11"/>
      <color rgb="FF1F4E79"/>
      <name val="Arial"/>
      <charset val="1"/>
    </font>
    <font>
      <b/>
      <sz val="10"/>
      <color rgb="FFFFFFFF"/>
      <name val="Arial"/>
      <charset val="1"/>
    </font>
    <font>
      <sz val="9"/>
      <name val="Arial"/>
      <charset val="1"/>
    </font>
    <font>
      <b/>
      <sz val="9"/>
      <color rgb="FF1F4E79"/>
      <name val="Arial"/>
      <charset val="1"/>
    </font>
    <font>
      <b/>
      <sz val="9"/>
      <name val="Arial"/>
      <charset val="1"/>
    </font>
    <font>
      <sz val="8"/>
      <color rgb="FF0000FF"/>
      <name val="Arial"/>
      <charset val="1"/>
    </font>
    <font>
      <b/>
      <sz val="9"/>
      <color rgb="FFFFFFFF"/>
      <name val="Arial"/>
      <charset val="1"/>
    </font>
    <font>
      <sz val="8"/>
      <color rgb="FF000000"/>
      <name val="Arial"/>
      <charset val="1"/>
    </font>
    <font>
      <sz val="8"/>
      <name val="Arial"/>
      <charset val="1"/>
    </font>
    <font>
      <b/>
      <sz val="8"/>
      <color rgb="FF1F4E79"/>
      <name val="Arial"/>
      <charset val="1"/>
    </font>
    <font>
      <b/>
      <sz val="9"/>
      <color rgb="FF375623"/>
      <name val="Arial"/>
      <charset val="1"/>
    </font>
    <font>
      <b/>
      <sz val="11"/>
      <color rgb="FFFFFFFF"/>
      <name val="Arial"/>
      <charset val="1"/>
    </font>
    <font>
      <b/>
      <sz val="13"/>
      <color rgb="FFFFFFFF"/>
      <name val="Arial"/>
      <charset val="1"/>
    </font>
    <font>
      <b/>
      <sz val="8"/>
      <color rgb="FFFFFFFF"/>
      <name val="Arial"/>
      <charset val="1"/>
    </font>
    <font>
      <b/>
      <sz val="7"/>
      <color rgb="FF1F4E79"/>
      <name val="Arial"/>
      <charset val="1"/>
    </font>
    <font>
      <sz val="7"/>
      <color rgb="FF000000"/>
      <name val="Arial"/>
      <charset val="1"/>
    </font>
    <font>
      <sz val="7"/>
      <color rgb="FF0000FF"/>
      <name val="Arial"/>
      <charset val="1"/>
    </font>
    <font>
      <sz val="7"/>
      <color rgb="FF2E75B6"/>
      <name val="Arial"/>
      <charset val="1"/>
    </font>
    <font>
      <b/>
      <sz val="8"/>
      <color rgb="FF375623"/>
      <name val="Arial"/>
      <charset val="1"/>
    </font>
    <font>
      <b/>
      <sz val="7"/>
      <color rgb="FF375623"/>
      <name val="Arial"/>
      <charset val="1"/>
    </font>
    <font>
      <b/>
      <sz val="8"/>
      <color rgb="FF843C0C"/>
      <name val="Arial"/>
      <charset val="1"/>
    </font>
    <font>
      <b/>
      <sz val="7"/>
      <color rgb="FF843C0C"/>
      <name val="Arial"/>
      <charset val="1"/>
    </font>
    <font>
      <sz val="8"/>
      <name val="Calibri"/>
      <family val="2"/>
      <charset val="1"/>
    </font>
    <font>
      <sz val="11"/>
      <name val="Arial"/>
      <family val="1"/>
    </font>
    <font>
      <u/>
      <sz val="11"/>
      <color theme="1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1F4E79"/>
        <bgColor rgb="FF243F60"/>
      </patternFill>
    </fill>
    <fill>
      <patternFill patternType="solid">
        <fgColor rgb="FF2E75B6"/>
        <bgColor rgb="FF0066CC"/>
      </patternFill>
    </fill>
    <fill>
      <patternFill patternType="solid">
        <fgColor rgb="FFD6E4F7"/>
        <bgColor rgb="FFDAEEF3"/>
      </patternFill>
    </fill>
    <fill>
      <patternFill patternType="solid">
        <fgColor rgb="FFFFFFFF"/>
        <bgColor rgb="FFEEF4FB"/>
      </patternFill>
    </fill>
    <fill>
      <patternFill patternType="solid">
        <fgColor rgb="FFEEF4FB"/>
        <bgColor rgb="FFDAEEF3"/>
      </patternFill>
    </fill>
    <fill>
      <patternFill patternType="solid">
        <fgColor rgb="FFE2EFDA"/>
        <bgColor rgb="FFDAEEF3"/>
      </patternFill>
    </fill>
    <fill>
      <patternFill patternType="solid">
        <fgColor rgb="FFFFF2CC"/>
        <bgColor rgb="FFE2EFDA"/>
      </patternFill>
    </fill>
    <fill>
      <patternFill patternType="solid">
        <fgColor rgb="FFDAEEF3"/>
        <bgColor rgb="FFD6E4F7"/>
      </patternFill>
    </fill>
    <fill>
      <patternFill patternType="solid">
        <fgColor rgb="FF243F60"/>
        <bgColor rgb="FF1F3864"/>
      </patternFill>
    </fill>
    <fill>
      <patternFill patternType="solid">
        <fgColor rgb="FF1F3864"/>
        <bgColor rgb="FF243F60"/>
      </patternFill>
    </fill>
    <fill>
      <patternFill patternType="solid">
        <fgColor rgb="FFBDD7EE"/>
        <bgColor rgb="FFD6E4F7"/>
      </patternFill>
    </fill>
  </fills>
  <borders count="12">
    <border>
      <left/>
      <right/>
      <top/>
      <bottom/>
      <diagonal/>
    </border>
    <border>
      <left style="medium">
        <color rgb="FF1F4E79"/>
      </left>
      <right/>
      <top style="medium">
        <color rgb="FF1F4E79"/>
      </top>
      <bottom style="medium">
        <color rgb="FF1F4E79"/>
      </bottom>
      <diagonal/>
    </border>
    <border>
      <left style="thin">
        <color rgb="FF9BBAD4"/>
      </left>
      <right/>
      <top style="thin">
        <color rgb="FF9BBAD4"/>
      </top>
      <bottom style="thin">
        <color rgb="FF9BBAD4"/>
      </bottom>
      <diagonal/>
    </border>
    <border>
      <left style="thin">
        <color rgb="FF9BBAD4"/>
      </left>
      <right style="thin">
        <color rgb="FF9BBAD4"/>
      </right>
      <top style="thin">
        <color rgb="FF9BBAD4"/>
      </top>
      <bottom style="thin">
        <color rgb="FF9BBAD4"/>
      </bottom>
      <diagonal/>
    </border>
    <border>
      <left style="medium">
        <color rgb="FF2E75B6"/>
      </left>
      <right/>
      <top style="medium">
        <color rgb="FF2E75B6"/>
      </top>
      <bottom style="medium">
        <color rgb="FF2E75B6"/>
      </bottom>
      <diagonal/>
    </border>
    <border>
      <left style="medium">
        <color rgb="FF2E75B6"/>
      </left>
      <right style="medium">
        <color rgb="FF2E75B6"/>
      </right>
      <top style="medium">
        <color rgb="FF2E75B6"/>
      </top>
      <bottom style="medium">
        <color rgb="FF2E75B6"/>
      </bottom>
      <diagonal/>
    </border>
    <border>
      <left style="medium">
        <color rgb="FF1F4E79"/>
      </left>
      <right style="medium">
        <color rgb="FF1F4E79"/>
      </right>
      <top style="medium">
        <color rgb="FF1F4E79"/>
      </top>
      <bottom style="medium">
        <color rgb="FF1F4E79"/>
      </bottom>
      <diagonal/>
    </border>
    <border>
      <left style="medium">
        <color rgb="FF243F60"/>
      </left>
      <right/>
      <top style="medium">
        <color rgb="FF243F60"/>
      </top>
      <bottom style="medium">
        <color rgb="FF243F60"/>
      </bottom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medium">
        <color rgb="FF375623"/>
      </left>
      <right/>
      <top style="medium">
        <color rgb="FF375623"/>
      </top>
      <bottom style="medium">
        <color rgb="FF375623"/>
      </bottom>
      <diagonal/>
    </border>
    <border>
      <left style="medium">
        <color rgb="FF375623"/>
      </left>
      <right style="medium">
        <color rgb="FF375623"/>
      </right>
      <top style="medium">
        <color rgb="FF375623"/>
      </top>
      <bottom style="medium">
        <color rgb="FF375623"/>
      </bottom>
      <diagonal/>
    </border>
    <border>
      <left style="medium">
        <color rgb="FF843C0C"/>
      </left>
      <right/>
      <top style="medium">
        <color rgb="FF843C0C"/>
      </top>
      <bottom style="medium">
        <color rgb="FF843C0C"/>
      </bottom>
      <diagonal/>
    </border>
  </borders>
  <cellStyleXfs count="3">
    <xf numFmtId="0" fontId="0" fillId="0" borderId="0"/>
    <xf numFmtId="0" fontId="26" fillId="0" borderId="0"/>
    <xf numFmtId="44" fontId="26" fillId="0" borderId="0" applyFont="0" applyFill="0" applyBorder="0" applyAlignment="0" applyProtection="0"/>
  </cellStyleXfs>
  <cellXfs count="60">
    <xf numFmtId="0" fontId="0" fillId="0" borderId="0" xfId="0"/>
    <xf numFmtId="10" fontId="6" fillId="5" borderId="3" xfId="0" applyNumberFormat="1" applyFont="1" applyFill="1" applyBorder="1" applyAlignment="1">
      <alignment horizontal="center" vertical="center" wrapText="1"/>
    </xf>
    <xf numFmtId="10" fontId="6" fillId="6" borderId="3" xfId="0" applyNumberFormat="1" applyFont="1" applyFill="1" applyBorder="1" applyAlignment="1">
      <alignment horizontal="center" vertical="center" wrapText="1"/>
    </xf>
    <xf numFmtId="10" fontId="6" fillId="7" borderId="3" xfId="0" applyNumberFormat="1" applyFont="1" applyFill="1" applyBorder="1" applyAlignment="1">
      <alignment horizontal="center" vertical="center" wrapText="1"/>
    </xf>
    <xf numFmtId="10" fontId="6" fillId="4" borderId="5" xfId="0" applyNumberFormat="1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164" fontId="8" fillId="8" borderId="3" xfId="0" applyNumberFormat="1" applyFont="1" applyFill="1" applyBorder="1" applyAlignment="1">
      <alignment horizontal="center" vertical="center" wrapText="1"/>
    </xf>
    <xf numFmtId="164" fontId="8" fillId="9" borderId="3" xfId="0" applyNumberFormat="1" applyFont="1" applyFill="1" applyBorder="1" applyAlignment="1">
      <alignment horizontal="center" vertical="center" wrapText="1"/>
    </xf>
    <xf numFmtId="164" fontId="11" fillId="5" borderId="3" xfId="0" applyNumberFormat="1" applyFont="1" applyFill="1" applyBorder="1" applyAlignment="1">
      <alignment horizontal="right" vertical="center" wrapText="1"/>
    </xf>
    <xf numFmtId="164" fontId="12" fillId="5" borderId="3" xfId="0" applyNumberFormat="1" applyFont="1" applyFill="1" applyBorder="1" applyAlignment="1">
      <alignment horizontal="right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 vertical="center" wrapText="1"/>
    </xf>
    <xf numFmtId="0" fontId="8" fillId="6" borderId="3" xfId="0" applyFont="1" applyFill="1" applyBorder="1" applyAlignment="1">
      <alignment horizontal="center" vertical="center" wrapText="1"/>
    </xf>
    <xf numFmtId="164" fontId="11" fillId="6" borderId="3" xfId="0" applyNumberFormat="1" applyFont="1" applyFill="1" applyBorder="1" applyAlignment="1">
      <alignment horizontal="right" vertical="center" wrapText="1"/>
    </xf>
    <xf numFmtId="164" fontId="12" fillId="6" borderId="3" xfId="0" applyNumberFormat="1" applyFont="1" applyFill="1" applyBorder="1" applyAlignment="1">
      <alignment horizontal="right" vertical="center" wrapText="1"/>
    </xf>
    <xf numFmtId="4" fontId="8" fillId="5" borderId="3" xfId="0" applyNumberFormat="1" applyFont="1" applyFill="1" applyBorder="1" applyAlignment="1">
      <alignment horizontal="center" vertical="center" wrapText="1"/>
    </xf>
    <xf numFmtId="4" fontId="8" fillId="6" borderId="3" xfId="0" applyNumberFormat="1" applyFont="1" applyFill="1" applyBorder="1" applyAlignment="1">
      <alignment horizontal="center" vertical="center" wrapText="1"/>
    </xf>
    <xf numFmtId="164" fontId="13" fillId="7" borderId="10" xfId="0" applyNumberFormat="1" applyFont="1" applyFill="1" applyBorder="1" applyAlignment="1">
      <alignment horizontal="right" vertical="center" wrapText="1"/>
    </xf>
    <xf numFmtId="164" fontId="14" fillId="2" borderId="6" xfId="0" applyNumberFormat="1" applyFont="1" applyFill="1" applyBorder="1" applyAlignment="1">
      <alignment horizontal="right" vertical="center" wrapText="1"/>
    </xf>
    <xf numFmtId="0" fontId="0" fillId="2" borderId="3" xfId="0" applyFill="1" applyBorder="1"/>
    <xf numFmtId="0" fontId="16" fillId="2" borderId="6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center" vertical="center" wrapText="1"/>
    </xf>
    <xf numFmtId="165" fontId="18" fillId="5" borderId="3" xfId="0" applyNumberFormat="1" applyFont="1" applyFill="1" applyBorder="1" applyAlignment="1">
      <alignment horizontal="center" vertical="center" wrapText="1"/>
    </xf>
    <xf numFmtId="0" fontId="0" fillId="6" borderId="3" xfId="0" applyFill="1" applyBorder="1"/>
    <xf numFmtId="0" fontId="0" fillId="5" borderId="3" xfId="0" applyFill="1" applyBorder="1"/>
    <xf numFmtId="0" fontId="20" fillId="12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left" vertical="center" wrapText="1"/>
    </xf>
    <xf numFmtId="0" fontId="19" fillId="6" borderId="3" xfId="0" applyFont="1" applyFill="1" applyBorder="1" applyAlignment="1">
      <alignment horizontal="center" vertical="center" wrapText="1"/>
    </xf>
    <xf numFmtId="165" fontId="18" fillId="6" borderId="3" xfId="0" applyNumberFormat="1" applyFont="1" applyFill="1" applyBorder="1" applyAlignment="1">
      <alignment horizontal="center" vertical="center" wrapText="1"/>
    </xf>
    <xf numFmtId="4" fontId="19" fillId="5" borderId="3" xfId="0" applyNumberFormat="1" applyFont="1" applyFill="1" applyBorder="1" applyAlignment="1">
      <alignment horizontal="center" vertical="center" wrapText="1"/>
    </xf>
    <xf numFmtId="4" fontId="19" fillId="6" borderId="3" xfId="0" applyNumberFormat="1" applyFont="1" applyFill="1" applyBorder="1" applyAlignment="1">
      <alignment horizontal="center" vertical="center" wrapText="1"/>
    </xf>
    <xf numFmtId="0" fontId="22" fillId="7" borderId="3" xfId="0" applyFont="1" applyFill="1" applyBorder="1" applyAlignment="1">
      <alignment horizontal="center" vertical="center" wrapText="1"/>
    </xf>
    <xf numFmtId="0" fontId="24" fillId="8" borderId="3" xfId="0" applyFont="1" applyFill="1" applyBorder="1" applyAlignment="1">
      <alignment horizontal="center" vertical="center" wrapText="1"/>
    </xf>
    <xf numFmtId="14" fontId="18" fillId="5" borderId="3" xfId="0" applyNumberFormat="1" applyFont="1" applyFill="1" applyBorder="1" applyAlignment="1">
      <alignment horizontal="center" vertical="center" wrapText="1"/>
    </xf>
    <xf numFmtId="0" fontId="27" fillId="6" borderId="3" xfId="0" applyFont="1" applyFill="1" applyBorder="1"/>
    <xf numFmtId="0" fontId="1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10" borderId="7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21" fillId="7" borderId="9" xfId="0" applyFont="1" applyFill="1" applyBorder="1" applyAlignment="1">
      <alignment horizontal="right" vertical="center" wrapText="1"/>
    </xf>
    <xf numFmtId="0" fontId="23" fillId="8" borderId="11" xfId="0" applyFont="1" applyFill="1" applyBorder="1" applyAlignment="1">
      <alignment horizontal="right" vertical="center" wrapText="1"/>
    </xf>
    <xf numFmtId="0" fontId="9" fillId="11" borderId="8" xfId="0" applyFont="1" applyFill="1" applyBorder="1" applyAlignment="1">
      <alignment horizontal="left" vertical="center" wrapText="1"/>
    </xf>
  </cellXfs>
  <cellStyles count="3">
    <cellStyle name="Moeda 2" xfId="2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6E4F7"/>
      <rgbColor rgb="FF808080"/>
      <rgbColor rgb="FF9999FF"/>
      <rgbColor rgb="FF993366"/>
      <rgbColor rgb="FFFFF2CC"/>
      <rgbColor rgb="FFDAEEF3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F4FB"/>
      <rgbColor rgb="FFE2EFDA"/>
      <rgbColor rgb="FFFFFF99"/>
      <rgbColor rgb="FF9BBAD4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75623"/>
      <rgbColor rgb="FF843C0C"/>
      <rgbColor rgb="FF993366"/>
      <rgbColor rgb="FF1F4E79"/>
      <rgbColor rgb="FF243F6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38"/>
  <sheetViews>
    <sheetView view="pageBreakPreview" zoomScale="205" zoomScaleNormal="145" zoomScaleSheetLayoutView="205" workbookViewId="0">
      <pane xSplit="5" ySplit="16" topLeftCell="F17" activePane="bottomRight" state="frozen"/>
      <selection pane="topRight" activeCell="C1" sqref="C1"/>
      <selection pane="bottomLeft" activeCell="A21" sqref="A21"/>
      <selection pane="bottomRight" activeCell="J38" sqref="J38"/>
    </sheetView>
  </sheetViews>
  <sheetFormatPr defaultColWidth="8.7109375" defaultRowHeight="15"/>
  <cols>
    <col min="2" max="2" width="6" customWidth="1"/>
    <col min="3" max="3" width="7.7109375" bestFit="1" customWidth="1"/>
    <col min="4" max="4" width="6" customWidth="1"/>
    <col min="5" max="5" width="52" customWidth="1"/>
    <col min="6" max="6" width="7" customWidth="1"/>
    <col min="7" max="7" width="8" customWidth="1"/>
    <col min="8" max="12" width="14" customWidth="1"/>
    <col min="13" max="13" width="15" customWidth="1"/>
  </cols>
  <sheetData>
    <row r="1" spans="2:13" ht="27.75" customHeight="1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2:13" ht="13.5" customHeight="1">
      <c r="B2" s="44" t="s">
        <v>1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2:13" ht="16.5" customHeight="1">
      <c r="B3" s="45" t="s">
        <v>139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2:13" ht="13.5" customHeight="1">
      <c r="B4" s="44" t="s">
        <v>138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2:13" ht="4.5" customHeight="1" thickBot="1"/>
    <row r="6" spans="2:13" ht="12" customHeight="1" thickBot="1">
      <c r="G6" s="46" t="s">
        <v>2</v>
      </c>
      <c r="H6" s="46"/>
      <c r="I6" s="46"/>
    </row>
    <row r="7" spans="2:13" ht="12" customHeight="1">
      <c r="G7" s="47" t="s">
        <v>3</v>
      </c>
      <c r="H7" s="47"/>
      <c r="I7" s="1">
        <v>0.03</v>
      </c>
    </row>
    <row r="8" spans="2:13" ht="12" customHeight="1">
      <c r="G8" s="48" t="s">
        <v>4</v>
      </c>
      <c r="H8" s="48"/>
      <c r="I8" s="2">
        <v>8.0000000000000002E-3</v>
      </c>
    </row>
    <row r="9" spans="2:13" ht="12" customHeight="1">
      <c r="G9" s="47" t="s">
        <v>5</v>
      </c>
      <c r="H9" s="47"/>
      <c r="I9" s="1">
        <v>9.7000000000000003E-3</v>
      </c>
    </row>
    <row r="10" spans="2:13" ht="12" customHeight="1">
      <c r="G10" s="48" t="s">
        <v>6</v>
      </c>
      <c r="H10" s="48"/>
      <c r="I10" s="2">
        <v>5.8999999999999999E-3</v>
      </c>
    </row>
    <row r="11" spans="2:13" ht="12" customHeight="1">
      <c r="G11" s="47" t="s">
        <v>7</v>
      </c>
      <c r="H11" s="47"/>
      <c r="I11" s="1">
        <v>7.7399999999999997E-2</v>
      </c>
    </row>
    <row r="12" spans="2:13" ht="12" customHeight="1">
      <c r="G12" s="51" t="s">
        <v>8</v>
      </c>
      <c r="H12" s="51"/>
      <c r="I12" s="3">
        <v>0.122</v>
      </c>
    </row>
    <row r="13" spans="2:13" ht="12" customHeight="1">
      <c r="G13" s="51" t="s">
        <v>9</v>
      </c>
      <c r="H13" s="51"/>
      <c r="I13" s="3">
        <v>0.03</v>
      </c>
    </row>
    <row r="14" spans="2:13" ht="12" customHeight="1" thickBot="1">
      <c r="G14" s="52" t="s">
        <v>10</v>
      </c>
      <c r="H14" s="52"/>
      <c r="I14" s="4">
        <f>SUM(I7:I13)</f>
        <v>0.28300000000000003</v>
      </c>
    </row>
    <row r="15" spans="2:13" ht="4.5" customHeight="1" thickBot="1"/>
    <row r="16" spans="2:13" ht="27.75" customHeight="1">
      <c r="B16" s="5" t="s">
        <v>11</v>
      </c>
      <c r="C16" s="5"/>
      <c r="D16" s="5"/>
      <c r="E16" s="5" t="s">
        <v>12</v>
      </c>
      <c r="F16" s="5" t="s">
        <v>13</v>
      </c>
      <c r="G16" s="5" t="s">
        <v>14</v>
      </c>
      <c r="H16" s="5" t="s">
        <v>15</v>
      </c>
      <c r="I16" s="5" t="s">
        <v>16</v>
      </c>
      <c r="J16" s="5" t="s">
        <v>17</v>
      </c>
      <c r="K16" s="5" t="s">
        <v>18</v>
      </c>
      <c r="L16" s="5" t="s">
        <v>19</v>
      </c>
      <c r="M16" s="5" t="s">
        <v>20</v>
      </c>
    </row>
    <row r="17" spans="2:13" ht="13.5" customHeight="1">
      <c r="B17" s="49" t="s">
        <v>137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</row>
    <row r="18" spans="2:13" ht="22.5">
      <c r="B18" s="6" t="s">
        <v>133</v>
      </c>
      <c r="C18" s="6" t="s">
        <v>129</v>
      </c>
      <c r="D18" s="6" t="s">
        <v>130</v>
      </c>
      <c r="E18" s="7" t="s">
        <v>131</v>
      </c>
      <c r="F18" s="6" t="s">
        <v>132</v>
      </c>
      <c r="G18" s="8">
        <v>20</v>
      </c>
      <c r="H18" s="9">
        <v>173.31</v>
      </c>
      <c r="I18" s="10">
        <v>2.76</v>
      </c>
      <c r="J18" s="11">
        <f>G18*H18</f>
        <v>3466.2</v>
      </c>
      <c r="K18" s="11">
        <f>G18*I18</f>
        <v>55.199999999999996</v>
      </c>
      <c r="L18" s="11">
        <f>J18+K18</f>
        <v>3521.3999999999996</v>
      </c>
      <c r="M18" s="12">
        <f>L18*(1+Orçamento!$I14)</f>
        <v>4517.9561999999996</v>
      </c>
    </row>
    <row r="19" spans="2:13" ht="22.5">
      <c r="B19" s="13" t="s">
        <v>134</v>
      </c>
      <c r="C19" s="13" t="s">
        <v>129</v>
      </c>
      <c r="D19" s="13" t="s">
        <v>135</v>
      </c>
      <c r="E19" s="14" t="s">
        <v>136</v>
      </c>
      <c r="F19" s="13" t="s">
        <v>132</v>
      </c>
      <c r="G19" s="15">
        <v>20</v>
      </c>
      <c r="H19" s="9">
        <v>44.36</v>
      </c>
      <c r="I19" s="10">
        <v>2.88</v>
      </c>
      <c r="J19" s="16">
        <f>G19*H19</f>
        <v>887.2</v>
      </c>
      <c r="K19" s="16">
        <f>G19*I19</f>
        <v>57.599999999999994</v>
      </c>
      <c r="L19" s="16">
        <f>J19+K19</f>
        <v>944.80000000000007</v>
      </c>
      <c r="M19" s="17">
        <f>L19*(1+Orçamento!$I14)</f>
        <v>1212.1784</v>
      </c>
    </row>
    <row r="20" spans="2:13" ht="15.75" thickBot="1">
      <c r="B20" s="6" t="s">
        <v>144</v>
      </c>
      <c r="C20" s="6" t="s">
        <v>129</v>
      </c>
      <c r="D20" s="6">
        <v>90781</v>
      </c>
      <c r="E20" s="7" t="s">
        <v>145</v>
      </c>
      <c r="F20" s="6" t="s">
        <v>132</v>
      </c>
      <c r="G20" s="8">
        <v>20</v>
      </c>
      <c r="H20" s="9">
        <v>44.36</v>
      </c>
      <c r="I20" s="10">
        <v>2.88</v>
      </c>
      <c r="J20" s="11">
        <f>G20*H20</f>
        <v>887.2</v>
      </c>
      <c r="K20" s="11">
        <f>G20*I20</f>
        <v>57.599999999999994</v>
      </c>
      <c r="L20" s="11">
        <f>J20+K20</f>
        <v>944.80000000000007</v>
      </c>
      <c r="M20" s="12">
        <f>L20*(1+Orçamento!$I15)</f>
        <v>944.80000000000007</v>
      </c>
    </row>
    <row r="21" spans="2:13" ht="13.5" customHeight="1" thickBot="1">
      <c r="B21" s="50" t="s">
        <v>146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</row>
    <row r="22" spans="2:13" ht="22.5">
      <c r="B22" s="13" t="s">
        <v>140</v>
      </c>
      <c r="C22" s="13" t="s">
        <v>129</v>
      </c>
      <c r="D22" s="13" t="s">
        <v>147</v>
      </c>
      <c r="E22" s="14" t="s">
        <v>149</v>
      </c>
      <c r="F22" s="13" t="s">
        <v>148</v>
      </c>
      <c r="G22" s="19">
        <v>30</v>
      </c>
      <c r="H22" s="9">
        <v>9.4600000000000009</v>
      </c>
      <c r="I22" s="10">
        <v>3.5</v>
      </c>
      <c r="J22" s="16">
        <f t="shared" ref="J22:J26" si="0">G22*H22</f>
        <v>283.8</v>
      </c>
      <c r="K22" s="16">
        <f t="shared" ref="K22:K26" si="1">G22*I22</f>
        <v>105</v>
      </c>
      <c r="L22" s="16">
        <f t="shared" ref="L22:L26" si="2">J22+K22</f>
        <v>388.8</v>
      </c>
      <c r="M22" s="17">
        <f>L22*(1+Orçamento!$I14)</f>
        <v>498.8304</v>
      </c>
    </row>
    <row r="23" spans="2:13" ht="15.75" customHeight="1">
      <c r="B23" s="6" t="s">
        <v>141</v>
      </c>
      <c r="C23" s="6" t="s">
        <v>129</v>
      </c>
      <c r="D23" s="6" t="s">
        <v>150</v>
      </c>
      <c r="E23" s="7" t="s">
        <v>152</v>
      </c>
      <c r="F23" s="6" t="s">
        <v>151</v>
      </c>
      <c r="G23" s="18">
        <v>81.39</v>
      </c>
      <c r="H23" s="9">
        <v>2.5</v>
      </c>
      <c r="I23" s="10">
        <v>9</v>
      </c>
      <c r="J23" s="11">
        <f t="shared" si="0"/>
        <v>203.47499999999999</v>
      </c>
      <c r="K23" s="11">
        <f t="shared" si="1"/>
        <v>732.51</v>
      </c>
      <c r="L23" s="11">
        <f t="shared" si="2"/>
        <v>935.98500000000001</v>
      </c>
      <c r="M23" s="12">
        <f>L23*(1+Orçamento!$I14)</f>
        <v>1200.868755</v>
      </c>
    </row>
    <row r="24" spans="2:13" ht="23.25" customHeight="1">
      <c r="B24" s="13" t="s">
        <v>142</v>
      </c>
      <c r="C24" s="13" t="s">
        <v>129</v>
      </c>
      <c r="D24" s="13" t="s">
        <v>153</v>
      </c>
      <c r="E24" s="14" t="s">
        <v>154</v>
      </c>
      <c r="F24" s="13" t="s">
        <v>155</v>
      </c>
      <c r="G24" s="19">
        <v>0.94</v>
      </c>
      <c r="H24" s="9">
        <v>5.93</v>
      </c>
      <c r="I24" s="10">
        <v>570</v>
      </c>
      <c r="J24" s="16">
        <f t="shared" si="0"/>
        <v>5.5741999999999994</v>
      </c>
      <c r="K24" s="16">
        <f t="shared" si="1"/>
        <v>535.79999999999995</v>
      </c>
      <c r="L24" s="16">
        <f t="shared" si="2"/>
        <v>541.37419999999997</v>
      </c>
      <c r="M24" s="17">
        <f>L24*(1+Orçamento!$I14)</f>
        <v>694.58309859999997</v>
      </c>
    </row>
    <row r="25" spans="2:13" ht="15.75" customHeight="1">
      <c r="B25" s="6" t="s">
        <v>143</v>
      </c>
      <c r="C25" s="6" t="s">
        <v>129</v>
      </c>
      <c r="D25" s="6" t="s">
        <v>156</v>
      </c>
      <c r="E25" s="7" t="s">
        <v>157</v>
      </c>
      <c r="F25" s="6" t="s">
        <v>155</v>
      </c>
      <c r="G25" s="18">
        <v>0.67</v>
      </c>
      <c r="H25" s="9">
        <v>160.68</v>
      </c>
      <c r="I25" s="10">
        <v>68.11</v>
      </c>
      <c r="J25" s="11">
        <f t="shared" si="0"/>
        <v>107.65560000000001</v>
      </c>
      <c r="K25" s="11">
        <f t="shared" si="1"/>
        <v>45.633700000000005</v>
      </c>
      <c r="L25" s="11">
        <f t="shared" si="2"/>
        <v>153.28930000000003</v>
      </c>
      <c r="M25" s="12">
        <f>L25*(1+Orçamento!$I14)</f>
        <v>196.67017190000001</v>
      </c>
    </row>
    <row r="26" spans="2:13" ht="15.75" customHeight="1">
      <c r="B26" s="13" t="s">
        <v>159</v>
      </c>
      <c r="C26" s="13" t="s">
        <v>129</v>
      </c>
      <c r="D26" s="13" t="s">
        <v>158</v>
      </c>
      <c r="E26" s="14" t="s">
        <v>160</v>
      </c>
      <c r="F26" s="13" t="s">
        <v>151</v>
      </c>
      <c r="G26" s="19">
        <v>22.1</v>
      </c>
      <c r="H26" s="9">
        <v>2.5</v>
      </c>
      <c r="I26" s="10">
        <v>9</v>
      </c>
      <c r="J26" s="16">
        <f t="shared" si="0"/>
        <v>55.25</v>
      </c>
      <c r="K26" s="16">
        <f t="shared" si="1"/>
        <v>198.9</v>
      </c>
      <c r="L26" s="16">
        <f t="shared" si="2"/>
        <v>254.15</v>
      </c>
      <c r="M26" s="17">
        <f>L26*(1+Orçamento!$I14)</f>
        <v>326.07445000000001</v>
      </c>
    </row>
    <row r="27" spans="2:13" ht="22.5">
      <c r="B27" s="6" t="s">
        <v>164</v>
      </c>
      <c r="C27" s="6" t="s">
        <v>161</v>
      </c>
      <c r="D27" s="6" t="s">
        <v>162</v>
      </c>
      <c r="E27" s="7" t="s">
        <v>163</v>
      </c>
      <c r="F27" s="6" t="s">
        <v>165</v>
      </c>
      <c r="G27" s="18">
        <v>7.2</v>
      </c>
      <c r="H27" s="9">
        <v>40</v>
      </c>
      <c r="I27" s="10">
        <v>44.28</v>
      </c>
      <c r="J27" s="11">
        <f t="shared" ref="J27:J32" si="3">G27*H27</f>
        <v>288</v>
      </c>
      <c r="K27" s="11">
        <f t="shared" ref="K27:K32" si="4">G27*I27</f>
        <v>318.81600000000003</v>
      </c>
      <c r="L27" s="11">
        <f t="shared" ref="L27:L32" si="5">J27+K27</f>
        <v>606.81600000000003</v>
      </c>
      <c r="M27" s="12">
        <f>L27*(1+$I14)</f>
        <v>778.54492800000003</v>
      </c>
    </row>
    <row r="28" spans="2:13" ht="22.5">
      <c r="B28" s="13" t="s">
        <v>171</v>
      </c>
      <c r="C28" s="13" t="s">
        <v>129</v>
      </c>
      <c r="D28" s="13" t="s">
        <v>166</v>
      </c>
      <c r="E28" s="14" t="s">
        <v>167</v>
      </c>
      <c r="F28" s="13" t="s">
        <v>155</v>
      </c>
      <c r="G28" s="19">
        <v>0.67</v>
      </c>
      <c r="H28" s="9">
        <v>5.93</v>
      </c>
      <c r="I28" s="10">
        <v>570</v>
      </c>
      <c r="J28" s="16">
        <f t="shared" si="3"/>
        <v>3.9731000000000001</v>
      </c>
      <c r="K28" s="16">
        <f t="shared" si="4"/>
        <v>381.90000000000003</v>
      </c>
      <c r="L28" s="16">
        <f t="shared" si="5"/>
        <v>385.87310000000002</v>
      </c>
      <c r="M28" s="17">
        <f>L28*(1+$I14)</f>
        <v>495.07518729999998</v>
      </c>
    </row>
    <row r="29" spans="2:13" ht="45">
      <c r="B29" s="6" t="s">
        <v>172</v>
      </c>
      <c r="C29" s="6" t="s">
        <v>168</v>
      </c>
      <c r="D29" s="6" t="s">
        <v>169</v>
      </c>
      <c r="E29" s="7" t="s">
        <v>170</v>
      </c>
      <c r="F29" s="6" t="s">
        <v>148</v>
      </c>
      <c r="G29" s="18">
        <v>32</v>
      </c>
      <c r="H29" s="9">
        <v>88.5</v>
      </c>
      <c r="I29" s="10">
        <v>255.11099999999999</v>
      </c>
      <c r="J29" s="11">
        <f t="shared" si="3"/>
        <v>2832</v>
      </c>
      <c r="K29" s="11">
        <f t="shared" si="4"/>
        <v>8163.5519999999997</v>
      </c>
      <c r="L29" s="11">
        <f t="shared" si="5"/>
        <v>10995.552</v>
      </c>
      <c r="M29" s="12">
        <f>L29*(1+$I14)</f>
        <v>14107.293215999998</v>
      </c>
    </row>
    <row r="30" spans="2:13" ht="45">
      <c r="B30" s="13" t="s">
        <v>173</v>
      </c>
      <c r="C30" s="13" t="s">
        <v>168</v>
      </c>
      <c r="D30" s="13" t="s">
        <v>176</v>
      </c>
      <c r="E30" s="14" t="s">
        <v>177</v>
      </c>
      <c r="F30" s="13" t="s">
        <v>148</v>
      </c>
      <c r="G30" s="19">
        <v>48.5</v>
      </c>
      <c r="H30" s="9">
        <v>156.5</v>
      </c>
      <c r="I30" s="10">
        <v>230.5</v>
      </c>
      <c r="J30" s="16">
        <f t="shared" si="3"/>
        <v>7590.25</v>
      </c>
      <c r="K30" s="16">
        <f t="shared" si="4"/>
        <v>11179.25</v>
      </c>
      <c r="L30" s="16">
        <f t="shared" si="5"/>
        <v>18769.5</v>
      </c>
      <c r="M30" s="17">
        <f>L30*(1+$I14)</f>
        <v>24081.268499999998</v>
      </c>
    </row>
    <row r="31" spans="2:13" ht="22.5">
      <c r="B31" s="6" t="s">
        <v>174</v>
      </c>
      <c r="C31" s="6" t="s">
        <v>168</v>
      </c>
      <c r="D31" s="6" t="s">
        <v>178</v>
      </c>
      <c r="E31" s="7" t="s">
        <v>179</v>
      </c>
      <c r="F31" s="6" t="s">
        <v>148</v>
      </c>
      <c r="G31" s="18">
        <v>50.64</v>
      </c>
      <c r="H31" s="9">
        <v>12.22</v>
      </c>
      <c r="I31" s="10">
        <v>5.86</v>
      </c>
      <c r="J31" s="11">
        <f t="shared" si="3"/>
        <v>618.82080000000008</v>
      </c>
      <c r="K31" s="11">
        <f t="shared" si="4"/>
        <v>296.75040000000001</v>
      </c>
      <c r="L31" s="11">
        <f t="shared" si="5"/>
        <v>915.57120000000009</v>
      </c>
      <c r="M31" s="12">
        <f>L31*(1+$I14)</f>
        <v>1174.6778495999999</v>
      </c>
    </row>
    <row r="32" spans="2:13" ht="45.75" customHeight="1" thickBot="1">
      <c r="B32" s="13" t="s">
        <v>175</v>
      </c>
      <c r="C32" s="13" t="s">
        <v>168</v>
      </c>
      <c r="D32" s="13" t="s">
        <v>180</v>
      </c>
      <c r="E32" s="14" t="s">
        <v>181</v>
      </c>
      <c r="F32" s="13" t="s">
        <v>165</v>
      </c>
      <c r="G32" s="19">
        <v>158.11000000000001</v>
      </c>
      <c r="H32" s="9">
        <v>18.5</v>
      </c>
      <c r="I32" s="10">
        <v>80</v>
      </c>
      <c r="J32" s="16">
        <f t="shared" si="3"/>
        <v>2925.0350000000003</v>
      </c>
      <c r="K32" s="16">
        <f t="shared" si="4"/>
        <v>12648.800000000001</v>
      </c>
      <c r="L32" s="16">
        <f t="shared" si="5"/>
        <v>15573.835000000001</v>
      </c>
      <c r="M32" s="17">
        <f>L32*(1+$I14)</f>
        <v>19981.230305000001</v>
      </c>
    </row>
    <row r="33" spans="2:13" ht="15.75" customHeight="1" thickBot="1">
      <c r="B33" s="53" t="s">
        <v>83</v>
      </c>
      <c r="C33" s="53"/>
      <c r="D33" s="53"/>
      <c r="E33" s="53"/>
      <c r="F33" s="53"/>
      <c r="G33" s="53"/>
      <c r="H33" s="53"/>
      <c r="I33" s="53"/>
      <c r="J33" s="20">
        <f>SUM(J18:J20)</f>
        <v>5240.5999999999995</v>
      </c>
      <c r="K33" s="20">
        <f>SUM(K18:K20)</f>
        <v>170.39999999999998</v>
      </c>
      <c r="L33" s="20">
        <f>SUM(L18:L20)</f>
        <v>5411</v>
      </c>
      <c r="M33" s="20">
        <f>SUM(M18:M20)</f>
        <v>6674.9345999999996</v>
      </c>
    </row>
    <row r="34" spans="2:13" ht="3.75" customHeight="1"/>
    <row r="35" spans="2:13" ht="15.75" customHeight="1">
      <c r="B35" s="53" t="s">
        <v>84</v>
      </c>
      <c r="C35" s="53"/>
      <c r="D35" s="53"/>
      <c r="E35" s="53"/>
      <c r="F35" s="53"/>
      <c r="G35" s="53"/>
      <c r="H35" s="53"/>
      <c r="I35" s="53"/>
      <c r="J35" s="20">
        <f>SUM(J22:J32)</f>
        <v>14913.833699999999</v>
      </c>
      <c r="K35" s="20">
        <f>SUM(K22:K32)</f>
        <v>34606.912100000001</v>
      </c>
      <c r="L35" s="20">
        <f>SUM(L22:L32)</f>
        <v>49520.745799999997</v>
      </c>
      <c r="M35" s="20">
        <f>SUM(M22:M32)</f>
        <v>63535.116861399991</v>
      </c>
    </row>
    <row r="36" spans="2:13" ht="3.75" customHeight="1"/>
    <row r="37" spans="2:13" ht="3.75" customHeight="1" thickBot="1"/>
    <row r="38" spans="2:13" ht="24" customHeight="1" thickBot="1">
      <c r="B38" s="54" t="s">
        <v>85</v>
      </c>
      <c r="C38" s="54"/>
      <c r="D38" s="54"/>
      <c r="E38" s="54"/>
      <c r="F38" s="54"/>
      <c r="G38" s="54"/>
      <c r="H38" s="54"/>
      <c r="I38" s="54"/>
      <c r="J38" s="21">
        <f>J33+J35</f>
        <v>20154.433699999998</v>
      </c>
      <c r="K38" s="21">
        <f>K33+K35</f>
        <v>34777.312100000003</v>
      </c>
      <c r="L38" s="21">
        <f>L33+L35</f>
        <v>54931.745799999997</v>
      </c>
      <c r="M38" s="21">
        <f>M33+M35</f>
        <v>70210.051461399984</v>
      </c>
    </row>
  </sheetData>
  <mergeCells count="18">
    <mergeCell ref="B33:I33"/>
    <mergeCell ref="B38:I38"/>
    <mergeCell ref="B35:I35"/>
    <mergeCell ref="B17:M17"/>
    <mergeCell ref="B21:M21"/>
    <mergeCell ref="G12:H12"/>
    <mergeCell ref="G13:H13"/>
    <mergeCell ref="G14:H14"/>
    <mergeCell ref="G7:H7"/>
    <mergeCell ref="G8:H8"/>
    <mergeCell ref="G9:H9"/>
    <mergeCell ref="G10:H10"/>
    <mergeCell ref="G11:H11"/>
    <mergeCell ref="B1:M1"/>
    <mergeCell ref="B2:M2"/>
    <mergeCell ref="B3:M3"/>
    <mergeCell ref="B4:M4"/>
    <mergeCell ref="G6:I6"/>
  </mergeCells>
  <phoneticPr fontId="25" type="noConversion"/>
  <pageMargins left="0.74803149606299213" right="0.74803149606299213" top="0.31496062992125984" bottom="0.98425196850393704" header="0.51181102362204722" footer="0.51181102362204722"/>
  <pageSetup paperSize="9" scale="75" orientation="landscape" horizontalDpi="300" verticalDpi="300" r:id="rId1"/>
  <ignoredErrors>
    <ignoredError sqref="D22 D18:D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M52"/>
  <sheetViews>
    <sheetView tabSelected="1" view="pageBreakPreview" zoomScale="160" zoomScaleSheetLayoutView="160" workbookViewId="0">
      <pane xSplit="9" ySplit="4" topLeftCell="J5" activePane="bottomRight" state="frozen"/>
      <selection pane="topRight" activeCell="J1" sqref="J1"/>
      <selection pane="bottomLeft" activeCell="A5" sqref="A5"/>
      <selection pane="bottomRight" activeCell="J22" sqref="J22"/>
    </sheetView>
  </sheetViews>
  <sheetFormatPr defaultColWidth="8.7109375" defaultRowHeight="15"/>
  <cols>
    <col min="1" max="1" width="5" customWidth="1"/>
    <col min="2" max="2" width="20" customWidth="1"/>
    <col min="3" max="3" width="42" customWidth="1"/>
    <col min="4" max="4" width="6" customWidth="1"/>
    <col min="5" max="5" width="8" customWidth="1"/>
    <col min="6" max="7" width="11" customWidth="1"/>
    <col min="8" max="8" width="6" customWidth="1"/>
    <col min="9" max="9" width="8" customWidth="1"/>
    <col min="10" max="13" width="5.5703125" customWidth="1"/>
  </cols>
  <sheetData>
    <row r="1" spans="1:13" ht="25.5" customHeight="1">
      <c r="A1" s="55" t="s">
        <v>86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ht="13.5" customHeight="1">
      <c r="A2" s="44" t="s">
        <v>87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13" ht="13.5" customHeight="1">
      <c r="A3" s="22"/>
      <c r="B3" s="22"/>
      <c r="C3" s="22"/>
      <c r="D3" s="22"/>
      <c r="E3" s="22"/>
      <c r="F3" s="22"/>
      <c r="G3" s="22"/>
      <c r="H3" s="22"/>
      <c r="I3" s="22"/>
      <c r="J3" s="56" t="s">
        <v>88</v>
      </c>
      <c r="K3" s="56"/>
      <c r="L3" s="56"/>
      <c r="M3" s="56"/>
    </row>
    <row r="4" spans="1:13" ht="30" customHeight="1">
      <c r="A4" s="23" t="s">
        <v>11</v>
      </c>
      <c r="B4" s="23" t="s">
        <v>89</v>
      </c>
      <c r="C4" s="23" t="s">
        <v>90</v>
      </c>
      <c r="D4" s="23" t="s">
        <v>13</v>
      </c>
      <c r="E4" s="23" t="s">
        <v>14</v>
      </c>
      <c r="F4" s="23" t="s">
        <v>91</v>
      </c>
      <c r="G4" s="23" t="s">
        <v>92</v>
      </c>
      <c r="H4" s="23" t="s">
        <v>93</v>
      </c>
      <c r="I4" s="23" t="s">
        <v>94</v>
      </c>
      <c r="J4" s="24" t="s">
        <v>95</v>
      </c>
      <c r="K4" s="25" t="s">
        <v>96</v>
      </c>
      <c r="L4" s="24" t="s">
        <v>97</v>
      </c>
      <c r="M4" s="25" t="s">
        <v>98</v>
      </c>
    </row>
    <row r="5" spans="1:13" ht="13.5" customHeight="1">
      <c r="A5" s="49" t="s">
        <v>21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1:13">
      <c r="A6" s="26" t="s">
        <v>22</v>
      </c>
      <c r="B6" s="26" t="s">
        <v>99</v>
      </c>
      <c r="C6" s="27" t="s">
        <v>23</v>
      </c>
      <c r="D6" s="26" t="s">
        <v>24</v>
      </c>
      <c r="E6" s="28">
        <v>1</v>
      </c>
      <c r="F6" s="26" t="s">
        <v>100</v>
      </c>
      <c r="G6" s="26" t="s">
        <v>100</v>
      </c>
      <c r="H6" s="26">
        <v>1</v>
      </c>
      <c r="I6" s="29">
        <v>9.46969696969697E-3</v>
      </c>
      <c r="J6" s="30"/>
      <c r="K6" s="31"/>
      <c r="L6" s="30"/>
      <c r="M6" s="32" t="s">
        <v>101</v>
      </c>
    </row>
    <row r="7" spans="1:13">
      <c r="A7" s="33" t="s">
        <v>22</v>
      </c>
      <c r="B7" s="33" t="s">
        <v>99</v>
      </c>
      <c r="C7" s="34" t="s">
        <v>25</v>
      </c>
      <c r="D7" s="33" t="s">
        <v>24</v>
      </c>
      <c r="E7" s="35">
        <v>1</v>
      </c>
      <c r="F7" s="33" t="s">
        <v>100</v>
      </c>
      <c r="G7" s="33" t="s">
        <v>100</v>
      </c>
      <c r="H7" s="33">
        <v>1</v>
      </c>
      <c r="I7" s="36">
        <v>9.46969696969697E-3</v>
      </c>
      <c r="J7" s="30"/>
      <c r="K7" s="31"/>
      <c r="L7" s="30"/>
      <c r="M7" s="32" t="s">
        <v>101</v>
      </c>
    </row>
    <row r="8" spans="1:13">
      <c r="A8" s="50" t="s">
        <v>26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1:13" ht="15" customHeight="1">
      <c r="A9" s="26" t="s">
        <v>27</v>
      </c>
      <c r="B9" s="26" t="s">
        <v>102</v>
      </c>
      <c r="C9" s="27" t="s">
        <v>28</v>
      </c>
      <c r="D9" s="26" t="s">
        <v>29</v>
      </c>
      <c r="E9" s="37">
        <v>1.43</v>
      </c>
      <c r="F9" s="26" t="s">
        <v>103</v>
      </c>
      <c r="G9" s="26" t="s">
        <v>103</v>
      </c>
      <c r="H9" s="26">
        <v>1</v>
      </c>
      <c r="I9" s="29">
        <v>9.46969696969697E-3</v>
      </c>
      <c r="J9" s="32" t="s">
        <v>101</v>
      </c>
      <c r="K9" s="31"/>
      <c r="L9" s="30"/>
      <c r="M9" s="31"/>
    </row>
    <row r="10" spans="1:13" ht="15" customHeight="1">
      <c r="A10" s="33" t="s">
        <v>27</v>
      </c>
      <c r="B10" s="33" t="s">
        <v>102</v>
      </c>
      <c r="C10" s="34" t="s">
        <v>30</v>
      </c>
      <c r="D10" s="33" t="s">
        <v>29</v>
      </c>
      <c r="E10" s="38">
        <v>1.43</v>
      </c>
      <c r="F10" s="33" t="s">
        <v>103</v>
      </c>
      <c r="G10" s="33" t="s">
        <v>103</v>
      </c>
      <c r="H10" s="33">
        <v>1</v>
      </c>
      <c r="I10" s="36">
        <v>5.6818181818181802E-3</v>
      </c>
      <c r="J10" s="32" t="s">
        <v>101</v>
      </c>
      <c r="K10" s="31"/>
      <c r="L10" s="30"/>
      <c r="M10" s="31"/>
    </row>
    <row r="11" spans="1:13" ht="15" customHeight="1">
      <c r="A11" s="26" t="s">
        <v>27</v>
      </c>
      <c r="B11" s="26" t="s">
        <v>102</v>
      </c>
      <c r="C11" s="27" t="s">
        <v>31</v>
      </c>
      <c r="D11" s="26" t="s">
        <v>29</v>
      </c>
      <c r="E11" s="37">
        <v>1.43</v>
      </c>
      <c r="F11" s="26" t="s">
        <v>104</v>
      </c>
      <c r="G11" s="26" t="s">
        <v>104</v>
      </c>
      <c r="H11" s="26">
        <v>1</v>
      </c>
      <c r="I11" s="29">
        <v>1.32575757575758E-2</v>
      </c>
      <c r="J11" s="32" t="s">
        <v>101</v>
      </c>
      <c r="K11" s="31"/>
      <c r="L11" s="30"/>
      <c r="M11" s="31"/>
    </row>
    <row r="12" spans="1:13" ht="15" customHeight="1">
      <c r="A12" s="33" t="s">
        <v>32</v>
      </c>
      <c r="B12" s="33" t="s">
        <v>102</v>
      </c>
      <c r="C12" s="34" t="s">
        <v>33</v>
      </c>
      <c r="D12" s="33" t="s">
        <v>29</v>
      </c>
      <c r="E12" s="38">
        <v>12.5</v>
      </c>
      <c r="F12" s="33" t="s">
        <v>103</v>
      </c>
      <c r="G12" s="33" t="s">
        <v>104</v>
      </c>
      <c r="H12" s="33">
        <v>2</v>
      </c>
      <c r="I12" s="36">
        <v>1.8939393939393898E-2</v>
      </c>
      <c r="J12" s="32" t="s">
        <v>101</v>
      </c>
      <c r="K12" s="31"/>
      <c r="L12" s="30"/>
      <c r="M12" s="31"/>
    </row>
    <row r="13" spans="1:13" ht="15" customHeight="1">
      <c r="A13" s="26" t="s">
        <v>32</v>
      </c>
      <c r="B13" s="26" t="s">
        <v>102</v>
      </c>
      <c r="C13" s="27" t="s">
        <v>34</v>
      </c>
      <c r="D13" s="26" t="s">
        <v>29</v>
      </c>
      <c r="E13" s="37">
        <v>12.5</v>
      </c>
      <c r="F13" s="26" t="s">
        <v>103</v>
      </c>
      <c r="G13" s="26" t="s">
        <v>103</v>
      </c>
      <c r="H13" s="26">
        <v>1</v>
      </c>
      <c r="I13" s="29">
        <v>9.46969696969697E-3</v>
      </c>
      <c r="J13" s="32" t="s">
        <v>101</v>
      </c>
      <c r="K13" s="31"/>
      <c r="L13" s="30"/>
      <c r="M13" s="31"/>
    </row>
    <row r="14" spans="1:13" ht="15" customHeight="1">
      <c r="A14" s="33" t="s">
        <v>32</v>
      </c>
      <c r="B14" s="33" t="s">
        <v>102</v>
      </c>
      <c r="C14" s="34" t="s">
        <v>35</v>
      </c>
      <c r="D14" s="33" t="s">
        <v>29</v>
      </c>
      <c r="E14" s="38">
        <v>12.5</v>
      </c>
      <c r="F14" s="33" t="s">
        <v>105</v>
      </c>
      <c r="G14" s="33" t="s">
        <v>106</v>
      </c>
      <c r="H14" s="33">
        <v>2</v>
      </c>
      <c r="I14" s="36">
        <v>2.8409090909090901E-2</v>
      </c>
      <c r="J14" s="32" t="s">
        <v>101</v>
      </c>
      <c r="K14" s="31"/>
      <c r="L14" s="30"/>
      <c r="M14" s="31"/>
    </row>
    <row r="15" spans="1:13" ht="15" customHeight="1">
      <c r="A15" s="26" t="s">
        <v>36</v>
      </c>
      <c r="B15" s="26" t="s">
        <v>102</v>
      </c>
      <c r="C15" s="27" t="s">
        <v>37</v>
      </c>
      <c r="D15" s="26" t="s">
        <v>29</v>
      </c>
      <c r="E15" s="37">
        <v>57.74</v>
      </c>
      <c r="F15" s="26" t="s">
        <v>106</v>
      </c>
      <c r="G15" s="26" t="s">
        <v>107</v>
      </c>
      <c r="H15" s="26">
        <v>6</v>
      </c>
      <c r="I15" s="29">
        <v>0.15151515151515199</v>
      </c>
      <c r="J15" s="32" t="s">
        <v>101</v>
      </c>
      <c r="K15" s="32" t="s">
        <v>101</v>
      </c>
      <c r="L15" s="30"/>
      <c r="M15" s="31"/>
    </row>
    <row r="16" spans="1:13" ht="15" customHeight="1">
      <c r="A16" s="33" t="s">
        <v>36</v>
      </c>
      <c r="B16" s="33" t="s">
        <v>102</v>
      </c>
      <c r="C16" s="34" t="s">
        <v>38</v>
      </c>
      <c r="D16" s="33" t="s">
        <v>29</v>
      </c>
      <c r="E16" s="38">
        <v>57.74</v>
      </c>
      <c r="F16" s="33" t="s">
        <v>106</v>
      </c>
      <c r="G16" s="33" t="s">
        <v>108</v>
      </c>
      <c r="H16" s="33">
        <v>2</v>
      </c>
      <c r="I16" s="36">
        <v>1.8939393939393898E-2</v>
      </c>
      <c r="J16" s="32" t="s">
        <v>101</v>
      </c>
      <c r="K16" s="32" t="s">
        <v>101</v>
      </c>
      <c r="L16" s="30"/>
      <c r="M16" s="31"/>
    </row>
    <row r="17" spans="1:13" ht="15" customHeight="1">
      <c r="A17" s="26" t="s">
        <v>39</v>
      </c>
      <c r="B17" s="26" t="s">
        <v>102</v>
      </c>
      <c r="C17" s="27" t="s">
        <v>40</v>
      </c>
      <c r="D17" s="26" t="s">
        <v>29</v>
      </c>
      <c r="E17" s="37">
        <v>52.99</v>
      </c>
      <c r="F17" s="26" t="s">
        <v>106</v>
      </c>
      <c r="G17" s="26" t="s">
        <v>107</v>
      </c>
      <c r="H17" s="26">
        <v>6</v>
      </c>
      <c r="I17" s="29">
        <v>0.15151515151515199</v>
      </c>
      <c r="J17" s="32" t="s">
        <v>101</v>
      </c>
      <c r="K17" s="32" t="s">
        <v>101</v>
      </c>
      <c r="L17" s="30"/>
      <c r="M17" s="31"/>
    </row>
    <row r="18" spans="1:13" ht="15" customHeight="1">
      <c r="A18" s="33" t="s">
        <v>39</v>
      </c>
      <c r="B18" s="33" t="s">
        <v>102</v>
      </c>
      <c r="C18" s="34" t="s">
        <v>41</v>
      </c>
      <c r="D18" s="33" t="s">
        <v>29</v>
      </c>
      <c r="E18" s="38">
        <v>52.99</v>
      </c>
      <c r="F18" s="33" t="s">
        <v>106</v>
      </c>
      <c r="G18" s="33" t="s">
        <v>108</v>
      </c>
      <c r="H18" s="33">
        <v>2</v>
      </c>
      <c r="I18" s="36">
        <v>1.8939393939393898E-2</v>
      </c>
      <c r="J18" s="32" t="s">
        <v>101</v>
      </c>
      <c r="K18" s="32" t="s">
        <v>101</v>
      </c>
      <c r="L18" s="30"/>
      <c r="M18" s="31"/>
    </row>
    <row r="19" spans="1:13">
      <c r="A19" s="59" t="s">
        <v>42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</row>
    <row r="20" spans="1:13" ht="15" customHeight="1">
      <c r="A20" s="26" t="s">
        <v>43</v>
      </c>
      <c r="B20" s="26" t="s">
        <v>109</v>
      </c>
      <c r="C20" s="27" t="s">
        <v>44</v>
      </c>
      <c r="D20" s="26" t="s">
        <v>29</v>
      </c>
      <c r="E20" s="37">
        <v>3.63</v>
      </c>
      <c r="F20" s="26" t="s">
        <v>110</v>
      </c>
      <c r="G20" s="26" t="s">
        <v>111</v>
      </c>
      <c r="H20" s="26">
        <v>2</v>
      </c>
      <c r="I20" s="29">
        <v>1.8939393939393898E-2</v>
      </c>
      <c r="J20" s="30"/>
      <c r="K20" s="32" t="s">
        <v>101</v>
      </c>
      <c r="L20" s="32" t="s">
        <v>101</v>
      </c>
      <c r="M20" s="31"/>
    </row>
    <row r="21" spans="1:13" ht="15" customHeight="1">
      <c r="A21" s="33" t="s">
        <v>43</v>
      </c>
      <c r="B21" s="33" t="s">
        <v>109</v>
      </c>
      <c r="C21" s="34" t="s">
        <v>45</v>
      </c>
      <c r="D21" s="33" t="s">
        <v>29</v>
      </c>
      <c r="E21" s="38">
        <v>3.63</v>
      </c>
      <c r="F21" s="33" t="s">
        <v>110</v>
      </c>
      <c r="G21" s="33" t="s">
        <v>110</v>
      </c>
      <c r="H21" s="33">
        <v>1</v>
      </c>
      <c r="I21" s="36">
        <v>1.8939393939393898E-2</v>
      </c>
      <c r="J21" s="30"/>
      <c r="K21" s="32" t="s">
        <v>101</v>
      </c>
      <c r="L21" s="30"/>
      <c r="M21" s="31"/>
    </row>
    <row r="22" spans="1:13" ht="15" customHeight="1">
      <c r="A22" s="26" t="s">
        <v>43</v>
      </c>
      <c r="B22" s="26" t="s">
        <v>109</v>
      </c>
      <c r="C22" s="27" t="s">
        <v>46</v>
      </c>
      <c r="D22" s="26" t="s">
        <v>29</v>
      </c>
      <c r="E22" s="37">
        <v>3.63</v>
      </c>
      <c r="F22" s="26" t="s">
        <v>111</v>
      </c>
      <c r="G22" s="26" t="s">
        <v>112</v>
      </c>
      <c r="H22" s="26">
        <v>2</v>
      </c>
      <c r="I22" s="29">
        <v>1.8939393939393898E-2</v>
      </c>
      <c r="J22" s="42"/>
      <c r="K22" s="31"/>
      <c r="L22" s="32" t="s">
        <v>101</v>
      </c>
      <c r="M22" s="31"/>
    </row>
    <row r="23" spans="1:13" ht="15" customHeight="1">
      <c r="A23" s="33" t="s">
        <v>47</v>
      </c>
      <c r="B23" s="33" t="s">
        <v>109</v>
      </c>
      <c r="C23" s="34" t="s">
        <v>48</v>
      </c>
      <c r="D23" s="33" t="s">
        <v>29</v>
      </c>
      <c r="E23" s="38">
        <v>28.58</v>
      </c>
      <c r="F23" s="33" t="s">
        <v>110</v>
      </c>
      <c r="G23" s="33" t="s">
        <v>110</v>
      </c>
      <c r="H23" s="33">
        <v>1</v>
      </c>
      <c r="I23" s="36">
        <v>1.8939393939393898E-2</v>
      </c>
      <c r="J23" s="30"/>
      <c r="K23" s="32" t="s">
        <v>101</v>
      </c>
      <c r="L23" s="30"/>
      <c r="M23" s="31"/>
    </row>
    <row r="24" spans="1:13" ht="15" customHeight="1">
      <c r="A24" s="26" t="s">
        <v>47</v>
      </c>
      <c r="B24" s="26" t="s">
        <v>109</v>
      </c>
      <c r="C24" s="27" t="s">
        <v>49</v>
      </c>
      <c r="D24" s="26" t="s">
        <v>29</v>
      </c>
      <c r="E24" s="37">
        <v>28.58</v>
      </c>
      <c r="F24" s="26" t="s">
        <v>110</v>
      </c>
      <c r="G24" s="26" t="s">
        <v>113</v>
      </c>
      <c r="H24" s="26">
        <v>4</v>
      </c>
      <c r="I24" s="29">
        <v>7.5757575757575801E-2</v>
      </c>
      <c r="J24" s="30"/>
      <c r="K24" s="32" t="s">
        <v>101</v>
      </c>
      <c r="L24" s="32" t="s">
        <v>101</v>
      </c>
      <c r="M24" s="31"/>
    </row>
    <row r="25" spans="1:13" ht="15" customHeight="1">
      <c r="A25" s="33" t="s">
        <v>47</v>
      </c>
      <c r="B25" s="33" t="s">
        <v>109</v>
      </c>
      <c r="C25" s="34" t="s">
        <v>50</v>
      </c>
      <c r="D25" s="33" t="s">
        <v>29</v>
      </c>
      <c r="E25" s="38">
        <v>28.58</v>
      </c>
      <c r="F25" s="33" t="s">
        <v>111</v>
      </c>
      <c r="G25" s="33" t="s">
        <v>111</v>
      </c>
      <c r="H25" s="33">
        <v>1</v>
      </c>
      <c r="I25" s="36">
        <v>1.8939393939393898E-2</v>
      </c>
      <c r="J25" s="30"/>
      <c r="K25" s="31"/>
      <c r="L25" s="32" t="s">
        <v>101</v>
      </c>
      <c r="M25" s="31"/>
    </row>
    <row r="26" spans="1:13" ht="15" customHeight="1">
      <c r="A26" s="26" t="s">
        <v>47</v>
      </c>
      <c r="B26" s="26" t="s">
        <v>109</v>
      </c>
      <c r="C26" s="27" t="s">
        <v>51</v>
      </c>
      <c r="D26" s="26" t="s">
        <v>24</v>
      </c>
      <c r="E26" s="28">
        <v>3</v>
      </c>
      <c r="F26" s="26" t="s">
        <v>111</v>
      </c>
      <c r="G26" s="26" t="s">
        <v>111</v>
      </c>
      <c r="H26" s="26">
        <v>1</v>
      </c>
      <c r="I26" s="29">
        <v>9.46969696969697E-3</v>
      </c>
      <c r="J26" s="30"/>
      <c r="K26" s="31"/>
      <c r="L26" s="32" t="s">
        <v>101</v>
      </c>
      <c r="M26" s="31"/>
    </row>
    <row r="27" spans="1:13" ht="15" customHeight="1">
      <c r="A27" s="33" t="s">
        <v>52</v>
      </c>
      <c r="B27" s="33" t="s">
        <v>109</v>
      </c>
      <c r="C27" s="34" t="s">
        <v>53</v>
      </c>
      <c r="D27" s="33" t="s">
        <v>29</v>
      </c>
      <c r="E27" s="38">
        <v>10.210000000000001</v>
      </c>
      <c r="F27" s="33" t="s">
        <v>110</v>
      </c>
      <c r="G27" s="33" t="s">
        <v>110</v>
      </c>
      <c r="H27" s="33">
        <v>1</v>
      </c>
      <c r="I27" s="36">
        <v>9.46969696969697E-3</v>
      </c>
      <c r="J27" s="30"/>
      <c r="K27" s="32" t="s">
        <v>101</v>
      </c>
      <c r="L27" s="30"/>
      <c r="M27" s="31"/>
    </row>
    <row r="28" spans="1:13" ht="15" customHeight="1">
      <c r="A28" s="26" t="s">
        <v>52</v>
      </c>
      <c r="B28" s="26" t="s">
        <v>109</v>
      </c>
      <c r="C28" s="27" t="s">
        <v>54</v>
      </c>
      <c r="D28" s="26" t="s">
        <v>29</v>
      </c>
      <c r="E28" s="37">
        <v>10.210000000000001</v>
      </c>
      <c r="F28" s="26" t="s">
        <v>110</v>
      </c>
      <c r="G28" s="41">
        <v>46161</v>
      </c>
      <c r="H28" s="26">
        <v>3</v>
      </c>
      <c r="I28" s="29">
        <v>4.7348484848484897E-2</v>
      </c>
      <c r="J28" s="30"/>
      <c r="K28" s="32" t="s">
        <v>101</v>
      </c>
      <c r="L28" s="32" t="s">
        <v>101</v>
      </c>
      <c r="M28" s="31"/>
    </row>
    <row r="29" spans="1:13" ht="15" customHeight="1">
      <c r="A29" s="33" t="s">
        <v>52</v>
      </c>
      <c r="B29" s="33" t="s">
        <v>109</v>
      </c>
      <c r="C29" s="34" t="s">
        <v>55</v>
      </c>
      <c r="D29" s="33" t="s">
        <v>29</v>
      </c>
      <c r="E29" s="38">
        <v>10.210000000000001</v>
      </c>
      <c r="F29" s="33" t="s">
        <v>111</v>
      </c>
      <c r="G29" s="33" t="s">
        <v>111</v>
      </c>
      <c r="H29" s="33">
        <v>1</v>
      </c>
      <c r="I29" s="36">
        <v>9.46969696969697E-3</v>
      </c>
      <c r="J29" s="30"/>
      <c r="K29" s="31"/>
      <c r="L29" s="32" t="s">
        <v>101</v>
      </c>
      <c r="M29" s="31"/>
    </row>
    <row r="30" spans="1:13" ht="15" customHeight="1">
      <c r="A30" s="26" t="s">
        <v>52</v>
      </c>
      <c r="B30" s="26" t="s">
        <v>109</v>
      </c>
      <c r="C30" s="27" t="s">
        <v>56</v>
      </c>
      <c r="D30" s="26" t="s">
        <v>24</v>
      </c>
      <c r="E30" s="28">
        <v>2</v>
      </c>
      <c r="F30" s="26" t="s">
        <v>111</v>
      </c>
      <c r="G30" s="26" t="s">
        <v>111</v>
      </c>
      <c r="H30" s="26">
        <v>1</v>
      </c>
      <c r="I30" s="29">
        <v>5.6818181818181802E-3</v>
      </c>
      <c r="J30" s="30"/>
      <c r="K30" s="31"/>
      <c r="L30" s="32" t="s">
        <v>101</v>
      </c>
      <c r="M30" s="31"/>
    </row>
    <row r="31" spans="1:13">
      <c r="A31" s="50" t="s">
        <v>57</v>
      </c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</row>
    <row r="32" spans="1:13" ht="15" customHeight="1">
      <c r="A32" s="33" t="s">
        <v>58</v>
      </c>
      <c r="B32" s="33" t="s">
        <v>114</v>
      </c>
      <c r="C32" s="34" t="s">
        <v>59</v>
      </c>
      <c r="D32" s="33" t="s">
        <v>29</v>
      </c>
      <c r="E32" s="38">
        <v>38.799999999999997</v>
      </c>
      <c r="F32" s="33" t="s">
        <v>115</v>
      </c>
      <c r="G32" s="33" t="s">
        <v>116</v>
      </c>
      <c r="H32" s="33">
        <v>2</v>
      </c>
      <c r="I32" s="36">
        <v>2.8409090909090901E-2</v>
      </c>
      <c r="J32" s="30"/>
      <c r="K32" s="31"/>
      <c r="L32" s="32" t="s">
        <v>101</v>
      </c>
      <c r="M32" s="31"/>
    </row>
    <row r="33" spans="1:13" ht="15" customHeight="1">
      <c r="A33" s="26" t="s">
        <v>58</v>
      </c>
      <c r="B33" s="26" t="s">
        <v>114</v>
      </c>
      <c r="C33" s="27" t="s">
        <v>60</v>
      </c>
      <c r="D33" s="26" t="s">
        <v>29</v>
      </c>
      <c r="E33" s="37">
        <v>38.799999999999997</v>
      </c>
      <c r="F33" s="26" t="s">
        <v>115</v>
      </c>
      <c r="G33" s="26" t="s">
        <v>115</v>
      </c>
      <c r="H33" s="26">
        <v>1</v>
      </c>
      <c r="I33" s="29">
        <v>9.46969696969697E-3</v>
      </c>
      <c r="J33" s="30"/>
      <c r="K33" s="31"/>
      <c r="L33" s="32" t="s">
        <v>101</v>
      </c>
      <c r="M33" s="31"/>
    </row>
    <row r="34" spans="1:13" ht="15" customHeight="1">
      <c r="A34" s="33" t="s">
        <v>58</v>
      </c>
      <c r="B34" s="33" t="s">
        <v>114</v>
      </c>
      <c r="C34" s="34" t="s">
        <v>61</v>
      </c>
      <c r="D34" s="33" t="s">
        <v>29</v>
      </c>
      <c r="E34" s="38">
        <v>38.799999999999997</v>
      </c>
      <c r="F34" s="33" t="s">
        <v>116</v>
      </c>
      <c r="G34" s="33" t="s">
        <v>117</v>
      </c>
      <c r="H34" s="33">
        <v>2</v>
      </c>
      <c r="I34" s="36">
        <v>1.8939393939393898E-2</v>
      </c>
      <c r="J34" s="30"/>
      <c r="K34" s="31"/>
      <c r="L34" s="32" t="s">
        <v>101</v>
      </c>
      <c r="M34" s="31"/>
    </row>
    <row r="35" spans="1:13">
      <c r="A35" s="49" t="s">
        <v>62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</row>
    <row r="36" spans="1:13" ht="15" customHeight="1">
      <c r="A36" s="26" t="s">
        <v>36</v>
      </c>
      <c r="B36" s="26" t="s">
        <v>118</v>
      </c>
      <c r="C36" s="27" t="s">
        <v>63</v>
      </c>
      <c r="D36" s="26" t="s">
        <v>64</v>
      </c>
      <c r="E36" s="37">
        <v>5.42</v>
      </c>
      <c r="F36" s="26" t="s">
        <v>115</v>
      </c>
      <c r="G36" s="26" t="s">
        <v>115</v>
      </c>
      <c r="H36" s="26">
        <v>1</v>
      </c>
      <c r="I36" s="29">
        <v>1.32575757575758E-2</v>
      </c>
      <c r="J36" s="30"/>
      <c r="K36" s="31"/>
      <c r="L36" s="32" t="s">
        <v>101</v>
      </c>
      <c r="M36" s="31"/>
    </row>
    <row r="37" spans="1:13" ht="15" customHeight="1">
      <c r="A37" s="33" t="s">
        <v>39</v>
      </c>
      <c r="B37" s="33" t="s">
        <v>118</v>
      </c>
      <c r="C37" s="34" t="s">
        <v>65</v>
      </c>
      <c r="D37" s="33" t="s">
        <v>64</v>
      </c>
      <c r="E37" s="38">
        <v>10.72</v>
      </c>
      <c r="F37" s="33" t="s">
        <v>115</v>
      </c>
      <c r="G37" s="33" t="s">
        <v>115</v>
      </c>
      <c r="H37" s="33">
        <v>1</v>
      </c>
      <c r="I37" s="36">
        <v>1.5151515151515201E-2</v>
      </c>
      <c r="J37" s="30"/>
      <c r="K37" s="31"/>
      <c r="L37" s="32" t="s">
        <v>101</v>
      </c>
      <c r="M37" s="31"/>
    </row>
    <row r="38" spans="1:13">
      <c r="A38" s="50" t="s">
        <v>66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</row>
    <row r="39" spans="1:13" ht="15" customHeight="1">
      <c r="A39" s="26" t="s">
        <v>67</v>
      </c>
      <c r="B39" s="26" t="s">
        <v>119</v>
      </c>
      <c r="C39" s="27" t="s">
        <v>68</v>
      </c>
      <c r="D39" s="26" t="s">
        <v>69</v>
      </c>
      <c r="E39" s="37">
        <v>1.22</v>
      </c>
      <c r="F39" s="26" t="s">
        <v>120</v>
      </c>
      <c r="G39" s="26" t="s">
        <v>120</v>
      </c>
      <c r="H39" s="26">
        <v>1</v>
      </c>
      <c r="I39" s="29">
        <v>2.8409090909090901E-2</v>
      </c>
      <c r="J39" s="32" t="s">
        <v>101</v>
      </c>
      <c r="K39" s="31"/>
      <c r="L39" s="30"/>
      <c r="M39" s="31"/>
    </row>
    <row r="40" spans="1:13" ht="15" customHeight="1">
      <c r="A40" s="33" t="s">
        <v>67</v>
      </c>
      <c r="B40" s="33" t="s">
        <v>119</v>
      </c>
      <c r="C40" s="34" t="s">
        <v>70</v>
      </c>
      <c r="D40" s="33" t="s">
        <v>69</v>
      </c>
      <c r="E40" s="38">
        <v>1.22</v>
      </c>
      <c r="F40" s="33" t="s">
        <v>120</v>
      </c>
      <c r="G40" s="33" t="s">
        <v>120</v>
      </c>
      <c r="H40" s="33">
        <v>1</v>
      </c>
      <c r="I40" s="36">
        <v>2.8409090909090901E-2</v>
      </c>
      <c r="J40" s="32" t="s">
        <v>101</v>
      </c>
      <c r="K40" s="31"/>
      <c r="L40" s="30"/>
      <c r="M40" s="31"/>
    </row>
    <row r="41" spans="1:13" ht="15" customHeight="1">
      <c r="A41" s="26" t="s">
        <v>67</v>
      </c>
      <c r="B41" s="26" t="s">
        <v>119</v>
      </c>
      <c r="C41" s="27" t="s">
        <v>71</v>
      </c>
      <c r="D41" s="26" t="s">
        <v>69</v>
      </c>
      <c r="E41" s="37">
        <v>2.44</v>
      </c>
      <c r="F41" s="26" t="s">
        <v>121</v>
      </c>
      <c r="G41" s="26" t="s">
        <v>121</v>
      </c>
      <c r="H41" s="26">
        <v>1</v>
      </c>
      <c r="I41" s="29">
        <v>1.8939393939393898E-2</v>
      </c>
      <c r="J41" s="32" t="s">
        <v>101</v>
      </c>
      <c r="K41" s="31"/>
      <c r="L41" s="30"/>
      <c r="M41" s="31"/>
    </row>
    <row r="42" spans="1:13" ht="15" customHeight="1">
      <c r="A42" s="33" t="s">
        <v>72</v>
      </c>
      <c r="B42" s="33" t="s">
        <v>119</v>
      </c>
      <c r="C42" s="34" t="s">
        <v>73</v>
      </c>
      <c r="D42" s="33" t="s">
        <v>29</v>
      </c>
      <c r="E42" s="38">
        <v>2.04</v>
      </c>
      <c r="F42" s="33" t="s">
        <v>103</v>
      </c>
      <c r="G42" s="33" t="s">
        <v>104</v>
      </c>
      <c r="H42" s="33">
        <v>2</v>
      </c>
      <c r="I42" s="36">
        <v>1.8939393939393898E-2</v>
      </c>
      <c r="J42" s="32" t="s">
        <v>101</v>
      </c>
      <c r="K42" s="31"/>
      <c r="L42" s="30"/>
      <c r="M42" s="31"/>
    </row>
    <row r="43" spans="1:13" ht="15" customHeight="1">
      <c r="A43" s="26" t="s">
        <v>72</v>
      </c>
      <c r="B43" s="26" t="s">
        <v>119</v>
      </c>
      <c r="C43" s="27" t="s">
        <v>74</v>
      </c>
      <c r="D43" s="26" t="s">
        <v>29</v>
      </c>
      <c r="E43" s="37">
        <v>2.04</v>
      </c>
      <c r="F43" s="26" t="s">
        <v>103</v>
      </c>
      <c r="G43" s="26" t="s">
        <v>104</v>
      </c>
      <c r="H43" s="26">
        <v>2</v>
      </c>
      <c r="I43" s="29">
        <v>1.8939393939393898E-2</v>
      </c>
      <c r="J43" s="32" t="s">
        <v>101</v>
      </c>
      <c r="K43" s="31"/>
      <c r="L43" s="30"/>
      <c r="M43" s="31"/>
    </row>
    <row r="44" spans="1:13" ht="15" customHeight="1">
      <c r="A44" s="33" t="s">
        <v>72</v>
      </c>
      <c r="B44" s="33" t="s">
        <v>119</v>
      </c>
      <c r="C44" s="34" t="s">
        <v>75</v>
      </c>
      <c r="D44" s="33" t="s">
        <v>29</v>
      </c>
      <c r="E44" s="38">
        <v>10.3</v>
      </c>
      <c r="F44" s="33" t="s">
        <v>103</v>
      </c>
      <c r="G44" s="33" t="s">
        <v>105</v>
      </c>
      <c r="H44" s="33">
        <v>3</v>
      </c>
      <c r="I44" s="36">
        <v>2.8409090909090901E-2</v>
      </c>
      <c r="J44" s="32" t="s">
        <v>101</v>
      </c>
      <c r="K44" s="31"/>
      <c r="L44" s="30"/>
      <c r="M44" s="31"/>
    </row>
    <row r="45" spans="1:13">
      <c r="A45" s="59" t="s">
        <v>76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</row>
    <row r="46" spans="1:13" ht="15" customHeight="1">
      <c r="A46" s="26" t="s">
        <v>77</v>
      </c>
      <c r="B46" s="26" t="s">
        <v>122</v>
      </c>
      <c r="C46" s="27" t="s">
        <v>78</v>
      </c>
      <c r="D46" s="26" t="s">
        <v>24</v>
      </c>
      <c r="E46" s="28">
        <v>1</v>
      </c>
      <c r="F46" s="26" t="s">
        <v>115</v>
      </c>
      <c r="G46" s="26" t="s">
        <v>116</v>
      </c>
      <c r="H46" s="26">
        <v>2</v>
      </c>
      <c r="I46" s="29">
        <v>3.7878787878787901E-2</v>
      </c>
      <c r="J46" s="30"/>
      <c r="K46" s="31"/>
      <c r="L46" s="32" t="s">
        <v>101</v>
      </c>
      <c r="M46" s="31"/>
    </row>
    <row r="47" spans="1:13" ht="15" customHeight="1">
      <c r="A47" s="33" t="s">
        <v>77</v>
      </c>
      <c r="B47" s="33" t="s">
        <v>122</v>
      </c>
      <c r="C47" s="34" t="s">
        <v>79</v>
      </c>
      <c r="D47" s="33" t="s">
        <v>24</v>
      </c>
      <c r="E47" s="35">
        <v>1</v>
      </c>
      <c r="F47" s="33" t="s">
        <v>115</v>
      </c>
      <c r="G47" s="33" t="s">
        <v>115</v>
      </c>
      <c r="H47" s="33">
        <v>1</v>
      </c>
      <c r="I47" s="36">
        <v>9.46969696969697E-3</v>
      </c>
      <c r="J47" s="30"/>
      <c r="K47" s="31"/>
      <c r="L47" s="32" t="s">
        <v>101</v>
      </c>
      <c r="M47" s="31"/>
    </row>
    <row r="48" spans="1:13" ht="15" customHeight="1">
      <c r="A48" s="26" t="s">
        <v>77</v>
      </c>
      <c r="B48" s="26" t="s">
        <v>122</v>
      </c>
      <c r="C48" s="27" t="s">
        <v>80</v>
      </c>
      <c r="D48" s="26" t="s">
        <v>24</v>
      </c>
      <c r="E48" s="28">
        <v>1</v>
      </c>
      <c r="F48" s="26" t="s">
        <v>115</v>
      </c>
      <c r="G48" s="26" t="s">
        <v>115</v>
      </c>
      <c r="H48" s="26">
        <v>1</v>
      </c>
      <c r="I48" s="29">
        <v>5.6818181818181802E-3</v>
      </c>
      <c r="J48" s="30"/>
      <c r="K48" s="31"/>
      <c r="L48" s="32" t="s">
        <v>101</v>
      </c>
      <c r="M48" s="31"/>
    </row>
    <row r="49" spans="1:13" ht="15" customHeight="1">
      <c r="A49" s="33" t="s">
        <v>77</v>
      </c>
      <c r="B49" s="33" t="s">
        <v>122</v>
      </c>
      <c r="C49" s="34" t="s">
        <v>81</v>
      </c>
      <c r="D49" s="33" t="s">
        <v>24</v>
      </c>
      <c r="E49" s="35">
        <v>1</v>
      </c>
      <c r="F49" s="33" t="s">
        <v>115</v>
      </c>
      <c r="G49" s="33" t="s">
        <v>115</v>
      </c>
      <c r="H49" s="33">
        <v>1</v>
      </c>
      <c r="I49" s="36">
        <v>5.6818181818181802E-3</v>
      </c>
      <c r="J49" s="30"/>
      <c r="K49" s="31"/>
      <c r="L49" s="32" t="s">
        <v>101</v>
      </c>
      <c r="M49" s="31"/>
    </row>
    <row r="50" spans="1:13" ht="15" customHeight="1">
      <c r="A50" s="26" t="s">
        <v>77</v>
      </c>
      <c r="B50" s="26" t="s">
        <v>122</v>
      </c>
      <c r="C50" s="27" t="s">
        <v>82</v>
      </c>
      <c r="D50" s="26" t="s">
        <v>64</v>
      </c>
      <c r="E50" s="28">
        <v>18</v>
      </c>
      <c r="F50" s="26" t="s">
        <v>115</v>
      </c>
      <c r="G50" s="26" t="s">
        <v>116</v>
      </c>
      <c r="H50" s="26">
        <v>2</v>
      </c>
      <c r="I50" s="29">
        <v>1.70454545454546E-2</v>
      </c>
      <c r="J50" s="30"/>
      <c r="K50" s="31"/>
      <c r="L50" s="32" t="s">
        <v>101</v>
      </c>
      <c r="M50" s="31"/>
    </row>
    <row r="51" spans="1:13" ht="13.5" customHeight="1">
      <c r="A51" s="57" t="s">
        <v>123</v>
      </c>
      <c r="B51" s="57"/>
      <c r="C51" s="57"/>
      <c r="D51" s="57"/>
      <c r="E51" s="57"/>
      <c r="F51" s="57"/>
      <c r="G51" s="57"/>
      <c r="H51" s="57"/>
      <c r="I51" s="57"/>
      <c r="J51" s="39" t="s">
        <v>124</v>
      </c>
      <c r="K51" s="39" t="s">
        <v>125</v>
      </c>
      <c r="L51" s="39" t="s">
        <v>126</v>
      </c>
      <c r="M51" s="39" t="s">
        <v>127</v>
      </c>
    </row>
    <row r="52" spans="1:13" ht="13.5" customHeight="1">
      <c r="A52" s="58" t="s">
        <v>128</v>
      </c>
      <c r="B52" s="58"/>
      <c r="C52" s="58"/>
      <c r="D52" s="58"/>
      <c r="E52" s="58"/>
      <c r="F52" s="58"/>
      <c r="G52" s="58"/>
      <c r="H52" s="58"/>
      <c r="I52" s="58"/>
      <c r="J52" s="40" t="s">
        <v>124</v>
      </c>
      <c r="K52" s="40" t="s">
        <v>125</v>
      </c>
      <c r="L52" s="40" t="s">
        <v>126</v>
      </c>
      <c r="M52" s="40" t="s">
        <v>127</v>
      </c>
    </row>
  </sheetData>
  <mergeCells count="12">
    <mergeCell ref="A51:I51"/>
    <mergeCell ref="A52:I52"/>
    <mergeCell ref="A19:M19"/>
    <mergeCell ref="A31:M31"/>
    <mergeCell ref="A35:M35"/>
    <mergeCell ref="A38:M38"/>
    <mergeCell ref="A45:M45"/>
    <mergeCell ref="A1:M1"/>
    <mergeCell ref="A2:M2"/>
    <mergeCell ref="J3:M3"/>
    <mergeCell ref="A5:M5"/>
    <mergeCell ref="A8:M8"/>
  </mergeCells>
  <pageMargins left="0.75" right="0.75" top="1" bottom="1" header="0.511811023622047" footer="0.511811023622047"/>
  <pageSetup paperSize="9" scale="9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</vt:lpstr>
      <vt:lpstr>Cronograma Físico-Financeiro</vt:lpstr>
      <vt:lpstr>Orçamento!Area_de_impressao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Gislaine Paula Bragantin</cp:lastModifiedBy>
  <cp:revision>0</cp:revision>
  <cp:lastPrinted>2026-04-17T20:16:31Z</cp:lastPrinted>
  <dcterms:created xsi:type="dcterms:W3CDTF">2026-04-16T19:26:21Z</dcterms:created>
  <dcterms:modified xsi:type="dcterms:W3CDTF">2026-05-05T13:39:08Z</dcterms:modified>
  <dc:language>en-US</dc:language>
</cp:coreProperties>
</file>