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intelI7-1\Downloads\"/>
    </mc:Choice>
  </mc:AlternateContent>
  <xr:revisionPtr revIDLastSave="0" documentId="13_ncr:1_{1E186543-45F2-49AD-93B0-8C06D29E08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 Orçamentária" sheetId="1" r:id="rId1"/>
    <sheet name="Composições Analíticas" sheetId="2" r:id="rId2"/>
    <sheet name="Critérios de Medição" sheetId="3" r:id="rId3"/>
  </sheets>
  <calcPr calcId="191029"/>
</workbook>
</file>

<file path=xl/calcChain.xml><?xml version="1.0" encoding="utf-8"?>
<calcChain xmlns="http://schemas.openxmlformats.org/spreadsheetml/2006/main">
  <c r="L17" i="1" l="1"/>
  <c r="M8" i="1"/>
  <c r="M10" i="1"/>
  <c r="M11" i="1"/>
  <c r="M12" i="1"/>
  <c r="M7" i="1"/>
  <c r="M9" i="1"/>
</calcChain>
</file>

<file path=xl/sharedStrings.xml><?xml version="1.0" encoding="utf-8"?>
<sst xmlns="http://schemas.openxmlformats.org/spreadsheetml/2006/main" count="244" uniqueCount="134">
  <si>
    <t>Obra</t>
  </si>
  <si>
    <t>Bancos</t>
  </si>
  <si>
    <t>B.D.I.</t>
  </si>
  <si>
    <t>Encargos Sociais</t>
  </si>
  <si>
    <t>Orçamento de Obra</t>
  </si>
  <si>
    <t>SINAPI - 07/2026</t>
  </si>
  <si>
    <t>24.0%</t>
  </si>
  <si>
    <t>Não Desonerado</t>
  </si>
  <si>
    <t>Planilha Orçamentária</t>
  </si>
  <si>
    <t>Item</t>
  </si>
  <si>
    <t>Código</t>
  </si>
  <si>
    <t>Banco</t>
  </si>
  <si>
    <t>Descrição</t>
  </si>
  <si>
    <t>Unid</t>
  </si>
  <si>
    <t>Qtd</t>
  </si>
  <si>
    <t>Custo Unit</t>
  </si>
  <si>
    <t>Preço Unitário</t>
  </si>
  <si>
    <t>Total</t>
  </si>
  <si>
    <t>MO</t>
  </si>
  <si>
    <t>Material</t>
  </si>
  <si>
    <t>1</t>
  </si>
  <si>
    <t>SERVIÇOS INICIAS</t>
  </si>
  <si>
    <t>1.1</t>
  </si>
  <si>
    <t>103689</t>
  </si>
  <si>
    <t>SINAPI</t>
  </si>
  <si>
    <t>FORNECIMENTO E INSTALAÇÃO DE PLACA DE OBRA COM CHAPA GALVANIZADA E ESTRUTURA DE MADEIRA. AF_03/2022_PS</t>
  </si>
  <si>
    <t>M2</t>
  </si>
  <si>
    <t>02</t>
  </si>
  <si>
    <t>CANALETA EXECUÇÃO</t>
  </si>
  <si>
    <t>02.1</t>
  </si>
  <si>
    <t>6670</t>
  </si>
  <si>
    <t>PROPRIO</t>
  </si>
  <si>
    <t>EXECUÇÃO DE CANALETA DE CONCRETO MOLDADO IN LOCO, ESPESSURA DE 0,08 M, GEOMETRIA TRAPEZOIDAL (DIMENSÕES INTERNAS: B=1,4 M; B=0,7 M; H=0,35 M). AF_08/2021</t>
  </si>
  <si>
    <t>M</t>
  </si>
  <si>
    <t>02.4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</si>
  <si>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</si>
  <si>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</si>
  <si>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M3</t>
  </si>
  <si>
    <t>02.5</t>
  </si>
  <si>
    <t>101616</t>
  </si>
  <si>
    <t>PREPARO DE FUNDO DE VALA COM LARGURA MENOR QUE 1,5 M (ACERTO DO SOLO NATURAL), EM LOCAL COM NÍVEL BAIXO DE INTERFERÊNCIA. AF_01/2026</t>
  </si>
  <si>
    <t>02.6</t>
  </si>
  <si>
    <t>2003233</t>
  </si>
  <si>
    <t>SICRO</t>
  </si>
  <si>
    <t>Dissipador de energia - DES 120-360 - areia, brita e pedra de mão comerciais</t>
  </si>
  <si>
    <t>un</t>
  </si>
  <si>
    <t>RESUMO GERAL</t>
  </si>
  <si>
    <t>TOTAL MÃO DE OBRA</t>
  </si>
  <si>
    <t>TOTAL MATERIAL</t>
  </si>
  <si>
    <t>TOTAL GERAL</t>
  </si>
  <si>
    <t>COMPOSIÇÕES ANALÍTICAS</t>
  </si>
  <si>
    <t>Obra:</t>
  </si>
  <si>
    <t>Base de Preços:</t>
  </si>
  <si>
    <t>Coef.</t>
  </si>
  <si>
    <t>Preço Unit.</t>
  </si>
  <si>
    <t>1 - SERVIÇOS INICIAS</t>
  </si>
  <si>
    <t>Composição</t>
  </si>
  <si>
    <t>102234</t>
  </si>
  <si>
    <t>PINTURA IMUNIZANTE PARA MADEIRA, 2 DEMÃOS. AF_01/2021</t>
  </si>
  <si>
    <t>88316</t>
  </si>
  <si>
    <t>SERVENTE COM ENCARGOS COMPLEMENTARES</t>
  </si>
  <si>
    <t>H</t>
  </si>
  <si>
    <t>88262</t>
  </si>
  <si>
    <t>CARPINTEIRO DE FORMAS COM ENCARGOS COMPLEMENTARES</t>
  </si>
  <si>
    <t>Insumo</t>
  </si>
  <si>
    <t>5069</t>
  </si>
  <si>
    <t>PREGO DE ACO POLIDO COM CABECA 17 X 27 (2 1/2 X 11)</t>
  </si>
  <si>
    <t>KG</t>
  </si>
  <si>
    <t>5065</t>
  </si>
  <si>
    <t>PREGO DE ACO POLIDO COM CABECA 10 X 10 (7/8 X 17)</t>
  </si>
  <si>
    <t>4813</t>
  </si>
  <si>
    <t>PLACA DE OBRA (PARA CONSTRUCAO CIVIL) EM CHAPA GALVANIZADA *N. 22*, ADESIVADA, DE *2,4 X 1,2* M (SEM POSTES PARA FIXACAO)</t>
  </si>
  <si>
    <t>4509</t>
  </si>
  <si>
    <t>SARRAFO *2,5 X 10* CM EM PINUS, MISTA OU EQUIVALENTE DA REGIAO - BRUTA</t>
  </si>
  <si>
    <t>Custo Unitario: R$ 508,82 / Custo Com BDI: R$ 630,93 / Quantidade: 8,00 M2 / Custo Total: R$ 5.047,44</t>
  </si>
  <si>
    <t>02 - CANALETA EXECUÇÃO</t>
  </si>
  <si>
    <t>88309</t>
  </si>
  <si>
    <t>PEDREIRO COM ENCARGOS COMPLEMENTARES</t>
  </si>
  <si>
    <t>94964</t>
  </si>
  <si>
    <t>CONCRETO FCK = 20MPA, TRAÇO 1:2,7:3 (EM MASSA SECA DE CIMENTO/ AREIA MÉDIA/ BRITA 1) - PREPARO MECÂNICO COM BETONEIRA 400 L. AF_05/2021</t>
  </si>
  <si>
    <t>97114</t>
  </si>
  <si>
    <t>EXECUÇÃO DE JUNTAS DE CONTRAÇÃO PARA PAVIMENTOS DE CONCRETO. AF_04/2022</t>
  </si>
  <si>
    <t>100205</t>
  </si>
  <si>
    <t>TRANSPORTE HORIZONTAL COM JERICA DE 60 L, DE MASSA/ GRANEL (UNIDADE: M3XKM). AF_04/2026</t>
  </si>
  <si>
    <t>M3XKM</t>
  </si>
  <si>
    <t>Custo Unitario: R$ 144,46 / Custo Com BDI: R$ 179,13 / Quantidade: 800,00 M / Custo Total: R$ 143.304,00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</si>
  <si>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</si>
  <si>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</si>
  <si>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</si>
  <si>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</si>
  <si>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</si>
  <si>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</si>
  <si>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Custo Unitario: R$ 9,35 / Custo Com BDI: R$ 11,59 / Quantidade: 416,00 M3 / Custo Total: R$ 4.821,44</t>
  </si>
  <si>
    <t>91533</t>
  </si>
  <si>
    <t>COMPACTADOR DE SOLOS DE PERCUSSÃO (SOQUETE) COM MOTOR A GASOLINA 4 TEMPOS, POTÊNCIA 4 CV - CHP DIURNO. AF_08/2015</t>
  </si>
  <si>
    <t>Custo Unitario: R$ 10,79 / Custo Com BDI: R$ 13,37 / Quantidade: 688,00 M2 / Custo Total: R$ 9.198,56</t>
  </si>
  <si>
    <t>B - MÃO DE OBRA</t>
  </si>
  <si>
    <t>Mão de Obra</t>
  </si>
  <si>
    <t>P9824</t>
  </si>
  <si>
    <t>Servente</t>
  </si>
  <si>
    <t>h</t>
  </si>
  <si>
    <t>Custo horário total de mão de obra</t>
  </si>
  <si>
    <t>Custo horário total de execução</t>
  </si>
  <si>
    <t>Produção da Equipe</t>
  </si>
  <si>
    <t>Custo unitário de execução</t>
  </si>
  <si>
    <t>C - MATERIAL</t>
  </si>
  <si>
    <t>M1097</t>
  </si>
  <si>
    <t>Pedra de mão ou rachão</t>
  </si>
  <si>
    <t>m³</t>
  </si>
  <si>
    <t>Custo unitário total de material</t>
  </si>
  <si>
    <t>D - ATIVIDADES AUXILIARES</t>
  </si>
  <si>
    <t>4805756</t>
  </si>
  <si>
    <t>Apiloamento manual de superfície com espessura de 15 cm</t>
  </si>
  <si>
    <t>m²</t>
  </si>
  <si>
    <t>1107892</t>
  </si>
  <si>
    <t>Concreto fck = 20 MPa - confecção em betoneira e lançamento manual - areia e brita comerciais</t>
  </si>
  <si>
    <t>4805750</t>
  </si>
  <si>
    <t>Escavação manual em material de 1ª categoria na profundidade de até 1 m</t>
  </si>
  <si>
    <t>3103302</t>
  </si>
  <si>
    <t>Fôrmas de tábuas de pinho para dispositivos de drenagem - utilização de 3 vezes - confecção, instalação e retirada</t>
  </si>
  <si>
    <t>Custo total de atividades auxiliares</t>
  </si>
  <si>
    <t>E - TEMPO FIXO</t>
  </si>
  <si>
    <t>Tempo Fixo</t>
  </si>
  <si>
    <t>Pedra de mão ou rachão (Transporte: Carga, manobra e descarga de agregados ou solos em caminhão basculante de 10 m³ - carga com carregadeira de 3,40 m³ (exclusa) e descarga livre)</t>
  </si>
  <si>
    <t>Custo Total dos Tempos Fixos</t>
  </si>
  <si>
    <t>F - MOMENTO DE TRANSPORTE</t>
  </si>
  <si>
    <t>Momento Transporte</t>
  </si>
  <si>
    <t>Pedra de mão ou rachão (LN:5914359 RP:5914374 P:5914389)</t>
  </si>
  <si>
    <t>Custo Unitario: R$ 1.168,11 / Custo Com BDI: R$ 1.448,45 / Quantidade: 4,00 un / Custo Total: R$ 5.793,80</t>
  </si>
  <si>
    <t>CRITÉRIOS DE MEDIÇÃO</t>
  </si>
  <si>
    <t>Quant</t>
  </si>
  <si>
    <t>Memória de Cálculo</t>
  </si>
  <si>
    <t>Critério de Medição</t>
  </si>
  <si>
    <t>Orçamento de Obra canaleta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</si>
</sst>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name val="Arial"/>
    </font>
    <font>
      <b/>
      <sz val="10"/>
      <name val="Arial"/>
    </font>
    <font>
      <b/>
      <sz val="14"/>
      <name val="Arial"/>
    </font>
    <font>
      <sz val="10"/>
      <name val="Arial"/>
    </font>
    <font>
      <b/>
      <sz val="12"/>
      <name val="Arial"/>
    </font>
    <font>
      <b/>
      <sz val="12"/>
      <color rgb="FFFFFFFF"/>
      <name val="Arial"/>
    </font>
    <font>
      <b/>
      <sz val="11"/>
      <name val="Arial"/>
    </font>
    <font>
      <b/>
      <sz val="9"/>
      <name val="Arial"/>
    </font>
    <font>
      <sz val="10"/>
      <name val="Arial"/>
      <family val="2"/>
    </font>
    <font>
      <b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DEBF7"/>
        <bgColor rgb="FFDDEBF7"/>
      </patternFill>
    </fill>
    <fill>
      <patternFill patternType="solid">
        <fgColor rgb="FF1E3A8A"/>
        <bgColor rgb="FF1E3A8A"/>
      </patternFill>
    </fill>
    <fill>
      <patternFill patternType="solid">
        <fgColor rgb="FFE3F2FD"/>
        <bgColor rgb="FFE3F2FD"/>
      </patternFill>
    </fill>
    <fill>
      <patternFill patternType="solid">
        <fgColor rgb="FFF5F5F5"/>
        <bgColor rgb="FFF5F5F5"/>
      </patternFill>
    </fill>
    <fill>
      <patternFill patternType="solid">
        <fgColor rgb="FFFFE5CC"/>
        <bgColor rgb="FFFFE5CC"/>
      </patternFill>
    </fill>
    <fill>
      <patternFill patternType="solid">
        <fgColor rgb="FFFFF9E6"/>
        <bgColor rgb="FFFFF9E6"/>
      </patternFill>
    </fill>
    <fill>
      <patternFill patternType="solid">
        <fgColor rgb="FFE0E0E0"/>
        <bgColor rgb="FFE0E0E0"/>
      </patternFill>
    </fill>
    <fill>
      <patternFill patternType="solid">
        <fgColor rgb="FFE8F5E9"/>
        <bgColor rgb="FFE8F5E9"/>
      </patternFill>
    </fill>
  </fills>
  <borders count="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/>
      <diagonal/>
    </border>
    <border>
      <left/>
      <right style="thin">
        <color rgb="FF808080"/>
      </right>
      <top/>
      <bottom/>
      <diagonal/>
    </border>
    <border>
      <left/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4" fontId="1" fillId="2" borderId="0" xfId="0" applyNumberFormat="1" applyFont="1" applyFill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4" fontId="4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7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/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/>
    <xf numFmtId="0" fontId="2" fillId="0" borderId="1" xfId="0" applyFont="1" applyBorder="1"/>
    <xf numFmtId="4" fontId="2" fillId="0" borderId="1" xfId="0" applyNumberFormat="1" applyFont="1" applyBorder="1" applyAlignment="1">
      <alignment horizontal="center" vertical="center"/>
    </xf>
    <xf numFmtId="0" fontId="2" fillId="9" borderId="2" xfId="0" applyFont="1" applyFill="1" applyBorder="1"/>
    <xf numFmtId="4" fontId="2" fillId="9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0" fillId="0" borderId="6" xfId="0" applyBorder="1"/>
    <xf numFmtId="0" fontId="1" fillId="2" borderId="0" xfId="0" applyFont="1" applyFill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0" fillId="0" borderId="8" xfId="0" applyBorder="1"/>
    <xf numFmtId="0" fontId="5" fillId="2" borderId="0" xfId="0" applyFont="1" applyFill="1" applyAlignment="1">
      <alignment horizontal="center" vertical="center"/>
    </xf>
    <xf numFmtId="0" fontId="0" fillId="0" borderId="7" xfId="0" applyBorder="1"/>
    <xf numFmtId="0" fontId="1" fillId="0" borderId="1" xfId="0" applyFont="1" applyBorder="1" applyAlignment="1">
      <alignment horizontal="right" vertical="center"/>
    </xf>
    <xf numFmtId="0" fontId="0" fillId="0" borderId="4" xfId="0" applyBorder="1"/>
    <xf numFmtId="0" fontId="0" fillId="0" borderId="5" xfId="0" applyBorder="1"/>
    <xf numFmtId="0" fontId="5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9" borderId="2" xfId="0" applyFont="1" applyFill="1" applyBorder="1" applyAlignment="1">
      <alignment horizontal="right" vertical="center"/>
    </xf>
    <xf numFmtId="0" fontId="2" fillId="9" borderId="2" xfId="0" applyFont="1" applyFill="1" applyBorder="1"/>
    <xf numFmtId="0" fontId="8" fillId="8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/>
    <xf numFmtId="0" fontId="4" fillId="0" borderId="0" xfId="0" applyFont="1"/>
    <xf numFmtId="0" fontId="6" fillId="3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9" fillId="0" borderId="1" xfId="0" applyFont="1" applyBorder="1" applyAlignment="1">
      <alignment wrapText="1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workbookViewId="0">
      <selection activeCell="H10" sqref="H10"/>
    </sheetView>
  </sheetViews>
  <sheetFormatPr defaultRowHeight="15" x14ac:dyDescent="0.25"/>
  <cols>
    <col min="1" max="1" width="8" customWidth="1"/>
    <col min="4" max="4" width="64" customWidth="1"/>
    <col min="5" max="5" width="6" customWidth="1"/>
    <col min="7" max="7" width="16.5703125" customWidth="1"/>
    <col min="12" max="12" width="15.140625" customWidth="1"/>
    <col min="13" max="13" width="15.7109375" customWidth="1"/>
  </cols>
  <sheetData>
    <row r="1" spans="1:13" ht="24.95" customHeight="1" x14ac:dyDescent="0.25">
      <c r="A1" s="25"/>
      <c r="B1" s="25"/>
      <c r="C1" s="25"/>
      <c r="D1" s="1" t="s">
        <v>0</v>
      </c>
      <c r="E1" s="24" t="s">
        <v>1</v>
      </c>
      <c r="F1" s="25"/>
      <c r="H1" s="24" t="s">
        <v>2</v>
      </c>
      <c r="I1" s="25"/>
      <c r="L1" s="24" t="s">
        <v>3</v>
      </c>
      <c r="M1" s="25"/>
    </row>
    <row r="2" spans="1:13" ht="60" customHeight="1" x14ac:dyDescent="0.25">
      <c r="A2" s="25"/>
      <c r="B2" s="25"/>
      <c r="C2" s="25"/>
      <c r="D2" s="52" t="s">
        <v>133</v>
      </c>
      <c r="E2" s="30" t="s">
        <v>5</v>
      </c>
      <c r="F2" s="25"/>
      <c r="H2" s="30" t="s">
        <v>6</v>
      </c>
      <c r="I2" s="25"/>
      <c r="L2" s="31" t="s">
        <v>7</v>
      </c>
      <c r="M2" s="25"/>
    </row>
    <row r="3" spans="1:13" ht="24.95" customHeight="1" x14ac:dyDescent="0.25">
      <c r="A3" s="24" t="s">
        <v>8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x14ac:dyDescent="0.25">
      <c r="A4" s="26" t="s">
        <v>9</v>
      </c>
      <c r="B4" s="26" t="s">
        <v>10</v>
      </c>
      <c r="C4" s="26" t="s">
        <v>11</v>
      </c>
      <c r="D4" s="26" t="s">
        <v>12</v>
      </c>
      <c r="E4" s="26" t="s">
        <v>13</v>
      </c>
      <c r="F4" s="26" t="s">
        <v>14</v>
      </c>
      <c r="G4" s="26" t="s">
        <v>15</v>
      </c>
      <c r="H4" s="26" t="s">
        <v>16</v>
      </c>
      <c r="I4" s="25"/>
      <c r="J4" s="25"/>
      <c r="K4" s="26" t="s">
        <v>17</v>
      </c>
      <c r="L4" s="25"/>
      <c r="M4" s="25"/>
    </row>
    <row r="5" spans="1:13" x14ac:dyDescent="0.25">
      <c r="A5" s="25"/>
      <c r="B5" s="25"/>
      <c r="C5" s="25"/>
      <c r="D5" s="25"/>
      <c r="E5" s="25"/>
      <c r="F5" s="25"/>
      <c r="G5" s="25"/>
      <c r="H5" s="2" t="s">
        <v>18</v>
      </c>
      <c r="I5" s="2" t="s">
        <v>19</v>
      </c>
      <c r="J5" s="2" t="s">
        <v>17</v>
      </c>
      <c r="K5" s="2" t="s">
        <v>18</v>
      </c>
      <c r="L5" s="2" t="s">
        <v>19</v>
      </c>
      <c r="M5" s="2" t="s">
        <v>17</v>
      </c>
    </row>
    <row r="6" spans="1:13" ht="30" customHeight="1" x14ac:dyDescent="0.25">
      <c r="A6" s="3" t="s">
        <v>20</v>
      </c>
      <c r="B6" s="4"/>
      <c r="C6" s="4"/>
      <c r="D6" s="29" t="s">
        <v>21</v>
      </c>
      <c r="E6" s="29"/>
      <c r="F6" s="29"/>
      <c r="G6" s="29"/>
      <c r="H6" s="29"/>
      <c r="I6" s="29"/>
      <c r="J6" s="29"/>
      <c r="K6" s="29"/>
      <c r="L6" s="29"/>
      <c r="M6" s="5">
        <v>5047.4399999999996</v>
      </c>
    </row>
    <row r="7" spans="1:13" ht="45" customHeight="1" x14ac:dyDescent="0.25">
      <c r="A7" s="6" t="s">
        <v>22</v>
      </c>
      <c r="B7" s="6" t="s">
        <v>23</v>
      </c>
      <c r="C7" s="6" t="s">
        <v>24</v>
      </c>
      <c r="D7" s="7" t="s">
        <v>25</v>
      </c>
      <c r="E7" s="6" t="s">
        <v>26</v>
      </c>
      <c r="F7" s="6">
        <v>8</v>
      </c>
      <c r="G7" s="8">
        <v>508.82</v>
      </c>
      <c r="H7" s="8">
        <v>73.5</v>
      </c>
      <c r="I7" s="8">
        <v>557.42999999999995</v>
      </c>
      <c r="J7" s="8">
        <v>630.92999999999995</v>
      </c>
      <c r="K7" s="8">
        <v>588</v>
      </c>
      <c r="L7" s="8">
        <v>4459.4399999999996</v>
      </c>
      <c r="M7" s="8">
        <f>SUM(F7*J7)</f>
        <v>5047.4399999999996</v>
      </c>
    </row>
    <row r="8" spans="1:13" ht="30" customHeight="1" x14ac:dyDescent="0.25">
      <c r="A8" s="3" t="s">
        <v>27</v>
      </c>
      <c r="B8" s="4"/>
      <c r="C8" s="4"/>
      <c r="D8" s="29" t="s">
        <v>28</v>
      </c>
      <c r="E8" s="29"/>
      <c r="F8" s="29"/>
      <c r="G8" s="29"/>
      <c r="H8" s="29"/>
      <c r="I8" s="29"/>
      <c r="J8" s="29"/>
      <c r="K8" s="29"/>
      <c r="L8" s="29"/>
      <c r="M8" s="5">
        <f>SUM(M9:M12)</f>
        <v>163117.79999999999</v>
      </c>
    </row>
    <row r="9" spans="1:13" ht="45" customHeight="1" x14ac:dyDescent="0.25">
      <c r="A9" s="6" t="s">
        <v>29</v>
      </c>
      <c r="B9" s="6" t="s">
        <v>30</v>
      </c>
      <c r="C9" s="6" t="s">
        <v>31</v>
      </c>
      <c r="D9" s="7" t="s">
        <v>32</v>
      </c>
      <c r="E9" s="6" t="s">
        <v>33</v>
      </c>
      <c r="F9" s="6">
        <v>800</v>
      </c>
      <c r="G9" s="8">
        <v>144.46</v>
      </c>
      <c r="H9" s="8">
        <v>84.02</v>
      </c>
      <c r="I9" s="8">
        <v>95.11</v>
      </c>
      <c r="J9" s="8">
        <v>179.13</v>
      </c>
      <c r="K9" s="8">
        <v>67216</v>
      </c>
      <c r="L9" s="8">
        <v>76088</v>
      </c>
      <c r="M9" s="8">
        <f>SUM(F9*J9)</f>
        <v>143304</v>
      </c>
    </row>
    <row r="10" spans="1:13" ht="72" customHeight="1" x14ac:dyDescent="0.25">
      <c r="A10" s="6" t="s">
        <v>34</v>
      </c>
      <c r="B10" s="6" t="s">
        <v>35</v>
      </c>
      <c r="C10" s="6" t="s">
        <v>24</v>
      </c>
      <c r="D10" s="51" t="s">
        <v>36</v>
      </c>
      <c r="E10" s="6" t="s">
        <v>37</v>
      </c>
      <c r="F10" s="6">
        <v>416</v>
      </c>
      <c r="G10" s="8">
        <v>9.35</v>
      </c>
      <c r="H10" s="8">
        <v>5.89</v>
      </c>
      <c r="I10" s="8">
        <v>5.7</v>
      </c>
      <c r="J10" s="8">
        <v>11.59</v>
      </c>
      <c r="K10" s="8">
        <v>2450.2399999999998</v>
      </c>
      <c r="L10" s="8">
        <v>2371.1999999999998</v>
      </c>
      <c r="M10" s="8">
        <f>SUM(F10*J10)</f>
        <v>4821.4399999999996</v>
      </c>
    </row>
    <row r="11" spans="1:13" ht="45" customHeight="1" x14ac:dyDescent="0.25">
      <c r="A11" s="6" t="s">
        <v>38</v>
      </c>
      <c r="B11" s="6" t="s">
        <v>39</v>
      </c>
      <c r="C11" s="6" t="s">
        <v>24</v>
      </c>
      <c r="D11" s="7" t="s">
        <v>40</v>
      </c>
      <c r="E11" s="6" t="s">
        <v>26</v>
      </c>
      <c r="F11" s="6">
        <v>688</v>
      </c>
      <c r="G11" s="8">
        <v>10.79</v>
      </c>
      <c r="H11" s="8">
        <v>13.3</v>
      </c>
      <c r="I11" s="8">
        <v>6.9999999999998508E-2</v>
      </c>
      <c r="J11" s="8">
        <v>13.37</v>
      </c>
      <c r="K11" s="8">
        <v>9150.4</v>
      </c>
      <c r="L11" s="8">
        <v>48.159999999998973</v>
      </c>
      <c r="M11" s="8">
        <f>SUM(F11*J11)</f>
        <v>9198.56</v>
      </c>
    </row>
    <row r="12" spans="1:13" ht="45" customHeight="1" x14ac:dyDescent="0.25">
      <c r="A12" s="6" t="s">
        <v>41</v>
      </c>
      <c r="B12" s="6" t="s">
        <v>42</v>
      </c>
      <c r="C12" s="6" t="s">
        <v>43</v>
      </c>
      <c r="D12" s="7" t="s">
        <v>44</v>
      </c>
      <c r="E12" s="6" t="s">
        <v>45</v>
      </c>
      <c r="F12" s="6">
        <v>4</v>
      </c>
      <c r="G12" s="8">
        <v>1168.1099999999999</v>
      </c>
      <c r="H12" s="8">
        <v>0</v>
      </c>
      <c r="I12" s="8">
        <v>0</v>
      </c>
      <c r="J12" s="8">
        <v>1448.45</v>
      </c>
      <c r="K12" s="8">
        <v>0</v>
      </c>
      <c r="L12" s="8">
        <v>0</v>
      </c>
      <c r="M12" s="8">
        <f>SUM(F12*J12)</f>
        <v>5793.8</v>
      </c>
    </row>
    <row r="14" spans="1:13" ht="30" customHeight="1" x14ac:dyDescent="0.25">
      <c r="A14" s="34" t="s">
        <v>46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3" x14ac:dyDescent="0.25">
      <c r="A15" s="36" t="s">
        <v>47</v>
      </c>
      <c r="B15" s="37"/>
      <c r="C15" s="37"/>
      <c r="D15" s="37"/>
      <c r="E15" s="37"/>
      <c r="F15" s="37"/>
      <c r="G15" s="37"/>
      <c r="H15" s="37"/>
      <c r="I15" s="37"/>
      <c r="J15" s="37"/>
      <c r="K15" s="38"/>
      <c r="L15" s="27">
        <v>79404.639999999999</v>
      </c>
      <c r="M15" s="28"/>
    </row>
    <row r="16" spans="1:13" x14ac:dyDescent="0.25">
      <c r="A16" s="36" t="s">
        <v>48</v>
      </c>
      <c r="B16" s="37"/>
      <c r="C16" s="37"/>
      <c r="D16" s="37"/>
      <c r="E16" s="37"/>
      <c r="F16" s="37"/>
      <c r="G16" s="37"/>
      <c r="H16" s="37"/>
      <c r="I16" s="37"/>
      <c r="J16" s="37"/>
      <c r="K16" s="38"/>
      <c r="L16" s="27">
        <v>82966.8</v>
      </c>
      <c r="M16" s="35"/>
    </row>
    <row r="17" spans="1:13" ht="15.75" x14ac:dyDescent="0.25">
      <c r="A17" s="39" t="s">
        <v>49</v>
      </c>
      <c r="B17" s="37"/>
      <c r="C17" s="37"/>
      <c r="D17" s="37"/>
      <c r="E17" s="37"/>
      <c r="F17" s="37"/>
      <c r="G17" s="37"/>
      <c r="H17" s="37"/>
      <c r="I17" s="37"/>
      <c r="J17" s="37"/>
      <c r="K17" s="38"/>
      <c r="L17" s="32">
        <f>SUM(L15+L16)</f>
        <v>162371.44</v>
      </c>
      <c r="M17" s="33"/>
    </row>
  </sheetData>
  <mergeCells count="26">
    <mergeCell ref="L2:M2"/>
    <mergeCell ref="L17:M17"/>
    <mergeCell ref="A14:M14"/>
    <mergeCell ref="C4:C5"/>
    <mergeCell ref="L16:M16"/>
    <mergeCell ref="A15:K15"/>
    <mergeCell ref="E4:E5"/>
    <mergeCell ref="A16:K16"/>
    <mergeCell ref="A17:K17"/>
    <mergeCell ref="D6:L6"/>
    <mergeCell ref="H1:I1"/>
    <mergeCell ref="A1:C2"/>
    <mergeCell ref="D4:D5"/>
    <mergeCell ref="E1:F1"/>
    <mergeCell ref="L15:M15"/>
    <mergeCell ref="D8:L8"/>
    <mergeCell ref="H2:I2"/>
    <mergeCell ref="K4:M4"/>
    <mergeCell ref="A4:A5"/>
    <mergeCell ref="G4:G5"/>
    <mergeCell ref="E2:F2"/>
    <mergeCell ref="L1:M1"/>
    <mergeCell ref="B4:B5"/>
    <mergeCell ref="F4:F5"/>
    <mergeCell ref="H4:J4"/>
    <mergeCell ref="A3:M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3"/>
  <sheetViews>
    <sheetView workbookViewId="0">
      <selection activeCell="C40" sqref="C40"/>
    </sheetView>
  </sheetViews>
  <sheetFormatPr defaultRowHeight="15" x14ac:dyDescent="0.25"/>
  <cols>
    <col min="1" max="1" width="19.28515625" customWidth="1"/>
    <col min="2" max="2" width="10" customWidth="1"/>
    <col min="3" max="3" width="133.28515625" customWidth="1"/>
    <col min="4" max="4" width="6" customWidth="1"/>
    <col min="5" max="5" width="10" customWidth="1"/>
    <col min="6" max="6" width="12" customWidth="1"/>
    <col min="7" max="7" width="14" customWidth="1"/>
  </cols>
  <sheetData>
    <row r="1" spans="1:7" ht="30" customHeight="1" x14ac:dyDescent="0.25">
      <c r="A1" s="40" t="s">
        <v>50</v>
      </c>
      <c r="B1" s="25"/>
      <c r="C1" s="25"/>
      <c r="D1" s="25"/>
      <c r="E1" s="25"/>
      <c r="F1" s="25"/>
      <c r="G1" s="25"/>
    </row>
    <row r="2" spans="1:7" ht="20.100000000000001" customHeight="1" x14ac:dyDescent="0.25">
      <c r="A2" s="9" t="s">
        <v>51</v>
      </c>
      <c r="B2" s="48" t="s">
        <v>4</v>
      </c>
      <c r="C2" s="25"/>
      <c r="D2" s="25"/>
      <c r="E2" s="9" t="s">
        <v>52</v>
      </c>
      <c r="F2" s="48" t="s">
        <v>5</v>
      </c>
      <c r="G2" s="25"/>
    </row>
    <row r="4" spans="1:7" ht="24.95" customHeight="1" x14ac:dyDescent="0.25">
      <c r="A4" s="10" t="s">
        <v>9</v>
      </c>
      <c r="B4" s="10" t="s">
        <v>10</v>
      </c>
      <c r="C4" s="10" t="s">
        <v>12</v>
      </c>
      <c r="D4" s="10" t="s">
        <v>13</v>
      </c>
      <c r="E4" s="10" t="s">
        <v>53</v>
      </c>
      <c r="F4" s="10" t="s">
        <v>54</v>
      </c>
      <c r="G4" s="10" t="s">
        <v>17</v>
      </c>
    </row>
    <row r="5" spans="1:7" ht="30" customHeight="1" x14ac:dyDescent="0.25">
      <c r="A5" s="49" t="s">
        <v>55</v>
      </c>
      <c r="B5" s="25"/>
      <c r="C5" s="25"/>
      <c r="D5" s="25"/>
      <c r="E5" s="25"/>
      <c r="F5" s="25"/>
      <c r="G5" s="25"/>
    </row>
    <row r="7" spans="1:7" ht="24.95" customHeight="1" x14ac:dyDescent="0.25">
      <c r="A7" s="11" t="s">
        <v>22</v>
      </c>
      <c r="B7" s="11" t="s">
        <v>23</v>
      </c>
      <c r="C7" s="12" t="s">
        <v>25</v>
      </c>
      <c r="D7" s="11" t="s">
        <v>26</v>
      </c>
      <c r="E7" s="11"/>
      <c r="F7" s="11"/>
      <c r="G7" s="11">
        <v>508.82</v>
      </c>
    </row>
    <row r="8" spans="1:7" ht="20.100000000000001" customHeight="1" x14ac:dyDescent="0.25">
      <c r="A8" s="6" t="s">
        <v>56</v>
      </c>
      <c r="B8" s="6" t="s">
        <v>57</v>
      </c>
      <c r="C8" s="7" t="s">
        <v>58</v>
      </c>
      <c r="D8" s="6" t="s">
        <v>26</v>
      </c>
      <c r="E8" s="8">
        <v>0.5</v>
      </c>
      <c r="F8" s="8">
        <v>29.27</v>
      </c>
      <c r="G8" s="8">
        <v>14.635</v>
      </c>
    </row>
    <row r="9" spans="1:7" ht="20.100000000000001" customHeight="1" x14ac:dyDescent="0.25">
      <c r="A9" s="6" t="s">
        <v>56</v>
      </c>
      <c r="B9" s="6" t="s">
        <v>59</v>
      </c>
      <c r="C9" s="7" t="s">
        <v>60</v>
      </c>
      <c r="D9" s="6" t="s">
        <v>61</v>
      </c>
      <c r="E9" s="8">
        <v>1.1186</v>
      </c>
      <c r="F9" s="8">
        <v>31.41</v>
      </c>
      <c r="G9" s="8">
        <v>35.135226000000003</v>
      </c>
    </row>
    <row r="10" spans="1:7" ht="20.100000000000001" customHeight="1" x14ac:dyDescent="0.25">
      <c r="A10" s="6" t="s">
        <v>56</v>
      </c>
      <c r="B10" s="6" t="s">
        <v>62</v>
      </c>
      <c r="C10" s="7" t="s">
        <v>63</v>
      </c>
      <c r="D10" s="6" t="s">
        <v>61</v>
      </c>
      <c r="E10" s="8">
        <v>0.37290000000000001</v>
      </c>
      <c r="F10" s="8">
        <v>39.5</v>
      </c>
      <c r="G10" s="8">
        <v>14.72955</v>
      </c>
    </row>
    <row r="11" spans="1:7" ht="20.100000000000001" customHeight="1" x14ac:dyDescent="0.25">
      <c r="A11" s="6" t="s">
        <v>64</v>
      </c>
      <c r="B11" s="6" t="s">
        <v>65</v>
      </c>
      <c r="C11" s="7" t="s">
        <v>66</v>
      </c>
      <c r="D11" s="6" t="s">
        <v>67</v>
      </c>
      <c r="E11" s="8">
        <v>1.32E-2</v>
      </c>
      <c r="F11" s="8">
        <v>17</v>
      </c>
      <c r="G11" s="8">
        <v>0.22439999999999999</v>
      </c>
    </row>
    <row r="12" spans="1:7" ht="20.100000000000001" customHeight="1" x14ac:dyDescent="0.25">
      <c r="A12" s="6" t="s">
        <v>64</v>
      </c>
      <c r="B12" s="6" t="s">
        <v>68</v>
      </c>
      <c r="C12" s="7" t="s">
        <v>69</v>
      </c>
      <c r="D12" s="6" t="s">
        <v>67</v>
      </c>
      <c r="E12" s="8">
        <v>1.1299999999999999E-2</v>
      </c>
      <c r="F12" s="8">
        <v>31.73</v>
      </c>
      <c r="G12" s="8">
        <v>0.35854900000000001</v>
      </c>
    </row>
    <row r="13" spans="1:7" ht="32.25" customHeight="1" x14ac:dyDescent="0.25">
      <c r="A13" s="6" t="s">
        <v>64</v>
      </c>
      <c r="B13" s="6" t="s">
        <v>70</v>
      </c>
      <c r="C13" s="7" t="s">
        <v>71</v>
      </c>
      <c r="D13" s="6" t="s">
        <v>26</v>
      </c>
      <c r="E13" s="8">
        <v>1</v>
      </c>
      <c r="F13" s="8">
        <v>432</v>
      </c>
      <c r="G13" s="8">
        <v>432</v>
      </c>
    </row>
    <row r="14" spans="1:7" ht="20.100000000000001" customHeight="1" x14ac:dyDescent="0.25">
      <c r="A14" s="6" t="s">
        <v>64</v>
      </c>
      <c r="B14" s="6" t="s">
        <v>72</v>
      </c>
      <c r="C14" s="7" t="s">
        <v>73</v>
      </c>
      <c r="D14" s="6" t="s">
        <v>33</v>
      </c>
      <c r="E14" s="8">
        <v>3.2082999999999999</v>
      </c>
      <c r="F14" s="8">
        <v>3.67</v>
      </c>
      <c r="G14" s="8">
        <v>11.774461000000001</v>
      </c>
    </row>
    <row r="15" spans="1:7" ht="24.95" customHeight="1" x14ac:dyDescent="0.25">
      <c r="A15" s="13"/>
      <c r="B15" s="13"/>
      <c r="C15" s="44" t="s">
        <v>74</v>
      </c>
      <c r="D15" s="45"/>
      <c r="E15" s="45"/>
      <c r="F15" s="45"/>
      <c r="G15" s="45"/>
    </row>
    <row r="17" spans="1:7" ht="30" customHeight="1" x14ac:dyDescent="0.25">
      <c r="A17" s="49" t="s">
        <v>75</v>
      </c>
      <c r="B17" s="25"/>
      <c r="C17" s="25"/>
      <c r="D17" s="25"/>
      <c r="E17" s="25"/>
      <c r="F17" s="25"/>
      <c r="G17" s="25"/>
    </row>
    <row r="19" spans="1:7" ht="24.95" customHeight="1" x14ac:dyDescent="0.25">
      <c r="A19" s="14" t="s">
        <v>29</v>
      </c>
      <c r="B19" s="14" t="s">
        <v>30</v>
      </c>
      <c r="C19" s="15" t="s">
        <v>32</v>
      </c>
      <c r="D19" s="14" t="s">
        <v>33</v>
      </c>
      <c r="E19" s="14"/>
      <c r="F19" s="14"/>
      <c r="G19" s="14">
        <v>144.46</v>
      </c>
    </row>
    <row r="20" spans="1:7" ht="20.100000000000001" customHeight="1" x14ac:dyDescent="0.25">
      <c r="A20" s="6" t="s">
        <v>56</v>
      </c>
      <c r="B20" s="6" t="s">
        <v>76</v>
      </c>
      <c r="C20" s="7" t="s">
        <v>77</v>
      </c>
      <c r="D20" s="6" t="s">
        <v>61</v>
      </c>
      <c r="E20" s="8">
        <v>0.53049999999999997</v>
      </c>
      <c r="F20" s="8">
        <v>40.19</v>
      </c>
      <c r="G20" s="8">
        <v>21.320795</v>
      </c>
    </row>
    <row r="21" spans="1:7" ht="20.100000000000001" customHeight="1" x14ac:dyDescent="0.25">
      <c r="A21" s="6" t="s">
        <v>56</v>
      </c>
      <c r="B21" s="6" t="s">
        <v>59</v>
      </c>
      <c r="C21" s="7" t="s">
        <v>60</v>
      </c>
      <c r="D21" s="6" t="s">
        <v>61</v>
      </c>
      <c r="E21" s="8">
        <v>0.53049999999999997</v>
      </c>
      <c r="F21" s="8">
        <v>31.41</v>
      </c>
      <c r="G21" s="8">
        <v>16.663004999999998</v>
      </c>
    </row>
    <row r="22" spans="1:7" ht="37.5" customHeight="1" x14ac:dyDescent="0.25">
      <c r="A22" s="6" t="s">
        <v>56</v>
      </c>
      <c r="B22" s="6" t="s">
        <v>78</v>
      </c>
      <c r="C22" s="7" t="s">
        <v>79</v>
      </c>
      <c r="D22" s="6" t="s">
        <v>37</v>
      </c>
      <c r="E22" s="8">
        <v>0.18229999999999999</v>
      </c>
      <c r="F22" s="8">
        <v>539.08000000000004</v>
      </c>
      <c r="G22" s="8">
        <v>98.274284000000009</v>
      </c>
    </row>
    <row r="23" spans="1:7" ht="20.100000000000001" customHeight="1" x14ac:dyDescent="0.25">
      <c r="A23" s="6" t="s">
        <v>56</v>
      </c>
      <c r="B23" s="6" t="s">
        <v>80</v>
      </c>
      <c r="C23" s="7" t="s">
        <v>81</v>
      </c>
      <c r="D23" s="6" t="s">
        <v>33</v>
      </c>
      <c r="E23" s="8">
        <v>0.1658</v>
      </c>
      <c r="F23" s="8">
        <v>0.54</v>
      </c>
      <c r="G23" s="8">
        <v>8.9532000000000014E-2</v>
      </c>
    </row>
    <row r="24" spans="1:7" ht="20.100000000000001" customHeight="1" x14ac:dyDescent="0.25">
      <c r="A24" s="6" t="s">
        <v>56</v>
      </c>
      <c r="B24" s="6" t="s">
        <v>82</v>
      </c>
      <c r="C24" s="7" t="s">
        <v>83</v>
      </c>
      <c r="D24" s="6" t="s">
        <v>84</v>
      </c>
      <c r="E24" s="8">
        <v>1.8E-3</v>
      </c>
      <c r="F24" s="8">
        <v>2296.9</v>
      </c>
      <c r="G24" s="8">
        <v>4.1344200000000004</v>
      </c>
    </row>
    <row r="25" spans="1:7" ht="20.100000000000001" customHeight="1" x14ac:dyDescent="0.25">
      <c r="A25" s="6" t="s">
        <v>64</v>
      </c>
      <c r="B25" s="6" t="s">
        <v>72</v>
      </c>
      <c r="C25" s="7" t="s">
        <v>73</v>
      </c>
      <c r="D25" s="6" t="s">
        <v>33</v>
      </c>
      <c r="E25" s="8">
        <v>1.0902000000000001</v>
      </c>
      <c r="F25" s="8">
        <v>3.67</v>
      </c>
      <c r="G25" s="8">
        <v>4.0010339999999998</v>
      </c>
    </row>
    <row r="26" spans="1:7" ht="24.95" customHeight="1" x14ac:dyDescent="0.25">
      <c r="A26" s="13"/>
      <c r="B26" s="13"/>
      <c r="C26" s="44" t="s">
        <v>85</v>
      </c>
      <c r="D26" s="45"/>
      <c r="E26" s="45"/>
      <c r="F26" s="45"/>
      <c r="G26" s="45"/>
    </row>
    <row r="28" spans="1:7" ht="24.95" customHeight="1" x14ac:dyDescent="0.25">
      <c r="A28" s="11" t="s">
        <v>34</v>
      </c>
      <c r="B28" s="11" t="s">
        <v>35</v>
      </c>
      <c r="C28" s="12" t="s">
        <v>36</v>
      </c>
      <c r="D28" s="11" t="s">
        <v>37</v>
      </c>
      <c r="E28" s="11"/>
      <c r="F28" s="11"/>
      <c r="G28" s="11">
        <v>9.35</v>
      </c>
    </row>
    <row r="29" spans="1:7" ht="20.100000000000001" customHeight="1" x14ac:dyDescent="0.25">
      <c r="A29" s="6" t="s">
        <v>56</v>
      </c>
      <c r="B29" s="6" t="s">
        <v>59</v>
      </c>
      <c r="C29" s="7" t="s">
        <v>60</v>
      </c>
      <c r="D29" s="6" t="s">
        <v>61</v>
      </c>
      <c r="E29" s="8">
        <v>6.5311999999999995E-2</v>
      </c>
      <c r="F29" s="8">
        <v>31.41</v>
      </c>
      <c r="G29" s="8">
        <v>2.05144992</v>
      </c>
    </row>
    <row r="30" spans="1:7" ht="52.5" customHeight="1" x14ac:dyDescent="0.25">
      <c r="A30" s="6" t="s">
        <v>56</v>
      </c>
      <c r="B30" s="6" t="s">
        <v>86</v>
      </c>
      <c r="C30" s="7" t="s">
        <v>87</v>
      </c>
      <c r="D30" s="6" t="s">
        <v>88</v>
      </c>
      <c r="E30" s="8">
        <v>3.4619999999999998E-2</v>
      </c>
      <c r="F30" s="8">
        <v>72.69</v>
      </c>
      <c r="G30" s="8">
        <v>2.5165278</v>
      </c>
    </row>
    <row r="31" spans="1:7" ht="45" customHeight="1" x14ac:dyDescent="0.25">
      <c r="A31" s="6" t="s">
        <v>56</v>
      </c>
      <c r="B31" s="6" t="s">
        <v>89</v>
      </c>
      <c r="C31" s="7" t="s">
        <v>90</v>
      </c>
      <c r="D31" s="6" t="s">
        <v>91</v>
      </c>
      <c r="E31" s="8">
        <v>3.0692000000000001E-2</v>
      </c>
      <c r="F31" s="8">
        <v>156.32</v>
      </c>
      <c r="G31" s="8">
        <v>4.7977734400000003</v>
      </c>
    </row>
    <row r="32" spans="1:7" ht="24.95" customHeight="1" x14ac:dyDescent="0.25">
      <c r="A32" s="13"/>
      <c r="B32" s="13"/>
      <c r="C32" s="44" t="s">
        <v>92</v>
      </c>
      <c r="D32" s="45"/>
      <c r="E32" s="45"/>
      <c r="F32" s="45"/>
      <c r="G32" s="45"/>
    </row>
    <row r="34" spans="1:7" ht="24.95" customHeight="1" x14ac:dyDescent="0.25">
      <c r="A34" s="11" t="s">
        <v>38</v>
      </c>
      <c r="B34" s="11" t="s">
        <v>39</v>
      </c>
      <c r="C34" s="12" t="s">
        <v>40</v>
      </c>
      <c r="D34" s="11" t="s">
        <v>26</v>
      </c>
      <c r="E34" s="11"/>
      <c r="F34" s="11"/>
      <c r="G34" s="11">
        <v>10.79</v>
      </c>
    </row>
    <row r="35" spans="1:7" ht="39.75" customHeight="1" x14ac:dyDescent="0.25">
      <c r="A35" s="6" t="s">
        <v>56</v>
      </c>
      <c r="B35" s="6" t="s">
        <v>93</v>
      </c>
      <c r="C35" s="7" t="s">
        <v>94</v>
      </c>
      <c r="D35" s="6" t="s">
        <v>91</v>
      </c>
      <c r="E35" s="8">
        <v>6.7530000000000003E-3</v>
      </c>
      <c r="F35" s="8">
        <v>49.08</v>
      </c>
      <c r="G35" s="8">
        <v>0.33143724000000002</v>
      </c>
    </row>
    <row r="36" spans="1:7" ht="20.100000000000001" customHeight="1" x14ac:dyDescent="0.25">
      <c r="A36" s="6" t="s">
        <v>56</v>
      </c>
      <c r="B36" s="6" t="s">
        <v>59</v>
      </c>
      <c r="C36" s="7" t="s">
        <v>60</v>
      </c>
      <c r="D36" s="6" t="s">
        <v>61</v>
      </c>
      <c r="E36" s="8">
        <v>0.19158700000000001</v>
      </c>
      <c r="F36" s="8">
        <v>31.41</v>
      </c>
      <c r="G36" s="8">
        <v>6.0177476700000003</v>
      </c>
    </row>
    <row r="37" spans="1:7" ht="20.100000000000001" customHeight="1" x14ac:dyDescent="0.25">
      <c r="A37" s="6" t="s">
        <v>56</v>
      </c>
      <c r="B37" s="6" t="s">
        <v>76</v>
      </c>
      <c r="C37" s="7" t="s">
        <v>77</v>
      </c>
      <c r="D37" s="6" t="s">
        <v>61</v>
      </c>
      <c r="E37" s="8">
        <v>0.110919</v>
      </c>
      <c r="F37" s="8">
        <v>40.19</v>
      </c>
      <c r="G37" s="8">
        <v>4.4578346099999999</v>
      </c>
    </row>
    <row r="38" spans="1:7" ht="24.95" customHeight="1" x14ac:dyDescent="0.25">
      <c r="A38" s="13"/>
      <c r="B38" s="13"/>
      <c r="C38" s="44" t="s">
        <v>95</v>
      </c>
      <c r="D38" s="45"/>
      <c r="E38" s="45"/>
      <c r="F38" s="45"/>
      <c r="G38" s="45"/>
    </row>
    <row r="40" spans="1:7" ht="24.95" customHeight="1" x14ac:dyDescent="0.25">
      <c r="A40" s="16" t="s">
        <v>41</v>
      </c>
      <c r="B40" s="16" t="s">
        <v>42</v>
      </c>
      <c r="C40" s="17" t="s">
        <v>44</v>
      </c>
      <c r="D40" s="16" t="s">
        <v>45</v>
      </c>
      <c r="E40" s="16"/>
      <c r="F40" s="16"/>
      <c r="G40" s="16">
        <v>1168.1099999999999</v>
      </c>
    </row>
    <row r="41" spans="1:7" ht="20.100000000000001" customHeight="1" x14ac:dyDescent="0.25">
      <c r="A41" s="43" t="s">
        <v>96</v>
      </c>
      <c r="B41" s="25"/>
      <c r="C41" s="25"/>
      <c r="D41" s="25"/>
      <c r="E41" s="25"/>
      <c r="F41" s="25"/>
      <c r="G41" s="25"/>
    </row>
    <row r="42" spans="1:7" ht="20.100000000000001" customHeight="1" x14ac:dyDescent="0.25">
      <c r="A42" s="6" t="s">
        <v>97</v>
      </c>
      <c r="B42" s="6" t="s">
        <v>98</v>
      </c>
      <c r="C42" s="7" t="s">
        <v>99</v>
      </c>
      <c r="D42" s="6" t="s">
        <v>100</v>
      </c>
      <c r="E42" s="8">
        <v>1.1519999999999999</v>
      </c>
      <c r="F42" s="8">
        <v>29.770900000000001</v>
      </c>
      <c r="G42" s="8">
        <v>34.296076800000002</v>
      </c>
    </row>
    <row r="43" spans="1:7" ht="20.100000000000001" customHeight="1" x14ac:dyDescent="0.25">
      <c r="A43" s="18"/>
      <c r="B43" s="18"/>
      <c r="C43" s="46" t="s">
        <v>101</v>
      </c>
      <c r="D43" s="47"/>
      <c r="E43" s="47"/>
      <c r="F43" s="47"/>
      <c r="G43" s="19">
        <v>34.296076800000002</v>
      </c>
    </row>
    <row r="45" spans="1:7" ht="20.100000000000001" customHeight="1" x14ac:dyDescent="0.25">
      <c r="A45" s="20"/>
      <c r="B45" s="20"/>
      <c r="C45" s="41" t="s">
        <v>102</v>
      </c>
      <c r="D45" s="42"/>
      <c r="E45" s="42"/>
      <c r="F45" s="42"/>
      <c r="G45" s="21">
        <v>34.296076800000002</v>
      </c>
    </row>
    <row r="46" spans="1:7" ht="20.100000000000001" customHeight="1" x14ac:dyDescent="0.25">
      <c r="A46" s="20"/>
      <c r="B46" s="20"/>
      <c r="C46" s="41" t="s">
        <v>103</v>
      </c>
      <c r="D46" s="42"/>
      <c r="E46" s="42"/>
      <c r="F46" s="42"/>
      <c r="G46" s="21">
        <v>1</v>
      </c>
    </row>
    <row r="47" spans="1:7" ht="20.100000000000001" customHeight="1" x14ac:dyDescent="0.25">
      <c r="A47" s="20"/>
      <c r="B47" s="20"/>
      <c r="C47" s="41" t="s">
        <v>104</v>
      </c>
      <c r="D47" s="42"/>
      <c r="E47" s="42"/>
      <c r="F47" s="42"/>
      <c r="G47" s="21">
        <v>34.296076800000002</v>
      </c>
    </row>
    <row r="49" spans="1:7" ht="20.100000000000001" customHeight="1" x14ac:dyDescent="0.25">
      <c r="A49" s="43" t="s">
        <v>105</v>
      </c>
      <c r="B49" s="25"/>
      <c r="C49" s="25"/>
      <c r="D49" s="25"/>
      <c r="E49" s="25"/>
      <c r="F49" s="25"/>
      <c r="G49" s="25"/>
    </row>
    <row r="50" spans="1:7" ht="20.100000000000001" customHeight="1" x14ac:dyDescent="0.25">
      <c r="A50" s="6" t="s">
        <v>19</v>
      </c>
      <c r="B50" s="6" t="s">
        <v>106</v>
      </c>
      <c r="C50" s="7" t="s">
        <v>107</v>
      </c>
      <c r="D50" s="6" t="s">
        <v>108</v>
      </c>
      <c r="E50" s="8">
        <v>0.47570000000000001</v>
      </c>
      <c r="F50" s="8">
        <v>115.6159</v>
      </c>
      <c r="G50" s="8">
        <v>54.998483630000003</v>
      </c>
    </row>
    <row r="51" spans="1:7" ht="20.100000000000001" customHeight="1" x14ac:dyDescent="0.25">
      <c r="A51" s="18"/>
      <c r="B51" s="18"/>
      <c r="C51" s="46" t="s">
        <v>109</v>
      </c>
      <c r="D51" s="47"/>
      <c r="E51" s="47"/>
      <c r="F51" s="47"/>
      <c r="G51" s="19">
        <v>54.998483630000003</v>
      </c>
    </row>
    <row r="52" spans="1:7" ht="20.100000000000001" customHeight="1" x14ac:dyDescent="0.25">
      <c r="A52" s="43" t="s">
        <v>110</v>
      </c>
      <c r="B52" s="25"/>
      <c r="C52" s="25"/>
      <c r="D52" s="25"/>
      <c r="E52" s="25"/>
      <c r="F52" s="25"/>
      <c r="G52" s="25"/>
    </row>
    <row r="53" spans="1:7" ht="20.100000000000001" customHeight="1" x14ac:dyDescent="0.25">
      <c r="A53" s="6" t="s">
        <v>56</v>
      </c>
      <c r="B53" s="6" t="s">
        <v>111</v>
      </c>
      <c r="C53" s="7" t="s">
        <v>112</v>
      </c>
      <c r="D53" s="6" t="s">
        <v>113</v>
      </c>
      <c r="E53" s="8">
        <v>6.6738</v>
      </c>
      <c r="F53" s="8">
        <v>7.04</v>
      </c>
      <c r="G53" s="8">
        <v>46.983552000000003</v>
      </c>
    </row>
    <row r="54" spans="1:7" ht="20.100000000000001" customHeight="1" x14ac:dyDescent="0.25">
      <c r="A54" s="6" t="s">
        <v>56</v>
      </c>
      <c r="B54" s="6" t="s">
        <v>114</v>
      </c>
      <c r="C54" s="7" t="s">
        <v>115</v>
      </c>
      <c r="D54" s="6" t="s">
        <v>108</v>
      </c>
      <c r="E54" s="8">
        <v>0.98299999999999998</v>
      </c>
      <c r="F54" s="8">
        <v>481.76</v>
      </c>
      <c r="G54" s="8">
        <v>473.57008000000002</v>
      </c>
    </row>
    <row r="55" spans="1:7" ht="20.100000000000001" customHeight="1" x14ac:dyDescent="0.25">
      <c r="A55" s="6" t="s">
        <v>56</v>
      </c>
      <c r="B55" s="6" t="s">
        <v>116</v>
      </c>
      <c r="C55" s="7" t="s">
        <v>117</v>
      </c>
      <c r="D55" s="6" t="s">
        <v>108</v>
      </c>
      <c r="E55" s="8">
        <v>1.3348</v>
      </c>
      <c r="F55" s="8">
        <v>62.56</v>
      </c>
      <c r="G55" s="8">
        <v>83.505088000000001</v>
      </c>
    </row>
    <row r="56" spans="1:7" ht="20.100000000000001" customHeight="1" x14ac:dyDescent="0.25">
      <c r="A56" s="6" t="s">
        <v>56</v>
      </c>
      <c r="B56" s="6" t="s">
        <v>118</v>
      </c>
      <c r="C56" s="7" t="s">
        <v>119</v>
      </c>
      <c r="D56" s="6" t="s">
        <v>113</v>
      </c>
      <c r="E56" s="8">
        <v>5.2286999999999999</v>
      </c>
      <c r="F56" s="8">
        <v>90.14</v>
      </c>
      <c r="G56" s="8">
        <v>471.31501800000001</v>
      </c>
    </row>
    <row r="57" spans="1:7" ht="20.100000000000001" customHeight="1" x14ac:dyDescent="0.25">
      <c r="A57" s="18"/>
      <c r="B57" s="18"/>
      <c r="C57" s="46" t="s">
        <v>120</v>
      </c>
      <c r="D57" s="47"/>
      <c r="E57" s="47"/>
      <c r="F57" s="47"/>
      <c r="G57" s="19">
        <v>1075.373738</v>
      </c>
    </row>
    <row r="58" spans="1:7" ht="20.100000000000001" customHeight="1" x14ac:dyDescent="0.25">
      <c r="A58" s="43" t="s">
        <v>121</v>
      </c>
      <c r="B58" s="25"/>
      <c r="C58" s="25"/>
      <c r="D58" s="25"/>
      <c r="E58" s="25"/>
      <c r="F58" s="25"/>
      <c r="G58" s="25"/>
    </row>
    <row r="59" spans="1:7" ht="36.75" customHeight="1" x14ac:dyDescent="0.25">
      <c r="A59" s="6" t="s">
        <v>122</v>
      </c>
      <c r="B59" s="6" t="s">
        <v>106</v>
      </c>
      <c r="C59" s="7" t="s">
        <v>123</v>
      </c>
      <c r="D59" s="6" t="s">
        <v>108</v>
      </c>
      <c r="E59" s="8">
        <v>0.71355000000000002</v>
      </c>
      <c r="F59" s="8">
        <v>2.2000000000000002</v>
      </c>
      <c r="G59" s="8">
        <v>1.5698099999999999</v>
      </c>
    </row>
    <row r="60" spans="1:7" ht="20.100000000000001" customHeight="1" x14ac:dyDescent="0.25">
      <c r="A60" s="18"/>
      <c r="B60" s="18"/>
      <c r="C60" s="46" t="s">
        <v>124</v>
      </c>
      <c r="D60" s="47"/>
      <c r="E60" s="47"/>
      <c r="F60" s="47"/>
      <c r="G60" s="19">
        <v>1.5698099999999999</v>
      </c>
    </row>
    <row r="61" spans="1:7" ht="20.100000000000001" customHeight="1" x14ac:dyDescent="0.25">
      <c r="A61" s="43" t="s">
        <v>125</v>
      </c>
      <c r="B61" s="25"/>
      <c r="C61" s="25"/>
      <c r="D61" s="25"/>
      <c r="E61" s="25"/>
      <c r="F61" s="25"/>
      <c r="G61" s="25"/>
    </row>
    <row r="62" spans="1:7" ht="20.100000000000001" customHeight="1" x14ac:dyDescent="0.25">
      <c r="A62" s="6" t="s">
        <v>126</v>
      </c>
      <c r="B62" s="6" t="s">
        <v>106</v>
      </c>
      <c r="C62" s="7" t="s">
        <v>127</v>
      </c>
      <c r="D62" s="6" t="s">
        <v>108</v>
      </c>
      <c r="E62" s="8">
        <v>0.71355000000000002</v>
      </c>
      <c r="F62" s="6"/>
      <c r="G62" s="6"/>
    </row>
    <row r="63" spans="1:7" ht="24.95" customHeight="1" x14ac:dyDescent="0.25">
      <c r="A63" s="13"/>
      <c r="B63" s="13"/>
      <c r="C63" s="44" t="s">
        <v>128</v>
      </c>
      <c r="D63" s="45"/>
      <c r="E63" s="45"/>
      <c r="F63" s="45"/>
      <c r="G63" s="45"/>
    </row>
  </sheetData>
  <mergeCells count="22">
    <mergeCell ref="A58:G58"/>
    <mergeCell ref="C63:G63"/>
    <mergeCell ref="A49:G49"/>
    <mergeCell ref="F2:G2"/>
    <mergeCell ref="A61:G61"/>
    <mergeCell ref="C45:F45"/>
    <mergeCell ref="C51:F51"/>
    <mergeCell ref="C60:F60"/>
    <mergeCell ref="A17:G17"/>
    <mergeCell ref="C15:G15"/>
    <mergeCell ref="A52:G52"/>
    <mergeCell ref="C57:F57"/>
    <mergeCell ref="C26:G26"/>
    <mergeCell ref="A1:G1"/>
    <mergeCell ref="C47:F47"/>
    <mergeCell ref="A41:G41"/>
    <mergeCell ref="C32:G32"/>
    <mergeCell ref="C38:G38"/>
    <mergeCell ref="C43:F43"/>
    <mergeCell ref="C46:F46"/>
    <mergeCell ref="B2:D2"/>
    <mergeCell ref="A5:G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1"/>
  <sheetViews>
    <sheetView workbookViewId="0">
      <selection activeCell="E6" sqref="E6"/>
    </sheetView>
  </sheetViews>
  <sheetFormatPr defaultRowHeight="15" x14ac:dyDescent="0.25"/>
  <cols>
    <col min="1" max="1" width="8" customWidth="1"/>
    <col min="2" max="2" width="50" customWidth="1"/>
    <col min="3" max="3" width="6" customWidth="1"/>
    <col min="4" max="4" width="8" customWidth="1"/>
    <col min="5" max="6" width="60" customWidth="1"/>
  </cols>
  <sheetData>
    <row r="1" spans="1:6" ht="30" customHeight="1" x14ac:dyDescent="0.25">
      <c r="A1" s="40" t="s">
        <v>129</v>
      </c>
      <c r="B1" s="25"/>
      <c r="C1" s="25"/>
      <c r="D1" s="25"/>
      <c r="E1" s="25"/>
      <c r="F1" s="25"/>
    </row>
    <row r="2" spans="1:6" ht="20.100000000000001" customHeight="1" x14ac:dyDescent="0.25">
      <c r="A2" s="9" t="s">
        <v>51</v>
      </c>
      <c r="B2" s="48" t="s">
        <v>4</v>
      </c>
      <c r="C2" s="25"/>
      <c r="D2" s="25"/>
    </row>
    <row r="4" spans="1:6" ht="24.95" customHeight="1" x14ac:dyDescent="0.25">
      <c r="A4" s="10" t="s">
        <v>9</v>
      </c>
      <c r="B4" s="10" t="s">
        <v>12</v>
      </c>
      <c r="C4" s="10" t="s">
        <v>13</v>
      </c>
      <c r="D4" s="10" t="s">
        <v>130</v>
      </c>
      <c r="E4" s="10" t="s">
        <v>131</v>
      </c>
      <c r="F4" s="10" t="s">
        <v>132</v>
      </c>
    </row>
    <row r="5" spans="1:6" ht="30" customHeight="1" x14ac:dyDescent="0.25">
      <c r="A5" s="3" t="s">
        <v>20</v>
      </c>
      <c r="B5" s="50" t="s">
        <v>21</v>
      </c>
      <c r="C5" s="29"/>
      <c r="D5" s="29"/>
      <c r="E5" s="29"/>
      <c r="F5" s="29"/>
    </row>
    <row r="6" spans="1:6" ht="60" customHeight="1" x14ac:dyDescent="0.25">
      <c r="A6" s="6" t="s">
        <v>22</v>
      </c>
      <c r="B6" s="22" t="s">
        <v>25</v>
      </c>
      <c r="C6" s="6" t="s">
        <v>26</v>
      </c>
      <c r="D6" s="8">
        <v>8</v>
      </c>
      <c r="E6" s="23"/>
      <c r="F6" s="23"/>
    </row>
    <row r="7" spans="1:6" ht="30" customHeight="1" x14ac:dyDescent="0.25">
      <c r="A7" s="3" t="s">
        <v>27</v>
      </c>
      <c r="B7" s="50" t="s">
        <v>28</v>
      </c>
      <c r="C7" s="29"/>
      <c r="D7" s="29"/>
      <c r="E7" s="29"/>
      <c r="F7" s="29"/>
    </row>
    <row r="8" spans="1:6" ht="60" customHeight="1" x14ac:dyDescent="0.25">
      <c r="A8" s="6" t="s">
        <v>29</v>
      </c>
      <c r="B8" s="22" t="s">
        <v>32</v>
      </c>
      <c r="C8" s="6" t="s">
        <v>33</v>
      </c>
      <c r="D8" s="8">
        <v>800</v>
      </c>
      <c r="E8" s="23"/>
      <c r="F8" s="23"/>
    </row>
    <row r="9" spans="1:6" ht="80.25" customHeight="1" x14ac:dyDescent="0.25">
      <c r="A9" s="6" t="s">
        <v>34</v>
      </c>
      <c r="B9" s="22" t="s">
        <v>36</v>
      </c>
      <c r="C9" s="6" t="s">
        <v>37</v>
      </c>
      <c r="D9" s="8">
        <v>416</v>
      </c>
      <c r="E9" s="23"/>
      <c r="F9" s="23"/>
    </row>
    <row r="10" spans="1:6" ht="60" customHeight="1" x14ac:dyDescent="0.25">
      <c r="A10" s="6" t="s">
        <v>38</v>
      </c>
      <c r="B10" s="22" t="s">
        <v>40</v>
      </c>
      <c r="C10" s="6" t="s">
        <v>26</v>
      </c>
      <c r="D10" s="8">
        <v>688</v>
      </c>
      <c r="E10" s="23"/>
      <c r="F10" s="23"/>
    </row>
    <row r="11" spans="1:6" ht="60" customHeight="1" x14ac:dyDescent="0.25">
      <c r="A11" s="6" t="s">
        <v>41</v>
      </c>
      <c r="B11" s="22" t="s">
        <v>44</v>
      </c>
      <c r="C11" s="6" t="s">
        <v>45</v>
      </c>
      <c r="D11" s="8">
        <v>4</v>
      </c>
      <c r="E11" s="23"/>
      <c r="F11" s="23"/>
    </row>
  </sheetData>
  <mergeCells count="4">
    <mergeCell ref="B7:F7"/>
    <mergeCell ref="A1:F1"/>
    <mergeCell ref="B2:D2"/>
    <mergeCell ref="B5:F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 Orçamentária</vt:lpstr>
      <vt:lpstr>Composições Analíticas</vt:lpstr>
      <vt:lpstr>Critérios de Medição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intelI7-1</cp:lastModifiedBy>
  <dcterms:created xsi:type="dcterms:W3CDTF">2026-08-27T19:40:44Z</dcterms:created>
  <dcterms:modified xsi:type="dcterms:W3CDTF">2026-08-28T14:57:24Z</dcterms:modified>
</cp:coreProperties>
</file>