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SISTEMAS\publico\engenharia\- Engenharia 2026\(SEIL) Pontes Nogueira - Pedrilha - Paloma\Licitação Ponte dos Nogueiras\Planilhas_Para_Empresa\"/>
    </mc:Choice>
  </mc:AlternateContent>
  <xr:revisionPtr revIDLastSave="0" documentId="13_ncr:1_{7B58CD17-DBFA-45E9-B4CA-CA6096DC02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" sheetId="1" r:id="rId1"/>
  </sheets>
  <externalReferences>
    <externalReference r:id="rId2"/>
  </externalReferences>
  <definedNames>
    <definedName name="_xlnm.Print_Area" localSheetId="0">ORÇAMENTO!$B$2:$K$116</definedName>
    <definedName name="DESONERACAO" hidden="1">IF(OR(Import.Desoneracao="DESONERADO",Import.Desoneracao="SIM"),"SIM","NÃO")</definedName>
    <definedName name="Import.Desoneracao" hidden="1">OFFSET(#REF!,0,-1)</definedName>
    <definedName name="ORÇAMENTO.BancoRef" hidden="1">ORÇAMENTO!#REF!</definedName>
    <definedName name="ORÇAMENTO.CustoUnitario" hidden="1">ROUND(ORÇAMENTO!$T1,15-13*ORÇAMENTO!$AE$9)</definedName>
    <definedName name="ORÇAMENTO.PrecoUnitarioLicitado" hidden="1">ORÇAMENTO!$AK1</definedName>
    <definedName name="REFERENCIA.Descricao" hidden="1">IF(ISNUMBER(ORÇAMENTO!$AE1),OFFSET(INDIRECT(ORÇAMENTO.BancoRef),ORÇAMENTO!$AE1-1,3,1),ORÇAMENTO!$AE1)</definedName>
    <definedName name="REFERENCIA.Desonerado" hidden="1">IF(ISNUMBER(ORÇAMENTO!$AE1),VALUE(OFFSET(INDIRECT(ORÇAMENTO.BancoRef),ORÇAMENTO!$AE1-1,5,1)),0)</definedName>
    <definedName name="REFERENCIA.NaoDesonerado" hidden="1">IF(ISNUMBER(ORÇAMENTO!$AE1),VALUE(OFFSET(INDIRECT(ORÇAMENTO.BancoRef),ORÇAMENTO!$AE1-1,6,1)),0)</definedName>
    <definedName name="REFERENCIA.Unidade" hidden="1">IF(ISNUMBER(ORÇAMENTO!$AE1),OFFSET(INDIRECT(ORÇAMENTO.BancoRef),ORÇAMENTO!$AE1-1,4,1),"-")</definedName>
    <definedName name="S" hidden="1">IF(VALUE([1]MENU!$O$3)=2,"Licitado","Proposto")</definedName>
    <definedName name="SomaAgrup" hidden="1">SUMIF(OFFSET(ORÇAMENTO!$C1,1,0,ORÇAMENTO!$D1),"S",OFFSET(ORÇAMENTO!A1,1,0,ORÇAMENTO!$D1))</definedName>
    <definedName name="TIPOORCAMENTO" hidden="1">IF(VALUE(#REF!)=2,"Licitado","Proposto")</definedName>
    <definedName name="VTOTAL1" hidden="1">ROUND(ORÇAMENTO!$S1*ORÇAMENTO!$V1,15-13*ORÇAMENTO!#REF!)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1" i="1" l="1"/>
  <c r="K61" i="1" s="1"/>
  <c r="G107" i="1"/>
  <c r="J102" i="1"/>
  <c r="K102" i="1" s="1"/>
  <c r="K104" i="1" s="1"/>
  <c r="J96" i="1"/>
  <c r="K96" i="1" s="1"/>
  <c r="K98" i="1" s="1"/>
  <c r="J90" i="1"/>
  <c r="K90" i="1" s="1"/>
  <c r="K92" i="1" s="1"/>
  <c r="J82" i="1"/>
  <c r="K82" i="1" s="1"/>
  <c r="J81" i="1"/>
  <c r="K81" i="1" s="1"/>
  <c r="J75" i="1"/>
  <c r="K75" i="1" s="1"/>
  <c r="J74" i="1"/>
  <c r="K74" i="1" s="1"/>
  <c r="J73" i="1"/>
  <c r="K73" i="1" s="1"/>
  <c r="J64" i="1"/>
  <c r="K64" i="1" s="1"/>
  <c r="J63" i="1"/>
  <c r="K63" i="1" s="1"/>
  <c r="J62" i="1"/>
  <c r="K62" i="1" s="1"/>
  <c r="J60" i="1"/>
  <c r="K60" i="1" s="1"/>
  <c r="J59" i="1"/>
  <c r="K59" i="1" s="1"/>
  <c r="J58" i="1"/>
  <c r="K58" i="1" s="1"/>
  <c r="J57" i="1"/>
  <c r="K57" i="1" s="1"/>
  <c r="J51" i="1"/>
  <c r="K51" i="1" s="1"/>
  <c r="J50" i="1"/>
  <c r="K50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/>
  <c r="J38" i="1"/>
  <c r="K38" i="1" s="1"/>
  <c r="J32" i="1"/>
  <c r="K32" i="1" s="1"/>
  <c r="K34" i="1" s="1"/>
  <c r="J22" i="1"/>
  <c r="K22" i="1" s="1"/>
  <c r="J23" i="1"/>
  <c r="K23" i="1" s="1"/>
  <c r="J24" i="1"/>
  <c r="K24" i="1" s="1"/>
  <c r="J25" i="1"/>
  <c r="K25" i="1" s="1"/>
  <c r="J26" i="1"/>
  <c r="K26" i="1" s="1"/>
  <c r="J21" i="1"/>
  <c r="K21" i="1" s="1"/>
  <c r="J14" i="1"/>
  <c r="K14" i="1" s="1"/>
  <c r="K16" i="1" s="1"/>
  <c r="D7" i="1"/>
  <c r="K84" i="1" l="1"/>
  <c r="K53" i="1"/>
  <c r="K77" i="1"/>
  <c r="K86" i="1" s="1"/>
  <c r="K66" i="1"/>
  <c r="K46" i="1"/>
  <c r="K28" i="1"/>
  <c r="K68" i="1" l="1"/>
  <c r="K107" i="1" s="1"/>
</calcChain>
</file>

<file path=xl/sharedStrings.xml><?xml version="1.0" encoding="utf-8"?>
<sst xmlns="http://schemas.openxmlformats.org/spreadsheetml/2006/main" count="288" uniqueCount="111">
  <si>
    <t>Descrição do Serviço</t>
  </si>
  <si>
    <t>Código</t>
  </si>
  <si>
    <t>Quantidade</t>
  </si>
  <si>
    <t>Item</t>
  </si>
  <si>
    <t>Fonte</t>
  </si>
  <si>
    <t>Unidade</t>
  </si>
  <si>
    <t>Obra:</t>
  </si>
  <si>
    <t>PLANILHA DE ORÇAMENTO</t>
  </si>
  <si>
    <t>Data:</t>
  </si>
  <si>
    <t>1.1</t>
  </si>
  <si>
    <t>Somatório quantitativo:</t>
  </si>
  <si>
    <t>BDI (%)</t>
  </si>
  <si>
    <t>DER</t>
  </si>
  <si>
    <t>Preço Total (R$)</t>
  </si>
  <si>
    <t>PLACA DE OBRA</t>
  </si>
  <si>
    <t>Placa de obra 4,00 x 2,00m</t>
  </si>
  <si>
    <t>Total do Grupo:</t>
  </si>
  <si>
    <t>3.1</t>
  </si>
  <si>
    <t>EXECUÇÃO DA OAE</t>
  </si>
  <si>
    <t>Berço em concreto</t>
  </si>
  <si>
    <t>3.1.1</t>
  </si>
  <si>
    <t>3.1.2</t>
  </si>
  <si>
    <t>3.1.3</t>
  </si>
  <si>
    <t>3.1.4</t>
  </si>
  <si>
    <t>3.1.5</t>
  </si>
  <si>
    <t>3.1.6</t>
  </si>
  <si>
    <t>Bombeamento de concreto usinado</t>
  </si>
  <si>
    <t>Concreto usinado Fck = 30 MPa, exclusive bombeamento</t>
  </si>
  <si>
    <t>Formas de madeira compensada resinada</t>
  </si>
  <si>
    <t>Fornecimento e colocação de tela metálica tipo Telcon Q-92 ou equivalente</t>
  </si>
  <si>
    <t>Fornecimento e colocação geotextil n/tecido(GNT)</t>
  </si>
  <si>
    <t>Lastro de rachão britado</t>
  </si>
  <si>
    <t>kg</t>
  </si>
  <si>
    <t>3.2</t>
  </si>
  <si>
    <t>3.2.1</t>
  </si>
  <si>
    <t>Galeria celular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</si>
  <si>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</si>
  <si>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</si>
  <si>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</si>
  <si>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</si>
  <si>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</si>
  <si>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</si>
  <si>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</si>
  <si>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</si>
  <si>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Total do Sub-grupo:</t>
  </si>
  <si>
    <t>Fornecimento e execução de barra roscada 5/8" para ancoragem da ala pré-moldada</t>
  </si>
  <si>
    <t>Fornecimento e instalação aba lateral 3,00x3,00 m pré-moldada de concreto</t>
  </si>
  <si>
    <t>cj</t>
  </si>
  <si>
    <t>Fornecimento, montagem, preparo e instalação de chumbador ø=12,5mm inclusive injeção de nata de cimento e perfuração em alteração de rocha e rocha</t>
  </si>
  <si>
    <t>Proteção mecânica dos cabos</t>
  </si>
  <si>
    <t>ud</t>
  </si>
  <si>
    <t>m3</t>
  </si>
  <si>
    <t>m2</t>
  </si>
  <si>
    <t>m</t>
  </si>
  <si>
    <t>3.4</t>
  </si>
  <si>
    <t>3.4.1</t>
  </si>
  <si>
    <t>3.4.2</t>
  </si>
  <si>
    <t>Fornecimento, lançamento e posicionamento no vão, de guarda-rodas de concreto armado 0,15x0,40x1,00m (P=150 kg)</t>
  </si>
  <si>
    <t>Guarda Rodas Pré-moldados</t>
  </si>
  <si>
    <t>3.5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</si>
  <si>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</si>
  <si>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</si>
  <si>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</si>
  <si>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</si>
  <si>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</si>
  <si>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</si>
  <si>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</si>
  <si>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</si>
  <si>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Capa de concreto</t>
  </si>
  <si>
    <t>Aço CA-50 fornec. dobr. Colocação</t>
  </si>
  <si>
    <t>Apoio elastomérico fretado fornec.colocação</t>
  </si>
  <si>
    <t>Carga, transporte, lançamento e posicionamento no vão de laje alveolar H26 - 0,62x,3,40x0,26</t>
  </si>
  <si>
    <t>Fornecimento de laje alveolar pré-moldada de concreto H26 - 0,62x3,40x0,26</t>
  </si>
  <si>
    <t>4.1</t>
  </si>
  <si>
    <t>4.2</t>
  </si>
  <si>
    <t>4.2.1</t>
  </si>
  <si>
    <t>4.1.1</t>
  </si>
  <si>
    <t>4.1.2</t>
  </si>
  <si>
    <t>4.1.3</t>
  </si>
  <si>
    <t>4.2.2</t>
  </si>
  <si>
    <t>SINALIZAÇÃO</t>
  </si>
  <si>
    <t>Sinalização provisória</t>
  </si>
  <si>
    <t>Fornecimento e instalação de cavalete de madeira</t>
  </si>
  <si>
    <t>Placa de sinalização provisória</t>
  </si>
  <si>
    <t>Suporte de madeira 3" x 3" para sinalização provisória</t>
  </si>
  <si>
    <t>Placa sinalização c/ película refletiva</t>
  </si>
  <si>
    <t>Suporte metálico galv. fogo d=2,5" c/tampa e aletas anti-giro, h=3,00m</t>
  </si>
  <si>
    <t>ADMINISTRAÇÃO LOCAL</t>
  </si>
  <si>
    <t>Administração local</t>
  </si>
  <si>
    <t>5.1</t>
  </si>
  <si>
    <t>6.1</t>
  </si>
  <si>
    <t>7.1</t>
  </si>
  <si>
    <t>CANTEIRO DE OBRAS</t>
  </si>
  <si>
    <t>Instalação do canteiro de obras</t>
  </si>
  <si>
    <t>Mobilização e Desmobilização</t>
  </si>
  <si>
    <t>MOBILIZAÇÃO E DESMOBILIZAÇÃO</t>
  </si>
  <si>
    <t>Preço Unitário COM BDI (R$)</t>
  </si>
  <si>
    <t>Preço Unitário SEM BDI (R$)</t>
  </si>
  <si>
    <t>CNPJ:</t>
  </si>
  <si>
    <t>Nome da Empresa:</t>
  </si>
  <si>
    <t>Endereço:</t>
  </si>
  <si>
    <t>NOME RESPONSÁVEL</t>
  </si>
  <si>
    <t>CPF/CNPJ</t>
  </si>
  <si>
    <t>TOTAL GLOBAL DA PROPOSTA DA EMPRESA:</t>
  </si>
  <si>
    <r>
      <rPr>
        <b/>
        <sz val="14"/>
        <color rgb="FF000000"/>
        <rFont val="Arial"/>
        <family val="2"/>
      </rPr>
      <t>NOME DA EMPRESA</t>
    </r>
    <r>
      <rPr>
        <sz val="9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CNPJ</t>
    </r>
  </si>
  <si>
    <t>Sinalização definitiva</t>
  </si>
  <si>
    <t>Abas em concreto armado</t>
  </si>
  <si>
    <t>Fornecimento e instalação de galeria pré-moldada de concreto BSCC 3,00x3,00m, inclusive rejunte e exclusive berço/lastro</t>
  </si>
  <si>
    <t>Fornecimento e execução de cabo de aço galvanizado Ø=1/2'' (12,7 mm) entre alas pré-moldadas de concreto</t>
  </si>
  <si>
    <t>O correto preenchimento de toda a planilha é responsabilidade da empresa</t>
  </si>
  <si>
    <t>PONTE SOBRE O RIBEIRÃO DOS NOGUEIRAS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</si>
</sst>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\-??_);_(@_)"/>
    <numFmt numFmtId="165" formatCode="&quot;R$&quot;\ #,##0.00"/>
    <numFmt numFmtId="166" formatCode="_-* #,##0.00_-;\-* #,##0.00_-;_-* \-??_-;_-@_-"/>
    <numFmt numFmtId="167" formatCode="_-&quot;R$ &quot;* #,##0.00_-;&quot;-R$ &quot;* #,##0.00_-;_-&quot;R$ &quot;* \-??_-;_-@_-"/>
    <numFmt numFmtId="168" formatCode="0.0"/>
  </numFmts>
  <fonts count="36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Times New Roman"/>
      <family val="1"/>
    </font>
    <font>
      <sz val="8"/>
      <name val="Times New Roman"/>
      <family val="1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1"/>
      <color indexed="8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rgb="FF7030A0"/>
      <name val="Arial"/>
      <family val="2"/>
    </font>
    <font>
      <sz val="11"/>
      <color rgb="FF7030A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9" fontId="7" fillId="0" borderId="0" applyFont="0" applyFill="0" applyBorder="0" applyAlignment="0" applyProtection="0"/>
    <xf numFmtId="0" fontId="2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3" borderId="0" applyNumberFormat="0" applyBorder="0" applyAlignment="0" applyProtection="0"/>
    <xf numFmtId="0" fontId="13" fillId="12" borderId="14" applyNumberFormat="0" applyAlignment="0" applyProtection="0"/>
    <xf numFmtId="0" fontId="14" fillId="13" borderId="15" applyNumberFormat="0" applyAlignment="0" applyProtection="0"/>
    <xf numFmtId="0" fontId="15" fillId="0" borderId="16" applyNumberFormat="0" applyFill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1" borderId="0" applyNumberFormat="0" applyBorder="0" applyAlignment="0" applyProtection="0"/>
    <xf numFmtId="0" fontId="16" fillId="4" borderId="14" applyNumberFormat="0" applyAlignment="0" applyProtection="0"/>
    <xf numFmtId="167" fontId="2" fillId="0" borderId="0" applyFill="0" applyBorder="0" applyAlignment="0" applyProtection="0"/>
    <xf numFmtId="0" fontId="2" fillId="0" borderId="0"/>
    <xf numFmtId="0" fontId="10" fillId="0" borderId="0"/>
    <xf numFmtId="0" fontId="2" fillId="6" borderId="17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17" fillId="12" borderId="1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19" applyNumberFormat="0" applyFill="0" applyAlignment="0" applyProtection="0"/>
    <xf numFmtId="0" fontId="22" fillId="0" borderId="20" applyNumberFormat="0" applyFill="0" applyAlignment="0" applyProtection="0"/>
    <xf numFmtId="0" fontId="23" fillId="0" borderId="21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0" fillId="0" borderId="22" applyNumberFormat="0" applyFill="0" applyAlignment="0" applyProtection="0"/>
    <xf numFmtId="164" fontId="2" fillId="0" borderId="0" applyFill="0" applyBorder="0" applyAlignment="0" applyProtection="0"/>
    <xf numFmtId="166" fontId="2" fillId="0" borderId="0" applyFill="0" applyBorder="0" applyAlignment="0" applyProtection="0"/>
    <xf numFmtId="0" fontId="25" fillId="0" borderId="0"/>
  </cellStyleXfs>
  <cellXfs count="16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2" fontId="9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4" fontId="26" fillId="0" borderId="0" xfId="0" applyNumberFormat="1" applyFont="1" applyAlignment="1">
      <alignment vertical="center" wrapText="1"/>
    </xf>
    <xf numFmtId="2" fontId="26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8" fillId="0" borderId="8" xfId="0" applyFont="1" applyBorder="1" applyAlignment="1">
      <alignment horizontal="center" vertical="center" wrapText="1"/>
    </xf>
    <xf numFmtId="44" fontId="28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 wrapText="1"/>
    </xf>
    <xf numFmtId="44" fontId="9" fillId="2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right" vertical="center" wrapText="1"/>
    </xf>
    <xf numFmtId="10" fontId="27" fillId="0" borderId="0" xfId="1" applyNumberFormat="1" applyFont="1" applyAlignment="1">
      <alignment horizontal="left" vertical="center" wrapText="1"/>
    </xf>
    <xf numFmtId="0" fontId="27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0" fontId="31" fillId="2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2" borderId="1" xfId="2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168" fontId="9" fillId="2" borderId="1" xfId="0" applyNumberFormat="1" applyFont="1" applyFill="1" applyBorder="1" applyAlignment="1">
      <alignment horizontal="center" vertical="center" wrapText="1"/>
    </xf>
    <xf numFmtId="2" fontId="27" fillId="0" borderId="0" xfId="0" applyNumberFormat="1" applyFont="1" applyAlignment="1">
      <alignment horizontal="left" vertical="center" wrapText="1"/>
    </xf>
    <xf numFmtId="0" fontId="28" fillId="0" borderId="23" xfId="0" applyFont="1" applyBorder="1" applyAlignment="1">
      <alignment vertical="center" wrapText="1"/>
    </xf>
    <xf numFmtId="2" fontId="28" fillId="0" borderId="13" xfId="0" applyNumberFormat="1" applyFont="1" applyBorder="1" applyAlignment="1">
      <alignment horizontal="center" vertical="center" wrapText="1"/>
    </xf>
    <xf numFmtId="44" fontId="28" fillId="0" borderId="24" xfId="0" applyNumberFormat="1" applyFont="1" applyBorder="1" applyAlignment="1">
      <alignment horizontal="center" vertical="center" wrapText="1"/>
    </xf>
    <xf numFmtId="44" fontId="28" fillId="0" borderId="2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0" fontId="9" fillId="0" borderId="1" xfId="1" applyNumberFormat="1" applyFont="1" applyFill="1" applyBorder="1" applyAlignment="1">
      <alignment horizontal="center" vertical="center" wrapText="1"/>
    </xf>
    <xf numFmtId="2" fontId="26" fillId="0" borderId="0" xfId="0" applyNumberFormat="1" applyFont="1" applyAlignment="1">
      <alignment horizontal="center" vertical="center" wrapText="1"/>
    </xf>
    <xf numFmtId="10" fontId="9" fillId="0" borderId="0" xfId="1" applyNumberFormat="1" applyFont="1" applyFill="1" applyBorder="1" applyAlignment="1">
      <alignment horizontal="center" vertical="center" wrapText="1"/>
    </xf>
    <xf numFmtId="44" fontId="9" fillId="0" borderId="0" xfId="0" applyNumberFormat="1" applyFont="1" applyAlignment="1">
      <alignment horizontal="right" vertical="center" wrapText="1"/>
    </xf>
    <xf numFmtId="44" fontId="9" fillId="2" borderId="0" xfId="0" applyNumberFormat="1" applyFont="1" applyFill="1" applyAlignment="1">
      <alignment horizontal="right" vertical="center" wrapText="1"/>
    </xf>
    <xf numFmtId="1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49" fontId="26" fillId="0" borderId="0" xfId="0" applyNumberFormat="1" applyFont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2" fontId="9" fillId="0" borderId="13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 wrapText="1"/>
    </xf>
    <xf numFmtId="2" fontId="28" fillId="0" borderId="11" xfId="0" applyNumberFormat="1" applyFont="1" applyBorder="1" applyAlignment="1">
      <alignment horizontal="center" vertical="center" wrapText="1"/>
    </xf>
    <xf numFmtId="44" fontId="28" fillId="0" borderId="1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1" fontId="28" fillId="0" borderId="0" xfId="0" applyNumberFormat="1" applyFont="1" applyAlignment="1">
      <alignment horizontal="left" vertical="center" wrapText="1"/>
    </xf>
    <xf numFmtId="44" fontId="28" fillId="0" borderId="0" xfId="0" applyNumberFormat="1" applyFont="1" applyAlignment="1">
      <alignment horizontal="left" vertical="center" wrapText="1"/>
    </xf>
    <xf numFmtId="44" fontId="28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4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2" fontId="1" fillId="0" borderId="0" xfId="1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3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vertical="center" shrinkToFit="1"/>
    </xf>
    <xf numFmtId="44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vertical="center" shrinkToFit="1"/>
    </xf>
    <xf numFmtId="4" fontId="2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1" fontId="26" fillId="0" borderId="0" xfId="0" applyNumberFormat="1" applyFont="1" applyAlignment="1">
      <alignment horizontal="center" vertical="center" shrinkToFit="1"/>
    </xf>
    <xf numFmtId="0" fontId="30" fillId="0" borderId="1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2" fontId="26" fillId="0" borderId="0" xfId="0" applyNumberFormat="1" applyFont="1" applyAlignment="1">
      <alignment horizontal="center" vertical="center" shrinkToFit="1"/>
    </xf>
    <xf numFmtId="44" fontId="26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3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44" fontId="2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44" fontId="3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4" fontId="3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2" fontId="1" fillId="0" borderId="0" xfId="0" applyNumberFormat="1" applyFont="1" applyAlignment="1">
      <alignment horizontal="center" vertical="center" shrinkToFit="1"/>
    </xf>
    <xf numFmtId="44" fontId="1" fillId="0" borderId="0" xfId="0" applyNumberFormat="1" applyFont="1" applyAlignment="1">
      <alignment vertical="center" shrinkToFit="1"/>
    </xf>
    <xf numFmtId="0" fontId="4" fillId="0" borderId="0" xfId="0" applyFont="1" applyAlignment="1">
      <alignment vertical="center"/>
    </xf>
    <xf numFmtId="2" fontId="2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vertical="center" wrapText="1"/>
    </xf>
    <xf numFmtId="44" fontId="1" fillId="0" borderId="0" xfId="0" applyNumberFormat="1" applyFont="1" applyAlignment="1">
      <alignment vertical="center" wrapText="1"/>
    </xf>
    <xf numFmtId="44" fontId="4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44" fontId="9" fillId="17" borderId="1" xfId="0" applyNumberFormat="1" applyFont="1" applyFill="1" applyBorder="1" applyAlignment="1">
      <alignment horizontal="right" vertical="center" wrapText="1"/>
    </xf>
    <xf numFmtId="0" fontId="28" fillId="17" borderId="0" xfId="0" applyFont="1" applyFill="1" applyAlignment="1">
      <alignment horizontal="right" vertical="center" wrapText="1"/>
    </xf>
    <xf numFmtId="44" fontId="9" fillId="18" borderId="1" xfId="0" applyNumberFormat="1" applyFont="1" applyFill="1" applyBorder="1" applyAlignment="1">
      <alignment horizontal="center" vertical="center" wrapText="1"/>
    </xf>
    <xf numFmtId="44" fontId="9" fillId="18" borderId="1" xfId="0" applyNumberFormat="1" applyFont="1" applyFill="1" applyBorder="1" applyAlignment="1">
      <alignment horizontal="right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28" fillId="19" borderId="5" xfId="0" applyFont="1" applyFill="1" applyBorder="1" applyAlignment="1">
      <alignment horizontal="center" vertical="center" wrapText="1"/>
    </xf>
    <xf numFmtId="0" fontId="28" fillId="19" borderId="6" xfId="0" applyFont="1" applyFill="1" applyBorder="1" applyAlignment="1">
      <alignment horizontal="left" vertical="center" wrapText="1"/>
    </xf>
    <xf numFmtId="2" fontId="9" fillId="19" borderId="6" xfId="0" applyNumberFormat="1" applyFont="1" applyFill="1" applyBorder="1" applyAlignment="1">
      <alignment horizontal="center" vertical="center" wrapText="1"/>
    </xf>
    <xf numFmtId="44" fontId="32" fillId="19" borderId="7" xfId="0" applyNumberFormat="1" applyFont="1" applyFill="1" applyBorder="1" applyAlignment="1">
      <alignment horizontal="left" vertical="center" wrapText="1"/>
    </xf>
    <xf numFmtId="0" fontId="28" fillId="19" borderId="2" xfId="0" applyFont="1" applyFill="1" applyBorder="1" applyAlignment="1">
      <alignment horizontal="center" vertical="center" wrapText="1"/>
    </xf>
    <xf numFmtId="0" fontId="28" fillId="19" borderId="3" xfId="0" applyFont="1" applyFill="1" applyBorder="1" applyAlignment="1">
      <alignment vertical="center" wrapText="1"/>
    </xf>
    <xf numFmtId="0" fontId="28" fillId="19" borderId="4" xfId="0" applyFont="1" applyFill="1" applyBorder="1" applyAlignment="1">
      <alignment vertical="center" wrapText="1"/>
    </xf>
    <xf numFmtId="0" fontId="1" fillId="17" borderId="2" xfId="0" applyFont="1" applyFill="1" applyBorder="1" applyAlignment="1">
      <alignment horizontal="center" vertical="center"/>
    </xf>
    <xf numFmtId="0" fontId="1" fillId="17" borderId="3" xfId="0" applyFont="1" applyFill="1" applyBorder="1" applyAlignment="1">
      <alignment horizontal="left" vertical="center"/>
    </xf>
    <xf numFmtId="0" fontId="1" fillId="17" borderId="3" xfId="0" applyFont="1" applyFill="1" applyBorder="1" applyAlignment="1">
      <alignment horizontal="center" vertical="center"/>
    </xf>
    <xf numFmtId="0" fontId="27" fillId="17" borderId="3" xfId="0" applyFont="1" applyFill="1" applyBorder="1" applyAlignment="1">
      <alignment horizontal="left" vertical="center"/>
    </xf>
    <xf numFmtId="2" fontId="1" fillId="17" borderId="3" xfId="0" applyNumberFormat="1" applyFont="1" applyFill="1" applyBorder="1" applyAlignment="1">
      <alignment horizontal="center" vertical="center"/>
    </xf>
    <xf numFmtId="44" fontId="1" fillId="17" borderId="3" xfId="0" applyNumberFormat="1" applyFont="1" applyFill="1" applyBorder="1" applyAlignment="1">
      <alignment vertical="center"/>
    </xf>
    <xf numFmtId="44" fontId="1" fillId="17" borderId="4" xfId="0" applyNumberFormat="1" applyFont="1" applyFill="1" applyBorder="1" applyAlignment="1">
      <alignment vertical="center"/>
    </xf>
    <xf numFmtId="0" fontId="28" fillId="19" borderId="23" xfId="0" applyFont="1" applyFill="1" applyBorder="1" applyAlignment="1">
      <alignment horizontal="center" vertical="center" wrapText="1"/>
    </xf>
    <xf numFmtId="0" fontId="28" fillId="19" borderId="13" xfId="0" applyFont="1" applyFill="1" applyBorder="1" applyAlignment="1">
      <alignment vertical="center" wrapText="1"/>
    </xf>
    <xf numFmtId="0" fontId="28" fillId="19" borderId="9" xfId="0" applyFont="1" applyFill="1" applyBorder="1" applyAlignment="1">
      <alignment vertical="center" wrapText="1"/>
    </xf>
    <xf numFmtId="0" fontId="3" fillId="19" borderId="1" xfId="0" applyFont="1" applyFill="1" applyBorder="1" applyAlignment="1">
      <alignment vertical="center" wrapText="1"/>
    </xf>
    <xf numFmtId="0" fontId="3" fillId="19" borderId="4" xfId="0" applyFont="1" applyFill="1" applyBorder="1" applyAlignment="1">
      <alignment vertical="center" wrapText="1"/>
    </xf>
    <xf numFmtId="0" fontId="9" fillId="19" borderId="6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14" fontId="26" fillId="18" borderId="0" xfId="0" applyNumberFormat="1" applyFont="1" applyFill="1" applyAlignment="1">
      <alignment horizontal="left" vertical="center"/>
    </xf>
    <xf numFmtId="44" fontId="32" fillId="19" borderId="6" xfId="0" applyNumberFormat="1" applyFont="1" applyFill="1" applyBorder="1" applyAlignment="1">
      <alignment horizontal="right" vertical="center" wrapText="1"/>
    </xf>
    <xf numFmtId="0" fontId="26" fillId="18" borderId="10" xfId="0" applyFont="1" applyFill="1" applyBorder="1" applyAlignment="1">
      <alignment horizontal="left" vertical="center" wrapText="1"/>
    </xf>
    <xf numFmtId="0" fontId="1" fillId="18" borderId="5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left" vertical="center"/>
    </xf>
    <xf numFmtId="0" fontId="26" fillId="18" borderId="0" xfId="0" applyFont="1" applyFill="1" applyAlignment="1">
      <alignment horizontal="left" vertical="center" wrapText="1"/>
    </xf>
  </cellXfs>
  <cellStyles count="50">
    <cellStyle name="20% - Ênfase1 2" xfId="3" xr:uid="{7B0227A7-E988-475A-8AFA-5476B03424ED}"/>
    <cellStyle name="20% - Ênfase2 2" xfId="4" xr:uid="{5668B365-DFB0-4DB5-B0A4-64D120ACFB1F}"/>
    <cellStyle name="20% - Ênfase3 2" xfId="5" xr:uid="{6629596B-067A-4681-B1E3-66E50C4029AB}"/>
    <cellStyle name="20% - Ênfase4 2" xfId="6" xr:uid="{95EE73E2-946A-4721-82C4-3150DED92A92}"/>
    <cellStyle name="20% - Ênfase5 2" xfId="7" xr:uid="{8503FEED-F3EF-4DA9-A077-4E409F8B545A}"/>
    <cellStyle name="20% - Ênfase6 2" xfId="8" xr:uid="{C7AEB42F-474A-4F54-933A-57ADA6784063}"/>
    <cellStyle name="40% - Ênfase1 2" xfId="9" xr:uid="{08522E8A-788B-4F52-A2C6-78D118C77EAE}"/>
    <cellStyle name="40% - Ênfase2 2" xfId="10" xr:uid="{1BC83A5D-D8FB-4EBD-88B8-38155ED9AC4D}"/>
    <cellStyle name="40% - Ênfase3 2" xfId="11" xr:uid="{962C90D7-2976-4A30-B225-D71EED78A793}"/>
    <cellStyle name="40% - Ênfase4 2" xfId="12" xr:uid="{0DB57F27-CF68-4230-8A56-848EC5C8CB13}"/>
    <cellStyle name="40% - Ênfase5 2" xfId="13" xr:uid="{55661CF0-6604-4DA5-9C6C-853367A63608}"/>
    <cellStyle name="40% - Ênfase6 2" xfId="14" xr:uid="{0284450A-0E95-42BE-A068-5C6E3926B499}"/>
    <cellStyle name="60% - Ênfase1 2" xfId="15" xr:uid="{8E455EC4-D6C3-4FB9-B89F-575E03A86FC5}"/>
    <cellStyle name="60% - Ênfase2 2" xfId="16" xr:uid="{2C534242-D313-48D2-A698-4432FFD47217}"/>
    <cellStyle name="60% - Ênfase3 2" xfId="17" xr:uid="{31635CE7-25FF-4D4A-B70E-9F27FF99E392}"/>
    <cellStyle name="60% - Ênfase4 2" xfId="18" xr:uid="{613FDD4B-49F5-4A7D-AB05-C4BA88F46E3D}"/>
    <cellStyle name="60% - Ênfase5 2" xfId="19" xr:uid="{1D9C0CF3-A5F4-4228-A46A-CAD570166F6C}"/>
    <cellStyle name="60% - Ênfase6 2" xfId="20" xr:uid="{77C3A3B3-6DC9-4621-842E-7F0EC1F80353}"/>
    <cellStyle name="Bom 2" xfId="21" xr:uid="{36006DBA-1FE7-42A0-95F2-B47B97F628FB}"/>
    <cellStyle name="Cálculo 2" xfId="22" xr:uid="{E4C4C0CA-9BD6-4E1A-B842-F6B53807F6C9}"/>
    <cellStyle name="Célula de Verificação 2" xfId="23" xr:uid="{47CD34A1-FC85-44AA-8101-A32226418B2C}"/>
    <cellStyle name="Célula Vinculada 2" xfId="24" xr:uid="{6100D062-FD5D-488E-918F-ECF09BB33385}"/>
    <cellStyle name="Ênfase1 2" xfId="25" xr:uid="{BD5F77A4-AD5C-4D80-89C7-02786C81EE0B}"/>
    <cellStyle name="Ênfase2 2" xfId="26" xr:uid="{00AFC79F-FED0-4BEC-A7EA-13CE03E53918}"/>
    <cellStyle name="Ênfase3 2" xfId="27" xr:uid="{E91B4320-FB90-4233-8C6C-816D6B7948EF}"/>
    <cellStyle name="Ênfase4 2" xfId="28" xr:uid="{D7DF1949-95AC-409F-A479-4ED290084C90}"/>
    <cellStyle name="Ênfase5 2" xfId="29" xr:uid="{64B79B02-BA28-44E1-B09C-6022DED48082}"/>
    <cellStyle name="Ênfase6 2" xfId="30" xr:uid="{7808F4B7-111D-4BC8-8EAA-D8CE1B787928}"/>
    <cellStyle name="Entrada 2" xfId="31" xr:uid="{206E1159-2F8A-4E12-9EA5-2321751A69CB}"/>
    <cellStyle name="Moeda 2" xfId="32" xr:uid="{82151488-8DF7-47B5-80D6-D4D651339048}"/>
    <cellStyle name="Normal" xfId="0" builtinId="0"/>
    <cellStyle name="Normal 2" xfId="33" xr:uid="{F5BFDFED-F34B-4796-9532-52C90A261300}"/>
    <cellStyle name="Normal 3" xfId="34" xr:uid="{4EEEA77B-4A8C-4318-87F8-FCD6BCF8CFE2}"/>
    <cellStyle name="Normal 4" xfId="49" xr:uid="{F5765F9F-4CD4-4D77-A365-DD811F40206B}"/>
    <cellStyle name="Normal 5" xfId="2" xr:uid="{0E43F8DA-B7F9-4855-90A9-F57420219167}"/>
    <cellStyle name="Nota 2" xfId="35" xr:uid="{4398F6C0-DE11-4F4D-B59F-881C8071ECD6}"/>
    <cellStyle name="Porcentagem" xfId="1" builtinId="5"/>
    <cellStyle name="Porcentagem 2" xfId="37" xr:uid="{6BC1AAD0-4C4E-48E1-83C6-909E57DD1E03}"/>
    <cellStyle name="Porcentagem 3" xfId="36" xr:uid="{470CC3B7-4A4B-498C-A40B-FF2F54C8B9B5}"/>
    <cellStyle name="Saída 2" xfId="38" xr:uid="{35649D77-C196-4438-AACE-844A5146A82F}"/>
    <cellStyle name="Texto de Aviso 2" xfId="39" xr:uid="{F4472D2E-4E02-4949-881A-73A9D325EEEF}"/>
    <cellStyle name="Texto Explicativo 2" xfId="40" xr:uid="{FBAC4838-83E3-4B22-BE7A-703C7B9A79AA}"/>
    <cellStyle name="Título 1 2" xfId="41" xr:uid="{4F9322C5-08AE-4973-9030-CE107FDD4219}"/>
    <cellStyle name="Título 2 2" xfId="42" xr:uid="{D165406C-BA6C-4DBC-BA80-8861A02A3B10}"/>
    <cellStyle name="Título 3 2" xfId="43" xr:uid="{4789CDD1-21D6-4472-BA37-AC9B731C1ADB}"/>
    <cellStyle name="Título 4 2" xfId="44" xr:uid="{E2E51674-7210-4E3B-86CA-24D4B4141875}"/>
    <cellStyle name="Título 5" xfId="45" xr:uid="{4029E888-E6FE-4778-8E53-B02A33F3181E}"/>
    <cellStyle name="Total 2" xfId="46" xr:uid="{0DBA7EAA-6B8B-4EA8-B302-8107BE4936D1}"/>
    <cellStyle name="Vírgula 2" xfId="48" xr:uid="{9D86C6B4-43DF-40F1-8EF2-C1B7013EB765}"/>
    <cellStyle name="Vírgula 3" xfId="47" xr:uid="{99108BF8-3557-435A-AF12-A97FC7F3623E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66"/>
      <color rgb="FF33FF8F"/>
      <color rgb="FF33CC33"/>
      <color rgb="FFC5D9F1"/>
      <color rgb="FF538D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-%20Engenharia%202022/Reforma%20Centro%20de%20Eventos/PLANILHA%20M&#218;LTIPLA%20V3.0.5%20-%20REFORMA%20CENTRO%20DE%20EVENTOS%20-%20SINAPI%2002-2022.xls" TargetMode="External"/><Relationship Id="rId1" Type="http://schemas.openxmlformats.org/officeDocument/2006/relationships/externalLinkPath" Target="/engenharia/-%20Engenharia%202022/Reforma%20Centro%20de%20Eventos/PLANILHA%20M&#218;LTIPLA%20V3.0.5%20-%20REFORMA%20CENTRO%20DE%20EVENTOS%20-%20SINAPI%2002-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3"/>
  <sheetViews>
    <sheetView tabSelected="1" zoomScale="90" zoomScaleNormal="90" zoomScaleSheetLayoutView="80" workbookViewId="0">
      <selection activeCell="I9" sqref="I9"/>
    </sheetView>
  </sheetViews>
  <sheetFormatPr defaultColWidth="9.33203125" defaultRowHeight="15" customHeight="1" x14ac:dyDescent="0.2"/>
  <cols>
    <col min="1" max="1" width="3.6640625" style="65" customWidth="1"/>
    <col min="2" max="2" width="10.1640625" style="66" customWidth="1"/>
    <col min="3" max="3" width="14.83203125" style="65" customWidth="1"/>
    <col min="4" max="4" width="9.6640625" style="66" customWidth="1"/>
    <col min="5" max="5" width="100.1640625" style="65" customWidth="1"/>
    <col min="6" max="6" width="11.1640625" style="66" bestFit="1" customWidth="1"/>
    <col min="7" max="7" width="15.1640625" style="67" bestFit="1" customWidth="1"/>
    <col min="8" max="8" width="12" style="68" bestFit="1" customWidth="1"/>
    <col min="9" max="10" width="25.83203125" style="68" customWidth="1"/>
    <col min="11" max="11" width="28.33203125" style="68" bestFit="1" customWidth="1"/>
    <col min="12" max="12" width="7" style="65" customWidth="1"/>
    <col min="13" max="13" width="14.6640625" style="65" customWidth="1"/>
    <col min="14" max="14" width="14.5" style="65" customWidth="1"/>
    <col min="15" max="15" width="16" style="65" customWidth="1"/>
    <col min="16" max="16" width="6.1640625" style="65" customWidth="1"/>
    <col min="17" max="17" width="13.6640625" style="65" customWidth="1"/>
    <col min="18" max="18" width="13.5" style="65" customWidth="1"/>
    <col min="19" max="19" width="17.1640625" style="65" customWidth="1"/>
    <col min="20" max="16384" width="9.33203125" style="65"/>
  </cols>
  <sheetData>
    <row r="1" spans="1:17" ht="15" customHeight="1" thickBot="1" x14ac:dyDescent="0.25"/>
    <row r="2" spans="1:17" ht="80.099999999999994" customHeight="1" thickBot="1" x14ac:dyDescent="0.25">
      <c r="B2" s="152" t="s">
        <v>104</v>
      </c>
      <c r="C2" s="153"/>
      <c r="D2" s="153"/>
      <c r="E2" s="153"/>
      <c r="F2" s="153"/>
      <c r="G2" s="153"/>
      <c r="H2" s="153"/>
      <c r="I2" s="153"/>
      <c r="J2" s="153"/>
      <c r="K2" s="154"/>
    </row>
    <row r="3" spans="1:17" ht="13.5" customHeight="1" thickBot="1" x14ac:dyDescent="0.25">
      <c r="D3" s="13"/>
      <c r="E3" s="66"/>
      <c r="G3" s="66"/>
      <c r="H3" s="66"/>
      <c r="I3" s="66"/>
      <c r="J3" s="66"/>
      <c r="K3" s="66"/>
    </row>
    <row r="4" spans="1:17" ht="17.25" customHeight="1" thickBot="1" x14ac:dyDescent="0.25">
      <c r="A4" s="69"/>
      <c r="B4" s="155" t="s">
        <v>7</v>
      </c>
      <c r="C4" s="156"/>
      <c r="D4" s="156"/>
      <c r="E4" s="156"/>
      <c r="F4" s="156"/>
      <c r="G4" s="156"/>
      <c r="H4" s="156"/>
      <c r="I4" s="156"/>
      <c r="J4" s="156"/>
      <c r="K4" s="157"/>
      <c r="L4" s="69"/>
    </row>
    <row r="5" spans="1:17" ht="21" customHeight="1" x14ac:dyDescent="0.2">
      <c r="A5" s="70"/>
      <c r="B5" s="147" t="s">
        <v>99</v>
      </c>
      <c r="C5" s="147"/>
      <c r="D5" s="151"/>
      <c r="E5" s="151"/>
      <c r="F5" s="5"/>
      <c r="G5" s="6"/>
      <c r="H5" s="37"/>
      <c r="I5" s="37"/>
      <c r="J5" s="37"/>
      <c r="K5" s="37"/>
      <c r="L5" s="71"/>
    </row>
    <row r="6" spans="1:17" ht="21" customHeight="1" x14ac:dyDescent="0.2">
      <c r="A6" s="70"/>
      <c r="B6" s="147" t="s">
        <v>98</v>
      </c>
      <c r="C6" s="147"/>
      <c r="D6" s="159"/>
      <c r="E6" s="159"/>
      <c r="F6" s="5"/>
      <c r="G6" s="6"/>
      <c r="H6" s="37"/>
      <c r="I6" s="37"/>
      <c r="J6" s="37"/>
      <c r="K6" s="37"/>
      <c r="L6" s="71"/>
    </row>
    <row r="7" spans="1:17" ht="18.75" customHeight="1" x14ac:dyDescent="0.2">
      <c r="A7" s="72"/>
      <c r="B7" s="147" t="s">
        <v>8</v>
      </c>
      <c r="C7" s="147"/>
      <c r="D7" s="158">
        <f ca="1">TODAY()</f>
        <v>46304</v>
      </c>
      <c r="E7" s="158"/>
      <c r="F7" s="7"/>
      <c r="G7" s="32"/>
      <c r="H7" s="32"/>
      <c r="I7" s="8"/>
      <c r="J7" s="8"/>
      <c r="K7" s="8"/>
      <c r="L7" s="72"/>
    </row>
    <row r="8" spans="1:17" ht="18" customHeight="1" x14ac:dyDescent="0.2">
      <c r="A8" s="72"/>
      <c r="B8" s="147" t="s">
        <v>100</v>
      </c>
      <c r="C8" s="147"/>
      <c r="D8" s="149"/>
      <c r="E8" s="149"/>
      <c r="G8" s="20"/>
      <c r="H8" s="21"/>
      <c r="I8" s="8"/>
      <c r="J8" s="8"/>
      <c r="K8" s="8"/>
      <c r="L8" s="72"/>
      <c r="N8" s="73"/>
    </row>
    <row r="9" spans="1:17" ht="18.75" customHeight="1" x14ac:dyDescent="0.2">
      <c r="A9" s="72"/>
      <c r="B9" s="147" t="s">
        <v>6</v>
      </c>
      <c r="C9" s="147"/>
      <c r="D9" s="148" t="s">
        <v>110</v>
      </c>
      <c r="E9" s="148"/>
      <c r="F9" s="7"/>
      <c r="G9" s="9"/>
      <c r="H9" s="8"/>
      <c r="I9" s="8"/>
      <c r="J9" s="8"/>
      <c r="K9" s="8"/>
      <c r="L9" s="72"/>
    </row>
    <row r="10" spans="1:17" ht="19.5" customHeight="1" thickBot="1" x14ac:dyDescent="0.25">
      <c r="A10" s="72"/>
      <c r="B10" s="147"/>
      <c r="C10" s="147"/>
      <c r="D10" s="148"/>
      <c r="E10" s="148"/>
      <c r="F10" s="7"/>
      <c r="G10" s="22"/>
      <c r="H10" s="27"/>
      <c r="I10" s="10"/>
      <c r="J10" s="10"/>
      <c r="K10" s="10"/>
      <c r="L10" s="72"/>
    </row>
    <row r="11" spans="1:17" ht="20.25" customHeight="1" thickBot="1" x14ac:dyDescent="0.25">
      <c r="A11" s="72"/>
      <c r="B11" s="7"/>
      <c r="C11" s="5"/>
      <c r="D11" s="19"/>
      <c r="E11" s="56"/>
      <c r="F11" s="7"/>
      <c r="G11" s="10"/>
      <c r="H11" s="10"/>
      <c r="I11" s="10"/>
      <c r="J11" s="10"/>
      <c r="K11" s="10"/>
      <c r="L11" s="72"/>
      <c r="M11" s="144"/>
      <c r="N11" s="145"/>
      <c r="O11" s="146"/>
    </row>
    <row r="12" spans="1:17" x14ac:dyDescent="0.2">
      <c r="A12" s="1"/>
      <c r="B12" s="128">
        <v>1</v>
      </c>
      <c r="C12" s="129"/>
      <c r="D12" s="129"/>
      <c r="E12" s="129" t="s">
        <v>14</v>
      </c>
      <c r="F12" s="129"/>
      <c r="G12" s="129"/>
      <c r="H12" s="129"/>
      <c r="I12" s="129"/>
      <c r="J12" s="129"/>
      <c r="K12" s="130"/>
      <c r="L12" s="74"/>
      <c r="M12" s="141"/>
      <c r="N12" s="142"/>
      <c r="O12" s="142"/>
    </row>
    <row r="13" spans="1:17" ht="30" x14ac:dyDescent="0.2">
      <c r="A13" s="1"/>
      <c r="B13" s="11" t="s">
        <v>3</v>
      </c>
      <c r="C13" s="11" t="s">
        <v>4</v>
      </c>
      <c r="D13" s="11" t="s">
        <v>1</v>
      </c>
      <c r="E13" s="33" t="s">
        <v>0</v>
      </c>
      <c r="F13" s="11" t="s">
        <v>5</v>
      </c>
      <c r="G13" s="34" t="s">
        <v>2</v>
      </c>
      <c r="H13" s="12" t="s">
        <v>11</v>
      </c>
      <c r="I13" s="35" t="s">
        <v>97</v>
      </c>
      <c r="J13" s="35" t="s">
        <v>96</v>
      </c>
      <c r="K13" s="36" t="s">
        <v>13</v>
      </c>
      <c r="L13" s="74"/>
      <c r="M13" s="3"/>
      <c r="N13" s="4"/>
      <c r="O13" s="4"/>
      <c r="Q13" s="75"/>
    </row>
    <row r="14" spans="1:17" ht="14.25" x14ac:dyDescent="0.2">
      <c r="A14" s="1"/>
      <c r="B14" s="14" t="s">
        <v>9</v>
      </c>
      <c r="C14" s="25" t="s">
        <v>12</v>
      </c>
      <c r="D14" s="28">
        <v>890190</v>
      </c>
      <c r="E14" s="16" t="s">
        <v>15</v>
      </c>
      <c r="F14" s="17" t="s">
        <v>50</v>
      </c>
      <c r="G14" s="122">
        <v>1</v>
      </c>
      <c r="H14" s="38">
        <v>0.24629999999999999</v>
      </c>
      <c r="I14" s="121"/>
      <c r="J14" s="18">
        <f>ROUND(I14*(1+H14),2)</f>
        <v>0</v>
      </c>
      <c r="K14" s="15">
        <f>ROUND(J14*G14,2)</f>
        <v>0</v>
      </c>
      <c r="L14" s="74"/>
      <c r="M14" s="3"/>
      <c r="N14" s="4"/>
      <c r="O14" s="4"/>
      <c r="Q14" s="75"/>
    </row>
    <row r="15" spans="1:17" ht="14.25" x14ac:dyDescent="0.2">
      <c r="A15" s="1"/>
      <c r="B15" s="39"/>
      <c r="C15" s="44"/>
      <c r="D15" s="45"/>
      <c r="E15" s="37"/>
      <c r="F15" s="30"/>
      <c r="G15" s="43"/>
      <c r="H15" s="40"/>
      <c r="I15" s="41"/>
      <c r="J15" s="41"/>
      <c r="K15" s="42"/>
      <c r="L15" s="74"/>
      <c r="M15" s="3"/>
      <c r="N15" s="4"/>
      <c r="O15" s="4"/>
      <c r="Q15" s="75"/>
    </row>
    <row r="16" spans="1:17" x14ac:dyDescent="0.2">
      <c r="A16" s="1"/>
      <c r="B16" s="39"/>
      <c r="C16" s="46"/>
      <c r="D16" s="47"/>
      <c r="E16" s="37"/>
      <c r="F16" s="30"/>
      <c r="G16" s="43"/>
      <c r="H16" s="40"/>
      <c r="J16" s="119" t="s">
        <v>16</v>
      </c>
      <c r="K16" s="118">
        <f>SUM(K14)</f>
        <v>0</v>
      </c>
      <c r="L16" s="74"/>
      <c r="M16" s="3"/>
      <c r="N16" s="4"/>
      <c r="O16" s="4"/>
      <c r="Q16" s="75"/>
    </row>
    <row r="17" spans="1:17" ht="14.25" x14ac:dyDescent="0.2">
      <c r="A17" s="1"/>
      <c r="B17" s="39"/>
      <c r="C17" s="46"/>
      <c r="D17" s="47"/>
      <c r="E17" s="37"/>
      <c r="F17" s="30"/>
      <c r="G17" s="43"/>
      <c r="H17" s="40"/>
      <c r="I17" s="41"/>
      <c r="J17" s="41"/>
      <c r="K17" s="42"/>
      <c r="L17" s="74"/>
      <c r="M17" s="3"/>
      <c r="N17" s="4"/>
      <c r="O17" s="4"/>
      <c r="Q17" s="75"/>
    </row>
    <row r="18" spans="1:17" x14ac:dyDescent="0.2">
      <c r="A18" s="1"/>
      <c r="B18" s="138">
        <v>3</v>
      </c>
      <c r="C18" s="139"/>
      <c r="D18" s="139"/>
      <c r="E18" s="139" t="s">
        <v>18</v>
      </c>
      <c r="F18" s="139"/>
      <c r="G18" s="139"/>
      <c r="H18" s="139"/>
      <c r="I18" s="139"/>
      <c r="J18" s="139"/>
      <c r="K18" s="140"/>
      <c r="L18" s="74"/>
      <c r="M18" s="3"/>
      <c r="N18" s="4"/>
      <c r="O18" s="4"/>
      <c r="Q18" s="75"/>
    </row>
    <row r="19" spans="1:17" x14ac:dyDescent="0.2">
      <c r="A19" s="1"/>
      <c r="B19" s="131" t="s">
        <v>17</v>
      </c>
      <c r="C19" s="132"/>
      <c r="D19" s="133"/>
      <c r="E19" s="134" t="s">
        <v>19</v>
      </c>
      <c r="F19" s="133"/>
      <c r="G19" s="135"/>
      <c r="H19" s="136"/>
      <c r="I19" s="136"/>
      <c r="J19" s="136"/>
      <c r="K19" s="137"/>
      <c r="L19" s="74"/>
      <c r="M19" s="3"/>
      <c r="N19" s="4"/>
      <c r="O19" s="4"/>
      <c r="Q19" s="75"/>
    </row>
    <row r="20" spans="1:17" ht="30" x14ac:dyDescent="0.2">
      <c r="A20" s="1"/>
      <c r="B20" s="52" t="s">
        <v>3</v>
      </c>
      <c r="C20" s="52" t="s">
        <v>4</v>
      </c>
      <c r="D20" s="52" t="s">
        <v>1</v>
      </c>
      <c r="E20" s="53" t="s">
        <v>0</v>
      </c>
      <c r="F20" s="52" t="s">
        <v>5</v>
      </c>
      <c r="G20" s="54" t="s">
        <v>2</v>
      </c>
      <c r="H20" s="55" t="s">
        <v>11</v>
      </c>
      <c r="I20" s="35" t="s">
        <v>97</v>
      </c>
      <c r="J20" s="35" t="s">
        <v>96</v>
      </c>
      <c r="K20" s="55" t="s">
        <v>13</v>
      </c>
      <c r="L20" s="74"/>
      <c r="M20" s="3"/>
      <c r="N20" s="4"/>
      <c r="O20" s="4"/>
      <c r="Q20" s="75"/>
    </row>
    <row r="21" spans="1:17" ht="20.100000000000001" customHeight="1" x14ac:dyDescent="0.2">
      <c r="A21" s="1"/>
      <c r="B21" s="48" t="s">
        <v>20</v>
      </c>
      <c r="C21" s="25" t="s">
        <v>12</v>
      </c>
      <c r="D21" s="48">
        <v>795890</v>
      </c>
      <c r="E21" s="49" t="s">
        <v>26</v>
      </c>
      <c r="F21" s="48" t="s">
        <v>51</v>
      </c>
      <c r="G21" s="50">
        <v>34.4</v>
      </c>
      <c r="H21" s="38">
        <v>0.21590000000000001</v>
      </c>
      <c r="I21" s="120"/>
      <c r="J21" s="18">
        <f>ROUND(I21*(1+H21),2)</f>
        <v>0</v>
      </c>
      <c r="K21" s="15">
        <f>ROUND(J21*G21,2)</f>
        <v>0</v>
      </c>
      <c r="L21" s="74"/>
      <c r="M21" s="3"/>
      <c r="N21" s="4"/>
      <c r="O21" s="4"/>
      <c r="Q21" s="75"/>
    </row>
    <row r="22" spans="1:17" ht="20.100000000000001" customHeight="1" x14ac:dyDescent="0.2">
      <c r="A22" s="1"/>
      <c r="B22" s="48" t="s">
        <v>21</v>
      </c>
      <c r="C22" s="25" t="s">
        <v>12</v>
      </c>
      <c r="D22" s="48">
        <v>792330</v>
      </c>
      <c r="E22" s="49" t="s">
        <v>27</v>
      </c>
      <c r="F22" s="48" t="s">
        <v>51</v>
      </c>
      <c r="G22" s="50">
        <v>34.4</v>
      </c>
      <c r="H22" s="38">
        <v>0.24629999999999999</v>
      </c>
      <c r="I22" s="120"/>
      <c r="J22" s="18">
        <f t="shared" ref="J22:J26" si="0">ROUND(I22*(1+H22),2)</f>
        <v>0</v>
      </c>
      <c r="K22" s="15">
        <f t="shared" ref="K22:K26" si="1">ROUND(J22*G22,2)</f>
        <v>0</v>
      </c>
      <c r="L22" s="74"/>
      <c r="M22" s="3"/>
      <c r="N22" s="4"/>
      <c r="O22" s="4"/>
      <c r="Q22" s="75"/>
    </row>
    <row r="23" spans="1:17" ht="20.100000000000001" customHeight="1" x14ac:dyDescent="0.2">
      <c r="A23" s="1"/>
      <c r="B23" s="48" t="s">
        <v>22</v>
      </c>
      <c r="C23" s="25" t="s">
        <v>12</v>
      </c>
      <c r="D23" s="48">
        <v>711000</v>
      </c>
      <c r="E23" s="49" t="s">
        <v>28</v>
      </c>
      <c r="F23" s="48" t="s">
        <v>52</v>
      </c>
      <c r="G23" s="50">
        <v>44.12</v>
      </c>
      <c r="H23" s="38">
        <v>0.24629999999999999</v>
      </c>
      <c r="I23" s="120"/>
      <c r="J23" s="18">
        <f t="shared" si="0"/>
        <v>0</v>
      </c>
      <c r="K23" s="15">
        <f t="shared" si="1"/>
        <v>0</v>
      </c>
      <c r="L23" s="74"/>
      <c r="M23" s="3"/>
      <c r="N23" s="4"/>
      <c r="O23" s="4"/>
      <c r="Q23" s="75"/>
    </row>
    <row r="24" spans="1:17" ht="20.100000000000001" customHeight="1" x14ac:dyDescent="0.2">
      <c r="A24" s="1"/>
      <c r="B24" s="48" t="s">
        <v>23</v>
      </c>
      <c r="C24" s="25" t="s">
        <v>12</v>
      </c>
      <c r="D24" s="48">
        <v>594925</v>
      </c>
      <c r="E24" s="49" t="s">
        <v>29</v>
      </c>
      <c r="F24" s="48" t="s">
        <v>32</v>
      </c>
      <c r="G24" s="50">
        <v>143.26</v>
      </c>
      <c r="H24" s="38">
        <v>0.24629999999999999</v>
      </c>
      <c r="I24" s="120"/>
      <c r="J24" s="18">
        <f t="shared" si="0"/>
        <v>0</v>
      </c>
      <c r="K24" s="15">
        <f t="shared" si="1"/>
        <v>0</v>
      </c>
      <c r="L24" s="74"/>
      <c r="M24" s="3"/>
      <c r="N24" s="4"/>
      <c r="O24" s="4"/>
      <c r="Q24" s="75"/>
    </row>
    <row r="25" spans="1:17" ht="20.100000000000001" customHeight="1" x14ac:dyDescent="0.2">
      <c r="A25" s="1"/>
      <c r="B25" s="48" t="s">
        <v>24</v>
      </c>
      <c r="C25" s="25" t="s">
        <v>12</v>
      </c>
      <c r="D25" s="48">
        <v>607000</v>
      </c>
      <c r="E25" s="49" t="s">
        <v>30</v>
      </c>
      <c r="F25" s="48" t="s">
        <v>52</v>
      </c>
      <c r="G25" s="50">
        <v>88</v>
      </c>
      <c r="H25" s="38">
        <v>0.24629999999999999</v>
      </c>
      <c r="I25" s="120"/>
      <c r="J25" s="18">
        <f t="shared" si="0"/>
        <v>0</v>
      </c>
      <c r="K25" s="15">
        <f t="shared" si="1"/>
        <v>0</v>
      </c>
      <c r="L25" s="74"/>
      <c r="M25" s="3"/>
      <c r="N25" s="4"/>
      <c r="O25" s="4"/>
      <c r="Q25" s="75"/>
    </row>
    <row r="26" spans="1:17" ht="14.25" x14ac:dyDescent="0.2">
      <c r="A26" s="1"/>
      <c r="B26" s="14" t="s">
        <v>25</v>
      </c>
      <c r="C26" s="25" t="s">
        <v>12</v>
      </c>
      <c r="D26" s="28">
        <v>793525</v>
      </c>
      <c r="E26" s="16" t="s">
        <v>31</v>
      </c>
      <c r="F26" s="17" t="s">
        <v>51</v>
      </c>
      <c r="G26" s="122">
        <v>26.4</v>
      </c>
      <c r="H26" s="38">
        <v>0.24629999999999999</v>
      </c>
      <c r="I26" s="121"/>
      <c r="J26" s="18">
        <f t="shared" si="0"/>
        <v>0</v>
      </c>
      <c r="K26" s="15">
        <f t="shared" si="1"/>
        <v>0</v>
      </c>
      <c r="L26" s="74"/>
      <c r="M26" s="3"/>
      <c r="N26" s="4"/>
      <c r="O26" s="4"/>
      <c r="Q26" s="75"/>
    </row>
    <row r="27" spans="1:17" ht="14.25" x14ac:dyDescent="0.2">
      <c r="A27" s="1"/>
      <c r="B27" s="39"/>
      <c r="C27" s="44"/>
      <c r="D27" s="45"/>
      <c r="E27" s="37"/>
      <c r="F27" s="30"/>
      <c r="G27" s="43"/>
      <c r="H27" s="40"/>
      <c r="I27" s="41"/>
      <c r="J27" s="41"/>
      <c r="K27" s="42"/>
      <c r="L27" s="74"/>
      <c r="M27" s="26"/>
      <c r="N27" s="4"/>
      <c r="O27" s="4"/>
      <c r="Q27" s="75"/>
    </row>
    <row r="28" spans="1:17" x14ac:dyDescent="0.2">
      <c r="A28" s="1"/>
      <c r="B28" s="39"/>
      <c r="C28" s="46"/>
      <c r="D28" s="47"/>
      <c r="E28" s="37"/>
      <c r="F28" s="30"/>
      <c r="G28" s="43"/>
      <c r="H28" s="40"/>
      <c r="J28" s="51" t="s">
        <v>44</v>
      </c>
      <c r="K28" s="15">
        <f>SUM(K21:K26)</f>
        <v>0</v>
      </c>
      <c r="L28" s="74"/>
      <c r="M28" s="3"/>
      <c r="N28" s="4"/>
      <c r="O28" s="4"/>
      <c r="Q28" s="75"/>
    </row>
    <row r="29" spans="1:17" ht="14.25" x14ac:dyDescent="0.2">
      <c r="A29" s="1"/>
      <c r="B29" s="6"/>
      <c r="C29" s="44"/>
      <c r="D29" s="47"/>
      <c r="E29" s="37"/>
      <c r="F29" s="30"/>
      <c r="G29" s="43"/>
      <c r="H29" s="41"/>
      <c r="I29" s="41"/>
      <c r="J29" s="41"/>
      <c r="K29" s="41"/>
      <c r="L29" s="74"/>
      <c r="M29" s="3"/>
      <c r="N29" s="4"/>
      <c r="O29" s="4"/>
      <c r="Q29" s="75"/>
    </row>
    <row r="30" spans="1:17" x14ac:dyDescent="0.2">
      <c r="A30" s="1"/>
      <c r="B30" s="131" t="s">
        <v>33</v>
      </c>
      <c r="C30" s="132"/>
      <c r="D30" s="133"/>
      <c r="E30" s="134" t="s">
        <v>35</v>
      </c>
      <c r="F30" s="133"/>
      <c r="G30" s="135"/>
      <c r="H30" s="136"/>
      <c r="I30" s="136"/>
      <c r="J30" s="136"/>
      <c r="K30" s="137"/>
      <c r="L30" s="74"/>
      <c r="M30" s="3"/>
      <c r="N30" s="4"/>
      <c r="O30" s="4"/>
      <c r="Q30" s="75"/>
    </row>
    <row r="31" spans="1:17" ht="30" x14ac:dyDescent="0.2">
      <c r="A31" s="1"/>
      <c r="B31" s="52" t="s">
        <v>3</v>
      </c>
      <c r="C31" s="52" t="s">
        <v>4</v>
      </c>
      <c r="D31" s="52" t="s">
        <v>1</v>
      </c>
      <c r="E31" s="53" t="s">
        <v>0</v>
      </c>
      <c r="F31" s="52" t="s">
        <v>5</v>
      </c>
      <c r="G31" s="54" t="s">
        <v>2</v>
      </c>
      <c r="H31" s="55" t="s">
        <v>11</v>
      </c>
      <c r="I31" s="35" t="s">
        <v>97</v>
      </c>
      <c r="J31" s="35" t="s">
        <v>96</v>
      </c>
      <c r="K31" s="55" t="s">
        <v>13</v>
      </c>
      <c r="L31" s="74"/>
      <c r="M31" s="3"/>
      <c r="N31" s="4"/>
      <c r="O31" s="4"/>
      <c r="Q31" s="75"/>
    </row>
    <row r="32" spans="1:17" ht="28.5" x14ac:dyDescent="0.2">
      <c r="A32" s="1"/>
      <c r="B32" s="57" t="s">
        <v>34</v>
      </c>
      <c r="C32" s="25" t="s">
        <v>12</v>
      </c>
      <c r="D32" s="57">
        <v>790303</v>
      </c>
      <c r="E32" s="16" t="s">
        <v>107</v>
      </c>
      <c r="F32" s="57" t="s">
        <v>53</v>
      </c>
      <c r="G32" s="24">
        <v>14</v>
      </c>
      <c r="H32" s="38">
        <v>0.24629999999999999</v>
      </c>
      <c r="I32" s="120"/>
      <c r="J32" s="18">
        <f>ROUND(I32*(1+H32),2)</f>
        <v>0</v>
      </c>
      <c r="K32" s="15">
        <f>ROUND(J32*G32,2)</f>
        <v>0</v>
      </c>
      <c r="L32" s="74"/>
      <c r="M32" s="3"/>
      <c r="N32" s="4"/>
      <c r="O32" s="4"/>
      <c r="Q32" s="75"/>
    </row>
    <row r="33" spans="1:17" ht="14.25" x14ac:dyDescent="0.2">
      <c r="A33" s="1"/>
      <c r="B33" s="6"/>
      <c r="C33" s="44"/>
      <c r="D33" s="45"/>
      <c r="E33" s="37"/>
      <c r="F33" s="30"/>
      <c r="G33" s="6"/>
      <c r="H33" s="41"/>
      <c r="I33" s="41"/>
      <c r="J33" s="41"/>
      <c r="K33" s="41"/>
      <c r="L33" s="74"/>
      <c r="M33" s="3"/>
      <c r="N33" s="4"/>
      <c r="O33" s="4"/>
      <c r="Q33" s="75"/>
    </row>
    <row r="34" spans="1:17" x14ac:dyDescent="0.2">
      <c r="A34" s="1"/>
      <c r="B34" s="6"/>
      <c r="C34" s="44"/>
      <c r="D34" s="45"/>
      <c r="E34" s="37"/>
      <c r="F34" s="30"/>
      <c r="G34" s="6"/>
      <c r="H34" s="41"/>
      <c r="J34" s="51" t="s">
        <v>44</v>
      </c>
      <c r="K34" s="15">
        <f>SUM(K32)</f>
        <v>0</v>
      </c>
      <c r="L34" s="74"/>
      <c r="M34" s="3"/>
      <c r="N34" s="4"/>
      <c r="O34" s="4"/>
      <c r="Q34" s="75"/>
    </row>
    <row r="35" spans="1:17" ht="14.25" x14ac:dyDescent="0.2">
      <c r="A35" s="1"/>
      <c r="B35" s="6"/>
      <c r="C35" s="44"/>
      <c r="D35" s="45"/>
      <c r="E35" s="37"/>
      <c r="F35" s="30"/>
      <c r="G35" s="6"/>
      <c r="H35" s="41"/>
      <c r="I35" s="41"/>
      <c r="J35" s="41"/>
      <c r="K35" s="41"/>
      <c r="L35" s="74"/>
      <c r="M35" s="3"/>
      <c r="N35" s="4"/>
      <c r="O35" s="4"/>
      <c r="Q35" s="75"/>
    </row>
    <row r="36" spans="1:17" x14ac:dyDescent="0.2">
      <c r="A36" s="1"/>
      <c r="B36" s="131" t="s">
        <v>36</v>
      </c>
      <c r="C36" s="132"/>
      <c r="D36" s="133"/>
      <c r="E36" s="134" t="s">
        <v>106</v>
      </c>
      <c r="F36" s="133"/>
      <c r="G36" s="135"/>
      <c r="H36" s="136"/>
      <c r="I36" s="136"/>
      <c r="J36" s="136"/>
      <c r="K36" s="137"/>
      <c r="L36" s="74"/>
      <c r="M36" s="3"/>
      <c r="N36" s="4"/>
      <c r="O36" s="4"/>
      <c r="Q36" s="75"/>
    </row>
    <row r="37" spans="1:17" ht="30" x14ac:dyDescent="0.2">
      <c r="A37" s="1"/>
      <c r="B37" s="52" t="s">
        <v>3</v>
      </c>
      <c r="C37" s="52" t="s">
        <v>4</v>
      </c>
      <c r="D37" s="52" t="s">
        <v>1</v>
      </c>
      <c r="E37" s="53" t="s">
        <v>0</v>
      </c>
      <c r="F37" s="52" t="s">
        <v>5</v>
      </c>
      <c r="G37" s="54" t="s">
        <v>2</v>
      </c>
      <c r="H37" s="55" t="s">
        <v>11</v>
      </c>
      <c r="I37" s="35" t="s">
        <v>97</v>
      </c>
      <c r="J37" s="35" t="s">
        <v>96</v>
      </c>
      <c r="K37" s="55" t="s">
        <v>13</v>
      </c>
      <c r="L37" s="74"/>
      <c r="M37" s="3"/>
      <c r="N37" s="4"/>
      <c r="O37" s="4"/>
      <c r="Q37" s="75"/>
    </row>
    <row r="38" spans="1:17" ht="14.25" x14ac:dyDescent="0.2">
      <c r="A38" s="1"/>
      <c r="B38" s="48" t="s">
        <v>37</v>
      </c>
      <c r="C38" s="25" t="s">
        <v>12</v>
      </c>
      <c r="D38" s="48">
        <v>795890</v>
      </c>
      <c r="E38" s="49" t="s">
        <v>26</v>
      </c>
      <c r="F38" s="48" t="s">
        <v>51</v>
      </c>
      <c r="G38" s="50">
        <v>4</v>
      </c>
      <c r="H38" s="38">
        <v>0.21590000000000001</v>
      </c>
      <c r="I38" s="120"/>
      <c r="J38" s="18">
        <f>ROUND(I38*(1+H38),2)</f>
        <v>0</v>
      </c>
      <c r="K38" s="15">
        <f>ROUND(J38*G38,2)</f>
        <v>0</v>
      </c>
      <c r="L38" s="74"/>
      <c r="M38" s="3"/>
      <c r="N38" s="4"/>
      <c r="O38" s="4"/>
      <c r="Q38" s="75"/>
    </row>
    <row r="39" spans="1:17" ht="14.25" x14ac:dyDescent="0.2">
      <c r="A39" s="1"/>
      <c r="B39" s="48" t="s">
        <v>38</v>
      </c>
      <c r="C39" s="25" t="s">
        <v>12</v>
      </c>
      <c r="D39" s="48">
        <v>792330</v>
      </c>
      <c r="E39" s="49" t="s">
        <v>27</v>
      </c>
      <c r="F39" s="48" t="s">
        <v>51</v>
      </c>
      <c r="G39" s="50">
        <v>4</v>
      </c>
      <c r="H39" s="38">
        <v>0.24629999999999999</v>
      </c>
      <c r="I39" s="120"/>
      <c r="J39" s="18">
        <f t="shared" ref="J39:J44" si="2">ROUND(I39*(1+H39),2)</f>
        <v>0</v>
      </c>
      <c r="K39" s="15">
        <f t="shared" ref="K39:K44" si="3">ROUND(J39*G39,2)</f>
        <v>0</v>
      </c>
      <c r="L39" s="74"/>
      <c r="M39" s="3"/>
      <c r="N39" s="4"/>
      <c r="O39" s="4"/>
      <c r="Q39" s="75"/>
    </row>
    <row r="40" spans="1:17" ht="14.25" x14ac:dyDescent="0.2">
      <c r="A40" s="1"/>
      <c r="B40" s="48" t="s">
        <v>39</v>
      </c>
      <c r="C40" s="25" t="s">
        <v>12</v>
      </c>
      <c r="D40" s="48">
        <v>798084</v>
      </c>
      <c r="E40" s="49" t="s">
        <v>45</v>
      </c>
      <c r="F40" s="48" t="s">
        <v>47</v>
      </c>
      <c r="G40" s="50">
        <v>8</v>
      </c>
      <c r="H40" s="38">
        <v>0.24629999999999999</v>
      </c>
      <c r="I40" s="120"/>
      <c r="J40" s="18">
        <f t="shared" si="2"/>
        <v>0</v>
      </c>
      <c r="K40" s="15">
        <f t="shared" si="3"/>
        <v>0</v>
      </c>
      <c r="L40" s="74"/>
      <c r="M40" s="3"/>
      <c r="N40" s="4"/>
      <c r="O40" s="4"/>
      <c r="Q40" s="75"/>
    </row>
    <row r="41" spans="1:17" ht="28.5" x14ac:dyDescent="0.2">
      <c r="A41" s="1"/>
      <c r="B41" s="48" t="s">
        <v>40</v>
      </c>
      <c r="C41" s="25" t="s">
        <v>12</v>
      </c>
      <c r="D41" s="48">
        <v>798085</v>
      </c>
      <c r="E41" s="49" t="s">
        <v>108</v>
      </c>
      <c r="F41" s="48" t="s">
        <v>53</v>
      </c>
      <c r="G41" s="50">
        <v>48</v>
      </c>
      <c r="H41" s="38">
        <v>0.24629999999999999</v>
      </c>
      <c r="I41" s="120"/>
      <c r="J41" s="18">
        <f t="shared" si="2"/>
        <v>0</v>
      </c>
      <c r="K41" s="15">
        <f t="shared" si="3"/>
        <v>0</v>
      </c>
      <c r="L41" s="74"/>
      <c r="M41" s="3"/>
      <c r="N41" s="4"/>
      <c r="O41" s="4"/>
      <c r="Q41" s="75"/>
    </row>
    <row r="42" spans="1:17" ht="14.25" x14ac:dyDescent="0.2">
      <c r="A42" s="1"/>
      <c r="B42" s="48" t="s">
        <v>41</v>
      </c>
      <c r="C42" s="25" t="s">
        <v>12</v>
      </c>
      <c r="D42" s="48">
        <v>798033</v>
      </c>
      <c r="E42" s="49" t="s">
        <v>46</v>
      </c>
      <c r="F42" s="48" t="s">
        <v>50</v>
      </c>
      <c r="G42" s="50">
        <v>4</v>
      </c>
      <c r="H42" s="38">
        <v>0.24629999999999999</v>
      </c>
      <c r="I42" s="120"/>
      <c r="J42" s="18">
        <f t="shared" si="2"/>
        <v>0</v>
      </c>
      <c r="K42" s="15">
        <f t="shared" si="3"/>
        <v>0</v>
      </c>
      <c r="L42" s="74"/>
      <c r="M42" s="3"/>
      <c r="N42" s="4"/>
      <c r="O42" s="4"/>
      <c r="Q42" s="75"/>
    </row>
    <row r="43" spans="1:17" ht="28.5" x14ac:dyDescent="0.2">
      <c r="A43" s="1"/>
      <c r="B43" s="48" t="s">
        <v>42</v>
      </c>
      <c r="C43" s="25" t="s">
        <v>12</v>
      </c>
      <c r="D43" s="48">
        <v>790150</v>
      </c>
      <c r="E43" s="49" t="s">
        <v>48</v>
      </c>
      <c r="F43" s="48" t="s">
        <v>32</v>
      </c>
      <c r="G43" s="50">
        <v>8</v>
      </c>
      <c r="H43" s="38">
        <v>0.24629999999999999</v>
      </c>
      <c r="I43" s="120"/>
      <c r="J43" s="18">
        <f t="shared" si="2"/>
        <v>0</v>
      </c>
      <c r="K43" s="15">
        <f t="shared" si="3"/>
        <v>0</v>
      </c>
      <c r="L43" s="74"/>
      <c r="M43" s="3"/>
      <c r="N43" s="4"/>
      <c r="O43" s="4"/>
      <c r="Q43" s="75"/>
    </row>
    <row r="44" spans="1:17" ht="14.25" x14ac:dyDescent="0.2">
      <c r="A44" s="1"/>
      <c r="B44" s="57" t="s">
        <v>43</v>
      </c>
      <c r="C44" s="25" t="s">
        <v>12</v>
      </c>
      <c r="D44" s="28">
        <v>795525</v>
      </c>
      <c r="E44" s="16" t="s">
        <v>49</v>
      </c>
      <c r="F44" s="17" t="s">
        <v>50</v>
      </c>
      <c r="G44" s="122">
        <v>8</v>
      </c>
      <c r="H44" s="38">
        <v>0.24629999999999999</v>
      </c>
      <c r="I44" s="121"/>
      <c r="J44" s="18">
        <f t="shared" si="2"/>
        <v>0</v>
      </c>
      <c r="K44" s="15">
        <f t="shared" si="3"/>
        <v>0</v>
      </c>
      <c r="L44" s="74"/>
      <c r="M44" s="3"/>
      <c r="N44" s="4"/>
      <c r="O44" s="4"/>
      <c r="Q44" s="75"/>
    </row>
    <row r="45" spans="1:17" ht="14.25" x14ac:dyDescent="0.2">
      <c r="A45" s="1"/>
      <c r="B45" s="39"/>
      <c r="C45" s="44"/>
      <c r="D45" s="45"/>
      <c r="E45" s="37"/>
      <c r="F45" s="30"/>
      <c r="G45" s="43"/>
      <c r="H45" s="40"/>
      <c r="I45" s="41"/>
      <c r="J45" s="41"/>
      <c r="K45" s="42"/>
      <c r="L45" s="74"/>
      <c r="M45" s="3"/>
      <c r="N45" s="4"/>
      <c r="O45" s="4"/>
      <c r="Q45" s="75"/>
    </row>
    <row r="46" spans="1:17" x14ac:dyDescent="0.2">
      <c r="A46" s="1"/>
      <c r="B46" s="39"/>
      <c r="C46" s="46"/>
      <c r="D46" s="47"/>
      <c r="E46" s="37"/>
      <c r="F46" s="30"/>
      <c r="G46" s="43"/>
      <c r="H46" s="40"/>
      <c r="J46" s="51" t="s">
        <v>44</v>
      </c>
      <c r="K46" s="15">
        <f>SUM(K38:K44)</f>
        <v>0</v>
      </c>
      <c r="L46" s="74"/>
      <c r="M46" s="3"/>
      <c r="N46" s="4"/>
      <c r="O46" s="4"/>
      <c r="Q46" s="75"/>
    </row>
    <row r="47" spans="1:17" ht="14.25" x14ac:dyDescent="0.2">
      <c r="A47" s="1"/>
      <c r="B47" s="6"/>
      <c r="C47" s="44"/>
      <c r="D47" s="45"/>
      <c r="E47" s="37"/>
      <c r="F47" s="30"/>
      <c r="G47" s="6"/>
      <c r="H47" s="41"/>
      <c r="I47" s="41"/>
      <c r="J47" s="41"/>
      <c r="K47" s="41"/>
      <c r="L47" s="74"/>
      <c r="M47" s="3"/>
      <c r="N47" s="4"/>
      <c r="O47" s="4"/>
      <c r="Q47" s="75"/>
    </row>
    <row r="48" spans="1:17" x14ac:dyDescent="0.2">
      <c r="A48" s="1"/>
      <c r="B48" s="131" t="s">
        <v>54</v>
      </c>
      <c r="C48" s="132"/>
      <c r="D48" s="133"/>
      <c r="E48" s="134" t="s">
        <v>58</v>
      </c>
      <c r="F48" s="133"/>
      <c r="G48" s="135"/>
      <c r="H48" s="136"/>
      <c r="I48" s="136"/>
      <c r="J48" s="136"/>
      <c r="K48" s="137"/>
      <c r="L48" s="74"/>
      <c r="M48" s="3"/>
      <c r="N48" s="4"/>
      <c r="O48" s="4"/>
      <c r="Q48" s="75"/>
    </row>
    <row r="49" spans="1:17" ht="30" x14ac:dyDescent="0.2">
      <c r="A49" s="1"/>
      <c r="B49" s="52" t="s">
        <v>3</v>
      </c>
      <c r="C49" s="52" t="s">
        <v>4</v>
      </c>
      <c r="D49" s="52" t="s">
        <v>1</v>
      </c>
      <c r="E49" s="53" t="s">
        <v>0</v>
      </c>
      <c r="F49" s="52" t="s">
        <v>5</v>
      </c>
      <c r="G49" s="54" t="s">
        <v>2</v>
      </c>
      <c r="H49" s="55" t="s">
        <v>11</v>
      </c>
      <c r="I49" s="35" t="s">
        <v>97</v>
      </c>
      <c r="J49" s="35" t="s">
        <v>96</v>
      </c>
      <c r="K49" s="55" t="s">
        <v>13</v>
      </c>
      <c r="L49" s="74"/>
      <c r="M49" s="3"/>
      <c r="N49" s="4"/>
      <c r="O49" s="4"/>
      <c r="Q49" s="75"/>
    </row>
    <row r="50" spans="1:17" ht="28.5" x14ac:dyDescent="0.2">
      <c r="A50" s="1"/>
      <c r="B50" s="57" t="s">
        <v>55</v>
      </c>
      <c r="C50" s="25" t="s">
        <v>12</v>
      </c>
      <c r="D50" s="57">
        <v>798090</v>
      </c>
      <c r="E50" s="16" t="s">
        <v>57</v>
      </c>
      <c r="F50" s="57" t="s">
        <v>53</v>
      </c>
      <c r="G50" s="24">
        <v>22</v>
      </c>
      <c r="H50" s="38">
        <v>0.24629999999999999</v>
      </c>
      <c r="I50" s="120"/>
      <c r="J50" s="18">
        <f t="shared" ref="J50:J51" si="4">ROUND(I50*(1+H50),2)</f>
        <v>0</v>
      </c>
      <c r="K50" s="15">
        <f t="shared" ref="K50:K51" si="5">ROUND(J50*G50,2)</f>
        <v>0</v>
      </c>
      <c r="L50" s="74"/>
      <c r="M50" s="3"/>
      <c r="N50" s="4"/>
      <c r="O50" s="4"/>
      <c r="Q50" s="75"/>
    </row>
    <row r="51" spans="1:17" ht="28.5" x14ac:dyDescent="0.2">
      <c r="A51" s="1"/>
      <c r="B51" s="57" t="s">
        <v>56</v>
      </c>
      <c r="C51" s="25" t="s">
        <v>12</v>
      </c>
      <c r="D51" s="57">
        <v>790150</v>
      </c>
      <c r="E51" s="16" t="s">
        <v>48</v>
      </c>
      <c r="F51" s="57" t="s">
        <v>32</v>
      </c>
      <c r="G51" s="24">
        <v>22</v>
      </c>
      <c r="H51" s="38">
        <v>0.24629999999999999</v>
      </c>
      <c r="I51" s="120"/>
      <c r="J51" s="18">
        <f t="shared" si="4"/>
        <v>0</v>
      </c>
      <c r="K51" s="15">
        <f t="shared" si="5"/>
        <v>0</v>
      </c>
      <c r="L51" s="74"/>
      <c r="M51" s="3"/>
      <c r="N51" s="4"/>
      <c r="O51" s="4"/>
      <c r="Q51" s="75"/>
    </row>
    <row r="52" spans="1:17" ht="14.25" x14ac:dyDescent="0.2">
      <c r="A52" s="1"/>
      <c r="B52" s="6"/>
      <c r="C52" s="44"/>
      <c r="D52" s="45"/>
      <c r="E52" s="37"/>
      <c r="F52" s="30"/>
      <c r="G52" s="6"/>
      <c r="H52" s="41"/>
      <c r="I52" s="41"/>
      <c r="J52" s="41"/>
      <c r="K52" s="41"/>
      <c r="L52" s="74"/>
      <c r="M52" s="3"/>
      <c r="N52" s="4"/>
      <c r="O52" s="4"/>
      <c r="Q52" s="75"/>
    </row>
    <row r="53" spans="1:17" x14ac:dyDescent="0.2">
      <c r="A53" s="1"/>
      <c r="B53" s="6"/>
      <c r="C53" s="44"/>
      <c r="D53" s="45"/>
      <c r="E53" s="37"/>
      <c r="F53" s="30"/>
      <c r="G53" s="6"/>
      <c r="H53" s="41"/>
      <c r="J53" s="51" t="s">
        <v>44</v>
      </c>
      <c r="K53" s="15">
        <f>SUM(K50:K51)</f>
        <v>0</v>
      </c>
      <c r="L53" s="74"/>
      <c r="M53" s="3"/>
      <c r="N53" s="4"/>
      <c r="O53" s="4"/>
      <c r="Q53" s="75"/>
    </row>
    <row r="54" spans="1:17" ht="14.25" x14ac:dyDescent="0.2">
      <c r="A54" s="1"/>
      <c r="B54" s="6"/>
      <c r="C54" s="44"/>
      <c r="D54" s="45"/>
      <c r="E54" s="37"/>
      <c r="F54" s="30"/>
      <c r="G54" s="6"/>
      <c r="H54" s="41"/>
      <c r="I54" s="41"/>
      <c r="J54" s="41"/>
      <c r="K54" s="41"/>
      <c r="L54" s="74"/>
      <c r="M54" s="3"/>
      <c r="N54" s="4"/>
      <c r="O54" s="4"/>
      <c r="Q54" s="75"/>
    </row>
    <row r="55" spans="1:17" x14ac:dyDescent="0.2">
      <c r="A55" s="1"/>
      <c r="B55" s="131" t="s">
        <v>59</v>
      </c>
      <c r="C55" s="132"/>
      <c r="D55" s="133"/>
      <c r="E55" s="134" t="s">
        <v>68</v>
      </c>
      <c r="F55" s="133"/>
      <c r="G55" s="135"/>
      <c r="H55" s="136"/>
      <c r="I55" s="136"/>
      <c r="J55" s="136"/>
      <c r="K55" s="137"/>
      <c r="L55" s="74"/>
      <c r="M55" s="3"/>
      <c r="N55" s="4"/>
      <c r="O55" s="4"/>
      <c r="Q55" s="75"/>
    </row>
    <row r="56" spans="1:17" ht="30" x14ac:dyDescent="0.2">
      <c r="A56" s="1"/>
      <c r="B56" s="52" t="s">
        <v>3</v>
      </c>
      <c r="C56" s="52" t="s">
        <v>4</v>
      </c>
      <c r="D56" s="52" t="s">
        <v>1</v>
      </c>
      <c r="E56" s="53" t="s">
        <v>0</v>
      </c>
      <c r="F56" s="52" t="s">
        <v>5</v>
      </c>
      <c r="G56" s="54" t="s">
        <v>2</v>
      </c>
      <c r="H56" s="55" t="s">
        <v>11</v>
      </c>
      <c r="I56" s="35" t="s">
        <v>97</v>
      </c>
      <c r="J56" s="35" t="s">
        <v>96</v>
      </c>
      <c r="K56" s="55" t="s">
        <v>13</v>
      </c>
      <c r="L56" s="74"/>
      <c r="M56" s="3"/>
      <c r="N56" s="4"/>
      <c r="O56" s="4"/>
      <c r="Q56" s="75"/>
    </row>
    <row r="57" spans="1:17" ht="14.25" x14ac:dyDescent="0.2">
      <c r="A57" s="1"/>
      <c r="B57" s="48" t="s">
        <v>60</v>
      </c>
      <c r="C57" s="58" t="s">
        <v>12</v>
      </c>
      <c r="D57" s="48">
        <v>603000</v>
      </c>
      <c r="E57" s="49" t="s">
        <v>69</v>
      </c>
      <c r="F57" s="48" t="s">
        <v>32</v>
      </c>
      <c r="G57" s="50">
        <v>1026.67</v>
      </c>
      <c r="H57" s="38">
        <v>0.24629999999999999</v>
      </c>
      <c r="I57" s="120"/>
      <c r="J57" s="18">
        <f t="shared" ref="J57:J61" si="6">ROUND(I57*(1+H57),2)</f>
        <v>0</v>
      </c>
      <c r="K57" s="15">
        <f t="shared" ref="K57:K61" si="7">ROUND(J57*G57,2)</f>
        <v>0</v>
      </c>
      <c r="L57" s="74"/>
      <c r="M57" s="3"/>
      <c r="N57" s="4"/>
      <c r="O57" s="4"/>
      <c r="Q57" s="75"/>
    </row>
    <row r="58" spans="1:17" ht="14.25" x14ac:dyDescent="0.2">
      <c r="A58" s="1"/>
      <c r="B58" s="48" t="s">
        <v>61</v>
      </c>
      <c r="C58" s="58" t="s">
        <v>12</v>
      </c>
      <c r="D58" s="48">
        <v>756000</v>
      </c>
      <c r="E58" s="49" t="s">
        <v>70</v>
      </c>
      <c r="F58" s="48" t="s">
        <v>32</v>
      </c>
      <c r="G58" s="50">
        <v>11.76</v>
      </c>
      <c r="H58" s="38">
        <v>0.24629999999999999</v>
      </c>
      <c r="I58" s="120"/>
      <c r="J58" s="18">
        <f t="shared" si="6"/>
        <v>0</v>
      </c>
      <c r="K58" s="15">
        <f t="shared" si="7"/>
        <v>0</v>
      </c>
      <c r="L58" s="74"/>
      <c r="M58" s="3"/>
      <c r="N58" s="4"/>
      <c r="O58" s="4"/>
      <c r="Q58" s="75"/>
    </row>
    <row r="59" spans="1:17" ht="14.25" x14ac:dyDescent="0.2">
      <c r="A59" s="1"/>
      <c r="B59" s="48" t="s">
        <v>62</v>
      </c>
      <c r="C59" s="58" t="s">
        <v>12</v>
      </c>
      <c r="D59" s="48">
        <v>795890</v>
      </c>
      <c r="E59" s="49" t="s">
        <v>26</v>
      </c>
      <c r="F59" s="48" t="s">
        <v>51</v>
      </c>
      <c r="G59" s="50">
        <v>14</v>
      </c>
      <c r="H59" s="38">
        <v>0.21590000000000001</v>
      </c>
      <c r="I59" s="120"/>
      <c r="J59" s="18">
        <f t="shared" si="6"/>
        <v>0</v>
      </c>
      <c r="K59" s="15">
        <f t="shared" si="7"/>
        <v>0</v>
      </c>
      <c r="L59" s="74"/>
      <c r="M59" s="3"/>
      <c r="N59" s="4"/>
      <c r="O59" s="4"/>
      <c r="Q59" s="75"/>
    </row>
    <row r="60" spans="1:17" ht="28.5" x14ac:dyDescent="0.2">
      <c r="A60" s="1"/>
      <c r="B60" s="48" t="s">
        <v>63</v>
      </c>
      <c r="C60" s="58" t="s">
        <v>12</v>
      </c>
      <c r="D60" s="48">
        <v>797340</v>
      </c>
      <c r="E60" s="49" t="s">
        <v>71</v>
      </c>
      <c r="F60" s="48" t="s">
        <v>50</v>
      </c>
      <c r="G60" s="50">
        <v>12</v>
      </c>
      <c r="H60" s="38">
        <v>0.24629999999999999</v>
      </c>
      <c r="I60" s="120"/>
      <c r="J60" s="18">
        <f t="shared" si="6"/>
        <v>0</v>
      </c>
      <c r="K60" s="15">
        <f t="shared" si="7"/>
        <v>0</v>
      </c>
      <c r="L60" s="74"/>
      <c r="M60" s="3"/>
      <c r="N60" s="4"/>
      <c r="O60" s="4"/>
      <c r="Q60" s="75"/>
    </row>
    <row r="61" spans="1:17" ht="14.25" x14ac:dyDescent="0.2">
      <c r="A61" s="1"/>
      <c r="B61" s="48" t="s">
        <v>64</v>
      </c>
      <c r="C61" s="58" t="s">
        <v>12</v>
      </c>
      <c r="D61" s="48">
        <v>792330</v>
      </c>
      <c r="E61" s="49" t="s">
        <v>27</v>
      </c>
      <c r="F61" s="48" t="s">
        <v>51</v>
      </c>
      <c r="G61" s="50">
        <v>14</v>
      </c>
      <c r="H61" s="38">
        <v>0.24629999999999999</v>
      </c>
      <c r="I61" s="120"/>
      <c r="J61" s="18">
        <f t="shared" si="6"/>
        <v>0</v>
      </c>
      <c r="K61" s="15">
        <f t="shared" si="7"/>
        <v>0</v>
      </c>
      <c r="L61" s="74"/>
      <c r="M61" s="3"/>
      <c r="N61" s="4"/>
      <c r="O61" s="4"/>
      <c r="Q61" s="75"/>
    </row>
    <row r="62" spans="1:17" ht="14.25" x14ac:dyDescent="0.2">
      <c r="A62" s="1"/>
      <c r="B62" s="48" t="s">
        <v>65</v>
      </c>
      <c r="C62" s="58" t="s">
        <v>12</v>
      </c>
      <c r="D62" s="48">
        <v>711000</v>
      </c>
      <c r="E62" s="49" t="s">
        <v>28</v>
      </c>
      <c r="F62" s="48" t="s">
        <v>52</v>
      </c>
      <c r="G62" s="50">
        <v>4.2</v>
      </c>
      <c r="H62" s="38">
        <v>0.24629999999999999</v>
      </c>
      <c r="I62" s="120"/>
      <c r="J62" s="18">
        <f t="shared" ref="J62:J64" si="8">ROUND(I62*(1+H62),2)</f>
        <v>0</v>
      </c>
      <c r="K62" s="15">
        <f t="shared" ref="K62:K64" si="9">ROUND(J62*G62,2)</f>
        <v>0</v>
      </c>
      <c r="L62" s="74"/>
      <c r="M62" s="3"/>
      <c r="N62" s="4"/>
      <c r="O62" s="4"/>
      <c r="Q62" s="75"/>
    </row>
    <row r="63" spans="1:17" ht="14.25" x14ac:dyDescent="0.2">
      <c r="A63" s="1"/>
      <c r="B63" s="48" t="s">
        <v>66</v>
      </c>
      <c r="C63" s="58" t="s">
        <v>12</v>
      </c>
      <c r="D63" s="59">
        <v>799340</v>
      </c>
      <c r="E63" s="16" t="s">
        <v>72</v>
      </c>
      <c r="F63" s="17" t="s">
        <v>50</v>
      </c>
      <c r="G63" s="122">
        <v>12</v>
      </c>
      <c r="H63" s="38">
        <v>0.21590000000000001</v>
      </c>
      <c r="I63" s="121"/>
      <c r="J63" s="18">
        <f t="shared" si="8"/>
        <v>0</v>
      </c>
      <c r="K63" s="15">
        <f t="shared" si="9"/>
        <v>0</v>
      </c>
      <c r="L63" s="74"/>
      <c r="M63" s="3"/>
      <c r="N63" s="4"/>
      <c r="O63" s="4"/>
      <c r="Q63" s="75"/>
    </row>
    <row r="64" spans="1:17" ht="14.25" x14ac:dyDescent="0.2">
      <c r="A64" s="1"/>
      <c r="B64" s="57" t="s">
        <v>67</v>
      </c>
      <c r="C64" s="58" t="s">
        <v>12</v>
      </c>
      <c r="D64" s="59">
        <v>594925</v>
      </c>
      <c r="E64" s="16" t="s">
        <v>29</v>
      </c>
      <c r="F64" s="17" t="s">
        <v>32</v>
      </c>
      <c r="G64" s="122">
        <v>113.96</v>
      </c>
      <c r="H64" s="38">
        <v>0.24629999999999999</v>
      </c>
      <c r="I64" s="121"/>
      <c r="J64" s="18">
        <f t="shared" si="8"/>
        <v>0</v>
      </c>
      <c r="K64" s="15">
        <f t="shared" si="9"/>
        <v>0</v>
      </c>
      <c r="L64" s="74"/>
      <c r="M64" s="3"/>
      <c r="N64" s="4"/>
      <c r="O64" s="4"/>
      <c r="Q64" s="75"/>
    </row>
    <row r="65" spans="1:21" ht="14.25" x14ac:dyDescent="0.2">
      <c r="A65" s="69"/>
      <c r="B65" s="39"/>
      <c r="C65" s="44"/>
      <c r="D65" s="45"/>
      <c r="E65" s="37"/>
      <c r="F65" s="30"/>
      <c r="G65" s="43"/>
      <c r="H65" s="40"/>
      <c r="I65" s="41"/>
      <c r="J65" s="41"/>
      <c r="K65" s="42"/>
      <c r="L65" s="1"/>
      <c r="M65" s="3"/>
      <c r="N65" s="4"/>
      <c r="O65" s="4"/>
    </row>
    <row r="66" spans="1:21" x14ac:dyDescent="0.2">
      <c r="A66" s="69"/>
      <c r="B66" s="39"/>
      <c r="C66" s="46"/>
      <c r="D66" s="47"/>
      <c r="E66" s="37"/>
      <c r="F66" s="30"/>
      <c r="G66" s="43"/>
      <c r="H66" s="40"/>
      <c r="J66" s="51" t="s">
        <v>44</v>
      </c>
      <c r="K66" s="15">
        <f>SUM(K57:K64)</f>
        <v>0</v>
      </c>
      <c r="L66" s="1"/>
      <c r="M66" s="3"/>
      <c r="N66" s="4"/>
      <c r="O66" s="4"/>
    </row>
    <row r="67" spans="1:21" ht="13.5" customHeight="1" x14ac:dyDescent="0.2">
      <c r="A67" s="69"/>
      <c r="B67" s="6"/>
      <c r="C67" s="44"/>
      <c r="D67" s="45"/>
      <c r="E67" s="37"/>
      <c r="F67" s="30"/>
      <c r="G67" s="6"/>
      <c r="H67" s="41"/>
      <c r="J67" s="41"/>
      <c r="K67" s="41"/>
      <c r="L67" s="1"/>
      <c r="M67" s="3"/>
      <c r="N67" s="4"/>
      <c r="O67" s="4"/>
    </row>
    <row r="68" spans="1:21" x14ac:dyDescent="0.2">
      <c r="A68" s="69"/>
      <c r="B68" s="6"/>
      <c r="C68" s="44"/>
      <c r="D68" s="45"/>
      <c r="E68" s="37"/>
      <c r="F68" s="30"/>
      <c r="G68" s="6"/>
      <c r="H68" s="41"/>
      <c r="J68" s="119" t="s">
        <v>16</v>
      </c>
      <c r="K68" s="118">
        <f>K28+K34+K46+K53+K66</f>
        <v>0</v>
      </c>
      <c r="L68" s="1"/>
      <c r="M68" s="3"/>
      <c r="N68" s="4"/>
      <c r="O68" s="4"/>
    </row>
    <row r="69" spans="1:21" ht="14.25" x14ac:dyDescent="0.2">
      <c r="A69" s="69"/>
      <c r="B69" s="6"/>
      <c r="C69" s="44"/>
      <c r="D69" s="45"/>
      <c r="E69" s="37"/>
      <c r="F69" s="30"/>
      <c r="G69" s="6"/>
      <c r="H69" s="41"/>
      <c r="I69" s="41"/>
      <c r="J69" s="41"/>
      <c r="K69" s="41"/>
      <c r="L69" s="1"/>
      <c r="M69" s="3"/>
      <c r="N69" s="4"/>
      <c r="O69" s="4"/>
    </row>
    <row r="70" spans="1:21" x14ac:dyDescent="0.2">
      <c r="A70" s="69"/>
      <c r="B70" s="138">
        <v>4</v>
      </c>
      <c r="C70" s="139"/>
      <c r="D70" s="139"/>
      <c r="E70" s="139" t="s">
        <v>80</v>
      </c>
      <c r="F70" s="139"/>
      <c r="G70" s="139"/>
      <c r="H70" s="139"/>
      <c r="I70" s="139"/>
      <c r="J70" s="139"/>
      <c r="K70" s="140"/>
      <c r="L70" s="1"/>
      <c r="M70" s="3"/>
      <c r="N70" s="4"/>
      <c r="O70" s="4"/>
    </row>
    <row r="71" spans="1:21" ht="19.5" customHeight="1" x14ac:dyDescent="0.2">
      <c r="A71" s="69"/>
      <c r="B71" s="131" t="s">
        <v>73</v>
      </c>
      <c r="C71" s="132"/>
      <c r="D71" s="133"/>
      <c r="E71" s="134" t="s">
        <v>81</v>
      </c>
      <c r="F71" s="133"/>
      <c r="G71" s="135"/>
      <c r="H71" s="136"/>
      <c r="I71" s="136"/>
      <c r="J71" s="136"/>
      <c r="K71" s="137"/>
      <c r="L71" s="76"/>
      <c r="M71" s="3"/>
      <c r="N71" s="4"/>
      <c r="O71" s="4"/>
      <c r="R71" s="77"/>
    </row>
    <row r="72" spans="1:21" ht="30" x14ac:dyDescent="0.2">
      <c r="A72" s="69"/>
      <c r="B72" s="52" t="s">
        <v>3</v>
      </c>
      <c r="C72" s="52" t="s">
        <v>4</v>
      </c>
      <c r="D72" s="52" t="s">
        <v>1</v>
      </c>
      <c r="E72" s="53" t="s">
        <v>0</v>
      </c>
      <c r="F72" s="52" t="s">
        <v>5</v>
      </c>
      <c r="G72" s="54" t="s">
        <v>2</v>
      </c>
      <c r="H72" s="55" t="s">
        <v>11</v>
      </c>
      <c r="I72" s="35" t="s">
        <v>97</v>
      </c>
      <c r="J72" s="35" t="s">
        <v>96</v>
      </c>
      <c r="K72" s="55" t="s">
        <v>13</v>
      </c>
      <c r="L72" s="76"/>
      <c r="M72" s="3"/>
      <c r="N72" s="4"/>
      <c r="O72" s="4"/>
    </row>
    <row r="73" spans="1:21" ht="14.25" x14ac:dyDescent="0.2">
      <c r="A73" s="69"/>
      <c r="B73" s="48" t="s">
        <v>76</v>
      </c>
      <c r="C73" s="25" t="s">
        <v>12</v>
      </c>
      <c r="D73" s="48">
        <v>801945</v>
      </c>
      <c r="E73" s="49" t="s">
        <v>82</v>
      </c>
      <c r="F73" s="48" t="s">
        <v>50</v>
      </c>
      <c r="G73" s="50">
        <v>4</v>
      </c>
      <c r="H73" s="38">
        <v>0.24629999999999999</v>
      </c>
      <c r="I73" s="120"/>
      <c r="J73" s="18">
        <f t="shared" ref="J73:J75" si="10">ROUND(I73*(1+H73),2)</f>
        <v>0</v>
      </c>
      <c r="K73" s="15">
        <f t="shared" ref="K73:K75" si="11">ROUND(J73*G73,2)</f>
        <v>0</v>
      </c>
      <c r="L73" s="78"/>
      <c r="M73" s="3"/>
      <c r="N73" s="4"/>
      <c r="O73" s="4"/>
    </row>
    <row r="74" spans="1:21" ht="14.25" x14ac:dyDescent="0.2">
      <c r="A74" s="69"/>
      <c r="B74" s="57" t="s">
        <v>77</v>
      </c>
      <c r="C74" s="25" t="s">
        <v>12</v>
      </c>
      <c r="D74" s="57">
        <v>802160</v>
      </c>
      <c r="E74" s="16" t="s">
        <v>83</v>
      </c>
      <c r="F74" s="57" t="s">
        <v>52</v>
      </c>
      <c r="G74" s="24">
        <v>0.72</v>
      </c>
      <c r="H74" s="38">
        <v>0.24629999999999999</v>
      </c>
      <c r="I74" s="120"/>
      <c r="J74" s="18">
        <f t="shared" si="10"/>
        <v>0</v>
      </c>
      <c r="K74" s="15">
        <f t="shared" si="11"/>
        <v>0</v>
      </c>
      <c r="L74" s="76"/>
      <c r="M74" s="3"/>
      <c r="N74" s="4"/>
      <c r="O74" s="4"/>
    </row>
    <row r="75" spans="1:21" ht="14.25" x14ac:dyDescent="0.2">
      <c r="A75" s="69"/>
      <c r="B75" s="57" t="s">
        <v>78</v>
      </c>
      <c r="C75" s="25" t="s">
        <v>12</v>
      </c>
      <c r="D75" s="57">
        <v>802161</v>
      </c>
      <c r="E75" s="16" t="s">
        <v>84</v>
      </c>
      <c r="F75" s="57" t="s">
        <v>50</v>
      </c>
      <c r="G75" s="24">
        <v>2</v>
      </c>
      <c r="H75" s="38">
        <v>0.24629999999999999</v>
      </c>
      <c r="I75" s="120"/>
      <c r="J75" s="18">
        <f t="shared" si="10"/>
        <v>0</v>
      </c>
      <c r="K75" s="15">
        <f t="shared" si="11"/>
        <v>0</v>
      </c>
      <c r="L75" s="76"/>
      <c r="M75" s="3"/>
      <c r="N75" s="4"/>
      <c r="O75" s="4"/>
    </row>
    <row r="76" spans="1:21" ht="14.25" x14ac:dyDescent="0.2">
      <c r="A76" s="69"/>
      <c r="B76" s="39"/>
      <c r="C76" s="44"/>
      <c r="D76" s="45"/>
      <c r="E76" s="37"/>
      <c r="F76" s="30"/>
      <c r="G76" s="43"/>
      <c r="H76" s="40"/>
      <c r="I76" s="41"/>
      <c r="J76" s="41"/>
      <c r="K76" s="41"/>
      <c r="L76" s="76"/>
      <c r="M76" s="3"/>
      <c r="N76" s="4"/>
      <c r="O76" s="4"/>
    </row>
    <row r="77" spans="1:21" x14ac:dyDescent="0.2">
      <c r="A77" s="69"/>
      <c r="B77" s="39"/>
      <c r="C77" s="46"/>
      <c r="D77" s="47"/>
      <c r="E77" s="37"/>
      <c r="F77" s="30"/>
      <c r="G77" s="43"/>
      <c r="H77" s="40"/>
      <c r="J77" s="51" t="s">
        <v>44</v>
      </c>
      <c r="K77" s="15">
        <f>SUM(K73:K75)</f>
        <v>0</v>
      </c>
      <c r="L77" s="76"/>
      <c r="M77" s="3"/>
      <c r="N77" s="4"/>
      <c r="O77" s="4"/>
    </row>
    <row r="78" spans="1:21" ht="14.25" x14ac:dyDescent="0.2">
      <c r="A78" s="69"/>
      <c r="B78" s="6"/>
      <c r="C78" s="44"/>
      <c r="D78" s="47"/>
      <c r="E78" s="37"/>
      <c r="F78" s="30"/>
      <c r="G78" s="43"/>
      <c r="H78" s="41"/>
      <c r="I78" s="41"/>
      <c r="J78" s="41"/>
      <c r="K78" s="41"/>
      <c r="L78" s="76"/>
      <c r="M78" s="3"/>
      <c r="N78" s="4"/>
      <c r="O78" s="4"/>
    </row>
    <row r="79" spans="1:21" x14ac:dyDescent="0.2">
      <c r="A79" s="69"/>
      <c r="B79" s="131" t="s">
        <v>74</v>
      </c>
      <c r="C79" s="132"/>
      <c r="D79" s="133"/>
      <c r="E79" s="134" t="s">
        <v>105</v>
      </c>
      <c r="F79" s="133"/>
      <c r="G79" s="135"/>
      <c r="H79" s="136"/>
      <c r="I79" s="136"/>
      <c r="J79" s="136"/>
      <c r="K79" s="137"/>
      <c r="L79" s="69"/>
      <c r="M79" s="3"/>
      <c r="N79" s="4"/>
      <c r="O79" s="4"/>
      <c r="P79" s="69"/>
      <c r="Q79" s="69"/>
      <c r="R79" s="69"/>
      <c r="S79" s="69"/>
      <c r="T79" s="69"/>
      <c r="U79" s="69"/>
    </row>
    <row r="80" spans="1:21" ht="30" x14ac:dyDescent="0.2">
      <c r="A80" s="69"/>
      <c r="B80" s="52" t="s">
        <v>3</v>
      </c>
      <c r="C80" s="52" t="s">
        <v>4</v>
      </c>
      <c r="D80" s="52" t="s">
        <v>1</v>
      </c>
      <c r="E80" s="53" t="s">
        <v>0</v>
      </c>
      <c r="F80" s="52" t="s">
        <v>5</v>
      </c>
      <c r="G80" s="54" t="s">
        <v>2</v>
      </c>
      <c r="H80" s="55" t="s">
        <v>11</v>
      </c>
      <c r="I80" s="35" t="s">
        <v>97</v>
      </c>
      <c r="J80" s="35" t="s">
        <v>96</v>
      </c>
      <c r="K80" s="55" t="s">
        <v>13</v>
      </c>
      <c r="L80" s="69"/>
      <c r="M80" s="3"/>
      <c r="N80" s="4"/>
      <c r="O80" s="4"/>
    </row>
    <row r="81" spans="1:15" ht="14.25" x14ac:dyDescent="0.2">
      <c r="A81" s="69"/>
      <c r="B81" s="57" t="s">
        <v>75</v>
      </c>
      <c r="C81" s="25" t="s">
        <v>12</v>
      </c>
      <c r="D81" s="57">
        <v>820000</v>
      </c>
      <c r="E81" s="16" t="s">
        <v>85</v>
      </c>
      <c r="F81" s="57" t="s">
        <v>52</v>
      </c>
      <c r="G81" s="24">
        <v>0.5</v>
      </c>
      <c r="H81" s="38">
        <v>0.24629999999999999</v>
      </c>
      <c r="I81" s="120"/>
      <c r="J81" s="18">
        <f t="shared" ref="J81:J82" si="12">ROUND(I81*(1+H81),2)</f>
        <v>0</v>
      </c>
      <c r="K81" s="15">
        <f t="shared" ref="K81:K82" si="13">ROUND(J81*G81,2)</f>
        <v>0</v>
      </c>
      <c r="L81" s="69"/>
      <c r="M81" s="3"/>
      <c r="N81" s="4"/>
      <c r="O81" s="4"/>
    </row>
    <row r="82" spans="1:15" ht="14.25" x14ac:dyDescent="0.2">
      <c r="A82" s="69"/>
      <c r="B82" s="57" t="s">
        <v>79</v>
      </c>
      <c r="C82" s="25" t="s">
        <v>12</v>
      </c>
      <c r="D82" s="57">
        <v>821300</v>
      </c>
      <c r="E82" s="16" t="s">
        <v>86</v>
      </c>
      <c r="F82" s="57" t="s">
        <v>50</v>
      </c>
      <c r="G82" s="24">
        <v>2</v>
      </c>
      <c r="H82" s="38">
        <v>0.24629999999999999</v>
      </c>
      <c r="I82" s="120"/>
      <c r="J82" s="18">
        <f t="shared" si="12"/>
        <v>0</v>
      </c>
      <c r="K82" s="15">
        <f t="shared" si="13"/>
        <v>0</v>
      </c>
      <c r="L82" s="69"/>
      <c r="M82" s="3"/>
      <c r="N82" s="4"/>
      <c r="O82" s="4"/>
    </row>
    <row r="83" spans="1:15" ht="13.5" customHeight="1" x14ac:dyDescent="0.2">
      <c r="A83" s="69"/>
      <c r="B83" s="6"/>
      <c r="C83" s="44"/>
      <c r="D83" s="45"/>
      <c r="E83" s="37"/>
      <c r="F83" s="30"/>
      <c r="G83" s="6"/>
      <c r="H83" s="41"/>
      <c r="I83" s="41"/>
      <c r="J83" s="41"/>
      <c r="K83" s="41"/>
      <c r="L83" s="69"/>
      <c r="M83" s="3"/>
      <c r="N83" s="4"/>
      <c r="O83" s="4"/>
    </row>
    <row r="84" spans="1:15" ht="13.5" customHeight="1" x14ac:dyDescent="0.2">
      <c r="A84" s="1"/>
      <c r="B84" s="6"/>
      <c r="C84" s="44"/>
      <c r="D84" s="45"/>
      <c r="E84" s="37"/>
      <c r="F84" s="30"/>
      <c r="G84" s="6"/>
      <c r="H84" s="41"/>
      <c r="J84" s="51" t="s">
        <v>44</v>
      </c>
      <c r="K84" s="15">
        <f>SUM(K81:K82)</f>
        <v>0</v>
      </c>
      <c r="L84" s="1"/>
      <c r="M84" s="3"/>
      <c r="N84" s="4"/>
      <c r="O84" s="4"/>
    </row>
    <row r="85" spans="1:15" ht="13.5" customHeight="1" x14ac:dyDescent="0.2">
      <c r="A85" s="1"/>
      <c r="B85" s="6"/>
      <c r="C85" s="44"/>
      <c r="D85" s="45"/>
      <c r="E85" s="37"/>
      <c r="F85" s="30"/>
      <c r="G85" s="6"/>
      <c r="H85" s="41"/>
      <c r="J85" s="41"/>
      <c r="K85" s="41"/>
      <c r="L85" s="1"/>
      <c r="M85" s="3"/>
      <c r="N85" s="4"/>
      <c r="O85" s="4"/>
    </row>
    <row r="86" spans="1:15" ht="13.5" customHeight="1" x14ac:dyDescent="0.2">
      <c r="A86" s="1"/>
      <c r="B86" s="6"/>
      <c r="C86" s="44"/>
      <c r="D86" s="45"/>
      <c r="E86" s="37"/>
      <c r="F86" s="30"/>
      <c r="G86" s="6"/>
      <c r="H86" s="41"/>
      <c r="J86" s="119" t="s">
        <v>16</v>
      </c>
      <c r="K86" s="118">
        <f>K77+K84</f>
        <v>0</v>
      </c>
      <c r="L86" s="1"/>
      <c r="M86" s="3"/>
      <c r="N86" s="4"/>
      <c r="O86" s="4"/>
    </row>
    <row r="87" spans="1:15" ht="13.5" customHeight="1" x14ac:dyDescent="0.2">
      <c r="A87" s="1"/>
      <c r="B87" s="60"/>
      <c r="C87" s="61"/>
      <c r="D87" s="61"/>
      <c r="E87" s="61"/>
      <c r="F87" s="61"/>
      <c r="G87" s="62"/>
      <c r="H87" s="63"/>
      <c r="I87" s="64"/>
      <c r="J87" s="64"/>
      <c r="K87" s="63"/>
      <c r="L87" s="1"/>
      <c r="M87" s="3"/>
      <c r="N87" s="4"/>
      <c r="O87" s="4"/>
    </row>
    <row r="88" spans="1:15" ht="13.5" customHeight="1" x14ac:dyDescent="0.2">
      <c r="A88" s="79"/>
      <c r="B88" s="128">
        <v>5</v>
      </c>
      <c r="C88" s="129"/>
      <c r="D88" s="129"/>
      <c r="E88" s="129" t="s">
        <v>87</v>
      </c>
      <c r="F88" s="129"/>
      <c r="G88" s="129"/>
      <c r="H88" s="129"/>
      <c r="I88" s="129"/>
      <c r="J88" s="129"/>
      <c r="K88" s="130"/>
      <c r="L88" s="72"/>
      <c r="M88" s="3"/>
      <c r="N88" s="4"/>
      <c r="O88" s="4"/>
    </row>
    <row r="89" spans="1:15" ht="30" x14ac:dyDescent="0.2">
      <c r="B89" s="11" t="s">
        <v>3</v>
      </c>
      <c r="C89" s="11" t="s">
        <v>4</v>
      </c>
      <c r="D89" s="11" t="s">
        <v>1</v>
      </c>
      <c r="E89" s="33" t="s">
        <v>0</v>
      </c>
      <c r="F89" s="11" t="s">
        <v>5</v>
      </c>
      <c r="G89" s="34" t="s">
        <v>2</v>
      </c>
      <c r="H89" s="12" t="s">
        <v>11</v>
      </c>
      <c r="I89" s="35" t="s">
        <v>97</v>
      </c>
      <c r="J89" s="35" t="s">
        <v>96</v>
      </c>
      <c r="K89" s="36" t="s">
        <v>13</v>
      </c>
      <c r="M89" s="3"/>
      <c r="N89" s="4"/>
      <c r="O89" s="4"/>
    </row>
    <row r="90" spans="1:15" ht="13.5" customHeight="1" x14ac:dyDescent="0.2">
      <c r="B90" s="14" t="s">
        <v>89</v>
      </c>
      <c r="C90" s="25" t="s">
        <v>12</v>
      </c>
      <c r="D90" s="28">
        <v>894280</v>
      </c>
      <c r="E90" s="16" t="s">
        <v>88</v>
      </c>
      <c r="F90" s="17" t="s">
        <v>50</v>
      </c>
      <c r="G90" s="31">
        <v>1</v>
      </c>
      <c r="H90" s="38">
        <v>0.24629999999999999</v>
      </c>
      <c r="I90" s="121"/>
      <c r="J90" s="18">
        <f t="shared" ref="J90" si="14">ROUND(I90*(1+H90),2)</f>
        <v>0</v>
      </c>
      <c r="K90" s="15">
        <f t="shared" ref="K90" si="15">ROUND(J90*G90,2)</f>
        <v>0</v>
      </c>
      <c r="M90" s="3"/>
      <c r="N90" s="4"/>
      <c r="O90" s="4"/>
    </row>
    <row r="91" spans="1:15" ht="13.5" customHeight="1" x14ac:dyDescent="0.2">
      <c r="B91" s="39"/>
      <c r="C91" s="44"/>
      <c r="D91" s="45"/>
      <c r="E91" s="37"/>
      <c r="F91" s="30"/>
      <c r="G91" s="43"/>
      <c r="H91" s="40"/>
      <c r="I91" s="41"/>
      <c r="J91" s="41"/>
      <c r="K91" s="42"/>
      <c r="M91" s="3"/>
      <c r="N91" s="4"/>
      <c r="O91" s="4"/>
    </row>
    <row r="92" spans="1:15" ht="13.5" customHeight="1" x14ac:dyDescent="0.2">
      <c r="B92" s="39"/>
      <c r="C92" s="46"/>
      <c r="D92" s="47"/>
      <c r="E92" s="37"/>
      <c r="F92" s="30"/>
      <c r="G92" s="43"/>
      <c r="H92" s="40"/>
      <c r="J92" s="119" t="s">
        <v>16</v>
      </c>
      <c r="K92" s="118">
        <f>SUM(K90)</f>
        <v>0</v>
      </c>
      <c r="M92" s="3"/>
      <c r="N92" s="4"/>
      <c r="O92" s="4"/>
    </row>
    <row r="93" spans="1:15" ht="13.5" customHeight="1" x14ac:dyDescent="0.2">
      <c r="B93" s="6"/>
      <c r="C93" s="44"/>
      <c r="D93" s="45"/>
      <c r="E93" s="37"/>
      <c r="F93" s="30"/>
      <c r="G93" s="6"/>
      <c r="H93" s="41"/>
      <c r="I93" s="41"/>
      <c r="J93" s="41"/>
      <c r="K93" s="41"/>
      <c r="M93" s="3"/>
      <c r="N93" s="4"/>
      <c r="O93" s="4"/>
    </row>
    <row r="94" spans="1:15" ht="13.5" customHeight="1" x14ac:dyDescent="0.2">
      <c r="B94" s="128">
        <v>6</v>
      </c>
      <c r="C94" s="129"/>
      <c r="D94" s="129"/>
      <c r="E94" s="129" t="s">
        <v>92</v>
      </c>
      <c r="F94" s="129"/>
      <c r="G94" s="129"/>
      <c r="H94" s="129"/>
      <c r="I94" s="129"/>
      <c r="J94" s="129"/>
      <c r="K94" s="130"/>
      <c r="M94" s="3"/>
      <c r="N94" s="4"/>
      <c r="O94" s="4"/>
    </row>
    <row r="95" spans="1:15" ht="30" x14ac:dyDescent="0.2">
      <c r="B95" s="11" t="s">
        <v>3</v>
      </c>
      <c r="C95" s="11" t="s">
        <v>4</v>
      </c>
      <c r="D95" s="11" t="s">
        <v>1</v>
      </c>
      <c r="E95" s="33" t="s">
        <v>0</v>
      </c>
      <c r="F95" s="11" t="s">
        <v>5</v>
      </c>
      <c r="G95" s="34" t="s">
        <v>2</v>
      </c>
      <c r="H95" s="12" t="s">
        <v>11</v>
      </c>
      <c r="I95" s="35" t="s">
        <v>97</v>
      </c>
      <c r="J95" s="35" t="s">
        <v>96</v>
      </c>
      <c r="K95" s="36" t="s">
        <v>13</v>
      </c>
      <c r="M95" s="3"/>
      <c r="N95" s="4"/>
      <c r="O95" s="4"/>
    </row>
    <row r="96" spans="1:15" ht="13.5" customHeight="1" x14ac:dyDescent="0.2">
      <c r="B96" s="14" t="s">
        <v>90</v>
      </c>
      <c r="C96" s="25" t="s">
        <v>12</v>
      </c>
      <c r="D96" s="28">
        <v>892479</v>
      </c>
      <c r="E96" s="16" t="s">
        <v>93</v>
      </c>
      <c r="F96" s="17" t="s">
        <v>50</v>
      </c>
      <c r="G96" s="31">
        <v>1</v>
      </c>
      <c r="H96" s="38">
        <v>0.24629999999999999</v>
      </c>
      <c r="I96" s="121"/>
      <c r="J96" s="18">
        <f t="shared" ref="J96" si="16">ROUND(I96*(1+H96),2)</f>
        <v>0</v>
      </c>
      <c r="K96" s="15">
        <f t="shared" ref="K96" si="17">ROUND(J96*G96,2)</f>
        <v>0</v>
      </c>
      <c r="M96" s="3"/>
      <c r="N96" s="4"/>
      <c r="O96" s="4"/>
    </row>
    <row r="97" spans="2:15" ht="12" customHeight="1" x14ac:dyDescent="0.2">
      <c r="B97" s="39"/>
      <c r="C97" s="44"/>
      <c r="D97" s="45"/>
      <c r="E97" s="37"/>
      <c r="F97" s="30"/>
      <c r="G97" s="43"/>
      <c r="H97" s="40"/>
      <c r="I97" s="41"/>
      <c r="J97" s="41"/>
      <c r="K97" s="42"/>
      <c r="M97" s="3"/>
      <c r="N97" s="4"/>
      <c r="O97" s="4"/>
    </row>
    <row r="98" spans="2:15" ht="14.1" customHeight="1" x14ac:dyDescent="0.2">
      <c r="B98" s="39"/>
      <c r="C98" s="46"/>
      <c r="D98" s="47"/>
      <c r="E98" s="37"/>
      <c r="F98" s="30"/>
      <c r="G98" s="43"/>
      <c r="H98" s="40"/>
      <c r="J98" s="119" t="s">
        <v>16</v>
      </c>
      <c r="K98" s="118">
        <f>SUM(K96)</f>
        <v>0</v>
      </c>
      <c r="M98" s="3"/>
      <c r="N98" s="4"/>
      <c r="O98" s="4"/>
    </row>
    <row r="99" spans="2:15" ht="15" customHeight="1" x14ac:dyDescent="0.2">
      <c r="B99" s="6"/>
      <c r="C99" s="44"/>
      <c r="D99" s="45"/>
      <c r="E99" s="37"/>
      <c r="F99" s="30"/>
      <c r="G99" s="6"/>
      <c r="H99" s="41"/>
      <c r="I99" s="41"/>
      <c r="J99" s="41"/>
      <c r="K99" s="41"/>
      <c r="M99" s="3"/>
      <c r="N99" s="4"/>
      <c r="O99" s="4"/>
    </row>
    <row r="100" spans="2:15" ht="15" customHeight="1" x14ac:dyDescent="0.2">
      <c r="B100" s="128">
        <v>7</v>
      </c>
      <c r="C100" s="129"/>
      <c r="D100" s="129"/>
      <c r="E100" s="129" t="s">
        <v>95</v>
      </c>
      <c r="F100" s="129"/>
      <c r="G100" s="129"/>
      <c r="H100" s="129"/>
      <c r="I100" s="129"/>
      <c r="J100" s="129"/>
      <c r="K100" s="130"/>
      <c r="M100" s="3"/>
      <c r="N100" s="4"/>
      <c r="O100" s="4"/>
    </row>
    <row r="101" spans="2:15" ht="30" x14ac:dyDescent="0.2">
      <c r="B101" s="11" t="s">
        <v>3</v>
      </c>
      <c r="C101" s="11" t="s">
        <v>4</v>
      </c>
      <c r="D101" s="11" t="s">
        <v>1</v>
      </c>
      <c r="E101" s="33" t="s">
        <v>0</v>
      </c>
      <c r="F101" s="11" t="s">
        <v>5</v>
      </c>
      <c r="G101" s="34" t="s">
        <v>2</v>
      </c>
      <c r="H101" s="12" t="s">
        <v>11</v>
      </c>
      <c r="I101" s="35" t="s">
        <v>97</v>
      </c>
      <c r="J101" s="35" t="s">
        <v>96</v>
      </c>
      <c r="K101" s="36" t="s">
        <v>13</v>
      </c>
      <c r="M101" s="3"/>
      <c r="N101" s="4"/>
      <c r="O101" s="4"/>
    </row>
    <row r="102" spans="2:15" ht="15" customHeight="1" x14ac:dyDescent="0.2">
      <c r="B102" s="14" t="s">
        <v>91</v>
      </c>
      <c r="C102" s="25" t="s">
        <v>12</v>
      </c>
      <c r="D102" s="28">
        <v>990550</v>
      </c>
      <c r="E102" s="16" t="s">
        <v>94</v>
      </c>
      <c r="F102" s="17" t="s">
        <v>50</v>
      </c>
      <c r="G102" s="31">
        <v>1</v>
      </c>
      <c r="H102" s="38">
        <v>0.24629999999999999</v>
      </c>
      <c r="I102" s="121"/>
      <c r="J102" s="18">
        <f t="shared" ref="J102" si="18">ROUND(I102*(1+H102),2)</f>
        <v>0</v>
      </c>
      <c r="K102" s="15">
        <f t="shared" ref="K102" si="19">ROUND(J102*G102,2)</f>
        <v>0</v>
      </c>
      <c r="M102" s="3"/>
      <c r="N102" s="4"/>
      <c r="O102" s="4"/>
    </row>
    <row r="103" spans="2:15" ht="15" customHeight="1" x14ac:dyDescent="0.2">
      <c r="B103" s="39"/>
      <c r="C103" s="44"/>
      <c r="D103" s="45"/>
      <c r="E103" s="37"/>
      <c r="F103" s="30"/>
      <c r="G103" s="43"/>
      <c r="H103" s="40"/>
      <c r="I103" s="41"/>
      <c r="J103" s="41"/>
      <c r="K103" s="42"/>
      <c r="M103" s="3"/>
      <c r="N103" s="4"/>
      <c r="O103" s="4"/>
    </row>
    <row r="104" spans="2:15" ht="15" customHeight="1" x14ac:dyDescent="0.2">
      <c r="B104" s="39"/>
      <c r="C104" s="46"/>
      <c r="D104" s="47"/>
      <c r="E104" s="37"/>
      <c r="F104" s="30"/>
      <c r="G104" s="43"/>
      <c r="H104" s="40"/>
      <c r="J104" s="119" t="s">
        <v>16</v>
      </c>
      <c r="K104" s="118">
        <f>SUM(K102)</f>
        <v>0</v>
      </c>
      <c r="M104" s="3"/>
      <c r="N104" s="4"/>
      <c r="O104" s="4"/>
    </row>
    <row r="105" spans="2:15" ht="15" customHeight="1" x14ac:dyDescent="0.2">
      <c r="B105" s="39"/>
      <c r="C105" s="46"/>
      <c r="D105" s="47"/>
      <c r="E105" s="37"/>
      <c r="F105" s="30"/>
      <c r="G105" s="43"/>
      <c r="H105" s="40"/>
      <c r="I105" s="51"/>
      <c r="J105" s="51"/>
      <c r="K105" s="41"/>
      <c r="M105" s="3"/>
      <c r="N105" s="4"/>
      <c r="O105" s="4"/>
    </row>
    <row r="106" spans="2:15" ht="15" customHeight="1" thickBot="1" x14ac:dyDescent="0.25">
      <c r="B106" s="39"/>
      <c r="C106" s="46"/>
      <c r="D106" s="47"/>
      <c r="E106" s="37"/>
      <c r="F106" s="30"/>
      <c r="G106" s="43"/>
      <c r="H106" s="40"/>
      <c r="I106" s="51"/>
      <c r="J106" s="51"/>
      <c r="K106" s="41"/>
      <c r="M106" s="3"/>
      <c r="N106" s="4"/>
      <c r="O106" s="4"/>
    </row>
    <row r="107" spans="2:15" ht="23.25" customHeight="1" thickBot="1" x14ac:dyDescent="0.25">
      <c r="B107" s="124"/>
      <c r="C107" s="125"/>
      <c r="D107" s="125"/>
      <c r="E107" s="143" t="s">
        <v>10</v>
      </c>
      <c r="F107" s="143"/>
      <c r="G107" s="126">
        <f>G102+G96+G90+SUM(G81:G82)+SUM(G73:G75)+SUM(G57:G64)+SUM(G50:G51)+SUM(G38:G44)+G32+SUM(G21:G26)+G14</f>
        <v>1734.39</v>
      </c>
      <c r="H107" s="150" t="s">
        <v>103</v>
      </c>
      <c r="I107" s="150"/>
      <c r="J107" s="150"/>
      <c r="K107" s="127">
        <f>K104+K98+K92+K86+K68+K16</f>
        <v>0</v>
      </c>
    </row>
    <row r="108" spans="2:15" ht="15" customHeight="1" x14ac:dyDescent="0.2">
      <c r="B108" s="80"/>
      <c r="C108" s="81"/>
      <c r="D108" s="81"/>
      <c r="E108" s="81"/>
      <c r="F108" s="81"/>
      <c r="G108" s="81"/>
      <c r="H108" s="81"/>
      <c r="I108" s="81"/>
      <c r="J108" s="81"/>
      <c r="K108" s="81"/>
    </row>
    <row r="109" spans="2:15" ht="15" customHeight="1" x14ac:dyDescent="0.2">
      <c r="B109" s="82"/>
      <c r="C109" s="81"/>
      <c r="D109" s="81"/>
      <c r="E109" s="81"/>
      <c r="F109" s="83"/>
      <c r="G109" s="83"/>
      <c r="H109" s="83"/>
      <c r="I109" s="83"/>
      <c r="J109" s="83"/>
      <c r="K109" s="83"/>
    </row>
    <row r="110" spans="2:15" ht="15" customHeight="1" x14ac:dyDescent="0.2">
      <c r="B110" s="82"/>
      <c r="C110" s="81"/>
      <c r="D110" s="81"/>
      <c r="E110" s="81"/>
      <c r="F110" s="83"/>
      <c r="G110" s="83"/>
      <c r="H110" s="83"/>
      <c r="I110" s="83"/>
      <c r="J110" s="83"/>
      <c r="K110" s="83"/>
    </row>
    <row r="111" spans="2:15" ht="15" customHeight="1" x14ac:dyDescent="0.2">
      <c r="B111" s="82"/>
      <c r="C111" s="81"/>
      <c r="D111" s="81"/>
      <c r="E111" s="81"/>
      <c r="F111" s="83"/>
      <c r="G111" s="83"/>
      <c r="H111" s="83"/>
      <c r="I111" s="83"/>
      <c r="J111" s="83"/>
      <c r="K111" s="83"/>
    </row>
    <row r="112" spans="2:15" ht="15" customHeight="1" x14ac:dyDescent="0.2">
      <c r="B112" s="82"/>
      <c r="C112" s="81"/>
      <c r="D112" s="81"/>
      <c r="E112" s="81"/>
      <c r="F112" s="83"/>
      <c r="G112" s="84"/>
      <c r="H112" s="84"/>
      <c r="I112" s="84"/>
      <c r="J112" s="84"/>
      <c r="K112" s="83"/>
    </row>
    <row r="113" spans="2:11" ht="15" customHeight="1" x14ac:dyDescent="0.2">
      <c r="B113" s="82"/>
      <c r="C113" s="81"/>
      <c r="D113" s="81"/>
      <c r="F113" s="83"/>
      <c r="G113" s="84"/>
      <c r="H113" s="84"/>
      <c r="I113" s="84"/>
      <c r="J113" s="84"/>
      <c r="K113" s="83"/>
    </row>
    <row r="114" spans="2:11" ht="15" customHeight="1" x14ac:dyDescent="0.2">
      <c r="B114" s="30"/>
      <c r="C114" s="37"/>
      <c r="D114" s="85"/>
      <c r="E114" s="86"/>
      <c r="F114" s="87"/>
      <c r="G114" s="87"/>
      <c r="H114" s="87"/>
      <c r="I114" s="87"/>
      <c r="J114" s="87"/>
      <c r="K114" s="87"/>
    </row>
    <row r="115" spans="2:11" ht="15" customHeight="1" x14ac:dyDescent="0.2">
      <c r="B115" s="30"/>
      <c r="C115" s="37"/>
      <c r="D115" s="85"/>
      <c r="E115" s="30" t="s">
        <v>101</v>
      </c>
      <c r="F115" s="87"/>
      <c r="G115" s="87"/>
      <c r="H115" s="87"/>
      <c r="I115" s="87"/>
      <c r="J115" s="87"/>
      <c r="K115" s="87"/>
    </row>
    <row r="116" spans="2:11" ht="15" customHeight="1" x14ac:dyDescent="0.2">
      <c r="B116" s="30"/>
      <c r="C116" s="37"/>
      <c r="D116" s="85"/>
      <c r="E116" s="30" t="s">
        <v>102</v>
      </c>
      <c r="F116" s="88"/>
      <c r="G116" s="89"/>
      <c r="H116" s="90"/>
      <c r="I116" s="90"/>
      <c r="J116" s="90"/>
      <c r="K116" s="90"/>
    </row>
    <row r="117" spans="2:11" ht="15" customHeight="1" x14ac:dyDescent="0.2">
      <c r="B117" s="30"/>
      <c r="C117" s="37"/>
      <c r="D117" s="85"/>
      <c r="E117" s="91"/>
      <c r="F117" s="88"/>
      <c r="G117" s="89"/>
      <c r="H117" s="90"/>
      <c r="I117" s="90"/>
      <c r="J117" s="90"/>
      <c r="K117" s="90"/>
    </row>
    <row r="118" spans="2:11" ht="15" customHeight="1" x14ac:dyDescent="0.2">
      <c r="B118" s="30"/>
      <c r="C118" s="37"/>
      <c r="D118" s="85"/>
      <c r="E118" s="91"/>
      <c r="F118" s="23"/>
      <c r="G118" s="89"/>
      <c r="H118" s="90"/>
      <c r="I118" s="90"/>
      <c r="J118" s="90"/>
      <c r="K118" s="90"/>
    </row>
    <row r="119" spans="2:11" ht="15" customHeight="1" x14ac:dyDescent="0.2">
      <c r="B119" s="30"/>
      <c r="C119" s="37"/>
      <c r="D119" s="85"/>
      <c r="E119" s="123" t="s">
        <v>109</v>
      </c>
      <c r="F119" s="23"/>
      <c r="G119" s="89"/>
      <c r="H119" s="90"/>
      <c r="I119" s="90"/>
      <c r="J119" s="90"/>
      <c r="K119" s="90"/>
    </row>
    <row r="120" spans="2:11" ht="15" customHeight="1" x14ac:dyDescent="0.2">
      <c r="B120" s="30"/>
      <c r="C120" s="37"/>
      <c r="D120" s="85"/>
      <c r="E120" s="91"/>
      <c r="F120" s="88"/>
      <c r="G120" s="89"/>
      <c r="H120" s="90"/>
      <c r="I120" s="90"/>
      <c r="J120" s="90"/>
      <c r="K120" s="90"/>
    </row>
    <row r="121" spans="2:11" ht="15" customHeight="1" x14ac:dyDescent="0.2">
      <c r="B121" s="30"/>
      <c r="C121" s="37"/>
      <c r="D121" s="85"/>
      <c r="E121" s="91"/>
      <c r="F121" s="88"/>
      <c r="G121" s="89"/>
      <c r="H121" s="90"/>
      <c r="I121" s="90"/>
      <c r="J121" s="90"/>
      <c r="K121" s="90"/>
    </row>
    <row r="122" spans="2:11" ht="15" customHeight="1" x14ac:dyDescent="0.2">
      <c r="B122" s="30"/>
      <c r="C122" s="37"/>
      <c r="D122" s="85"/>
      <c r="E122" s="91"/>
      <c r="F122" s="88"/>
      <c r="G122" s="89"/>
      <c r="H122" s="90"/>
      <c r="I122" s="90"/>
      <c r="J122" s="90"/>
      <c r="K122" s="90"/>
    </row>
    <row r="123" spans="2:11" ht="15" customHeight="1" x14ac:dyDescent="0.2">
      <c r="B123" s="30"/>
      <c r="C123" s="37"/>
      <c r="D123" s="85"/>
      <c r="E123" s="91"/>
      <c r="F123" s="23"/>
      <c r="G123" s="89"/>
      <c r="H123" s="90"/>
      <c r="I123" s="90"/>
      <c r="J123" s="90"/>
      <c r="K123" s="90"/>
    </row>
    <row r="124" spans="2:11" ht="15" customHeight="1" x14ac:dyDescent="0.2">
      <c r="B124" s="30"/>
      <c r="C124" s="37"/>
      <c r="D124" s="85"/>
      <c r="E124" s="91"/>
      <c r="F124" s="23"/>
      <c r="G124" s="89"/>
      <c r="H124" s="90"/>
      <c r="I124" s="90"/>
      <c r="J124" s="90"/>
      <c r="K124" s="90"/>
    </row>
    <row r="125" spans="2:11" ht="15" customHeight="1" x14ac:dyDescent="0.2">
      <c r="B125" s="92"/>
      <c r="C125" s="69"/>
      <c r="D125" s="79"/>
      <c r="E125" s="69"/>
      <c r="F125" s="93"/>
      <c r="G125" s="94"/>
      <c r="H125" s="95"/>
      <c r="I125" s="96"/>
      <c r="J125" s="96"/>
      <c r="K125" s="96"/>
    </row>
    <row r="126" spans="2:11" ht="15" customHeight="1" x14ac:dyDescent="0.2">
      <c r="B126" s="92"/>
      <c r="C126" s="69"/>
      <c r="D126" s="92"/>
      <c r="E126" s="69"/>
      <c r="F126" s="92"/>
      <c r="G126" s="97"/>
      <c r="H126" s="98"/>
      <c r="I126" s="98"/>
      <c r="J126" s="98"/>
      <c r="K126" s="98"/>
    </row>
    <row r="127" spans="2:11" ht="15" customHeight="1" x14ac:dyDescent="0.2">
      <c r="B127" s="92"/>
      <c r="C127" s="69"/>
      <c r="D127" s="99"/>
      <c r="E127" s="99"/>
      <c r="F127" s="99"/>
      <c r="G127" s="100"/>
      <c r="H127" s="101"/>
      <c r="I127" s="101"/>
      <c r="J127" s="101"/>
      <c r="K127" s="101"/>
    </row>
    <row r="128" spans="2:11" ht="15" customHeight="1" x14ac:dyDescent="0.2">
      <c r="B128" s="92"/>
      <c r="C128" s="69"/>
      <c r="D128" s="102"/>
      <c r="E128" s="103"/>
      <c r="F128" s="102"/>
      <c r="G128" s="100"/>
      <c r="H128" s="104"/>
      <c r="I128" s="104"/>
      <c r="J128" s="104"/>
      <c r="K128" s="104"/>
    </row>
    <row r="129" spans="2:11" ht="15" customHeight="1" x14ac:dyDescent="0.2">
      <c r="B129" s="92"/>
      <c r="C129" s="69"/>
      <c r="D129" s="105"/>
      <c r="E129" s="70"/>
      <c r="F129" s="92"/>
      <c r="G129" s="106"/>
      <c r="H129" s="107"/>
      <c r="I129" s="107"/>
      <c r="J129" s="107"/>
      <c r="K129" s="107"/>
    </row>
    <row r="130" spans="2:11" ht="15" customHeight="1" x14ac:dyDescent="0.2">
      <c r="B130" s="92"/>
      <c r="C130" s="69"/>
      <c r="D130" s="92"/>
      <c r="E130" s="69"/>
      <c r="F130" s="92"/>
      <c r="G130" s="97"/>
      <c r="H130" s="98"/>
      <c r="I130" s="101"/>
      <c r="J130" s="101"/>
      <c r="K130" s="101"/>
    </row>
    <row r="131" spans="2:11" ht="15" customHeight="1" x14ac:dyDescent="0.2">
      <c r="B131" s="92"/>
      <c r="C131" s="69"/>
      <c r="D131" s="92"/>
      <c r="E131" s="69"/>
      <c r="F131" s="92"/>
      <c r="G131" s="97"/>
      <c r="H131" s="98"/>
      <c r="I131" s="98"/>
      <c r="J131" s="98"/>
      <c r="K131" s="98"/>
    </row>
    <row r="132" spans="2:11" ht="15" customHeight="1" x14ac:dyDescent="0.2">
      <c r="B132" s="92"/>
      <c r="C132" s="69"/>
      <c r="D132" s="108"/>
      <c r="E132" s="108"/>
      <c r="F132" s="108"/>
      <c r="G132" s="100"/>
      <c r="H132" s="101"/>
      <c r="I132" s="101"/>
      <c r="J132" s="101"/>
      <c r="K132" s="101"/>
    </row>
    <row r="133" spans="2:11" ht="15" customHeight="1" x14ac:dyDescent="0.2">
      <c r="B133" s="92"/>
      <c r="C133" s="69"/>
      <c r="D133" s="102"/>
      <c r="E133" s="99"/>
      <c r="F133" s="102"/>
      <c r="G133" s="100"/>
      <c r="H133" s="104"/>
      <c r="I133" s="104"/>
      <c r="J133" s="104"/>
      <c r="K133" s="104"/>
    </row>
    <row r="134" spans="2:11" ht="15" customHeight="1" x14ac:dyDescent="0.2">
      <c r="B134" s="92"/>
      <c r="C134" s="69"/>
      <c r="D134" s="105"/>
      <c r="E134" s="70"/>
      <c r="F134" s="92"/>
      <c r="G134" s="106"/>
      <c r="H134" s="107"/>
      <c r="I134" s="107"/>
      <c r="J134" s="107"/>
      <c r="K134" s="107"/>
    </row>
    <row r="135" spans="2:11" ht="15" customHeight="1" x14ac:dyDescent="0.2">
      <c r="B135" s="92"/>
      <c r="C135" s="69"/>
      <c r="D135" s="105"/>
      <c r="E135" s="70"/>
      <c r="F135" s="92"/>
      <c r="G135" s="106"/>
      <c r="H135" s="107"/>
      <c r="I135" s="107"/>
      <c r="J135" s="107"/>
      <c r="K135" s="107"/>
    </row>
    <row r="136" spans="2:11" ht="15" customHeight="1" x14ac:dyDescent="0.2">
      <c r="B136" s="92"/>
      <c r="C136" s="69"/>
      <c r="D136" s="105"/>
      <c r="E136" s="70"/>
      <c r="F136" s="92"/>
      <c r="G136" s="106"/>
      <c r="H136" s="107"/>
      <c r="I136" s="107"/>
      <c r="J136" s="107"/>
      <c r="K136" s="107"/>
    </row>
    <row r="137" spans="2:11" ht="15" customHeight="1" x14ac:dyDescent="0.2">
      <c r="B137" s="92"/>
      <c r="C137" s="69"/>
      <c r="D137" s="109"/>
      <c r="E137" s="109"/>
      <c r="F137" s="109"/>
      <c r="G137" s="109"/>
      <c r="H137" s="98"/>
      <c r="I137" s="101"/>
      <c r="J137" s="101"/>
      <c r="K137" s="101"/>
    </row>
    <row r="138" spans="2:11" ht="15" customHeight="1" x14ac:dyDescent="0.2">
      <c r="B138" s="92"/>
      <c r="C138" s="69"/>
      <c r="D138" s="109"/>
      <c r="E138" s="109"/>
      <c r="F138" s="109"/>
      <c r="G138" s="109"/>
      <c r="H138" s="98"/>
      <c r="I138" s="98"/>
      <c r="J138" s="98"/>
      <c r="K138" s="98"/>
    </row>
    <row r="139" spans="2:11" ht="15" customHeight="1" x14ac:dyDescent="0.2">
      <c r="B139" s="92"/>
      <c r="C139" s="69"/>
      <c r="D139" s="99"/>
      <c r="E139" s="99"/>
      <c r="F139" s="99"/>
      <c r="G139" s="99"/>
      <c r="H139" s="99"/>
      <c r="I139" s="99"/>
      <c r="J139" s="99"/>
      <c r="K139" s="99"/>
    </row>
    <row r="140" spans="2:11" ht="15" customHeight="1" x14ac:dyDescent="0.2">
      <c r="B140" s="13"/>
      <c r="C140" s="1"/>
      <c r="D140" s="102"/>
      <c r="E140" s="103"/>
      <c r="F140" s="102"/>
      <c r="G140" s="100"/>
      <c r="H140" s="104"/>
      <c r="I140" s="104"/>
      <c r="J140" s="104"/>
      <c r="K140" s="104"/>
    </row>
    <row r="141" spans="2:11" ht="15" customHeight="1" x14ac:dyDescent="0.2">
      <c r="B141" s="13"/>
      <c r="C141" s="1"/>
      <c r="D141" s="105"/>
      <c r="E141" s="70"/>
      <c r="F141" s="92"/>
      <c r="G141" s="106"/>
      <c r="H141" s="107"/>
      <c r="I141" s="107"/>
      <c r="J141" s="107"/>
      <c r="K141" s="107"/>
    </row>
    <row r="142" spans="2:11" ht="15" customHeight="1" x14ac:dyDescent="0.2">
      <c r="B142" s="13"/>
      <c r="C142" s="1"/>
      <c r="D142" s="105"/>
      <c r="E142" s="70"/>
      <c r="F142" s="92"/>
      <c r="G142" s="106"/>
      <c r="H142" s="107"/>
      <c r="I142" s="107"/>
      <c r="J142" s="107"/>
      <c r="K142" s="107"/>
    </row>
    <row r="143" spans="2:11" ht="15" customHeight="1" x14ac:dyDescent="0.2">
      <c r="B143" s="13"/>
      <c r="C143" s="1"/>
      <c r="D143" s="105"/>
      <c r="E143" s="70"/>
      <c r="F143" s="13"/>
      <c r="G143" s="106"/>
      <c r="H143" s="107"/>
      <c r="I143" s="107"/>
      <c r="J143" s="107"/>
      <c r="K143" s="107"/>
    </row>
    <row r="144" spans="2:11" ht="15" customHeight="1" x14ac:dyDescent="0.2">
      <c r="B144" s="110"/>
      <c r="C144" s="79"/>
      <c r="D144" s="72"/>
      <c r="E144" s="72"/>
      <c r="F144" s="72"/>
      <c r="G144" s="111"/>
      <c r="H144" s="112"/>
      <c r="I144" s="101"/>
      <c r="J144" s="101"/>
      <c r="K144" s="113"/>
    </row>
    <row r="145" spans="4:11" ht="15" customHeight="1" x14ac:dyDescent="0.2">
      <c r="D145" s="114"/>
      <c r="E145" s="114"/>
      <c r="F145" s="114"/>
      <c r="G145" s="114"/>
      <c r="H145" s="114"/>
      <c r="I145" s="114"/>
      <c r="J145" s="114"/>
      <c r="K145" s="115"/>
    </row>
    <row r="147" spans="4:11" ht="15" customHeight="1" x14ac:dyDescent="0.2">
      <c r="G147" s="116"/>
      <c r="H147" s="116"/>
      <c r="I147" s="116"/>
      <c r="J147" s="116"/>
      <c r="K147" s="116"/>
    </row>
    <row r="148" spans="4:11" ht="15" customHeight="1" x14ac:dyDescent="0.2">
      <c r="G148" s="116"/>
      <c r="H148" s="116"/>
      <c r="I148" s="116"/>
      <c r="J148" s="116"/>
      <c r="K148" s="116"/>
    </row>
    <row r="152" spans="4:11" ht="15" customHeight="1" x14ac:dyDescent="0.2">
      <c r="E152" s="2"/>
      <c r="F152" s="108"/>
      <c r="G152" s="108"/>
      <c r="H152" s="108"/>
      <c r="I152" s="108"/>
      <c r="J152" s="108"/>
    </row>
    <row r="153" spans="4:11" ht="15" customHeight="1" x14ac:dyDescent="0.2">
      <c r="E153" s="117"/>
      <c r="F153" s="29"/>
      <c r="G153" s="29"/>
      <c r="H153" s="29"/>
      <c r="I153" s="29"/>
      <c r="J153" s="29"/>
    </row>
  </sheetData>
  <mergeCells count="17">
    <mergeCell ref="D5:E5"/>
    <mergeCell ref="B2:K2"/>
    <mergeCell ref="B4:K4"/>
    <mergeCell ref="B5:C5"/>
    <mergeCell ref="B7:C7"/>
    <mergeCell ref="D7:E7"/>
    <mergeCell ref="B6:C6"/>
    <mergeCell ref="D6:E6"/>
    <mergeCell ref="E107:F107"/>
    <mergeCell ref="M11:O11"/>
    <mergeCell ref="B9:C9"/>
    <mergeCell ref="D9:E9"/>
    <mergeCell ref="D8:E8"/>
    <mergeCell ref="B10:C10"/>
    <mergeCell ref="D10:E10"/>
    <mergeCell ref="B8:C8"/>
    <mergeCell ref="H107:J107"/>
  </mergeCells>
  <phoneticPr fontId="8" type="noConversion"/>
  <conditionalFormatting sqref="E14:E17 J16 J28 J34 J46 J53 J66 J68 E76:E77 J77 J84 J86 J92 J98 E102:E106 J104 I105:J106">
    <cfRule type="expression" dxfId="7" priority="29">
      <formula>AND($B14&lt;&gt;"",#REF!&lt;&gt;"",#REF!&lt;&gt;0,E14="CÓDIGO REPETIDO")</formula>
    </cfRule>
  </conditionalFormatting>
  <conditionalFormatting sqref="E26:E28">
    <cfRule type="expression" dxfId="6" priority="23">
      <formula>AND($B26&lt;&gt;"",#REF!&lt;&gt;"",#REF!&lt;&gt;0,E26="CÓDIGO REPETIDO")</formula>
    </cfRule>
  </conditionalFormatting>
  <conditionalFormatting sqref="E29 E33:E35 E47 E67:E69 E78 E83:E86 E93 E99">
    <cfRule type="expression" dxfId="5" priority="27">
      <formula>AND($B29&lt;&gt;"",$C29&lt;&gt;"",$C29&lt;&gt;0,E29="CÓDIGO REPETIDO")</formula>
    </cfRule>
  </conditionalFormatting>
  <conditionalFormatting sqref="E44:E46">
    <cfRule type="expression" dxfId="4" priority="20">
      <formula>AND($B44&lt;&gt;"",#REF!&lt;&gt;"",#REF!&lt;&gt;0,E44="CÓDIGO REPETIDO")</formula>
    </cfRule>
  </conditionalFormatting>
  <conditionalFormatting sqref="E52:E54">
    <cfRule type="expression" dxfId="3" priority="16">
      <formula>AND($B52&lt;&gt;"",$C52&lt;&gt;"",$C52&lt;&gt;0,E52="CÓDIGO REPETIDO")</formula>
    </cfRule>
  </conditionalFormatting>
  <conditionalFormatting sqref="E63:E66">
    <cfRule type="expression" dxfId="2" priority="13">
      <formula>AND($B63&lt;&gt;"",#REF!&lt;&gt;"",#REF!&lt;&gt;0,E63="CÓDIGO REPETIDO")</formula>
    </cfRule>
  </conditionalFormatting>
  <conditionalFormatting sqref="E90:E92">
    <cfRule type="expression" dxfId="1" priority="6">
      <formula>AND($B90&lt;&gt;"",#REF!&lt;&gt;"",#REF!&lt;&gt;0,E90="CÓDIGO REPETIDO")</formula>
    </cfRule>
  </conditionalFormatting>
  <conditionalFormatting sqref="E96:E98">
    <cfRule type="expression" dxfId="0" priority="4">
      <formula>AND($B96&lt;&gt;"",#REF!&lt;&gt;"",#REF!&lt;&gt;0,E96="CÓDIGO REPETIDO")</formula>
    </cfRule>
  </conditionalFormatting>
  <pageMargins left="0.25" right="0.25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Manutencao</dc:creator>
  <cp:lastModifiedBy>Engenharia</cp:lastModifiedBy>
  <cp:lastPrinted>2026-08-11T11:33:28Z</cp:lastPrinted>
  <dcterms:created xsi:type="dcterms:W3CDTF">2020-11-30T22:24:58Z</dcterms:created>
  <dcterms:modified xsi:type="dcterms:W3CDTF">2026-10-09T14:21:53Z</dcterms:modified>
</cp:coreProperties>
</file>