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\\SERVSISTEMAS\publico\engenharia\- Engenharia 2026\(SEIL) Pontes Nogueira - Pedrilha - Paloma\Licitação Ponte dos Nogueiras\Planilhas_Para_Empresa\"/>
    </mc:Choice>
  </mc:AlternateContent>
  <xr:revisionPtr revIDLastSave="0" documentId="13_ncr:1_{42D66CE0-A90C-4E29-9146-6533956B943C}" xr6:coauthVersionLast="47" xr6:coauthVersionMax="47" xr10:uidLastSave="{00000000-0000-0000-0000-000000000000}"/>
  <bookViews>
    <workbookView xWindow="-120" yWindow="-120" windowWidth="29040" windowHeight="15840" tabRatio="500" xr2:uid="{00000000-000D-0000-FFFF-FFFF00000000}"/>
  </bookViews>
  <sheets>
    <sheet name="Planilha1" sheetId="1" r:id="rId1"/>
  </sheets>
  <definedNames>
    <definedName name="_xlnm.Print_Area" localSheetId="0">Planilha1!$A$6:$AM$34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P25" i="1" l="1"/>
  <c r="N25" i="1"/>
  <c r="L25" i="1"/>
  <c r="J25" i="1"/>
  <c r="AL12" i="1"/>
  <c r="O18" i="1"/>
  <c r="O17" i="1"/>
  <c r="O16" i="1"/>
  <c r="O15" i="1"/>
  <c r="O14" i="1"/>
  <c r="O13" i="1"/>
  <c r="O20" i="1" s="1"/>
  <c r="M18" i="1"/>
  <c r="M17" i="1"/>
  <c r="M16" i="1"/>
  <c r="M15" i="1"/>
  <c r="M14" i="1"/>
  <c r="M13" i="1"/>
  <c r="M20" i="1" s="1"/>
  <c r="K14" i="1"/>
  <c r="K15" i="1"/>
  <c r="K16" i="1"/>
  <c r="K17" i="1"/>
  <c r="K18" i="1"/>
  <c r="K13" i="1"/>
  <c r="O12" i="1"/>
  <c r="M12" i="1"/>
  <c r="K12" i="1"/>
  <c r="K20" i="1" s="1"/>
  <c r="I13" i="1"/>
  <c r="I14" i="1"/>
  <c r="I15" i="1"/>
  <c r="I16" i="1"/>
  <c r="I17" i="1"/>
  <c r="I18" i="1"/>
  <c r="Q18" i="1" s="1"/>
  <c r="I12" i="1"/>
  <c r="C20" i="1"/>
  <c r="AJ25" i="1"/>
  <c r="AH25" i="1"/>
  <c r="AF25" i="1"/>
  <c r="AD25" i="1"/>
  <c r="AB25" i="1"/>
  <c r="Z25" i="1"/>
  <c r="X25" i="1"/>
  <c r="V25" i="1"/>
  <c r="H25" i="1"/>
  <c r="F25" i="1"/>
  <c r="D25" i="1"/>
  <c r="AK21" i="1"/>
  <c r="AG21" i="1"/>
  <c r="AE21" i="1"/>
  <c r="AC21" i="1"/>
  <c r="AA21" i="1"/>
  <c r="Y21" i="1"/>
  <c r="W21" i="1"/>
  <c r="AK20" i="1"/>
  <c r="AI20" i="1"/>
  <c r="AG20" i="1"/>
  <c r="AE20" i="1"/>
  <c r="AC20" i="1"/>
  <c r="AA20" i="1"/>
  <c r="Y20" i="1"/>
  <c r="W20" i="1"/>
  <c r="G20" i="1"/>
  <c r="E20" i="1"/>
  <c r="C21" i="1"/>
  <c r="AQ10" i="1"/>
  <c r="AM4" i="1"/>
  <c r="O26" i="1" l="1"/>
  <c r="N20" i="1"/>
  <c r="M26" i="1"/>
  <c r="L20" i="1"/>
  <c r="K26" i="1"/>
  <c r="J20" i="1"/>
  <c r="Q13" i="1"/>
  <c r="Q14" i="1"/>
  <c r="P14" i="1" s="1"/>
  <c r="AL14" i="1" s="1"/>
  <c r="AM14" i="1"/>
  <c r="AN14" i="1" s="1"/>
  <c r="Q15" i="1"/>
  <c r="Q16" i="1"/>
  <c r="Q17" i="1"/>
  <c r="P17" i="1" s="1"/>
  <c r="AL17" i="1" s="1"/>
  <c r="AM17" i="1"/>
  <c r="AN17" i="1" s="1"/>
  <c r="P18" i="1"/>
  <c r="AL18" i="1" s="1"/>
  <c r="AM18" i="1"/>
  <c r="Q12" i="1"/>
  <c r="AM12" i="1" s="1"/>
  <c r="AN12" i="1" s="1"/>
  <c r="AN18" i="1"/>
  <c r="I20" i="1"/>
  <c r="AE22" i="1"/>
  <c r="AC22" i="1"/>
  <c r="Y22" i="1"/>
  <c r="W22" i="1"/>
  <c r="AA22" i="1"/>
  <c r="AG22" i="1"/>
  <c r="AK22" i="1"/>
  <c r="AQ9" i="1"/>
  <c r="I21" i="1"/>
  <c r="Q20" i="1" l="1"/>
  <c r="P13" i="1"/>
  <c r="AL13" i="1" s="1"/>
  <c r="Q21" i="1"/>
  <c r="AM13" i="1"/>
  <c r="AN13" i="1" s="1"/>
  <c r="P15" i="1"/>
  <c r="AL15" i="1" s="1"/>
  <c r="AM15" i="1"/>
  <c r="AN15" i="1" s="1"/>
  <c r="P16" i="1"/>
  <c r="AL16" i="1" s="1"/>
  <c r="AM16" i="1"/>
  <c r="AN16" i="1" s="1"/>
  <c r="I26" i="1"/>
  <c r="G26" i="1"/>
  <c r="AE26" i="1"/>
  <c r="AG26" i="1"/>
  <c r="AA26" i="1"/>
  <c r="AC26" i="1"/>
  <c r="AH20" i="1"/>
  <c r="V20" i="1"/>
  <c r="AB20" i="1"/>
  <c r="Z20" i="1"/>
  <c r="AJ20" i="1"/>
  <c r="AD20" i="1"/>
  <c r="AF20" i="1"/>
  <c r="F20" i="1"/>
  <c r="D20" i="1"/>
  <c r="X20" i="1"/>
  <c r="Y26" i="1"/>
  <c r="W26" i="1"/>
  <c r="AI26" i="1"/>
  <c r="H20" i="1"/>
  <c r="AM21" i="1"/>
  <c r="AK26" i="1"/>
  <c r="P20" i="1" l="1"/>
  <c r="AL20" i="1" s="1"/>
  <c r="Q26" i="1"/>
  <c r="AM26" i="1" s="1"/>
  <c r="AN26" i="1" s="1"/>
  <c r="AM20" i="1"/>
  <c r="AN20" i="1" s="1"/>
</calcChain>
</file>

<file path=xl/sharedStrings.xml><?xml version="1.0" encoding="utf-8"?>
<sst xmlns="http://schemas.openxmlformats.org/spreadsheetml/2006/main" count="80" uniqueCount="48">
  <si>
    <t xml:space="preserve"> CRONOGRAMA FÍSICO-FINANCEIRO</t>
  </si>
  <si>
    <t>Data:</t>
  </si>
  <si>
    <t>Favor não imprimir este quadro</t>
  </si>
  <si>
    <t>PROPORÇÕES INICIAIS</t>
  </si>
  <si>
    <t>Item</t>
  </si>
  <si>
    <t>GRUPO DE SERVIÇO</t>
  </si>
  <si>
    <t xml:space="preserve">Estado </t>
  </si>
  <si>
    <t>Realizado até xx/xx/xxxxx</t>
  </si>
  <si>
    <t>xx/xx/xxxx - xx/xx/xxxx</t>
  </si>
  <si>
    <t>30 Dias</t>
  </si>
  <si>
    <t>60 Dias</t>
  </si>
  <si>
    <t>150 Dias</t>
  </si>
  <si>
    <t>180 Dias</t>
  </si>
  <si>
    <t>210 Dias</t>
  </si>
  <si>
    <t>240 Dias</t>
  </si>
  <si>
    <t>270 Dias</t>
  </si>
  <si>
    <t>300 Dias</t>
  </si>
  <si>
    <t>330 Dias</t>
  </si>
  <si>
    <t>360 Dias</t>
  </si>
  <si>
    <t>Acumulado</t>
  </si>
  <si>
    <t xml:space="preserve">Municipio </t>
  </si>
  <si>
    <t>Valor do item</t>
  </si>
  <si>
    <t>%</t>
  </si>
  <si>
    <t>R$</t>
  </si>
  <si>
    <t>Placa de obra</t>
  </si>
  <si>
    <t>Obras de Arte Especiais</t>
  </si>
  <si>
    <t>Sinalização Provisória</t>
  </si>
  <si>
    <t>Administração Local</t>
  </si>
  <si>
    <t>Instalação do canteiro</t>
  </si>
  <si>
    <t>Mobilização e Desmobilização</t>
  </si>
  <si>
    <t>CRONOGRAMA FINANCEIRO ( R$ )</t>
  </si>
  <si>
    <t>NOME</t>
  </si>
  <si>
    <t>CNPJ/CPF</t>
  </si>
  <si>
    <t>NOME EMPRESA</t>
  </si>
  <si>
    <t>FATURAMENTO MENSAL PREVISTO</t>
  </si>
  <si>
    <t>TOTAIS</t>
  </si>
  <si>
    <t>CRONOGRAMA FÍSICO ( % )</t>
  </si>
  <si>
    <t>Sinalização Definitiva</t>
  </si>
  <si>
    <t>4.1</t>
  </si>
  <si>
    <t>4.2</t>
  </si>
  <si>
    <t>MUNICÍPIO</t>
  </si>
  <si>
    <t>CNPJ</t>
  </si>
  <si>
    <t>OBJETO:</t>
  </si>
  <si>
    <t>O correto preenchimento de toda a planilha é responsabilidade da empresa</t>
  </si>
  <si>
    <t>90 Dias</t>
  </si>
  <si>
    <t>120 Dias</t>
  </si>
  <si>
    <t>LOCAL DA OBRA:  BAIRRO GARCIA – Pinhalão</t>
  </si>
  <si>
    <t>PONTE SOBRE O RIBEIRÃO DOS NOGUEIRAS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</si>
</sst>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64" formatCode="_-&quot;R$ &quot;* #,##0.00_-;&quot;-R$ &quot;* #,##0.00_-;_-&quot;R$ &quot;* \-??_-;_-@_-"/>
    <numFmt numFmtId="165" formatCode="_-* #,##0.00_-;\-* #,##0.00_-;_-* \-??_-;_-@_-"/>
    <numFmt numFmtId="166" formatCode="d/m/yyyy"/>
    <numFmt numFmtId="167" formatCode="#,##0.00_);\(#,##0.00\)"/>
    <numFmt numFmtId="168" formatCode="#,##0.00_ ;\-#,##0.00\ "/>
    <numFmt numFmtId="169" formatCode="0.0000%"/>
    <numFmt numFmtId="170" formatCode="0.000%"/>
    <numFmt numFmtId="171" formatCode="#,##0.00000"/>
    <numFmt numFmtId="172" formatCode="_-* #,##0.000_-;\-* #,##0.000_-;_-* \-??_-;_-@_-"/>
    <numFmt numFmtId="173" formatCode="_-* #,##0.00000_-;\-* #,##0.00000_-;_-* \-??_-;_-@_-"/>
    <numFmt numFmtId="174" formatCode="0.00000%"/>
    <numFmt numFmtId="175" formatCode="0.000000"/>
    <numFmt numFmtId="176" formatCode="dd/mm/yy"/>
  </numFmts>
  <fonts count="11" x14ac:knownFonts="1">
    <font>
      <sz val="11"/>
      <color theme="1"/>
      <name val="Calibri"/>
      <family val="2"/>
      <charset val="1"/>
    </font>
    <font>
      <b/>
      <sz val="11"/>
      <name val="Calibri"/>
      <family val="2"/>
      <charset val="1"/>
    </font>
    <font>
      <sz val="11"/>
      <name val="Calibri"/>
      <family val="2"/>
      <charset val="1"/>
    </font>
    <font>
      <sz val="11"/>
      <color rgb="FFFF0000"/>
      <name val="Calibri"/>
      <family val="2"/>
      <charset val="1"/>
    </font>
    <font>
      <i/>
      <sz val="10"/>
      <name val="Calibri"/>
      <family val="2"/>
      <charset val="1"/>
    </font>
    <font>
      <b/>
      <sz val="10"/>
      <name val="Times New Roman"/>
      <family val="1"/>
      <charset val="1"/>
    </font>
    <font>
      <sz val="11"/>
      <color theme="1"/>
      <name val="Calibri"/>
      <family val="2"/>
      <charset val="1"/>
    </font>
    <font>
      <b/>
      <sz val="16"/>
      <name val="Calibri"/>
      <family val="2"/>
      <charset val="1"/>
    </font>
    <font>
      <b/>
      <sz val="12"/>
      <name val="Calibri"/>
      <family val="2"/>
      <charset val="1"/>
    </font>
    <font>
      <b/>
      <sz val="11"/>
      <name val="Calibri"/>
      <family val="2"/>
    </font>
    <font>
      <b/>
      <sz val="11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66"/>
        <bgColor indexed="64"/>
      </patternFill>
    </fill>
    <fill>
      <patternFill patternType="solid">
        <fgColor rgb="FF00B05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 diagonalDown="1"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 style="thin">
        <color auto="1"/>
      </diagonal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 diagonalDown="1"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 style="thin">
        <color auto="1"/>
      </diagonal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</borders>
  <cellStyleXfs count="11">
    <xf numFmtId="0" fontId="0" fillId="0" borderId="0"/>
    <xf numFmtId="165" fontId="6" fillId="0" borderId="0" applyBorder="0" applyProtection="0"/>
    <xf numFmtId="9" fontId="6" fillId="0" borderId="0" applyBorder="0" applyProtection="0"/>
    <xf numFmtId="164" fontId="6" fillId="0" borderId="0" applyBorder="0" applyProtection="0"/>
    <xf numFmtId="164" fontId="6" fillId="0" borderId="0" applyBorder="0" applyProtection="0"/>
    <xf numFmtId="164" fontId="6" fillId="0" borderId="0" applyBorder="0" applyProtection="0"/>
    <xf numFmtId="165" fontId="6" fillId="0" borderId="0" applyBorder="0" applyProtection="0"/>
    <xf numFmtId="165" fontId="6" fillId="0" borderId="0" applyBorder="0" applyProtection="0"/>
    <xf numFmtId="165" fontId="6" fillId="0" borderId="0" applyBorder="0" applyProtection="0"/>
    <xf numFmtId="165" fontId="6" fillId="0" borderId="0" applyBorder="0" applyProtection="0"/>
    <xf numFmtId="165" fontId="6" fillId="0" borderId="0" applyBorder="0" applyProtection="0"/>
  </cellStyleXfs>
  <cellXfs count="99">
    <xf numFmtId="0" fontId="0" fillId="0" borderId="0" xfId="0"/>
    <xf numFmtId="0" fontId="0" fillId="0" borderId="0" xfId="0" applyAlignment="1">
      <alignment horizontal="center" vertical="center"/>
    </xf>
    <xf numFmtId="0" fontId="2" fillId="0" borderId="3" xfId="0" applyFont="1" applyBorder="1" applyProtection="1">
      <protection locked="0"/>
    </xf>
    <xf numFmtId="165" fontId="2" fillId="0" borderId="3" xfId="0" applyNumberFormat="1" applyFont="1" applyBorder="1" applyProtection="1">
      <protection locked="0"/>
    </xf>
    <xf numFmtId="10" fontId="2" fillId="0" borderId="3" xfId="2" applyNumberFormat="1" applyFont="1" applyBorder="1" applyProtection="1">
      <protection locked="0"/>
    </xf>
    <xf numFmtId="165" fontId="2" fillId="0" borderId="3" xfId="10" applyFont="1" applyBorder="1" applyProtection="1">
      <protection locked="0"/>
    </xf>
    <xf numFmtId="168" fontId="0" fillId="0" borderId="0" xfId="0" applyNumberFormat="1"/>
    <xf numFmtId="0" fontId="2" fillId="0" borderId="11" xfId="0" applyFont="1" applyBorder="1" applyProtection="1">
      <protection locked="0"/>
    </xf>
    <xf numFmtId="167" fontId="2" fillId="0" borderId="11" xfId="0" applyNumberFormat="1" applyFont="1" applyBorder="1" applyAlignment="1" applyProtection="1">
      <alignment vertical="center"/>
      <protection locked="0"/>
    </xf>
    <xf numFmtId="10" fontId="2" fillId="0" borderId="11" xfId="2" applyNumberFormat="1" applyFont="1" applyBorder="1" applyAlignment="1" applyProtection="1">
      <alignment vertical="center"/>
      <protection locked="0"/>
    </xf>
    <xf numFmtId="0" fontId="2" fillId="0" borderId="0" xfId="0" applyFont="1" applyProtection="1">
      <protection locked="0"/>
    </xf>
    <xf numFmtId="165" fontId="2" fillId="0" borderId="0" xfId="0" applyNumberFormat="1" applyFont="1" applyProtection="1">
      <protection locked="0"/>
    </xf>
    <xf numFmtId="169" fontId="2" fillId="0" borderId="0" xfId="2" applyNumberFormat="1" applyFont="1" applyBorder="1" applyProtection="1">
      <protection locked="0"/>
    </xf>
    <xf numFmtId="165" fontId="2" fillId="0" borderId="0" xfId="10" applyFont="1" applyBorder="1" applyProtection="1">
      <protection locked="0"/>
    </xf>
    <xf numFmtId="167" fontId="2" fillId="0" borderId="0" xfId="0" applyNumberFormat="1" applyFont="1" applyAlignment="1" applyProtection="1">
      <alignment vertical="center"/>
      <protection locked="0"/>
    </xf>
    <xf numFmtId="170" fontId="2" fillId="0" borderId="0" xfId="2" applyNumberFormat="1" applyFont="1" applyBorder="1" applyAlignment="1" applyProtection="1">
      <alignment vertical="center"/>
      <protection locked="0"/>
    </xf>
    <xf numFmtId="165" fontId="0" fillId="0" borderId="0" xfId="0" applyNumberFormat="1"/>
    <xf numFmtId="0" fontId="2" fillId="0" borderId="0" xfId="0" applyFont="1"/>
    <xf numFmtId="173" fontId="0" fillId="0" borderId="0" xfId="0" applyNumberFormat="1"/>
    <xf numFmtId="0" fontId="3" fillId="0" borderId="0" xfId="0" applyFont="1"/>
    <xf numFmtId="166" fontId="2" fillId="0" borderId="0" xfId="0" applyNumberFormat="1" applyFont="1"/>
    <xf numFmtId="165" fontId="2" fillId="0" borderId="0" xfId="0" applyNumberFormat="1" applyFont="1"/>
    <xf numFmtId="165" fontId="2" fillId="0" borderId="0" xfId="1" applyFont="1" applyBorder="1" applyAlignment="1" applyProtection="1">
      <alignment horizontal="left"/>
    </xf>
    <xf numFmtId="10" fontId="2" fillId="0" borderId="0" xfId="2" applyNumberFormat="1" applyFont="1" applyBorder="1" applyAlignment="1" applyProtection="1">
      <alignment horizontal="left"/>
    </xf>
    <xf numFmtId="174" fontId="2" fillId="0" borderId="0" xfId="2" applyNumberFormat="1" applyFont="1" applyBorder="1" applyAlignment="1" applyProtection="1">
      <alignment horizontal="left"/>
    </xf>
    <xf numFmtId="0" fontId="2" fillId="0" borderId="0" xfId="0" applyFont="1" applyAlignment="1">
      <alignment horizontal="left"/>
    </xf>
    <xf numFmtId="175" fontId="2" fillId="0" borderId="0" xfId="0" applyNumberFormat="1" applyFont="1" applyAlignment="1">
      <alignment horizontal="left"/>
    </xf>
    <xf numFmtId="174" fontId="0" fillId="0" borderId="0" xfId="2" applyNumberFormat="1" applyFont="1" applyBorder="1" applyProtection="1"/>
    <xf numFmtId="168" fontId="2" fillId="0" borderId="0" xfId="0" applyNumberFormat="1" applyFont="1" applyAlignment="1">
      <alignment horizontal="left"/>
    </xf>
    <xf numFmtId="0" fontId="1" fillId="0" borderId="3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168" fontId="2" fillId="0" borderId="3" xfId="1" applyNumberFormat="1" applyFont="1" applyBorder="1" applyProtection="1"/>
    <xf numFmtId="0" fontId="2" fillId="0" borderId="3" xfId="0" applyFont="1" applyBorder="1" applyAlignment="1">
      <alignment horizontal="left"/>
    </xf>
    <xf numFmtId="168" fontId="4" fillId="0" borderId="3" xfId="1" applyNumberFormat="1" applyFont="1" applyBorder="1" applyProtection="1"/>
    <xf numFmtId="4" fontId="2" fillId="0" borderId="15" xfId="0" applyNumberFormat="1" applyFont="1" applyBorder="1" applyAlignment="1">
      <alignment horizontal="right"/>
    </xf>
    <xf numFmtId="165" fontId="2" fillId="0" borderId="0" xfId="1" applyFont="1" applyBorder="1" applyProtection="1"/>
    <xf numFmtId="10" fontId="2" fillId="0" borderId="0" xfId="2" applyNumberFormat="1" applyFont="1" applyBorder="1" applyProtection="1"/>
    <xf numFmtId="0" fontId="5" fillId="0" borderId="0" xfId="0" applyFont="1" applyAlignment="1" applyProtection="1">
      <alignment vertical="center"/>
      <protection locked="0"/>
    </xf>
    <xf numFmtId="169" fontId="2" fillId="0" borderId="0" xfId="2" applyNumberFormat="1" applyFont="1" applyBorder="1" applyProtection="1"/>
    <xf numFmtId="166" fontId="2" fillId="0" borderId="0" xfId="2" applyNumberFormat="1" applyFont="1" applyBorder="1" applyProtection="1"/>
    <xf numFmtId="0" fontId="7" fillId="0" borderId="0" xfId="0" applyFont="1" applyAlignment="1">
      <alignment horizontal="center"/>
    </xf>
    <xf numFmtId="0" fontId="2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2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 wrapText="1"/>
    </xf>
    <xf numFmtId="10" fontId="2" fillId="0" borderId="3" xfId="2" applyNumberFormat="1" applyFont="1" applyBorder="1" applyProtection="1"/>
    <xf numFmtId="10" fontId="2" fillId="0" borderId="3" xfId="2" applyNumberFormat="1" applyFont="1" applyBorder="1" applyAlignment="1" applyProtection="1">
      <alignment horizontal="right"/>
    </xf>
    <xf numFmtId="168" fontId="2" fillId="0" borderId="10" xfId="1" applyNumberFormat="1" applyFont="1" applyBorder="1" applyAlignment="1" applyProtection="1">
      <alignment horizontal="right"/>
    </xf>
    <xf numFmtId="10" fontId="4" fillId="0" borderId="3" xfId="2" applyNumberFormat="1" applyFont="1" applyBorder="1" applyProtection="1"/>
    <xf numFmtId="0" fontId="2" fillId="0" borderId="13" xfId="0" applyFont="1" applyBorder="1"/>
    <xf numFmtId="167" fontId="2" fillId="0" borderId="15" xfId="0" applyNumberFormat="1" applyFont="1" applyBorder="1" applyAlignment="1">
      <alignment vertical="center"/>
    </xf>
    <xf numFmtId="10" fontId="2" fillId="0" borderId="15" xfId="2" applyNumberFormat="1" applyFont="1" applyBorder="1" applyProtection="1"/>
    <xf numFmtId="10" fontId="2" fillId="0" borderId="15" xfId="2" applyNumberFormat="1" applyFont="1" applyBorder="1" applyAlignment="1" applyProtection="1">
      <alignment horizontal="right"/>
    </xf>
    <xf numFmtId="167" fontId="2" fillId="0" borderId="16" xfId="0" applyNumberFormat="1" applyFont="1" applyBorder="1" applyAlignment="1">
      <alignment vertical="center"/>
    </xf>
    <xf numFmtId="10" fontId="2" fillId="0" borderId="0" xfId="0" applyNumberFormat="1" applyFont="1"/>
    <xf numFmtId="168" fontId="2" fillId="0" borderId="0" xfId="0" applyNumberFormat="1" applyFont="1"/>
    <xf numFmtId="0" fontId="2" fillId="0" borderId="17" xfId="0" applyFont="1" applyBorder="1"/>
    <xf numFmtId="4" fontId="2" fillId="0" borderId="17" xfId="0" applyNumberFormat="1" applyFont="1" applyBorder="1" applyAlignment="1">
      <alignment horizontal="right"/>
    </xf>
    <xf numFmtId="168" fontId="2" fillId="0" borderId="16" xfId="1" applyNumberFormat="1" applyFont="1" applyBorder="1" applyAlignment="1" applyProtection="1">
      <alignment horizontal="right"/>
    </xf>
    <xf numFmtId="4" fontId="2" fillId="0" borderId="0" xfId="0" applyNumberFormat="1" applyFont="1"/>
    <xf numFmtId="171" fontId="2" fillId="0" borderId="0" xfId="0" applyNumberFormat="1" applyFont="1"/>
    <xf numFmtId="172" fontId="2" fillId="0" borderId="0" xfId="1" applyNumberFormat="1" applyFont="1" applyBorder="1" applyProtection="1"/>
    <xf numFmtId="170" fontId="2" fillId="0" borderId="0" xfId="2" applyNumberFormat="1" applyFont="1" applyBorder="1" applyProtection="1"/>
    <xf numFmtId="0" fontId="2" fillId="0" borderId="19" xfId="0" applyFont="1" applyBorder="1" applyAlignment="1">
      <alignment horizont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176" fontId="2" fillId="0" borderId="0" xfId="0" applyNumberFormat="1" applyFont="1" applyAlignment="1">
      <alignment horizontal="left" vertical="center"/>
    </xf>
    <xf numFmtId="0" fontId="9" fillId="0" borderId="1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168" fontId="0" fillId="0" borderId="0" xfId="0" applyNumberFormat="1" applyAlignment="1">
      <alignment horizontal="center" vertical="center"/>
    </xf>
    <xf numFmtId="167" fontId="2" fillId="2" borderId="3" xfId="1" applyNumberFormat="1" applyFont="1" applyFill="1" applyBorder="1" applyProtection="1"/>
    <xf numFmtId="0" fontId="10" fillId="0" borderId="0" xfId="0" applyFont="1" applyAlignment="1">
      <alignment horizontal="left" vertical="center"/>
    </xf>
    <xf numFmtId="10" fontId="2" fillId="0" borderId="3" xfId="2" applyNumberFormat="1" applyFont="1" applyBorder="1" applyAlignment="1" applyProtection="1">
      <alignment horizontal="center"/>
    </xf>
    <xf numFmtId="168" fontId="2" fillId="0" borderId="3" xfId="1" applyNumberFormat="1" applyFont="1" applyBorder="1" applyAlignment="1" applyProtection="1">
      <alignment horizontal="right"/>
    </xf>
    <xf numFmtId="0" fontId="1" fillId="0" borderId="2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17" fontId="1" fillId="0" borderId="8" xfId="0" applyNumberFormat="1" applyFont="1" applyBorder="1" applyAlignment="1">
      <alignment horizontal="center" vertical="center"/>
    </xf>
    <xf numFmtId="0" fontId="7" fillId="3" borderId="0" xfId="0" applyFont="1" applyFill="1" applyAlignment="1">
      <alignment horizontal="center"/>
    </xf>
    <xf numFmtId="0" fontId="2" fillId="2" borderId="0" xfId="0" applyFont="1" applyFill="1" applyAlignment="1">
      <alignment horizontal="left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8" fillId="3" borderId="2" xfId="0" applyFont="1" applyFill="1" applyBorder="1" applyAlignment="1">
      <alignment horizontal="center"/>
    </xf>
    <xf numFmtId="0" fontId="2" fillId="0" borderId="3" xfId="0" applyFont="1" applyBorder="1" applyAlignment="1" applyProtection="1">
      <alignment horizontal="center" vertical="center"/>
      <protection locked="0"/>
    </xf>
    <xf numFmtId="0" fontId="8" fillId="2" borderId="0" xfId="0" applyFont="1" applyFill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166" fontId="1" fillId="0" borderId="3" xfId="0" applyNumberFormat="1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8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166" fontId="1" fillId="0" borderId="21" xfId="0" applyNumberFormat="1" applyFont="1" applyBorder="1" applyAlignment="1">
      <alignment horizontal="center" vertical="center" wrapText="1"/>
    </xf>
    <xf numFmtId="17" fontId="1" fillId="0" borderId="22" xfId="0" applyNumberFormat="1" applyFont="1" applyBorder="1" applyAlignment="1">
      <alignment horizontal="center" vertical="center"/>
    </xf>
    <xf numFmtId="0" fontId="2" fillId="0" borderId="11" xfId="0" applyFont="1" applyBorder="1" applyAlignment="1"/>
    <xf numFmtId="0" fontId="2" fillId="0" borderId="0" xfId="0" applyFont="1" applyAlignment="1"/>
    <xf numFmtId="0" fontId="2" fillId="0" borderId="0" xfId="0" applyFont="1" applyBorder="1" applyAlignment="1"/>
  </cellXfs>
  <cellStyles count="11">
    <cellStyle name="Moeda 2" xfId="3" xr:uid="{00000000-0005-0000-0000-000001000000}"/>
    <cellStyle name="Moeda 2 2" xfId="4" xr:uid="{00000000-0005-0000-0000-000002000000}"/>
    <cellStyle name="Moeda 2 3" xfId="5" xr:uid="{00000000-0005-0000-0000-000003000000}"/>
    <cellStyle name="Normal" xfId="0" builtinId="0"/>
    <cellStyle name="Porcentagem" xfId="2" builtinId="5"/>
    <cellStyle name="Vírgula" xfId="1" builtinId="3"/>
    <cellStyle name="Vírgula 2" xfId="6" xr:uid="{00000000-0005-0000-0000-000007000000}"/>
    <cellStyle name="Vírgula 2 2" xfId="7" xr:uid="{00000000-0005-0000-0000-000008000000}"/>
    <cellStyle name="Vírgula 2 3" xfId="8" xr:uid="{00000000-0005-0000-0000-000009000000}"/>
    <cellStyle name="Vírgula 3" xfId="9" xr:uid="{00000000-0005-0000-0000-00000A000000}"/>
    <cellStyle name="Vírgula 4" xfId="10" xr:uid="{00000000-0005-0000-0000-00000B000000}"/>
  </cellStyles>
  <dxfs count="1">
    <dxf>
      <fill>
        <patternFill patternType="solid">
          <bgColor rgb="FF00B050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EDEDED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Q46"/>
  <sheetViews>
    <sheetView tabSelected="1" zoomScaleNormal="100" workbookViewId="0">
      <selection activeCell="Q31" sqref="Q31"/>
    </sheetView>
  </sheetViews>
  <sheetFormatPr defaultColWidth="8.7109375" defaultRowHeight="15" customHeight="1" x14ac:dyDescent="0.25"/>
  <cols>
    <col min="1" max="1" width="7.7109375" customWidth="1"/>
    <col min="2" max="2" width="46.5703125" customWidth="1"/>
    <col min="3" max="3" width="15" customWidth="1"/>
    <col min="4" max="4" width="11.140625" hidden="1" customWidth="1"/>
    <col min="5" max="5" width="13.28515625" hidden="1" customWidth="1"/>
    <col min="6" max="6" width="19.5703125" hidden="1" customWidth="1"/>
    <col min="7" max="7" width="24.42578125" hidden="1" customWidth="1"/>
    <col min="9" max="15" width="14.28515625" customWidth="1"/>
    <col min="16" max="16" width="8.140625" bestFit="1" customWidth="1"/>
    <col min="17" max="17" width="13.28515625" customWidth="1"/>
    <col min="18" max="18" width="8.7109375" hidden="1"/>
    <col min="19" max="19" width="13" hidden="1" customWidth="1"/>
    <col min="20" max="20" width="9.28515625" hidden="1" customWidth="1"/>
    <col min="21" max="21" width="13.28515625" hidden="1" customWidth="1"/>
    <col min="22" max="22" width="8.7109375" hidden="1"/>
    <col min="23" max="23" width="13" hidden="1" customWidth="1"/>
    <col min="24" max="24" width="9.28515625" hidden="1" customWidth="1"/>
    <col min="25" max="25" width="13.28515625" hidden="1" customWidth="1"/>
    <col min="26" max="26" width="8.7109375" hidden="1"/>
    <col min="27" max="27" width="13.28515625" hidden="1" customWidth="1"/>
    <col min="28" max="28" width="8.7109375" hidden="1"/>
    <col min="29" max="29" width="13.28515625" hidden="1" customWidth="1"/>
    <col min="30" max="30" width="8.7109375" hidden="1"/>
    <col min="31" max="31" width="13.28515625" hidden="1" customWidth="1"/>
    <col min="32" max="32" width="8.7109375" hidden="1"/>
    <col min="33" max="35" width="13.28515625" hidden="1" customWidth="1"/>
    <col min="36" max="36" width="8.7109375" hidden="1"/>
    <col min="37" max="37" width="13.28515625" hidden="1" customWidth="1"/>
    <col min="38" max="38" width="10.42578125" customWidth="1"/>
    <col min="39" max="39" width="16.28515625" customWidth="1"/>
    <col min="40" max="40" width="15.28515625" customWidth="1"/>
    <col min="41" max="41" width="10.5703125" hidden="1" customWidth="1"/>
    <col min="42" max="42" width="13.85546875" hidden="1" customWidth="1"/>
    <col min="43" max="43" width="9.7109375" hidden="1" customWidth="1"/>
  </cols>
  <sheetData>
    <row r="1" spans="1:43" ht="21" x14ac:dyDescent="0.35">
      <c r="A1" s="79" t="s">
        <v>0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79"/>
      <c r="AA1" s="79"/>
      <c r="AB1" s="79"/>
      <c r="AC1" s="79"/>
      <c r="AD1" s="79"/>
      <c r="AE1" s="79"/>
      <c r="AF1" s="79"/>
      <c r="AG1" s="79"/>
      <c r="AH1" s="79"/>
      <c r="AI1" s="79"/>
      <c r="AJ1" s="79"/>
      <c r="AK1" s="79"/>
      <c r="AL1" s="79"/>
      <c r="AM1" s="79"/>
    </row>
    <row r="2" spans="1:43" ht="21" x14ac:dyDescent="0.35">
      <c r="A2" s="84" t="s">
        <v>33</v>
      </c>
      <c r="B2" s="84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  <c r="AJ2" s="40"/>
      <c r="AK2" s="40"/>
      <c r="AL2" s="40"/>
      <c r="AM2" s="40"/>
    </row>
    <row r="3" spans="1:43" ht="21" x14ac:dyDescent="0.35">
      <c r="A3" s="84" t="s">
        <v>41</v>
      </c>
      <c r="B3" s="84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</row>
    <row r="4" spans="1:43" x14ac:dyDescent="0.25">
      <c r="A4" s="80" t="s">
        <v>40</v>
      </c>
      <c r="B4" s="80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41" t="s">
        <v>1</v>
      </c>
      <c r="AM4" s="68">
        <f ca="1">TODAY()</f>
        <v>46304</v>
      </c>
    </row>
    <row r="5" spans="1:43" ht="15" customHeight="1" x14ac:dyDescent="0.25">
      <c r="A5" s="17" t="s">
        <v>46</v>
      </c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O5" s="81" t="s">
        <v>2</v>
      </c>
      <c r="AP5" s="81"/>
      <c r="AQ5" s="81"/>
    </row>
    <row r="6" spans="1:43" x14ac:dyDescent="0.25">
      <c r="A6" s="17" t="s">
        <v>42</v>
      </c>
      <c r="B6" s="17" t="s">
        <v>47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O6" s="81"/>
      <c r="AP6" s="81"/>
      <c r="AQ6" s="81"/>
    </row>
    <row r="7" spans="1:43" ht="15.75" thickBot="1" x14ac:dyDescent="0.3">
      <c r="A7" s="17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O7" s="81"/>
      <c r="AP7" s="81"/>
      <c r="AQ7" s="81"/>
    </row>
    <row r="8" spans="1:43" ht="15" customHeight="1" thickBot="1" x14ac:dyDescent="0.3">
      <c r="A8" s="82" t="s">
        <v>36</v>
      </c>
      <c r="B8" s="82"/>
      <c r="C8" s="82"/>
      <c r="D8" s="82"/>
      <c r="E8" s="82"/>
      <c r="F8" s="82"/>
      <c r="G8" s="82"/>
      <c r="H8" s="82"/>
      <c r="I8" s="82"/>
      <c r="J8" s="82"/>
      <c r="K8" s="82"/>
      <c r="L8" s="82"/>
      <c r="M8" s="82"/>
      <c r="N8" s="82"/>
      <c r="O8" s="82"/>
      <c r="P8" s="82"/>
      <c r="Q8" s="82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82"/>
      <c r="AL8" s="82"/>
      <c r="AM8" s="82"/>
      <c r="AO8" s="83" t="s">
        <v>3</v>
      </c>
      <c r="AP8" s="83"/>
      <c r="AQ8" s="83"/>
    </row>
    <row r="9" spans="1:43" s="1" customFormat="1" ht="15.75" thickBot="1" x14ac:dyDescent="0.3">
      <c r="A9" s="85" t="s">
        <v>4</v>
      </c>
      <c r="B9" s="86" t="s">
        <v>5</v>
      </c>
      <c r="C9" s="42"/>
      <c r="D9" s="87"/>
      <c r="E9" s="87"/>
      <c r="F9" s="87"/>
      <c r="G9" s="87"/>
      <c r="H9" s="87"/>
      <c r="I9" s="87"/>
      <c r="J9" s="87"/>
      <c r="K9" s="87"/>
      <c r="L9" s="87"/>
      <c r="M9" s="87"/>
      <c r="N9" s="87"/>
      <c r="O9" s="87"/>
      <c r="P9" s="87"/>
      <c r="Q9" s="87"/>
      <c r="R9" s="87"/>
      <c r="S9" s="87"/>
      <c r="T9" s="87"/>
      <c r="U9" s="87"/>
      <c r="V9" s="87"/>
      <c r="W9" s="87"/>
      <c r="X9" s="87"/>
      <c r="Y9" s="87"/>
      <c r="Z9" s="87"/>
      <c r="AA9" s="87"/>
      <c r="AB9" s="87"/>
      <c r="AC9" s="87"/>
      <c r="AD9" s="87"/>
      <c r="AE9" s="87"/>
      <c r="AF9" s="87"/>
      <c r="AG9" s="87"/>
      <c r="AH9" s="87"/>
      <c r="AI9" s="87"/>
      <c r="AJ9" s="87"/>
      <c r="AK9" s="87"/>
      <c r="AL9" s="87"/>
      <c r="AM9" s="87"/>
      <c r="AO9" s="2" t="s">
        <v>6</v>
      </c>
      <c r="AP9" s="3">
        <v>100</v>
      </c>
      <c r="AQ9" s="4" t="e">
        <f>AP9/#REF!</f>
        <v>#REF!</v>
      </c>
    </row>
    <row r="10" spans="1:43" s="1" customFormat="1" ht="15" customHeight="1" x14ac:dyDescent="0.25">
      <c r="A10" s="85"/>
      <c r="B10" s="86"/>
      <c r="C10" s="43"/>
      <c r="D10" s="88" t="s">
        <v>7</v>
      </c>
      <c r="E10" s="88"/>
      <c r="F10" s="88" t="s">
        <v>8</v>
      </c>
      <c r="G10" s="88"/>
      <c r="H10" s="77" t="s">
        <v>9</v>
      </c>
      <c r="I10" s="77"/>
      <c r="J10" s="77" t="s">
        <v>10</v>
      </c>
      <c r="K10" s="77"/>
      <c r="L10" s="77" t="s">
        <v>44</v>
      </c>
      <c r="M10" s="77"/>
      <c r="N10" s="77" t="s">
        <v>45</v>
      </c>
      <c r="O10" s="77"/>
      <c r="P10" s="77" t="s">
        <v>11</v>
      </c>
      <c r="Q10" s="77"/>
      <c r="R10" s="29"/>
      <c r="S10" s="29"/>
      <c r="T10" s="29"/>
      <c r="U10" s="29"/>
      <c r="V10" s="77" t="s">
        <v>11</v>
      </c>
      <c r="W10" s="77"/>
      <c r="X10" s="77" t="s">
        <v>12</v>
      </c>
      <c r="Y10" s="77"/>
      <c r="Z10" s="77" t="s">
        <v>13</v>
      </c>
      <c r="AA10" s="77"/>
      <c r="AB10" s="77" t="s">
        <v>14</v>
      </c>
      <c r="AC10" s="77"/>
      <c r="AD10" s="77" t="s">
        <v>15</v>
      </c>
      <c r="AE10" s="77"/>
      <c r="AF10" s="77" t="s">
        <v>16</v>
      </c>
      <c r="AG10" s="77"/>
      <c r="AH10" s="77" t="s">
        <v>17</v>
      </c>
      <c r="AI10" s="77"/>
      <c r="AJ10" s="77" t="s">
        <v>18</v>
      </c>
      <c r="AK10" s="77"/>
      <c r="AL10" s="78" t="s">
        <v>19</v>
      </c>
      <c r="AM10" s="78"/>
      <c r="AO10" s="2" t="s">
        <v>20</v>
      </c>
      <c r="AP10" s="5">
        <v>0</v>
      </c>
      <c r="AQ10" s="4" t="e">
        <f>AP10/#REF!</f>
        <v>#REF!</v>
      </c>
    </row>
    <row r="11" spans="1:43" x14ac:dyDescent="0.25">
      <c r="A11" s="44"/>
      <c r="B11" s="43"/>
      <c r="C11" s="43" t="s">
        <v>21</v>
      </c>
      <c r="D11" s="29" t="s">
        <v>22</v>
      </c>
      <c r="E11" s="30" t="s">
        <v>23</v>
      </c>
      <c r="F11" s="29" t="s">
        <v>22</v>
      </c>
      <c r="G11" s="30" t="s">
        <v>23</v>
      </c>
      <c r="H11" s="29" t="s">
        <v>22</v>
      </c>
      <c r="I11" s="30" t="s">
        <v>23</v>
      </c>
      <c r="J11" s="29" t="s">
        <v>22</v>
      </c>
      <c r="K11" s="30" t="s">
        <v>23</v>
      </c>
      <c r="L11" s="29" t="s">
        <v>22</v>
      </c>
      <c r="M11" s="30" t="s">
        <v>23</v>
      </c>
      <c r="N11" s="29" t="s">
        <v>22</v>
      </c>
      <c r="O11" s="30" t="s">
        <v>23</v>
      </c>
      <c r="P11" s="29" t="s">
        <v>22</v>
      </c>
      <c r="Q11" s="30" t="s">
        <v>23</v>
      </c>
      <c r="R11" s="30"/>
      <c r="S11" s="30"/>
      <c r="T11" s="30"/>
      <c r="U11" s="30"/>
      <c r="V11" s="29" t="s">
        <v>22</v>
      </c>
      <c r="W11" s="30" t="s">
        <v>23</v>
      </c>
      <c r="X11" s="29" t="s">
        <v>22</v>
      </c>
      <c r="Y11" s="30" t="s">
        <v>23</v>
      </c>
      <c r="Z11" s="29" t="s">
        <v>22</v>
      </c>
      <c r="AA11" s="30" t="s">
        <v>23</v>
      </c>
      <c r="AB11" s="29" t="s">
        <v>22</v>
      </c>
      <c r="AC11" s="30" t="s">
        <v>23</v>
      </c>
      <c r="AD11" s="29" t="s">
        <v>22</v>
      </c>
      <c r="AE11" s="30" t="s">
        <v>23</v>
      </c>
      <c r="AF11" s="29" t="s">
        <v>22</v>
      </c>
      <c r="AG11" s="30" t="s">
        <v>23</v>
      </c>
      <c r="AH11" s="29" t="s">
        <v>22</v>
      </c>
      <c r="AI11" s="30" t="s">
        <v>23</v>
      </c>
      <c r="AJ11" s="29" t="s">
        <v>22</v>
      </c>
      <c r="AK11" s="30" t="s">
        <v>23</v>
      </c>
      <c r="AL11" s="29" t="s">
        <v>22</v>
      </c>
      <c r="AM11" s="45" t="s">
        <v>23</v>
      </c>
      <c r="AO11" s="2"/>
      <c r="AP11" s="5"/>
      <c r="AQ11" s="4"/>
    </row>
    <row r="12" spans="1:43" x14ac:dyDescent="0.25">
      <c r="A12" s="70">
        <v>1</v>
      </c>
      <c r="B12" s="32" t="s">
        <v>24</v>
      </c>
      <c r="C12" s="72"/>
      <c r="D12" s="46"/>
      <c r="E12" s="31"/>
      <c r="F12" s="46"/>
      <c r="G12" s="31"/>
      <c r="H12" s="46">
        <v>1</v>
      </c>
      <c r="I12" s="31">
        <f>ROUND($C12*H12,2)</f>
        <v>0</v>
      </c>
      <c r="J12" s="74">
        <v>0</v>
      </c>
      <c r="K12" s="75">
        <f>J12*C12</f>
        <v>0</v>
      </c>
      <c r="L12" s="74">
        <v>0</v>
      </c>
      <c r="M12" s="75">
        <f>L12*E12</f>
        <v>0</v>
      </c>
      <c r="N12" s="74">
        <v>0</v>
      </c>
      <c r="O12" s="75">
        <f>N12*G12</f>
        <v>0</v>
      </c>
      <c r="P12" s="74">
        <v>0</v>
      </c>
      <c r="Q12" s="75">
        <f>P12*I12</f>
        <v>0</v>
      </c>
      <c r="R12" s="31"/>
      <c r="S12" s="31"/>
      <c r="T12" s="31"/>
      <c r="U12" s="31"/>
      <c r="V12" s="46"/>
      <c r="W12" s="31"/>
      <c r="X12" s="46"/>
      <c r="Y12" s="31"/>
      <c r="Z12" s="46"/>
      <c r="AA12" s="31"/>
      <c r="AB12" s="46"/>
      <c r="AC12" s="31"/>
      <c r="AD12" s="46"/>
      <c r="AE12" s="31"/>
      <c r="AF12" s="46"/>
      <c r="AG12" s="31"/>
      <c r="AH12" s="46"/>
      <c r="AI12" s="31"/>
      <c r="AJ12" s="46"/>
      <c r="AK12" s="31"/>
      <c r="AL12" s="47">
        <f>H12+J12+L12+N12+P12</f>
        <v>1</v>
      </c>
      <c r="AM12" s="48">
        <f>I12+K12+M12+O12+Q12</f>
        <v>0</v>
      </c>
      <c r="AN12" s="71" t="str">
        <f>IF(AM12=C12,"OK","Valor diferente")</f>
        <v>OK</v>
      </c>
      <c r="AO12" s="7"/>
      <c r="AP12" s="8"/>
      <c r="AQ12" s="9"/>
    </row>
    <row r="13" spans="1:43" x14ac:dyDescent="0.25">
      <c r="A13" s="70">
        <v>3</v>
      </c>
      <c r="B13" s="32" t="s">
        <v>25</v>
      </c>
      <c r="C13" s="72"/>
      <c r="D13" s="46"/>
      <c r="E13" s="31"/>
      <c r="F13" s="46"/>
      <c r="G13" s="31"/>
      <c r="H13" s="46">
        <v>0.2</v>
      </c>
      <c r="I13" s="31">
        <f t="shared" ref="I13:K18" si="0">ROUND($C13*H13,2)</f>
        <v>0</v>
      </c>
      <c r="J13" s="74">
        <v>0.2</v>
      </c>
      <c r="K13" s="31">
        <f t="shared" si="0"/>
        <v>0</v>
      </c>
      <c r="L13" s="74">
        <v>0.2</v>
      </c>
      <c r="M13" s="31">
        <f t="shared" ref="M13:M18" si="1">ROUND($C13*L13,2)</f>
        <v>0</v>
      </c>
      <c r="N13" s="74">
        <v>0.2</v>
      </c>
      <c r="O13" s="31">
        <f t="shared" ref="O13:O18" si="2">ROUND($C13*N13,2)</f>
        <v>0</v>
      </c>
      <c r="P13" s="74" t="e">
        <f>Q13/C13</f>
        <v>#DIV/0!</v>
      </c>
      <c r="Q13" s="31">
        <f>C13-(I13+K13+M13+O13)</f>
        <v>0</v>
      </c>
      <c r="R13" s="31"/>
      <c r="S13" s="31"/>
      <c r="T13" s="31"/>
      <c r="U13" s="31"/>
      <c r="V13" s="46"/>
      <c r="W13" s="31"/>
      <c r="X13" s="46"/>
      <c r="Y13" s="31"/>
      <c r="Z13" s="46"/>
      <c r="AA13" s="31"/>
      <c r="AB13" s="46"/>
      <c r="AC13" s="31"/>
      <c r="AD13" s="46"/>
      <c r="AE13" s="31"/>
      <c r="AF13" s="46"/>
      <c r="AG13" s="31"/>
      <c r="AH13" s="46"/>
      <c r="AI13" s="31"/>
      <c r="AJ13" s="46"/>
      <c r="AK13" s="31"/>
      <c r="AL13" s="47" t="e">
        <f t="shared" ref="AL13:AL18" si="3">H13+J13+L13+N13+P13</f>
        <v>#DIV/0!</v>
      </c>
      <c r="AM13" s="48">
        <f t="shared" ref="AM13:AM18" si="4">I13+K13+M13+O13+Q13</f>
        <v>0</v>
      </c>
      <c r="AN13" s="71" t="str">
        <f t="shared" ref="AN13:AN20" si="5">IF(AM13=C13,"OK","Valor diferente")</f>
        <v>OK</v>
      </c>
      <c r="AO13" s="10"/>
      <c r="AP13" s="11"/>
      <c r="AQ13" s="12"/>
    </row>
    <row r="14" spans="1:43" x14ac:dyDescent="0.25">
      <c r="A14" s="70" t="s">
        <v>38</v>
      </c>
      <c r="B14" s="32" t="s">
        <v>26</v>
      </c>
      <c r="C14" s="72"/>
      <c r="D14" s="46"/>
      <c r="E14" s="31"/>
      <c r="F14" s="46"/>
      <c r="G14" s="31"/>
      <c r="H14" s="46">
        <v>1</v>
      </c>
      <c r="I14" s="31">
        <f t="shared" si="0"/>
        <v>0</v>
      </c>
      <c r="J14" s="74">
        <v>0</v>
      </c>
      <c r="K14" s="31">
        <f t="shared" si="0"/>
        <v>0</v>
      </c>
      <c r="L14" s="74">
        <v>0</v>
      </c>
      <c r="M14" s="31">
        <f t="shared" si="1"/>
        <v>0</v>
      </c>
      <c r="N14" s="74">
        <v>0</v>
      </c>
      <c r="O14" s="31">
        <f t="shared" si="2"/>
        <v>0</v>
      </c>
      <c r="P14" s="74" t="e">
        <f t="shared" ref="P14:P18" si="6">Q14/C14</f>
        <v>#DIV/0!</v>
      </c>
      <c r="Q14" s="31">
        <f t="shared" ref="Q14:Q18" si="7">C14-(I14+K14+M14+O14)</f>
        <v>0</v>
      </c>
      <c r="R14" s="31"/>
      <c r="S14" s="31"/>
      <c r="T14" s="31"/>
      <c r="U14" s="31"/>
      <c r="V14" s="46"/>
      <c r="W14" s="31"/>
      <c r="X14" s="46"/>
      <c r="Y14" s="31"/>
      <c r="Z14" s="46"/>
      <c r="AA14" s="31"/>
      <c r="AB14" s="46"/>
      <c r="AC14" s="31"/>
      <c r="AD14" s="46"/>
      <c r="AE14" s="31"/>
      <c r="AF14" s="46"/>
      <c r="AG14" s="31"/>
      <c r="AH14" s="46"/>
      <c r="AI14" s="31"/>
      <c r="AJ14" s="46"/>
      <c r="AK14" s="31"/>
      <c r="AL14" s="47" t="e">
        <f t="shared" si="3"/>
        <v>#DIV/0!</v>
      </c>
      <c r="AM14" s="48">
        <f t="shared" si="4"/>
        <v>0</v>
      </c>
      <c r="AN14" s="71" t="str">
        <f t="shared" si="5"/>
        <v>OK</v>
      </c>
      <c r="AO14" s="10"/>
      <c r="AP14" s="13"/>
      <c r="AQ14" s="12"/>
    </row>
    <row r="15" spans="1:43" x14ac:dyDescent="0.25">
      <c r="A15" s="70" t="s">
        <v>39</v>
      </c>
      <c r="B15" s="32" t="s">
        <v>37</v>
      </c>
      <c r="C15" s="72"/>
      <c r="D15" s="46"/>
      <c r="E15" s="31"/>
      <c r="F15" s="46"/>
      <c r="G15" s="31"/>
      <c r="H15" s="46">
        <v>0</v>
      </c>
      <c r="I15" s="31">
        <f t="shared" si="0"/>
        <v>0</v>
      </c>
      <c r="J15" s="74">
        <v>0</v>
      </c>
      <c r="K15" s="31">
        <f t="shared" si="0"/>
        <v>0</v>
      </c>
      <c r="L15" s="74">
        <v>0</v>
      </c>
      <c r="M15" s="31">
        <f t="shared" si="1"/>
        <v>0</v>
      </c>
      <c r="N15" s="74">
        <v>0</v>
      </c>
      <c r="O15" s="31">
        <f t="shared" si="2"/>
        <v>0</v>
      </c>
      <c r="P15" s="74" t="e">
        <f t="shared" si="6"/>
        <v>#DIV/0!</v>
      </c>
      <c r="Q15" s="31">
        <f t="shared" si="7"/>
        <v>0</v>
      </c>
      <c r="R15" s="31"/>
      <c r="S15" s="31"/>
      <c r="T15" s="31"/>
      <c r="U15" s="31"/>
      <c r="V15" s="46"/>
      <c r="W15" s="31"/>
      <c r="X15" s="46"/>
      <c r="Y15" s="31"/>
      <c r="Z15" s="46"/>
      <c r="AA15" s="31"/>
      <c r="AB15" s="46"/>
      <c r="AC15" s="31"/>
      <c r="AD15" s="46"/>
      <c r="AE15" s="31"/>
      <c r="AF15" s="46"/>
      <c r="AG15" s="31"/>
      <c r="AH15" s="46"/>
      <c r="AI15" s="31"/>
      <c r="AJ15" s="46"/>
      <c r="AK15" s="31"/>
      <c r="AL15" s="47" t="e">
        <f t="shared" si="3"/>
        <v>#DIV/0!</v>
      </c>
      <c r="AM15" s="48">
        <f t="shared" si="4"/>
        <v>0</v>
      </c>
      <c r="AN15" s="71" t="str">
        <f t="shared" si="5"/>
        <v>OK</v>
      </c>
      <c r="AO15" s="10"/>
      <c r="AP15" s="13"/>
      <c r="AQ15" s="12"/>
    </row>
    <row r="16" spans="1:43" x14ac:dyDescent="0.25">
      <c r="A16" s="70">
        <v>5</v>
      </c>
      <c r="B16" s="32" t="s">
        <v>27</v>
      </c>
      <c r="C16" s="72"/>
      <c r="D16" s="49"/>
      <c r="E16" s="33"/>
      <c r="F16" s="49"/>
      <c r="G16" s="33"/>
      <c r="H16" s="46">
        <v>0.2</v>
      </c>
      <c r="I16" s="31">
        <f t="shared" si="0"/>
        <v>0</v>
      </c>
      <c r="J16" s="74">
        <v>0.2</v>
      </c>
      <c r="K16" s="31">
        <f t="shared" si="0"/>
        <v>0</v>
      </c>
      <c r="L16" s="74">
        <v>0.2</v>
      </c>
      <c r="M16" s="31">
        <f t="shared" si="1"/>
        <v>0</v>
      </c>
      <c r="N16" s="74">
        <v>0.2</v>
      </c>
      <c r="O16" s="31">
        <f t="shared" si="2"/>
        <v>0</v>
      </c>
      <c r="P16" s="74" t="e">
        <f t="shared" si="6"/>
        <v>#DIV/0!</v>
      </c>
      <c r="Q16" s="31">
        <f t="shared" si="7"/>
        <v>0</v>
      </c>
      <c r="R16" s="33"/>
      <c r="S16" s="33"/>
      <c r="T16" s="33"/>
      <c r="U16" s="33"/>
      <c r="V16" s="49"/>
      <c r="W16" s="33"/>
      <c r="X16" s="49"/>
      <c r="Y16" s="33"/>
      <c r="Z16" s="49"/>
      <c r="AA16" s="33"/>
      <c r="AB16" s="49"/>
      <c r="AC16" s="33"/>
      <c r="AD16" s="49"/>
      <c r="AE16" s="33"/>
      <c r="AF16" s="49"/>
      <c r="AG16" s="33"/>
      <c r="AH16" s="49"/>
      <c r="AI16" s="33"/>
      <c r="AJ16" s="49"/>
      <c r="AK16" s="33"/>
      <c r="AL16" s="47" t="e">
        <f t="shared" si="3"/>
        <v>#DIV/0!</v>
      </c>
      <c r="AM16" s="48">
        <f t="shared" si="4"/>
        <v>0</v>
      </c>
      <c r="AN16" s="71" t="str">
        <f t="shared" si="5"/>
        <v>OK</v>
      </c>
      <c r="AO16" s="10"/>
      <c r="AP16" s="14"/>
      <c r="AQ16" s="15"/>
    </row>
    <row r="17" spans="1:43" x14ac:dyDescent="0.25">
      <c r="A17" s="70">
        <v>6</v>
      </c>
      <c r="B17" s="32" t="s">
        <v>28</v>
      </c>
      <c r="C17" s="72"/>
      <c r="D17" s="49"/>
      <c r="E17" s="33"/>
      <c r="F17" s="49"/>
      <c r="G17" s="33"/>
      <c r="H17" s="46">
        <v>0.2</v>
      </c>
      <c r="I17" s="31">
        <f t="shared" si="0"/>
        <v>0</v>
      </c>
      <c r="J17" s="74">
        <v>0.2</v>
      </c>
      <c r="K17" s="31">
        <f t="shared" si="0"/>
        <v>0</v>
      </c>
      <c r="L17" s="74">
        <v>0.2</v>
      </c>
      <c r="M17" s="31">
        <f t="shared" si="1"/>
        <v>0</v>
      </c>
      <c r="N17" s="74">
        <v>0.2</v>
      </c>
      <c r="O17" s="31">
        <f t="shared" si="2"/>
        <v>0</v>
      </c>
      <c r="P17" s="74" t="e">
        <f t="shared" si="6"/>
        <v>#DIV/0!</v>
      </c>
      <c r="Q17" s="31">
        <f t="shared" si="7"/>
        <v>0</v>
      </c>
      <c r="R17" s="33"/>
      <c r="S17" s="33"/>
      <c r="T17" s="33"/>
      <c r="U17" s="33"/>
      <c r="V17" s="49"/>
      <c r="W17" s="33"/>
      <c r="X17" s="49"/>
      <c r="Y17" s="33"/>
      <c r="Z17" s="49"/>
      <c r="AA17" s="33"/>
      <c r="AB17" s="49"/>
      <c r="AC17" s="33"/>
      <c r="AD17" s="49"/>
      <c r="AE17" s="31"/>
      <c r="AF17" s="49"/>
      <c r="AG17" s="31"/>
      <c r="AH17" s="49"/>
      <c r="AI17" s="31"/>
      <c r="AJ17" s="49"/>
      <c r="AK17" s="31"/>
      <c r="AL17" s="47" t="e">
        <f t="shared" si="3"/>
        <v>#DIV/0!</v>
      </c>
      <c r="AM17" s="48">
        <f t="shared" si="4"/>
        <v>0</v>
      </c>
      <c r="AN17" s="71" t="str">
        <f t="shared" si="5"/>
        <v>OK</v>
      </c>
      <c r="AO17" s="10"/>
      <c r="AP17" s="14"/>
      <c r="AQ17" s="15"/>
    </row>
    <row r="18" spans="1:43" x14ac:dyDescent="0.25">
      <c r="A18" s="70">
        <v>7</v>
      </c>
      <c r="B18" s="32" t="s">
        <v>29</v>
      </c>
      <c r="C18" s="72"/>
      <c r="D18" s="46"/>
      <c r="E18" s="31"/>
      <c r="F18" s="46"/>
      <c r="G18" s="31"/>
      <c r="H18" s="46">
        <v>0.2</v>
      </c>
      <c r="I18" s="31">
        <f t="shared" si="0"/>
        <v>0</v>
      </c>
      <c r="J18" s="74">
        <v>0.2</v>
      </c>
      <c r="K18" s="31">
        <f t="shared" si="0"/>
        <v>0</v>
      </c>
      <c r="L18" s="74">
        <v>0.2</v>
      </c>
      <c r="M18" s="31">
        <f t="shared" si="1"/>
        <v>0</v>
      </c>
      <c r="N18" s="74">
        <v>0.2</v>
      </c>
      <c r="O18" s="31">
        <f t="shared" si="2"/>
        <v>0</v>
      </c>
      <c r="P18" s="74" t="e">
        <f t="shared" si="6"/>
        <v>#DIV/0!</v>
      </c>
      <c r="Q18" s="31">
        <f t="shared" si="7"/>
        <v>0</v>
      </c>
      <c r="R18" s="31"/>
      <c r="S18" s="31"/>
      <c r="T18" s="31"/>
      <c r="U18" s="31"/>
      <c r="V18" s="46"/>
      <c r="W18" s="31"/>
      <c r="X18" s="46"/>
      <c r="Y18" s="31"/>
      <c r="Z18" s="46"/>
      <c r="AA18" s="31"/>
      <c r="AB18" s="46"/>
      <c r="AC18" s="31"/>
      <c r="AD18" s="46"/>
      <c r="AE18" s="31"/>
      <c r="AF18" s="46"/>
      <c r="AG18" s="31"/>
      <c r="AH18" s="46"/>
      <c r="AI18" s="31"/>
      <c r="AJ18" s="46"/>
      <c r="AK18" s="31"/>
      <c r="AL18" s="47" t="e">
        <f t="shared" si="3"/>
        <v>#DIV/0!</v>
      </c>
      <c r="AM18" s="48">
        <f t="shared" si="4"/>
        <v>0</v>
      </c>
      <c r="AN18" s="71" t="str">
        <f t="shared" si="5"/>
        <v>OK</v>
      </c>
      <c r="AO18" s="10"/>
      <c r="AP18" s="14"/>
      <c r="AQ18" s="15"/>
    </row>
    <row r="19" spans="1:43" x14ac:dyDescent="0.25">
      <c r="A19" s="91"/>
      <c r="B19" s="91"/>
      <c r="C19" s="91"/>
      <c r="D19" s="91"/>
      <c r="E19" s="91"/>
      <c r="F19" s="91"/>
      <c r="G19" s="91"/>
      <c r="H19" s="91"/>
      <c r="I19" s="91"/>
      <c r="J19" s="91"/>
      <c r="K19" s="91"/>
      <c r="L19" s="91"/>
      <c r="M19" s="91"/>
      <c r="N19" s="91"/>
      <c r="O19" s="91"/>
      <c r="P19" s="91"/>
      <c r="Q19" s="91"/>
      <c r="R19" s="91"/>
      <c r="S19" s="91"/>
      <c r="T19" s="91"/>
      <c r="U19" s="91"/>
      <c r="V19" s="91"/>
      <c r="W19" s="91"/>
      <c r="X19" s="91"/>
      <c r="Y19" s="91"/>
      <c r="Z19" s="91"/>
      <c r="AA19" s="91"/>
      <c r="AB19" s="91"/>
      <c r="AC19" s="91"/>
      <c r="AD19" s="91"/>
      <c r="AE19" s="91"/>
      <c r="AF19" s="91"/>
      <c r="AG19" s="91"/>
      <c r="AH19" s="91"/>
      <c r="AI19" s="91"/>
      <c r="AJ19" s="91"/>
      <c r="AK19" s="91"/>
      <c r="AL19" s="91"/>
      <c r="AM19" s="91"/>
      <c r="AN19" s="71"/>
    </row>
    <row r="20" spans="1:43" ht="15.75" thickBot="1" x14ac:dyDescent="0.3">
      <c r="A20" s="50"/>
      <c r="B20" s="69" t="s">
        <v>35</v>
      </c>
      <c r="C20" s="51">
        <f>SUM(C12:C18)</f>
        <v>0</v>
      </c>
      <c r="D20" s="52" t="e">
        <f>TRUNC(ROUND(E20/$C$20,4),4)</f>
        <v>#DIV/0!</v>
      </c>
      <c r="E20" s="51">
        <f>SUM(E12:E18)</f>
        <v>0</v>
      </c>
      <c r="F20" s="52" t="e">
        <f>TRUNC(ROUND(G20/$C$20,4),4)</f>
        <v>#DIV/0!</v>
      </c>
      <c r="G20" s="51">
        <f>SUM(G12:G18)</f>
        <v>0</v>
      </c>
      <c r="H20" s="52" t="e">
        <f>I20/$C$20</f>
        <v>#DIV/0!</v>
      </c>
      <c r="I20" s="51">
        <f>SUM(I12:I18)</f>
        <v>0</v>
      </c>
      <c r="J20" s="52" t="e">
        <f>K20/$C$20</f>
        <v>#DIV/0!</v>
      </c>
      <c r="K20" s="51">
        <f>SUM(K12:K18)</f>
        <v>0</v>
      </c>
      <c r="L20" s="52" t="e">
        <f>M20/$C$20</f>
        <v>#DIV/0!</v>
      </c>
      <c r="M20" s="51">
        <f>SUM(M12:M18)</f>
        <v>0</v>
      </c>
      <c r="N20" s="52" t="e">
        <f>O20/$C$20</f>
        <v>#DIV/0!</v>
      </c>
      <c r="O20" s="51">
        <f>SUM(O12:O18)</f>
        <v>0</v>
      </c>
      <c r="P20" s="52" t="e">
        <f>Q20/$C$20</f>
        <v>#DIV/0!</v>
      </c>
      <c r="Q20" s="51">
        <f>SUM(Q12:Q18)</f>
        <v>0</v>
      </c>
      <c r="R20" s="51"/>
      <c r="S20" s="51"/>
      <c r="T20" s="51"/>
      <c r="U20" s="51"/>
      <c r="V20" s="52" t="e">
        <f>W20/$C$20</f>
        <v>#DIV/0!</v>
      </c>
      <c r="W20" s="51">
        <f>SUM(W12:W15,W18)</f>
        <v>0</v>
      </c>
      <c r="X20" s="52" t="e">
        <f>Y20/$C$20</f>
        <v>#DIV/0!</v>
      </c>
      <c r="Y20" s="51">
        <f>SUM(Y12:Y15,Y18)</f>
        <v>0</v>
      </c>
      <c r="Z20" s="52" t="e">
        <f>AA20/$C$20</f>
        <v>#DIV/0!</v>
      </c>
      <c r="AA20" s="51">
        <f>SUM(AA12:AA15,AA18)</f>
        <v>0</v>
      </c>
      <c r="AB20" s="52" t="e">
        <f>AC20/$C$20</f>
        <v>#DIV/0!</v>
      </c>
      <c r="AC20" s="51">
        <f>SUM(AC12:AC15,AC18)</f>
        <v>0</v>
      </c>
      <c r="AD20" s="52" t="e">
        <f>TRUNC(ROUND(AE20/$C$20,4),4)</f>
        <v>#DIV/0!</v>
      </c>
      <c r="AE20" s="51">
        <f>SUM(AE12:AE15,AE18)</f>
        <v>0</v>
      </c>
      <c r="AF20" s="52" t="e">
        <f>TRUNC(ROUND(AG20/$C$20,4),4)</f>
        <v>#DIV/0!</v>
      </c>
      <c r="AG20" s="51">
        <f>SUM(AG12:AG15,AG18)</f>
        <v>0</v>
      </c>
      <c r="AH20" s="52" t="e">
        <f>TRUNC(ROUND(AI20/$C$20,4),4)</f>
        <v>#DIV/0!</v>
      </c>
      <c r="AI20" s="51">
        <f>SUM(AI12:AI18)</f>
        <v>0</v>
      </c>
      <c r="AJ20" s="52" t="e">
        <f>TRUNC(ROUND(AK20/$C$20,4),4)</f>
        <v>#DIV/0!</v>
      </c>
      <c r="AK20" s="51">
        <f>SUM(AK12:AK18)</f>
        <v>0</v>
      </c>
      <c r="AL20" s="53" t="e">
        <f>H20+J20+L20+N20+P20</f>
        <v>#DIV/0!</v>
      </c>
      <c r="AM20" s="54">
        <f>I20+K20+M20+O20+Q20</f>
        <v>0</v>
      </c>
      <c r="AN20" s="71" t="str">
        <f t="shared" si="5"/>
        <v>OK</v>
      </c>
      <c r="AP20" s="6"/>
    </row>
    <row r="21" spans="1:43" hidden="1" x14ac:dyDescent="0.25">
      <c r="A21" s="17"/>
      <c r="B21" s="17"/>
      <c r="C21" s="35" t="e">
        <f>SUM(C13:C18)-C16-#REF!</f>
        <v>#REF!</v>
      </c>
      <c r="D21" s="55"/>
      <c r="E21" s="17"/>
      <c r="F21" s="17"/>
      <c r="G21" s="17"/>
      <c r="H21" s="17"/>
      <c r="I21" s="56">
        <f>SUM(I13:I15)+I17+I18</f>
        <v>0</v>
      </c>
      <c r="J21" s="56"/>
      <c r="K21" s="56"/>
      <c r="L21" s="56"/>
      <c r="M21" s="56"/>
      <c r="N21" s="56"/>
      <c r="O21" s="56"/>
      <c r="P21" s="17"/>
      <c r="Q21" s="56">
        <f>SUM(Q13:Q15)+Q17+Q18</f>
        <v>0</v>
      </c>
      <c r="R21" s="56"/>
      <c r="S21" s="56"/>
      <c r="T21" s="56"/>
      <c r="U21" s="56"/>
      <c r="V21" s="17"/>
      <c r="W21" s="56">
        <f>SUM(W13:W15)+W17+W18</f>
        <v>0</v>
      </c>
      <c r="X21" s="17"/>
      <c r="Y21" s="56">
        <f>SUM(Y13:Y15)+Y17+Y18</f>
        <v>0</v>
      </c>
      <c r="Z21" s="17"/>
      <c r="AA21" s="56">
        <f>SUM(AA13:AA15)+AA17+AA18</f>
        <v>0</v>
      </c>
      <c r="AB21" s="17"/>
      <c r="AC21" s="56">
        <f>SUM(AC13:AC15)+AC17+AC18</f>
        <v>0</v>
      </c>
      <c r="AD21" s="17"/>
      <c r="AE21" s="56">
        <f>SUM(AE13:AE15)+AE17+AE18</f>
        <v>0</v>
      </c>
      <c r="AF21" s="17"/>
      <c r="AG21" s="56">
        <f>SUM(AG13:AG15)+AG17+AG18</f>
        <v>0</v>
      </c>
      <c r="AH21" s="56"/>
      <c r="AI21" s="56"/>
      <c r="AJ21" s="17"/>
      <c r="AK21" s="56">
        <f>SUM(AK13:AK15)+AK17+AK18</f>
        <v>0</v>
      </c>
      <c r="AL21" s="17"/>
      <c r="AM21" s="56">
        <f>SUM(H21:AC21)</f>
        <v>0</v>
      </c>
      <c r="AN21" s="71"/>
    </row>
    <row r="22" spans="1:43" ht="15" customHeight="1" x14ac:dyDescent="0.25">
      <c r="A22" s="17"/>
      <c r="B22" s="17"/>
      <c r="C22" s="35"/>
      <c r="D22" s="55"/>
      <c r="E22" s="17"/>
      <c r="F22" s="17"/>
      <c r="G22" s="17"/>
      <c r="H22" s="38"/>
      <c r="I22" s="38"/>
      <c r="J22" s="38"/>
      <c r="K22" s="38"/>
      <c r="L22" s="38"/>
      <c r="M22" s="38"/>
      <c r="N22" s="38"/>
      <c r="O22" s="38"/>
      <c r="P22" s="38"/>
      <c r="Q22" s="38"/>
      <c r="R22" s="38"/>
      <c r="S22" s="38"/>
      <c r="T22" s="38"/>
      <c r="U22" s="38"/>
      <c r="V22" s="38"/>
      <c r="W22" s="38" t="e">
        <f>W21/$C$21</f>
        <v>#REF!</v>
      </c>
      <c r="X22" s="38"/>
      <c r="Y22" s="38" t="e">
        <f>Y21/$C$21</f>
        <v>#REF!</v>
      </c>
      <c r="Z22" s="38"/>
      <c r="AA22" s="38" t="e">
        <f>AA21/$C$21</f>
        <v>#REF!</v>
      </c>
      <c r="AB22" s="38"/>
      <c r="AC22" s="38" t="e">
        <f>AC21/$C$21</f>
        <v>#REF!</v>
      </c>
      <c r="AD22" s="38"/>
      <c r="AE22" s="38" t="e">
        <f>AE21/$C$21</f>
        <v>#REF!</v>
      </c>
      <c r="AF22" s="38"/>
      <c r="AG22" s="38" t="e">
        <f>AG21/$C$21</f>
        <v>#REF!</v>
      </c>
      <c r="AH22" s="38"/>
      <c r="AI22" s="38"/>
      <c r="AJ22" s="38"/>
      <c r="AK22" s="38" t="e">
        <f>AK21/$C$21</f>
        <v>#REF!</v>
      </c>
      <c r="AL22" s="38"/>
      <c r="AM22" s="38"/>
      <c r="AN22" s="71"/>
    </row>
    <row r="23" spans="1:43" ht="15.75" thickBot="1" x14ac:dyDescent="0.3">
      <c r="A23" s="17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71"/>
    </row>
    <row r="24" spans="1:43" ht="16.5" thickBot="1" x14ac:dyDescent="0.3">
      <c r="A24" s="82" t="s">
        <v>30</v>
      </c>
      <c r="B24" s="82"/>
      <c r="C24" s="82"/>
      <c r="D24" s="82"/>
      <c r="E24" s="82"/>
      <c r="F24" s="82"/>
      <c r="G24" s="82"/>
      <c r="H24" s="82"/>
      <c r="I24" s="82"/>
      <c r="J24" s="82"/>
      <c r="K24" s="82"/>
      <c r="L24" s="82"/>
      <c r="M24" s="82"/>
      <c r="N24" s="82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  <c r="AG24" s="82"/>
      <c r="AH24" s="82"/>
      <c r="AI24" s="82"/>
      <c r="AJ24" s="82"/>
      <c r="AK24" s="82"/>
      <c r="AL24" s="82"/>
      <c r="AM24" s="82"/>
      <c r="AN24" s="71"/>
      <c r="AQ24" s="16"/>
    </row>
    <row r="25" spans="1:43" ht="15" customHeight="1" x14ac:dyDescent="0.25">
      <c r="A25" s="64"/>
      <c r="B25" s="92" t="s">
        <v>34</v>
      </c>
      <c r="C25" s="65"/>
      <c r="D25" s="94" t="str">
        <f>D10</f>
        <v>Realizado até xx/xx/xxxxx</v>
      </c>
      <c r="E25" s="94"/>
      <c r="F25" s="94" t="str">
        <f>F10</f>
        <v>xx/xx/xxxx - xx/xx/xxxx</v>
      </c>
      <c r="G25" s="94"/>
      <c r="H25" s="76" t="str">
        <f>H10</f>
        <v>30 Dias</v>
      </c>
      <c r="I25" s="76"/>
      <c r="J25" s="76" t="str">
        <f>J10</f>
        <v>60 Dias</v>
      </c>
      <c r="K25" s="76"/>
      <c r="L25" s="76" t="str">
        <f>L10</f>
        <v>90 Dias</v>
      </c>
      <c r="M25" s="76"/>
      <c r="N25" s="76" t="str">
        <f>N10</f>
        <v>120 Dias</v>
      </c>
      <c r="O25" s="76"/>
      <c r="P25" s="76" t="str">
        <f>P10</f>
        <v>150 Dias</v>
      </c>
      <c r="Q25" s="76"/>
      <c r="R25" s="66"/>
      <c r="S25" s="66"/>
      <c r="T25" s="66"/>
      <c r="U25" s="66"/>
      <c r="V25" s="76" t="str">
        <f>V10</f>
        <v>150 Dias</v>
      </c>
      <c r="W25" s="76"/>
      <c r="X25" s="76" t="str">
        <f>X10</f>
        <v>180 Dias</v>
      </c>
      <c r="Y25" s="76"/>
      <c r="Z25" s="76" t="str">
        <f>Z10</f>
        <v>210 Dias</v>
      </c>
      <c r="AA25" s="76"/>
      <c r="AB25" s="76" t="str">
        <f>AB10</f>
        <v>240 Dias</v>
      </c>
      <c r="AC25" s="76"/>
      <c r="AD25" s="76" t="str">
        <f>AD10</f>
        <v>270 Dias</v>
      </c>
      <c r="AE25" s="76"/>
      <c r="AF25" s="76" t="str">
        <f>AF10</f>
        <v>300 Dias</v>
      </c>
      <c r="AG25" s="76"/>
      <c r="AH25" s="76" t="str">
        <f>AH10</f>
        <v>330 Dias</v>
      </c>
      <c r="AI25" s="76"/>
      <c r="AJ25" s="76" t="str">
        <f>AJ10</f>
        <v>360 Dias</v>
      </c>
      <c r="AK25" s="76"/>
      <c r="AL25" s="95" t="s">
        <v>19</v>
      </c>
      <c r="AM25" s="95"/>
      <c r="AN25" s="71"/>
    </row>
    <row r="26" spans="1:43" ht="15.75" thickBot="1" x14ac:dyDescent="0.3">
      <c r="A26" s="67"/>
      <c r="B26" s="93"/>
      <c r="C26" s="57"/>
      <c r="D26" s="58"/>
      <c r="E26" s="34">
        <v>0</v>
      </c>
      <c r="F26" s="58"/>
      <c r="G26" s="34" t="e">
        <f>TRUNC(ROUND(G20*$AQ$9,2),2)</f>
        <v>#REF!</v>
      </c>
      <c r="H26" s="58"/>
      <c r="I26" s="34">
        <f>I20</f>
        <v>0</v>
      </c>
      <c r="J26" s="58"/>
      <c r="K26" s="34">
        <f>K20</f>
        <v>0</v>
      </c>
      <c r="L26" s="58"/>
      <c r="M26" s="34">
        <f>M20</f>
        <v>0</v>
      </c>
      <c r="N26" s="58"/>
      <c r="O26" s="34">
        <f>O20</f>
        <v>0</v>
      </c>
      <c r="P26" s="58"/>
      <c r="Q26" s="34">
        <f>Q20</f>
        <v>0</v>
      </c>
      <c r="R26" s="34"/>
      <c r="S26" s="34"/>
      <c r="T26" s="34"/>
      <c r="U26" s="34"/>
      <c r="V26" s="58"/>
      <c r="W26" s="34" t="e">
        <f>TRUNC(ROUND(W20*$AQ$9,2),2)</f>
        <v>#REF!</v>
      </c>
      <c r="X26" s="58"/>
      <c r="Y26" s="34" t="e">
        <f>TRUNC(ROUND(Y20*$AQ$9,2),2)</f>
        <v>#REF!</v>
      </c>
      <c r="Z26" s="58"/>
      <c r="AA26" s="34" t="e">
        <f>TRUNC(ROUND(AA20*$AQ$9,2),2)</f>
        <v>#REF!</v>
      </c>
      <c r="AB26" s="58"/>
      <c r="AC26" s="34" t="e">
        <f>TRUNC(ROUND(AC20*$AQ$9,2),2)</f>
        <v>#REF!</v>
      </c>
      <c r="AD26" s="58"/>
      <c r="AE26" s="34" t="e">
        <f>TRUNC(ROUND(AE20*$AQ$9,2),2)</f>
        <v>#REF!</v>
      </c>
      <c r="AF26" s="58"/>
      <c r="AG26" s="34" t="e">
        <f>TRUNC(ROUND(AG20*$AQ$9,2),2)</f>
        <v>#REF!</v>
      </c>
      <c r="AH26" s="58"/>
      <c r="AI26" s="34" t="e">
        <f>TRUNC(ROUND(AI20*$AQ$9,2),2)</f>
        <v>#REF!</v>
      </c>
      <c r="AJ26" s="58"/>
      <c r="AK26" s="34" t="e">
        <f>TRUNC(ROUND(AK20*$AQ$9,2),2)</f>
        <v>#REF!</v>
      </c>
      <c r="AL26" s="58"/>
      <c r="AM26" s="59">
        <f>I26+K26+M26+O26+Q26</f>
        <v>0</v>
      </c>
      <c r="AN26" s="71" t="str">
        <f>IF(AM26=C20,"OK","Valor diferente")</f>
        <v>OK</v>
      </c>
    </row>
    <row r="27" spans="1:43" x14ac:dyDescent="0.25">
      <c r="A27" s="17"/>
      <c r="B27" s="35"/>
      <c r="C27" s="36"/>
      <c r="D27" s="17"/>
      <c r="E27" s="60"/>
      <c r="F27" s="60"/>
      <c r="G27" s="60"/>
      <c r="H27" s="60"/>
      <c r="I27" s="60"/>
      <c r="J27" s="60"/>
      <c r="K27" s="60"/>
      <c r="L27" s="60"/>
      <c r="M27" s="60"/>
      <c r="N27" s="60"/>
      <c r="O27" s="60"/>
      <c r="P27" s="60"/>
      <c r="Q27" s="60"/>
      <c r="R27" s="60"/>
      <c r="S27" s="60"/>
      <c r="T27" s="60"/>
      <c r="U27" s="60"/>
      <c r="V27" s="60"/>
      <c r="W27" s="60"/>
      <c r="X27" s="60"/>
      <c r="Y27" s="60"/>
      <c r="Z27" s="60"/>
      <c r="AA27" s="60"/>
      <c r="AB27" s="60"/>
      <c r="AC27" s="60"/>
      <c r="AD27" s="60"/>
      <c r="AE27" s="60"/>
      <c r="AF27" s="60"/>
      <c r="AG27" s="60"/>
      <c r="AH27" s="60"/>
      <c r="AI27" s="60"/>
      <c r="AJ27" s="60"/>
      <c r="AK27" s="60"/>
      <c r="AL27" s="17"/>
      <c r="AM27" s="61"/>
    </row>
    <row r="28" spans="1:43" x14ac:dyDescent="0.25">
      <c r="A28" s="17"/>
      <c r="B28" s="17"/>
      <c r="C28" s="36"/>
      <c r="D28" s="17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  <c r="AF28" s="35"/>
      <c r="AG28" s="35"/>
      <c r="AH28" s="35"/>
      <c r="AI28" s="35"/>
      <c r="AJ28" s="35"/>
      <c r="AK28" s="35"/>
      <c r="AL28" s="35"/>
      <c r="AM28" s="62"/>
    </row>
    <row r="29" spans="1:43" x14ac:dyDescent="0.25">
      <c r="A29" s="17"/>
      <c r="B29" s="17"/>
      <c r="C29" s="36"/>
      <c r="D29" s="17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  <c r="U29" s="35"/>
      <c r="V29" s="35"/>
      <c r="W29" s="35"/>
      <c r="X29" s="35"/>
      <c r="Y29" s="35"/>
      <c r="Z29" s="35"/>
      <c r="AA29" s="35"/>
      <c r="AB29" s="35"/>
      <c r="AC29" s="35"/>
      <c r="AD29" s="35"/>
      <c r="AE29" s="35"/>
      <c r="AF29" s="35"/>
      <c r="AG29" s="35"/>
      <c r="AH29" s="35"/>
      <c r="AI29" s="35"/>
      <c r="AJ29" s="35"/>
      <c r="AK29" s="35"/>
      <c r="AL29" s="35"/>
      <c r="AM29" s="62"/>
    </row>
    <row r="30" spans="1:43" x14ac:dyDescent="0.25">
      <c r="A30" s="17"/>
      <c r="B30" s="17"/>
      <c r="C30" s="17"/>
      <c r="D30" s="17"/>
      <c r="E30" s="35"/>
      <c r="F30" s="35"/>
      <c r="G30" s="35"/>
      <c r="H30" s="37"/>
      <c r="I30" s="35"/>
      <c r="J30" s="35"/>
      <c r="K30" s="35"/>
      <c r="L30" s="35"/>
      <c r="M30" s="35"/>
      <c r="N30" s="35"/>
      <c r="O30" s="35"/>
      <c r="P30" s="35"/>
      <c r="Q30" s="35"/>
      <c r="R30" s="35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  <c r="AF30" s="35"/>
      <c r="AG30" s="35"/>
      <c r="AH30" s="35"/>
      <c r="AI30" s="35"/>
      <c r="AJ30" s="35"/>
      <c r="AK30" s="35"/>
      <c r="AL30" s="35"/>
      <c r="AM30" s="35"/>
      <c r="AQ30" s="18"/>
    </row>
    <row r="31" spans="1:43" ht="18.75" customHeight="1" x14ac:dyDescent="0.25">
      <c r="A31" s="17"/>
      <c r="B31" s="17"/>
      <c r="D31" s="96"/>
      <c r="E31" s="96"/>
      <c r="F31" s="96"/>
      <c r="G31" s="96"/>
      <c r="H31" s="98"/>
      <c r="I31" s="89" t="s">
        <v>31</v>
      </c>
      <c r="J31" s="89"/>
      <c r="K31" s="89"/>
      <c r="L31" s="89"/>
      <c r="M31" s="89"/>
      <c r="N31" s="98"/>
      <c r="O31" s="98"/>
      <c r="P31" s="98"/>
      <c r="Q31" s="98"/>
      <c r="R31" s="17"/>
      <c r="S31" s="17"/>
      <c r="T31" s="17"/>
      <c r="U31" s="17"/>
      <c r="V31" s="55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</row>
    <row r="32" spans="1:43" ht="18" customHeight="1" x14ac:dyDescent="0.25">
      <c r="A32" s="17"/>
      <c r="B32" s="17"/>
      <c r="D32" s="97"/>
      <c r="E32" s="97"/>
      <c r="F32" s="97"/>
      <c r="G32" s="97"/>
      <c r="H32" s="98"/>
      <c r="I32" s="90" t="s">
        <v>32</v>
      </c>
      <c r="J32" s="90"/>
      <c r="K32" s="90"/>
      <c r="L32" s="90"/>
      <c r="M32" s="90"/>
      <c r="N32" s="97"/>
      <c r="O32" s="97"/>
      <c r="P32" s="97"/>
      <c r="Q32" s="97"/>
      <c r="R32" s="17"/>
      <c r="S32" s="17"/>
      <c r="T32" s="17"/>
      <c r="U32" s="17"/>
      <c r="V32" s="63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17"/>
    </row>
    <row r="33" spans="1:40" x14ac:dyDescent="0.25">
      <c r="A33" s="17"/>
      <c r="B33" s="17"/>
      <c r="C33" s="39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7"/>
    </row>
    <row r="34" spans="1:40" x14ac:dyDescent="0.25">
      <c r="B34" s="17"/>
      <c r="C34" s="20"/>
      <c r="E34" s="16"/>
      <c r="F34" s="16"/>
      <c r="G34" s="16"/>
      <c r="H34" s="19"/>
      <c r="I34" s="19"/>
      <c r="J34" s="19"/>
      <c r="K34" s="19"/>
      <c r="L34" s="19"/>
      <c r="M34" s="19"/>
      <c r="N34" s="19"/>
      <c r="O34" s="19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</row>
    <row r="35" spans="1:40" x14ac:dyDescent="0.25">
      <c r="B35" s="21"/>
      <c r="C35" s="73" t="s">
        <v>43</v>
      </c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19"/>
      <c r="AE35" s="19"/>
      <c r="AF35" s="19"/>
      <c r="AG35" s="19"/>
      <c r="AH35" s="19"/>
      <c r="AI35" s="19"/>
      <c r="AJ35" s="19"/>
      <c r="AK35" s="19"/>
      <c r="AM35" s="16"/>
    </row>
    <row r="36" spans="1:40" x14ac:dyDescent="0.25">
      <c r="B36" s="17"/>
      <c r="C36" s="17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</row>
    <row r="37" spans="1:40" x14ac:dyDescent="0.25">
      <c r="B37" s="17"/>
      <c r="C37" s="17"/>
      <c r="D37" s="22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4"/>
      <c r="X37" s="23"/>
      <c r="Y37" s="23"/>
      <c r="Z37" s="23"/>
      <c r="AA37" s="23"/>
      <c r="AB37" s="23"/>
      <c r="AC37" s="23"/>
      <c r="AD37" s="23"/>
      <c r="AE37" s="23"/>
    </row>
    <row r="38" spans="1:40" x14ac:dyDescent="0.25">
      <c r="D38" s="22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3"/>
    </row>
    <row r="39" spans="1:40" x14ac:dyDescent="0.25">
      <c r="D39" s="22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</row>
    <row r="40" spans="1:40" x14ac:dyDescent="0.25"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6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N40" s="27"/>
    </row>
    <row r="41" spans="1:40" x14ac:dyDescent="0.25"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6"/>
    </row>
    <row r="42" spans="1:40" x14ac:dyDescent="0.25">
      <c r="D42" s="25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28"/>
      <c r="AI42" s="28"/>
      <c r="AJ42" s="28"/>
      <c r="AK42" s="28"/>
    </row>
    <row r="43" spans="1:40" x14ac:dyDescent="0.25"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I43" s="25"/>
      <c r="AJ43" s="25"/>
      <c r="AK43" s="25"/>
    </row>
    <row r="44" spans="1:40" x14ac:dyDescent="0.25"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17"/>
      <c r="AI44" s="17"/>
      <c r="AJ44" s="17"/>
      <c r="AK44" s="17"/>
    </row>
    <row r="45" spans="1:40" x14ac:dyDescent="0.25"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17"/>
      <c r="AG45" s="17"/>
      <c r="AH45" s="17"/>
      <c r="AI45" s="17"/>
      <c r="AJ45" s="17"/>
      <c r="AK45" s="17"/>
    </row>
    <row r="46" spans="1:40" x14ac:dyDescent="0.25"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7"/>
    </row>
  </sheetData>
  <mergeCells count="47">
    <mergeCell ref="I31:M31"/>
    <mergeCell ref="I32:M32"/>
    <mergeCell ref="A19:AM19"/>
    <mergeCell ref="A24:AM24"/>
    <mergeCell ref="B25:B26"/>
    <mergeCell ref="D25:E25"/>
    <mergeCell ref="F25:G25"/>
    <mergeCell ref="H25:I25"/>
    <mergeCell ref="P25:Q25"/>
    <mergeCell ref="V25:W25"/>
    <mergeCell ref="AH25:AI25"/>
    <mergeCell ref="AJ25:AK25"/>
    <mergeCell ref="AL25:AM25"/>
    <mergeCell ref="X25:Y25"/>
    <mergeCell ref="Z25:AA25"/>
    <mergeCell ref="AB25:AC25"/>
    <mergeCell ref="A9:A10"/>
    <mergeCell ref="B9:B10"/>
    <mergeCell ref="D9:AM9"/>
    <mergeCell ref="D10:E10"/>
    <mergeCell ref="F10:G10"/>
    <mergeCell ref="H10:I10"/>
    <mergeCell ref="P10:Q10"/>
    <mergeCell ref="V10:W10"/>
    <mergeCell ref="X10:Y10"/>
    <mergeCell ref="Z10:AA10"/>
    <mergeCell ref="AB10:AC10"/>
    <mergeCell ref="AD10:AE10"/>
    <mergeCell ref="AF10:AG10"/>
    <mergeCell ref="AH10:AI10"/>
    <mergeCell ref="A1:AM1"/>
    <mergeCell ref="A4:B4"/>
    <mergeCell ref="AO5:AQ7"/>
    <mergeCell ref="A8:AM8"/>
    <mergeCell ref="AO8:AQ8"/>
    <mergeCell ref="A2:B2"/>
    <mergeCell ref="A3:B3"/>
    <mergeCell ref="J25:K25"/>
    <mergeCell ref="L25:M25"/>
    <mergeCell ref="N25:O25"/>
    <mergeCell ref="AJ10:AK10"/>
    <mergeCell ref="AL10:AM10"/>
    <mergeCell ref="J10:K10"/>
    <mergeCell ref="L10:M10"/>
    <mergeCell ref="N10:O10"/>
    <mergeCell ref="AD25:AE25"/>
    <mergeCell ref="AF25:AG25"/>
  </mergeCells>
  <conditionalFormatting sqref="AN12:AN26">
    <cfRule type="cellIs" dxfId="0" priority="1" operator="equal">
      <formula>"OK"</formula>
    </cfRule>
  </conditionalFormatting>
  <printOptions horizontalCentered="1"/>
  <pageMargins left="0.23611111111111099" right="0.23611111111111099" top="0.74791666666666701" bottom="0.74791666666666701" header="0.511811023622047" footer="0.511811023622047"/>
  <pageSetup paperSize="9" scale="57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21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Planilha1</vt:lpstr>
      <vt:lpstr>Planilha1!Area_de_impressao</vt:lpstr>
    </vt:vector>
  </TitlesOfParts>
  <Company>Secretaria de Estado de Infraestrutura e Logistica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Sergio Moreira Gomes</dc:creator>
  <dc:description/>
  <cp:lastModifiedBy>Engenharia</cp:lastModifiedBy>
  <cp:revision>3</cp:revision>
  <cp:lastPrinted>2026-06-25T18:35:56Z</cp:lastPrinted>
  <dcterms:created xsi:type="dcterms:W3CDTF">2017-02-01T19:00:58Z</dcterms:created>
  <dcterms:modified xsi:type="dcterms:W3CDTF">2026-10-09T14:20:02Z</dcterms:modified>
  <dc:language>pt-BR</dc:language>
</cp:coreProperties>
</file>