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-MAPP51-PROJETOS\2-PROJETOS\0-MESTRE\PROJETOS CADASTRADOS\2481-806-PcTobiasBuenoArrudaImplantTenisJUN2023\LICITACAO 2025 - IMPL QUADRA TENIS - PRACA TOBIAS BUENO ARRUDA\ORC CRONOGR ESP TEC COMP COT\"/>
    </mc:Choice>
  </mc:AlternateContent>
  <xr:revisionPtr revIDLastSave="0" documentId="13_ncr:1_{E9ED76DA-69D2-4F07-A55B-7201F012D44C}" xr6:coauthVersionLast="47" xr6:coauthVersionMax="47" xr10:uidLastSave="{00000000-0000-0000-0000-000000000000}"/>
  <bookViews>
    <workbookView xWindow="-120" yWindow="-120" windowWidth="29040" windowHeight="15720" xr2:uid="{25BDEA59-7894-4B56-AEB9-63722655191B}"/>
  </bookViews>
  <sheets>
    <sheet name="Planilha1" sheetId="1" r:id="rId1"/>
  </sheets>
  <definedNames>
    <definedName name="_xlnm.Print_Area" localSheetId="0">Planilha1!$A$1:$J$142</definedName>
    <definedName name="_xlnm.Print_Titles" localSheetId="0">Planilha1!$1:$9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3" i="1" l="1"/>
  <c r="J131" i="1"/>
  <c r="J130" i="1"/>
  <c r="J127" i="1"/>
  <c r="J126" i="1"/>
  <c r="J125" i="1"/>
  <c r="J124" i="1"/>
  <c r="J123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98" i="1"/>
  <c r="J97" i="1"/>
  <c r="J96" i="1"/>
  <c r="J95" i="1"/>
  <c r="J94" i="1"/>
  <c r="J93" i="1"/>
  <c r="J92" i="1"/>
  <c r="J91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69" i="1"/>
  <c r="J68" i="1"/>
  <c r="J67" i="1"/>
  <c r="J64" i="1"/>
  <c r="J63" i="1"/>
  <c r="J62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5" i="1"/>
  <c r="J34" i="1"/>
  <c r="J33" i="1"/>
  <c r="J32" i="1"/>
  <c r="J31" i="1"/>
  <c r="J30" i="1"/>
  <c r="J29" i="1"/>
  <c r="J25" i="1"/>
  <c r="J24" i="1"/>
  <c r="J20" i="1"/>
  <c r="J12" i="1"/>
  <c r="J13" i="1"/>
  <c r="J14" i="1"/>
  <c r="J15" i="1"/>
  <c r="J16" i="1"/>
  <c r="J17" i="1"/>
  <c r="J18" i="1"/>
  <c r="J19" i="1"/>
  <c r="J11" i="1"/>
</calcChain>
</file>

<file path=xl/sharedStrings.xml><?xml version="1.0" encoding="utf-8"?>
<sst xmlns="http://schemas.openxmlformats.org/spreadsheetml/2006/main" count="578" uniqueCount="335">
  <si>
    <t>PREFEITURA MUNICIPAL DE CURITIBA</t>
  </si>
  <si>
    <t>SECRETARIA MUNICIPAL DO MEIO AMBIENTE</t>
  </si>
  <si>
    <t>DEPARTAMENTO DE PARQUES E PRAÇAS</t>
  </si>
  <si>
    <t>ORÇAMENTO ESTIMATIVO - SEM DESONERAÇÃO</t>
  </si>
  <si>
    <t>Data:</t>
  </si>
  <si>
    <t>Obra:</t>
  </si>
  <si>
    <t>IMPLANTAÇÃO DE QUADRA DE TENIS</t>
  </si>
  <si>
    <t>Bairro:</t>
  </si>
  <si>
    <t>Seminário</t>
  </si>
  <si>
    <t>Àrea: 6.213 m²</t>
  </si>
  <si>
    <t>Local:</t>
  </si>
  <si>
    <t>PRAÇA TOBIAS BUENO ARRUDA</t>
  </si>
  <si>
    <t>Regional:</t>
  </si>
  <si>
    <t>Portão</t>
  </si>
  <si>
    <t>Proj. n.º 2481</t>
  </si>
  <si>
    <t>Fonte</t>
  </si>
  <si>
    <t>Código</t>
  </si>
  <si>
    <t>Item</t>
  </si>
  <si>
    <t>Descrição dos Serviços</t>
  </si>
  <si>
    <t>Unidade</t>
  </si>
  <si>
    <t>Quantidade</t>
  </si>
  <si>
    <t xml:space="preserve">Custo unit. s/ BDI (R$)             </t>
  </si>
  <si>
    <t>BDI</t>
  </si>
  <si>
    <t>Preço unit. c/ BDI (R$)</t>
  </si>
  <si>
    <t>Preço Total (R$)</t>
  </si>
  <si>
    <t>SERVIÇOS PRELIMINARES E INSTALAÇÕES PROVISÓRIAS</t>
  </si>
  <si>
    <t>C SINAPI</t>
  </si>
  <si>
    <t>1.1</t>
  </si>
  <si>
    <t>FORNECIMENTO E INSTALAÇÃO DE PLACA DE OBRA COM CHAPA GALVANIZADA E ESTRUTURA DE MADEIRA. AF_03/2022_PS</t>
  </si>
  <si>
    <t>M2</t>
  </si>
  <si>
    <t>474,03</t>
  </si>
  <si>
    <t>COMPOSIÇÃO</t>
  </si>
  <si>
    <t>001</t>
  </si>
  <si>
    <t>1.2</t>
  </si>
  <si>
    <t xml:space="preserve">MOBILIZAÇÃO E DESMOBILIZAÇÃO DE EQUIPAMENTOS </t>
  </si>
  <si>
    <t>UD</t>
  </si>
  <si>
    <t>4931,44</t>
  </si>
  <si>
    <t>002</t>
  </si>
  <si>
    <t>1.3</t>
  </si>
  <si>
    <t>LOCAÇÃO DE CONTAINER PARA ESCRITÓRIO MEDINDO 2,30 X 6,00 M E ALTURA DE  2,50 M, COM 1 SANITÁRIO COMPLETO</t>
  </si>
  <si>
    <t>MÊS</t>
  </si>
  <si>
    <t>730,08</t>
  </si>
  <si>
    <t>1.4</t>
  </si>
  <si>
    <t>TAPUME COM TELHA METÁLICA. AF_03/2024</t>
  </si>
  <si>
    <t>96,73</t>
  </si>
  <si>
    <t>003</t>
  </si>
  <si>
    <t>1.5</t>
  </si>
  <si>
    <t>DESMOBILIZAÇÃO DE TAPUME METÁLICO COM CARGA E TRANSPORTE ATÉ O DEPÓSITO DA SMMA NA BARREIRINHA</t>
  </si>
  <si>
    <t>M²</t>
  </si>
  <si>
    <t>4,06</t>
  </si>
  <si>
    <t>004</t>
  </si>
  <si>
    <t>1.6</t>
  </si>
  <si>
    <t>ENTRADA PROVISÓRIA DE ÁGUA E ESGOTO</t>
  </si>
  <si>
    <t>703,4</t>
  </si>
  <si>
    <t>005</t>
  </si>
  <si>
    <t>1.7</t>
  </si>
  <si>
    <t>ENTRADA PROVISÓRIA DE ENERGIA ELÉTRICA COM POSTE PADRÃO COPEL COMPLETO</t>
  </si>
  <si>
    <t>1811,43</t>
  </si>
  <si>
    <t>006</t>
  </si>
  <si>
    <t>1.8</t>
  </si>
  <si>
    <t>CONSUMO DE ÁGUA E ESGOTO</t>
  </si>
  <si>
    <t>757,96</t>
  </si>
  <si>
    <t>007</t>
  </si>
  <si>
    <t>1.9</t>
  </si>
  <si>
    <t>CONSUMO DE ENERGIA</t>
  </si>
  <si>
    <t>422,9</t>
  </si>
  <si>
    <t>Sub-total</t>
  </si>
  <si>
    <t>ADMINISTRAÇÃO LOCAL</t>
  </si>
  <si>
    <t>008</t>
  </si>
  <si>
    <t>2.1</t>
  </si>
  <si>
    <t>ADMINISTRAÇÃO LOCAL DA OBRA (ENGENHEIRO DE OBRA E ENCARREGADO DE OBRA): 4 MESES</t>
  </si>
  <si>
    <t>%</t>
  </si>
  <si>
    <t>44123,76</t>
  </si>
  <si>
    <t>009</t>
  </si>
  <si>
    <t>2.2</t>
  </si>
  <si>
    <t>VEÍCULO PARA FISCALIZAÇÃO DE OBRAS, INCLUINDO COMBUSTÍVEL, MANUTENÇÃO E SEGURO TOTAL</t>
  </si>
  <si>
    <t>2697,3</t>
  </si>
  <si>
    <t>DRENAGEM A IMPLANTAR</t>
  </si>
  <si>
    <t>3.1</t>
  </si>
  <si>
    <t>ESCAVAÇÃO HORIZONTAL, INCLUINDO CARGA E DESCARGA EM SOLO DE 1A CATEGORIA COM TRATOR DE ESTEIRAS (150HP/LÂMINA: 3,18M3). AF_07/2020</t>
  </si>
  <si>
    <t>M3</t>
  </si>
  <si>
    <t>15,52</t>
  </si>
  <si>
    <t>3.2</t>
  </si>
  <si>
    <t>TRANSPORTE COM CAMINHÃO BASCULANTE DE 10 M³, EM VIA URBANA PAVIMENTADA, DMT ATÉ 30 KM (UNIDADE: M3XKM). AF_07/2020</t>
  </si>
  <si>
    <t>M3XKM</t>
  </si>
  <si>
    <t>2,59</t>
  </si>
  <si>
    <t>010</t>
  </si>
  <si>
    <t>3.3</t>
  </si>
  <si>
    <t>FORNECIMENTO E ASSENTAMENTO DE TUBOS EM CONCRETO SIMPLES DIÂMETRO 300MM  COM JUNTA RÍGIDA, INSTALADO EM LOCAL COM BAIXO NÍVEL DE INTERFERÊNCIAS</t>
  </si>
  <si>
    <t>M</t>
  </si>
  <si>
    <t>122,64</t>
  </si>
  <si>
    <t>3.4</t>
  </si>
  <si>
    <t>REATERRO MANUAL DE VALAS, COM COMPACTADOR DE SOLOS DE PERCUSSÃO. AF_08/2023</t>
  </si>
  <si>
    <t>34,45</t>
  </si>
  <si>
    <t>032</t>
  </si>
  <si>
    <t>CAIXA DE CAPTAÇÃO PARA TUBOS DE  Ø 30 CM NAS DIMENSÕES (INT.): 50 X 100 X 40 CM COM GRELHA (30 X 75 X 6 CM) EM CONCRETO ARMADO</t>
  </si>
  <si>
    <t>673,530286250053</t>
  </si>
  <si>
    <t>SICRO</t>
  </si>
  <si>
    <t>3.5</t>
  </si>
  <si>
    <t>CAIXA DE LIGAÇÃO E PASSAGEM - CLP 01 - AREIA E BRITA COMERCIAIS</t>
  </si>
  <si>
    <t>un</t>
  </si>
  <si>
    <t>QUADRA DE TÊNIS A IMPLANTAR</t>
  </si>
  <si>
    <t>4.1</t>
  </si>
  <si>
    <t>ESCAVAÇÃO HORIZONTAL, INCLUINDO CARGA E DESCARGA EM SOLO DE 1A CATEGORIA COM TRATOR DE ESTEIRAS (150HP/LÂMINA: 3,18M3). AF_07/2020 - INCLUINDO RETIRADA DE ACESSO EXISTENTE CONFORME PROJETO</t>
  </si>
  <si>
    <t>4.2</t>
  </si>
  <si>
    <t>4.3</t>
  </si>
  <si>
    <t>REGULARIZAÇÃO E COMPACTAÇÃO DE SUBLEITO DE SOLO PREDOMINANTEMENTE ARGILOSO, PARA OBRAS DE CONSTRUÇÃO DE PAVIMENTOS. AF_09/2024</t>
  </si>
  <si>
    <t>3,17</t>
  </si>
  <si>
    <t>011</t>
  </si>
  <si>
    <t>4.4</t>
  </si>
  <si>
    <t>EXECUÇÃO E COMPACTAÇÃO DE SUB-BASE DE SAIBRO - COM TRANSPORTE (EMPOLAMENTO 40%) - ESPESSURA 30 CM</t>
  </si>
  <si>
    <t>M³</t>
  </si>
  <si>
    <t>180,09</t>
  </si>
  <si>
    <t>4.5</t>
  </si>
  <si>
    <t>CONSTRUÇÃO DE BASE E SUB-BASE PARA PAVIMENTAÇÃO DE BRITA GRADUADA SIMPLES, COM ESPESSURA DE 10 CM - EXCLUSIVE CARGA E TRANSPORTE. AF_09/2024</t>
  </si>
  <si>
    <t>127,04</t>
  </si>
  <si>
    <t>4.6</t>
  </si>
  <si>
    <t>LASTRO COM MATERIAL GRANULAR (PEDRA BRITADA N.2), APLICADO EM PISOS OU LAJES SOBRE SOLO, ESPESSURA DE *5 CM*. AF_01/2024</t>
  </si>
  <si>
    <t>157,59</t>
  </si>
  <si>
    <t>012</t>
  </si>
  <si>
    <t>4.7</t>
  </si>
  <si>
    <t>BARRAS DE TRANSFERÊNCIA DE 50 CM, EM AÇO CA-25, 16 MM PARA PISO EM CONCRETO ARMADO</t>
  </si>
  <si>
    <t>4,31</t>
  </si>
  <si>
    <t>013</t>
  </si>
  <si>
    <t>4.8</t>
  </si>
  <si>
    <t>EXECUÇÃO DE LAJE EM CONCRETO ARMADO SOBRE SOLO, ESPESSURA DE 12 CM, FCK = 30 MPA NA COR NATURAL, COM USO DE FORMAS EM MADEIRA SERRADA. AF_09/2021</t>
  </si>
  <si>
    <t>159,31</t>
  </si>
  <si>
    <t>014</t>
  </si>
  <si>
    <t>4.9</t>
  </si>
  <si>
    <t>EXECUÇÃO DE POLIMENTO DE PISO EM CONCRETO E JUNTAS SERRADAS COM TRATAMENTO EM TARUGO DE POLIETILENO E SELANTE</t>
  </si>
  <si>
    <t>18,64</t>
  </si>
  <si>
    <t>015</t>
  </si>
  <si>
    <t>4.10</t>
  </si>
  <si>
    <t xml:space="preserve">EXECUÇÃO DE PINTURA EM POLIURETANO, INCLUINDO PRIMER E ENDURECEDOR PU NA COR AZUL PROFUNDO, CINZA OU VERDE </t>
  </si>
  <si>
    <t>45,34</t>
  </si>
  <si>
    <t>016</t>
  </si>
  <si>
    <t>4.11</t>
  </si>
  <si>
    <t>SUPORTE PARA A REDE DE TENIS</t>
  </si>
  <si>
    <t>PAR</t>
  </si>
  <si>
    <t>535,56</t>
  </si>
  <si>
    <t>COTAÇÃO</t>
  </si>
  <si>
    <t>4.12</t>
  </si>
  <si>
    <t>REDE DE TÊNIS OFICIAL FIO 2 NYLON COM FAIXA PVC, 12,8 M</t>
  </si>
  <si>
    <t>4.13</t>
  </si>
  <si>
    <t>PINTURA DE DEMARCAÇÃO DE QUADRA POLIESPORTIVA COM BORRACHA CLORADA, E = 5 CM, APLICAÇÃO MANUAL. AF_05/2021</t>
  </si>
  <si>
    <t>13,95</t>
  </si>
  <si>
    <t>4.14</t>
  </si>
  <si>
    <t>REMOÇÃO DE TELA DE ARAME GALVANIZADO DE ALAMBRADOS PARA QUADRAS POLIESPORTIVAS, DE FORMA MANUAL, SEM REMOÇÃO DA ESTRUTURA DE SUSTENTAÇÃO, SEM REAPROVEITAMENTO. AF_09/2023 INCLUINDO ACESSO PARA OBRAS INTERNAS</t>
  </si>
  <si>
    <t>13,35</t>
  </si>
  <si>
    <t>017</t>
  </si>
  <si>
    <t>4.15</t>
  </si>
  <si>
    <t>FORNECIMENTO E COLOCAÇÃO DE TELA TIPO ALAMBRADO MALHA 2" FIO 12 BWG</t>
  </si>
  <si>
    <t>70,8</t>
  </si>
  <si>
    <t>018</t>
  </si>
  <si>
    <t>4.16</t>
  </si>
  <si>
    <t>REPOSIÇÃO DE TUBO DE AÇO GALVANIZADO COM COSTURA , DN 25 MM (1") NO ALAMBRADO EXISTENTE</t>
  </si>
  <si>
    <t>74,23</t>
  </si>
  <si>
    <t>4.17</t>
  </si>
  <si>
    <t>ALAMBRADO PARA QUADRA POLIESPORTIVA, ESTRUTURADO POR TUBOS DE ACO GALVANIZADO, (MONTANTES COM DIAMETRO 2", TRAVESSAS E ESCORAS COM DIÂMETRO 1 ¼"), COM TELA DE ARAME GALVANIZADO, FIO 12 BWG E MALHA QUADRADA 5X5CM (EXCETO MURETA). AF_03/2021 - PARA EXECUÇÃO DE GAIOLAS DE ENTRADA E IMPLANTAÇÃO DE 34M DE ALAMBRADO COM ALTURA DE 1,00M</t>
  </si>
  <si>
    <t>202,6</t>
  </si>
  <si>
    <t>SMMA</t>
  </si>
  <si>
    <t>PMFL-010</t>
  </si>
  <si>
    <t>4.18</t>
  </si>
  <si>
    <t>FORNECIMENTO E PLANTIO DE GRAMA PRETA COM RECOBRIMENTO DE 3 CM</t>
  </si>
  <si>
    <t>M 2</t>
  </si>
  <si>
    <t>22,25</t>
  </si>
  <si>
    <t>INSO-001</t>
  </si>
  <si>
    <t>4.19</t>
  </si>
  <si>
    <t>FORNECIMENTO DE MÃO DE OBRA E MATERIAIS PARA INSTALAÇÃO DE SOMBRITE</t>
  </si>
  <si>
    <t>5,85</t>
  </si>
  <si>
    <t>BANC-003</t>
  </si>
  <si>
    <t>4.20</t>
  </si>
  <si>
    <t>FORNECIMENTO E INSTALAÇÃO DE BANCO DE TRONCO DE EUCALIPTO Ø 20 CM - L=3,00 M</t>
  </si>
  <si>
    <t>UNID</t>
  </si>
  <si>
    <t>484,87</t>
  </si>
  <si>
    <t>019</t>
  </si>
  <si>
    <t>4.21</t>
  </si>
  <si>
    <t>BANCO DE CONCRETO (0,4 * 1,00 M), EM CONCRETO APARENTE COM ACABAMENTO EM SELANTE ACRÍLICO, CONFORME PROJETO ESPECÍFICO</t>
  </si>
  <si>
    <t>447,06</t>
  </si>
  <si>
    <t>020</t>
  </si>
  <si>
    <t>4.22</t>
  </si>
  <si>
    <t>TRANSPLANTE DE ÁRVORE COM USO DE TRANSPLANTADOR OU TRANSPLANTE MANUAL, ESCAVANDO 50 CM DE RAIO DO TRONCO E 50 CM DE PROFUNDIDADE</t>
  </si>
  <si>
    <t>277,21</t>
  </si>
  <si>
    <t>QUADRA DE TÊNIS EXISTENTE</t>
  </si>
  <si>
    <t>5.1</t>
  </si>
  <si>
    <t>PINTURA DE PISO COM TINTA ACRÍLICA, APLICAÇÃO MANUAL, 2 DEMÃOS, INCLUSO FUNDO PREPARADOR. AF_05/2021</t>
  </si>
  <si>
    <t>24,78</t>
  </si>
  <si>
    <t>5.2</t>
  </si>
  <si>
    <t>PINTURA DE DEMARCAÇÃO DE QUADRA POLIESPORTIVA COM TINTA ACRÍLICA, E = 5 CM, APLICAÇÃO MANUAL. AF_05/2021</t>
  </si>
  <si>
    <t>13,58</t>
  </si>
  <si>
    <t>MEIA QUADRA DE TENIS E PAREDE</t>
  </si>
  <si>
    <t>6.1</t>
  </si>
  <si>
    <t>PAREDE</t>
  </si>
  <si>
    <t>021</t>
  </si>
  <si>
    <t>6.1.1</t>
  </si>
  <si>
    <t>EXECUÇÃO DE PAREDE DE 3 M DE ALTURA EM ALVENARIA ESTRUTURAL, COM BLOCOS DE CONCRETO 4,5MPA, SOBRE BALDRAME E FUNDAÇÃO EM ESTACA,INCLUINDO CINTA INTERMEDIÁRIA H=2,00M E CINTA SUPERIOR</t>
  </si>
  <si>
    <t>467,65</t>
  </si>
  <si>
    <t>6.1.2</t>
  </si>
  <si>
    <t>PINTURA LÁTEX ACRÍLICA PREMIUM, APLICAÇÃO MANUAL EM PAREDES, DUAS DEMÃOS. AF_04/2023 - MURO EM VERDE ESCURO DOS DOIS LADOS DO MURO E FAIXA BRANCA NO LADO DA MEIA QUADRA</t>
  </si>
  <si>
    <t>15,12</t>
  </si>
  <si>
    <t>6.2</t>
  </si>
  <si>
    <t>PISO E ALAMBRADO PARA MEIA QUADRA</t>
  </si>
  <si>
    <t>6.2.1</t>
  </si>
  <si>
    <t>REMOÇÃO DE ALAMBRADOS PARA QUADRAS POLIESPORTIVAS, ESTRUTURADO POR TUBOS DE AÇO GALVANIZADO, COM TELA DE ARAME GALVANIZADO, DE FORMA MANUAL, SEM REAPROVEITAMENTO. AF_09/2023</t>
  </si>
  <si>
    <t>20,06</t>
  </si>
  <si>
    <t>6.2.2</t>
  </si>
  <si>
    <t>6.2.3</t>
  </si>
  <si>
    <t>6.2.4</t>
  </si>
  <si>
    <t>6.2.5</t>
  </si>
  <si>
    <t>6.2.6</t>
  </si>
  <si>
    <t>6.2.7</t>
  </si>
  <si>
    <t>6.2.8</t>
  </si>
  <si>
    <t>LASTRO COM MATERIAL GRANULAR (PEDRA BRITADA N.2), APLICADO EM PISOS OU LAJES SOBRE SOLO, ESPESSURA DE *5CM*. AF_01/2024</t>
  </si>
  <si>
    <t>6.2.9</t>
  </si>
  <si>
    <t>6.2.10</t>
  </si>
  <si>
    <t>6.2.11</t>
  </si>
  <si>
    <t>6.2.12</t>
  </si>
  <si>
    <t>6.2.13</t>
  </si>
  <si>
    <t>6.2.14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</si>
  <si>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</si>
  <si>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>6.2.15</t>
  </si>
  <si>
    <t>6.2.16</t>
  </si>
  <si>
    <t>MINI FUTEBOL E VOLEI</t>
  </si>
  <si>
    <t>7.1</t>
  </si>
  <si>
    <t>7.2</t>
  </si>
  <si>
    <t>022</t>
  </si>
  <si>
    <t>7.3</t>
  </si>
  <si>
    <t>FORNECIMENTO E ESPALHAMENTO DE AREIA BRANCA FINA EM CANCHAS E PLAY GROUNDS - ESPESSURA 30 CM</t>
  </si>
  <si>
    <t>175,73</t>
  </si>
  <si>
    <t>7.4</t>
  </si>
  <si>
    <t>ALAMBRADO PARA QUADRA POLIESPORTIVA, ESTRUTURADO POR TUBOS DE ACO GALVANIZADO, (MONTANTES COM DIAMETRO 2", TRAVESSAS E ESCORAS COM DIÂMETRO 1 ¼"), COM TELA DE ARAME GALVANIZADO, FIO 12 BWG E MALHA QUADRADA 5X5CM (EXCETO MURETA). AF_03/2021 - EM TODO O ENTORNO DA CANCHA COM ALUTRA 2,00m</t>
  </si>
  <si>
    <t>7.5</t>
  </si>
  <si>
    <t>PGCA-009</t>
  </si>
  <si>
    <t>7.6</t>
  </si>
  <si>
    <t>FORNECIMENTO E INSTALAÇÃO DE TRAVE MINI FUTEBOL COM 1,20 M</t>
  </si>
  <si>
    <t>751,69</t>
  </si>
  <si>
    <t>7.7</t>
  </si>
  <si>
    <t>PINTURA COM TINTA ALQUÍDICA DE ACABAMENTO (ESMALTE SINTÉTICO ACETINADO) APLICADA A ROLO OU PINCEL SOBRE SUPERFÍCIES METÁLICAS (EXCETO PERFIL) EXECUTADO EM OBRA (02 DEMÃOS). AF_01/2020 - NO SUPORTE DE REDE DE VOLEI EXISTENTE (COR AMARELA)</t>
  </si>
  <si>
    <t>66,37</t>
  </si>
  <si>
    <t>ESTAR, PARQUINHO E CALÇADA NO ENTORNO DA QUADRA DE TENIS</t>
  </si>
  <si>
    <t>8.1</t>
  </si>
  <si>
    <t>8.2</t>
  </si>
  <si>
    <t>8.3</t>
  </si>
  <si>
    <t>8.4</t>
  </si>
  <si>
    <t>CAMADA SEPARADORA PARA EXECUÇÃO DE RADIER, PISO DE CONCRETO OU LAJE SOBRE SOLO, EM LONA PLÁSTICA. AF_09/2021</t>
  </si>
  <si>
    <t>2,71</t>
  </si>
  <si>
    <t>8.5</t>
  </si>
  <si>
    <t>EXECUÇÃO DE PASSEIO (CALÇADA) OU PISO DE CONCRETO COM CONCRETO MOLDADO IN LOCO, USINADO, ACABAMENTO CONVENCIONAL, ESPESSURA 8 CM, ARMADO. AF_08/2022</t>
  </si>
  <si>
    <t>91,32</t>
  </si>
  <si>
    <t>8.6</t>
  </si>
  <si>
    <t>023</t>
  </si>
  <si>
    <t>8.7</t>
  </si>
  <si>
    <t>REMOVER BRINQUEDOS E BANCOS DE PRAÇA</t>
  </si>
  <si>
    <t>88,14</t>
  </si>
  <si>
    <t>8.8</t>
  </si>
  <si>
    <t>TRANSPORTE COM CAMINHÃO BASCULANTE DE 10 M³, EM VIA URBANA PAVIMENTADA, DMT ATÉ 30 KM (UNIDADE: M3XKM). AF_07/2020 - TRANSPORTE ATÉ A OFICINA SMMA DA BARREIRINHA</t>
  </si>
  <si>
    <t>024</t>
  </si>
  <si>
    <t>8.9</t>
  </si>
  <si>
    <t>ARRANCAMENTO DE FINCADINHAS DE CONCRETO</t>
  </si>
  <si>
    <t>3,66</t>
  </si>
  <si>
    <t>025</t>
  </si>
  <si>
    <t>8.10</t>
  </si>
  <si>
    <t>FORNECIMENTO E ASSENTAMENTO DE GUIA EM CONCRETO PARA PAVER 9 X 19 X 39 CM</t>
  </si>
  <si>
    <t>72,06</t>
  </si>
  <si>
    <t>8.11</t>
  </si>
  <si>
    <t>FORNECIMENTO E ESPALHAMENTO DE AREIA BRANCA FINA EM CANCHAS E PLAY GROUNDS - ESPESSURA 20 CM</t>
  </si>
  <si>
    <t>026</t>
  </si>
  <si>
    <t>8.12</t>
  </si>
  <si>
    <t>FORNECIMENTO E INSTALAÇÃO DE BANCO PADRÃO MAPP</t>
  </si>
  <si>
    <t>CJTO</t>
  </si>
  <si>
    <t>1166,4374</t>
  </si>
  <si>
    <t>B01</t>
  </si>
  <si>
    <t>8.13</t>
  </si>
  <si>
    <t>BRINQUEDO MULTIFUNÇÃO 7 PADRÃO SMMA COM ESCORREGADORES EM CHAPA DE AÇO INOX- FORNECIMENTO E INSTALAÇÃO, CONFORME ESPECIFICAÇÃO DO PROJETO</t>
  </si>
  <si>
    <t>40051,58</t>
  </si>
  <si>
    <t>8.14</t>
  </si>
  <si>
    <t>B002-A</t>
  </si>
  <si>
    <t>8.15</t>
  </si>
  <si>
    <t>BRINQUEDO EQUILÍBRIO EM CONCRETO: "TUBO DE CONCRETO Ø40 CM H = 20 CM" - TUBO DE CONCRETO ARMADO PA-1, ENTERRADO NO SOLO, PREENCHIDO COM CALIÇA, COM TAMPA DE CONCRETO ARMADO E COM EMASSAMENTO PARA ACABAMENTO ALISADO E PINTURA, FORNECIMENTO E INSTALAÇÃO, CONFORME PROJETO ESPECÍFICO</t>
  </si>
  <si>
    <t>369,34</t>
  </si>
  <si>
    <t>B002-B</t>
  </si>
  <si>
    <t>8.16</t>
  </si>
  <si>
    <t>BRINQUEDO EQUILÍBRIO EM CONCRETO: "TUBO DE CONCRETO Ø40 CM H = 30 CM" - TUBO DE CONCRETO ARMADO PA-1, ENTERRADO NO SOLO, PREENCHIDO COM CALIÇA, COM TAMPA DE CONCRETO ARMADO E COM EMASSAMENTO PARA ACABAMENTO ALISADO E PINTURA, FORNECIMENTO E INSTALAÇÃO, CONFORME PROJETO ESPECÍFICO</t>
  </si>
  <si>
    <t>234,34</t>
  </si>
  <si>
    <t>B002-C</t>
  </si>
  <si>
    <t>8.17</t>
  </si>
  <si>
    <t>BRINQUEDO EQUILÍBRIO EM CONCRETO: "TUBO DE CONCRETO Ø60 CM H = 40 CM" - TUBO DE CONCRETO ARMADO PA-1, ENTERRADO NO SOLO, PREENCHIDO COM CALIÇA, COM TAMPA DE CONCRETO ARMADO E COM EMASSAMENTO PARA ACABAMENTO ALISADO E PINTURA, FORNECIMENTO E INSTALAÇÃO, CONFORME PROJETO ESPECÍFICO</t>
  </si>
  <si>
    <t>417,64</t>
  </si>
  <si>
    <t>B002-D</t>
  </si>
  <si>
    <t>8.18</t>
  </si>
  <si>
    <t>BRINQUEDO EQUILÍBRIO EM CONCRETO: "TUBO DE CONCRETO Ø60 CM H = 50 CM" - TUBO DE CONCRETO ARMADO PA-1, ENTERRADO NO SOLO, PREENCHIDO COM CALIÇA, COM TAMPA DE CONCRETO ARMADO E COM EMASSAMENTO PARA ACABAMENTO ALISADO E PINTURA, FORNECIMENTO E INSTALAÇÃO, CONFORME PROJETO ESPECÍFICO</t>
  </si>
  <si>
    <t>432,54</t>
  </si>
  <si>
    <t>8.19</t>
  </si>
  <si>
    <t>PDCT-001</t>
  </si>
  <si>
    <t>8.20</t>
  </si>
  <si>
    <t>SERVIÇO DE PODA DE ÁRVORES DE ALTURA  3 M &lt; H &lt; 5 M, COM COLETA E DESTINAÇÃO</t>
  </si>
  <si>
    <t>132,88</t>
  </si>
  <si>
    <t>ILUMINAÇÃO PÚBLICA</t>
  </si>
  <si>
    <t>027</t>
  </si>
  <si>
    <t>9.1</t>
  </si>
  <si>
    <t>QUADRO DE DISTRIBUIÇÃO DE ENERGIA "QD", METÁLICO, IP 54, DE SOBREPOR, 28 MÓDULOS DIN, CONFORME DIAGRAMA UNIFILAR, COM BARRAMENTOS DE FASE, NEUTRO E PROTEÇÃO (ATERRAMENTO) PRÓPRIOS P/ 100 A, PLACA DE MONTAGEM, SOBRETAMPA METÁLICA COM IDENTIFICAÇÃO DOS CIRCUITOS, CONTENDO:
- MINIDISJUNTORES TERMOMAGNÉTICOS DIN, CURVA C, 4,5 KA EM 220 V:  02 2X10 A, 02 2X20 A E 01 2X25 A P/ PROTEÇÃO DOS DPS;
- 01 DISPOSITIVO DE PROTEÇÃO CONTRA SURTOS (DPS) TIPO II (ONDA 8/20 µS), 2F+N, DIN, 275 V, 20 KA, 1,5 KV;
- 03 MINICONTATOR DE FORÇA, 25 A, 380 V, 1 NA + 1 NF;
- 01 RELÉ TEMPORIZADOR AJUSTÁVEL 0,3S - 10 H, 220V</t>
  </si>
  <si>
    <t>2000,25</t>
  </si>
  <si>
    <t>028</t>
  </si>
  <si>
    <t>9.2</t>
  </si>
  <si>
    <t>ENTRADA DE ENERGIA PADRÃO COPEL CATEGORIA 28, BIFÁSICO DE 50A EM POSTE DA RDU COPEL</t>
  </si>
  <si>
    <t>2479</t>
  </si>
  <si>
    <t>029</t>
  </si>
  <si>
    <t>9.3</t>
  </si>
  <si>
    <t>IMPLANTAÇÃO DA ILUMINAÇÃO PÚBLICA</t>
  </si>
  <si>
    <t>35129,06</t>
  </si>
  <si>
    <t>030</t>
  </si>
  <si>
    <t>9.4</t>
  </si>
  <si>
    <t>INFRAESTRUTURA DE ILUMINAÇÃO PÚBLICA</t>
  </si>
  <si>
    <t>43174,1842569701</t>
  </si>
  <si>
    <t>SERVIÇOS COMPLEMENTARES</t>
  </si>
  <si>
    <t>031</t>
  </si>
  <si>
    <t>10.1</t>
  </si>
  <si>
    <t>LIMPEZA GERAL E FINAL DE OBRA</t>
  </si>
  <si>
    <t>0,24</t>
  </si>
  <si>
    <t>AUTOR DO ORÇAMENTO:</t>
  </si>
  <si>
    <t xml:space="preserve">TOTAL GERAL:   </t>
  </si>
  <si>
    <t>OBSERVAÇÕES:</t>
  </si>
  <si>
    <t xml:space="preserve">As fontes dos preços unitários deste orçamento são: </t>
  </si>
  <si>
    <t>TABELA SICRO JULHO/2025</t>
  </si>
  <si>
    <t>TABELA SINAPI AGOSTO/2025</t>
  </si>
  <si>
    <t>TABELA SMMA JULHO/2022</t>
  </si>
  <si>
    <t>COTAÇÃO e COMPOSIÇÃO DE PREÇOS</t>
  </si>
  <si>
    <t>LEGENDA DO BDI APLICADO (POR SERVIÇO)</t>
  </si>
  <si>
    <t>BDI =</t>
  </si>
  <si>
    <t>SEM DESONERAÇÃO</t>
  </si>
  <si>
    <t>ALÍQUOTA DO ISS = 0,00% - ISENTO</t>
  </si>
  <si>
    <t xml:space="preserve">BDI = </t>
  </si>
  <si>
    <t>SEM DESONERAÇÃO - FORNECIMENTO DE MATERIAIS E EQUIPAMENTOS</t>
  </si>
  <si>
    <t>3.6</t>
  </si>
  <si>
    <t>6.2.17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</si>
</sst>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0.0000000000"/>
    <numFmt numFmtId="166" formatCode="#,##0.000"/>
    <numFmt numFmtId="167" formatCode="0.000%"/>
    <numFmt numFmtId="168" formatCode="_(&quot;R$&quot;* #,##0.00_);_(&quot;R$&quot;* \(#,##0.00\);_(&quot;R$&quot;* &quot;-&quot;??_);_(@_)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Book Antiqua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b/>
      <sz val="11"/>
      <name val="Verdana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8"/>
      <color theme="1"/>
      <name val="Verdana"/>
      <family val="2"/>
    </font>
    <font>
      <b/>
      <sz val="8"/>
      <name val="Verdana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sz val="10"/>
      <color rgb="FFFF0000"/>
      <name val="Verdana"/>
      <family val="2"/>
    </font>
    <font>
      <i/>
      <sz val="10"/>
      <color theme="1"/>
      <name val="Verdana"/>
      <family val="2"/>
    </font>
    <font>
      <i/>
      <sz val="10"/>
      <color rgb="FFFF0000"/>
      <name val="Verdana"/>
      <family val="2"/>
    </font>
    <font>
      <b/>
      <sz val="10"/>
      <color rgb="FFFF0000"/>
      <name val="Verdana"/>
      <family val="2"/>
    </font>
    <font>
      <sz val="10"/>
      <color indexed="8"/>
      <name val="Verdana"/>
      <family val="2"/>
    </font>
    <font>
      <b/>
      <u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double">
        <color indexed="64"/>
      </right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thin">
        <color auto="1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auto="1"/>
      </top>
      <bottom style="double">
        <color indexed="64"/>
      </bottom>
      <diagonal/>
    </border>
    <border>
      <left/>
      <right/>
      <top style="hair">
        <color auto="1"/>
      </top>
      <bottom style="double">
        <color indexed="64"/>
      </bottom>
      <diagonal/>
    </border>
    <border>
      <left/>
      <right style="double">
        <color indexed="64"/>
      </right>
      <top style="hair">
        <color auto="1"/>
      </top>
      <bottom style="double">
        <color indexed="64"/>
      </bottom>
      <diagonal/>
    </border>
  </borders>
  <cellStyleXfs count="11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</cellStyleXfs>
  <cellXfs count="20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4" fillId="2" borderId="3" xfId="1" applyFont="1" applyFill="1" applyBorder="1"/>
    <xf numFmtId="0" fontId="4" fillId="2" borderId="4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2" borderId="0" xfId="1" applyFont="1" applyFill="1" applyAlignment="1">
      <alignment horizontal="center"/>
    </xf>
    <xf numFmtId="0" fontId="3" fillId="2" borderId="5" xfId="1" applyFont="1" applyFill="1" applyBorder="1" applyAlignment="1" applyProtection="1">
      <alignment vertical="center"/>
      <protection locked="0"/>
    </xf>
    <xf numFmtId="0" fontId="3" fillId="2" borderId="6" xfId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4" fillId="2" borderId="7" xfId="1" applyFont="1" applyFill="1" applyBorder="1" applyAlignment="1">
      <alignment vertical="center"/>
    </xf>
    <xf numFmtId="0" fontId="4" fillId="2" borderId="7" xfId="1" applyFont="1" applyFill="1" applyBorder="1" applyAlignment="1">
      <alignment horizontal="center"/>
    </xf>
    <xf numFmtId="0" fontId="6" fillId="0" borderId="7" xfId="1" applyFont="1" applyBorder="1"/>
    <xf numFmtId="0" fontId="4" fillId="2" borderId="7" xfId="1" applyFont="1" applyFill="1" applyBorder="1" applyAlignment="1">
      <alignment horizontal="right"/>
    </xf>
    <xf numFmtId="0" fontId="4" fillId="2" borderId="7" xfId="1" applyFont="1" applyFill="1" applyBorder="1"/>
    <xf numFmtId="0" fontId="3" fillId="2" borderId="8" xfId="1" applyFont="1" applyFill="1" applyBorder="1"/>
    <xf numFmtId="0" fontId="3" fillId="2" borderId="12" xfId="1" applyFont="1" applyFill="1" applyBorder="1" applyAlignment="1">
      <alignment horizontal="center" vertical="center"/>
    </xf>
    <xf numFmtId="14" fontId="5" fillId="0" borderId="12" xfId="1" applyNumberFormat="1" applyFont="1" applyBorder="1" applyAlignment="1">
      <alignment horizontal="center" vertical="center"/>
    </xf>
    <xf numFmtId="14" fontId="5" fillId="0" borderId="13" xfId="1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5" fillId="0" borderId="14" xfId="1" applyFont="1" applyBorder="1" applyAlignment="1">
      <alignment vertical="center" wrapText="1"/>
    </xf>
    <xf numFmtId="0" fontId="8" fillId="2" borderId="15" xfId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10" fillId="2" borderId="19" xfId="1" applyFont="1" applyFill="1" applyBorder="1"/>
    <xf numFmtId="0" fontId="10" fillId="2" borderId="20" xfId="1" applyFont="1" applyFill="1" applyBorder="1"/>
    <xf numFmtId="0" fontId="8" fillId="2" borderId="21" xfId="1" applyFont="1" applyFill="1" applyBorder="1" applyAlignment="1">
      <alignment horizontal="center" vertical="center"/>
    </xf>
    <xf numFmtId="0" fontId="9" fillId="2" borderId="22" xfId="1" applyFont="1" applyFill="1" applyBorder="1" applyAlignment="1">
      <alignment horizontal="center" vertical="center"/>
    </xf>
    <xf numFmtId="0" fontId="8" fillId="2" borderId="23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6" fillId="0" borderId="0" xfId="1" applyFont="1"/>
    <xf numFmtId="14" fontId="4" fillId="2" borderId="0" xfId="1" applyNumberFormat="1" applyFont="1" applyFill="1" applyAlignment="1">
      <alignment horizontal="right"/>
    </xf>
    <xf numFmtId="14" fontId="4" fillId="2" borderId="0" xfId="1" applyNumberFormat="1" applyFont="1" applyFill="1"/>
    <xf numFmtId="0" fontId="4" fillId="2" borderId="5" xfId="1" applyFont="1" applyFill="1" applyBorder="1"/>
    <xf numFmtId="0" fontId="11" fillId="2" borderId="24" xfId="1" applyFont="1" applyFill="1" applyBorder="1" applyAlignment="1">
      <alignment horizontal="center" vertical="center" wrapText="1"/>
    </xf>
    <xf numFmtId="0" fontId="11" fillId="0" borderId="25" xfId="1" applyFont="1" applyBorder="1" applyAlignment="1">
      <alignment horizontal="center" vertical="center" wrapText="1"/>
    </xf>
    <xf numFmtId="0" fontId="12" fillId="0" borderId="25" xfId="1" applyFont="1" applyBorder="1" applyAlignment="1">
      <alignment horizontal="center" vertical="center"/>
    </xf>
    <xf numFmtId="0" fontId="11" fillId="2" borderId="25" xfId="1" applyFont="1" applyFill="1" applyBorder="1" applyAlignment="1">
      <alignment horizontal="center" vertical="center"/>
    </xf>
    <xf numFmtId="0" fontId="11" fillId="2" borderId="25" xfId="1" applyFont="1" applyFill="1" applyBorder="1" applyAlignment="1">
      <alignment horizontal="right" vertical="center" wrapText="1"/>
    </xf>
    <xf numFmtId="0" fontId="11" fillId="2" borderId="25" xfId="1" applyFont="1" applyFill="1" applyBorder="1" applyAlignment="1">
      <alignment horizontal="center" vertical="center" wrapText="1"/>
    </xf>
    <xf numFmtId="0" fontId="11" fillId="2" borderId="26" xfId="1" applyFont="1" applyFill="1" applyBorder="1" applyAlignment="1">
      <alignment horizontal="center" vertical="center" wrapText="1"/>
    </xf>
    <xf numFmtId="0" fontId="13" fillId="2" borderId="27" xfId="1" applyFont="1" applyFill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/>
    </xf>
    <xf numFmtId="0" fontId="13" fillId="2" borderId="28" xfId="1" applyFont="1" applyFill="1" applyBorder="1" applyAlignment="1">
      <alignment horizontal="justify" vertical="center" wrapText="1"/>
    </xf>
    <xf numFmtId="0" fontId="13" fillId="2" borderId="28" xfId="2" applyNumberFormat="1" applyFont="1" applyFill="1" applyBorder="1" applyAlignment="1">
      <alignment horizontal="center"/>
    </xf>
    <xf numFmtId="4" fontId="14" fillId="0" borderId="28" xfId="2" applyNumberFormat="1" applyFont="1" applyFill="1" applyBorder="1" applyAlignment="1">
      <alignment horizontal="center"/>
    </xf>
    <xf numFmtId="4" fontId="13" fillId="2" borderId="28" xfId="3" applyNumberFormat="1" applyFont="1" applyFill="1" applyBorder="1" applyAlignment="1">
      <alignment horizontal="right"/>
    </xf>
    <xf numFmtId="10" fontId="13" fillId="2" borderId="28" xfId="4" applyNumberFormat="1" applyFont="1" applyFill="1" applyBorder="1" applyAlignment="1">
      <alignment horizontal="center"/>
    </xf>
    <xf numFmtId="43" fontId="13" fillId="2" borderId="28" xfId="3" applyNumberFormat="1" applyFont="1" applyFill="1" applyBorder="1" applyAlignment="1">
      <alignment horizontal="right"/>
    </xf>
    <xf numFmtId="43" fontId="13" fillId="2" borderId="29" xfId="3" applyNumberFormat="1" applyFont="1" applyFill="1" applyBorder="1" applyAlignment="1">
      <alignment horizontal="right"/>
    </xf>
    <xf numFmtId="0" fontId="15" fillId="0" borderId="30" xfId="1" applyFont="1" applyBorder="1" applyAlignment="1">
      <alignment horizontal="center" vertical="center"/>
    </xf>
    <xf numFmtId="0" fontId="16" fillId="0" borderId="31" xfId="1" quotePrefix="1" applyFont="1" applyBorder="1" applyAlignment="1">
      <alignment horizontal="center" vertical="center"/>
    </xf>
    <xf numFmtId="0" fontId="16" fillId="0" borderId="31" xfId="1" applyFont="1" applyBorder="1" applyAlignment="1">
      <alignment horizontal="center" vertical="center"/>
    </xf>
    <xf numFmtId="0" fontId="16" fillId="0" borderId="31" xfId="5" applyFont="1" applyBorder="1" applyAlignment="1">
      <alignment horizontal="left" vertical="center" wrapText="1"/>
    </xf>
    <xf numFmtId="4" fontId="16" fillId="0" borderId="31" xfId="2" applyNumberFormat="1" applyFont="1" applyFill="1" applyBorder="1" applyAlignment="1">
      <alignment horizontal="right" vertical="center"/>
    </xf>
    <xf numFmtId="4" fontId="16" fillId="0" borderId="31" xfId="5" applyNumberFormat="1" applyFont="1" applyBorder="1" applyAlignment="1">
      <alignment horizontal="right" vertical="center" wrapText="1"/>
    </xf>
    <xf numFmtId="10" fontId="15" fillId="0" borderId="31" xfId="4" applyNumberFormat="1" applyFont="1" applyFill="1" applyBorder="1" applyAlignment="1">
      <alignment horizontal="right" vertical="center"/>
    </xf>
    <xf numFmtId="4" fontId="15" fillId="0" borderId="31" xfId="3" applyNumberFormat="1" applyFont="1" applyFill="1" applyBorder="1" applyAlignment="1">
      <alignment horizontal="right" vertical="center"/>
    </xf>
    <xf numFmtId="4" fontId="15" fillId="0" borderId="32" xfId="3" applyNumberFormat="1" applyFont="1" applyFill="1" applyBorder="1" applyAlignment="1">
      <alignment horizontal="right" vertical="center"/>
    </xf>
    <xf numFmtId="49" fontId="16" fillId="0" borderId="31" xfId="1" quotePrefix="1" applyNumberFormat="1" applyFont="1" applyBorder="1" applyAlignment="1">
      <alignment horizontal="center" vertical="center"/>
    </xf>
    <xf numFmtId="0" fontId="16" fillId="0" borderId="33" xfId="1" applyFont="1" applyBorder="1" applyAlignment="1">
      <alignment horizontal="center" vertical="center"/>
    </xf>
    <xf numFmtId="0" fontId="16" fillId="0" borderId="34" xfId="1" quotePrefix="1" applyFont="1" applyBorder="1" applyAlignment="1">
      <alignment horizontal="center" vertical="center"/>
    </xf>
    <xf numFmtId="0" fontId="16" fillId="0" borderId="35" xfId="1" applyFont="1" applyBorder="1" applyAlignment="1">
      <alignment horizontal="center" vertical="center"/>
    </xf>
    <xf numFmtId="0" fontId="13" fillId="0" borderId="35" xfId="1" applyFont="1" applyBorder="1" applyAlignment="1">
      <alignment horizontal="right" vertical="center" wrapText="1"/>
    </xf>
    <xf numFmtId="0" fontId="15" fillId="3" borderId="36" xfId="2" applyNumberFormat="1" applyFont="1" applyFill="1" applyBorder="1" applyAlignment="1">
      <alignment horizontal="center" vertical="center"/>
    </xf>
    <xf numFmtId="4" fontId="17" fillId="3" borderId="34" xfId="2" applyNumberFormat="1" applyFont="1" applyFill="1" applyBorder="1" applyAlignment="1">
      <alignment horizontal="right" vertical="center"/>
    </xf>
    <xf numFmtId="4" fontId="15" fillId="3" borderId="34" xfId="3" applyNumberFormat="1" applyFont="1" applyFill="1" applyBorder="1" applyAlignment="1">
      <alignment horizontal="right" vertical="center"/>
    </xf>
    <xf numFmtId="4" fontId="15" fillId="3" borderId="34" xfId="4" applyNumberFormat="1" applyFont="1" applyFill="1" applyBorder="1" applyAlignment="1">
      <alignment horizontal="right" vertical="center"/>
    </xf>
    <xf numFmtId="4" fontId="13" fillId="3" borderId="37" xfId="3" applyNumberFormat="1" applyFont="1" applyFill="1" applyBorder="1" applyAlignment="1">
      <alignment horizontal="right" vertical="center"/>
    </xf>
    <xf numFmtId="0" fontId="15" fillId="2" borderId="30" xfId="1" applyFont="1" applyFill="1" applyBorder="1" applyAlignment="1">
      <alignment horizontal="center" vertical="center"/>
    </xf>
    <xf numFmtId="0" fontId="15" fillId="0" borderId="31" xfId="1" applyFont="1" applyBorder="1" applyAlignment="1">
      <alignment horizontal="center" vertical="center"/>
    </xf>
    <xf numFmtId="0" fontId="18" fillId="2" borderId="31" xfId="1" applyFont="1" applyFill="1" applyBorder="1" applyAlignment="1">
      <alignment horizontal="justify" vertical="center" wrapText="1"/>
    </xf>
    <xf numFmtId="0" fontId="15" fillId="2" borderId="31" xfId="2" applyNumberFormat="1" applyFont="1" applyFill="1" applyBorder="1" applyAlignment="1">
      <alignment horizontal="center" vertical="center"/>
    </xf>
    <xf numFmtId="4" fontId="19" fillId="0" borderId="31" xfId="2" applyNumberFormat="1" applyFont="1" applyFill="1" applyBorder="1" applyAlignment="1">
      <alignment horizontal="right" vertical="center"/>
    </xf>
    <xf numFmtId="4" fontId="18" fillId="2" borderId="31" xfId="3" applyNumberFormat="1" applyFont="1" applyFill="1" applyBorder="1" applyAlignment="1">
      <alignment horizontal="right" vertical="center"/>
    </xf>
    <xf numFmtId="4" fontId="18" fillId="2" borderId="31" xfId="4" applyNumberFormat="1" applyFont="1" applyFill="1" applyBorder="1" applyAlignment="1">
      <alignment horizontal="right" vertical="center"/>
    </xf>
    <xf numFmtId="4" fontId="18" fillId="2" borderId="32" xfId="3" applyNumberFormat="1" applyFont="1" applyFill="1" applyBorder="1" applyAlignment="1">
      <alignment horizontal="right" vertical="center"/>
    </xf>
    <xf numFmtId="0" fontId="13" fillId="2" borderId="30" xfId="1" applyFont="1" applyFill="1" applyBorder="1" applyAlignment="1">
      <alignment horizontal="center" vertical="center"/>
    </xf>
    <xf numFmtId="0" fontId="13" fillId="0" borderId="31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13" fillId="2" borderId="31" xfId="1" applyFont="1" applyFill="1" applyBorder="1" applyAlignment="1">
      <alignment horizontal="justify" vertical="center" wrapText="1"/>
    </xf>
    <xf numFmtId="0" fontId="13" fillId="2" borderId="31" xfId="2" applyNumberFormat="1" applyFont="1" applyFill="1" applyBorder="1" applyAlignment="1">
      <alignment horizontal="center"/>
    </xf>
    <xf numFmtId="4" fontId="20" fillId="0" borderId="31" xfId="2" applyNumberFormat="1" applyFont="1" applyFill="1" applyBorder="1" applyAlignment="1">
      <alignment horizontal="right"/>
    </xf>
    <xf numFmtId="4" fontId="13" fillId="2" borderId="31" xfId="3" applyNumberFormat="1" applyFont="1" applyFill="1" applyBorder="1" applyAlignment="1">
      <alignment horizontal="right"/>
    </xf>
    <xf numFmtId="4" fontId="13" fillId="2" borderId="31" xfId="4" applyNumberFormat="1" applyFont="1" applyFill="1" applyBorder="1" applyAlignment="1">
      <alignment horizontal="right"/>
    </xf>
    <xf numFmtId="4" fontId="13" fillId="2" borderId="32" xfId="3" applyNumberFormat="1" applyFont="1" applyFill="1" applyBorder="1" applyAlignment="1">
      <alignment horizontal="right"/>
    </xf>
    <xf numFmtId="0" fontId="16" fillId="0" borderId="30" xfId="1" applyFont="1" applyBorder="1" applyAlignment="1">
      <alignment horizontal="center" vertical="center"/>
    </xf>
    <xf numFmtId="0" fontId="15" fillId="0" borderId="31" xfId="1" quotePrefix="1" applyFont="1" applyBorder="1" applyAlignment="1">
      <alignment horizontal="center" vertical="center"/>
    </xf>
    <xf numFmtId="0" fontId="15" fillId="3" borderId="36" xfId="2" applyNumberFormat="1" applyFont="1" applyFill="1" applyBorder="1" applyAlignment="1">
      <alignment horizontal="center"/>
    </xf>
    <xf numFmtId="4" fontId="17" fillId="3" borderId="34" xfId="2" applyNumberFormat="1" applyFont="1" applyFill="1" applyBorder="1" applyAlignment="1">
      <alignment horizontal="right"/>
    </xf>
    <xf numFmtId="4" fontId="15" fillId="3" borderId="34" xfId="3" applyNumberFormat="1" applyFont="1" applyFill="1" applyBorder="1" applyAlignment="1">
      <alignment horizontal="right"/>
    </xf>
    <xf numFmtId="4" fontId="15" fillId="3" borderId="34" xfId="4" applyNumberFormat="1" applyFont="1" applyFill="1" applyBorder="1" applyAlignment="1">
      <alignment horizontal="right"/>
    </xf>
    <xf numFmtId="4" fontId="13" fillId="3" borderId="37" xfId="3" applyNumberFormat="1" applyFont="1" applyFill="1" applyBorder="1" applyAlignment="1">
      <alignment horizontal="right"/>
    </xf>
    <xf numFmtId="0" fontId="20" fillId="2" borderId="30" xfId="1" applyFont="1" applyFill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0" fontId="16" fillId="2" borderId="31" xfId="1" applyFont="1" applyFill="1" applyBorder="1" applyAlignment="1">
      <alignment horizontal="left" vertical="center"/>
    </xf>
    <xf numFmtId="0" fontId="20" fillId="0" borderId="31" xfId="1" applyFont="1" applyBorder="1" applyAlignment="1">
      <alignment horizontal="center" vertical="center"/>
    </xf>
    <xf numFmtId="0" fontId="14" fillId="0" borderId="31" xfId="1" applyFont="1" applyBorder="1" applyAlignment="1">
      <alignment wrapText="1"/>
    </xf>
    <xf numFmtId="4" fontId="16" fillId="0" borderId="31" xfId="6" applyNumberFormat="1" applyFont="1" applyFill="1" applyBorder="1" applyAlignment="1">
      <alignment horizontal="right" vertical="center" wrapText="1"/>
    </xf>
    <xf numFmtId="4" fontId="21" fillId="0" borderId="31" xfId="6" applyNumberFormat="1" applyFont="1" applyFill="1" applyBorder="1" applyAlignment="1">
      <alignment horizontal="right" vertical="center" wrapText="1"/>
    </xf>
    <xf numFmtId="0" fontId="14" fillId="0" borderId="31" xfId="5" applyFont="1" applyBorder="1" applyAlignment="1">
      <alignment horizontal="right" vertical="center" wrapText="1"/>
    </xf>
    <xf numFmtId="0" fontId="16" fillId="3" borderId="31" xfId="5" applyFont="1" applyFill="1" applyBorder="1" applyAlignment="1">
      <alignment horizontal="left" vertical="center" wrapText="1"/>
    </xf>
    <xf numFmtId="4" fontId="16" fillId="3" borderId="31" xfId="5" applyNumberFormat="1" applyFont="1" applyFill="1" applyBorder="1" applyAlignment="1">
      <alignment horizontal="left" vertical="center" wrapText="1"/>
    </xf>
    <xf numFmtId="4" fontId="16" fillId="3" borderId="31" xfId="5" applyNumberFormat="1" applyFont="1" applyFill="1" applyBorder="1" applyAlignment="1">
      <alignment horizontal="right" vertical="center" wrapText="1"/>
    </xf>
    <xf numFmtId="4" fontId="15" fillId="3" borderId="31" xfId="4" applyNumberFormat="1" applyFont="1" applyFill="1" applyBorder="1" applyAlignment="1">
      <alignment horizontal="right" vertical="center"/>
    </xf>
    <xf numFmtId="4" fontId="15" fillId="3" borderId="31" xfId="3" applyNumberFormat="1" applyFont="1" applyFill="1" applyBorder="1" applyAlignment="1">
      <alignment horizontal="right" vertical="center"/>
    </xf>
    <xf numFmtId="4" fontId="13" fillId="3" borderId="32" xfId="3" applyNumberFormat="1" applyFont="1" applyFill="1" applyBorder="1" applyAlignment="1">
      <alignment horizontal="right" vertical="center"/>
    </xf>
    <xf numFmtId="4" fontId="15" fillId="0" borderId="31" xfId="4" applyNumberFormat="1" applyFont="1" applyFill="1" applyBorder="1" applyAlignment="1">
      <alignment horizontal="right" vertical="center"/>
    </xf>
    <xf numFmtId="0" fontId="14" fillId="2" borderId="31" xfId="1" applyFont="1" applyFill="1" applyBorder="1" applyAlignment="1">
      <alignment horizontal="left" vertical="center"/>
    </xf>
    <xf numFmtId="0" fontId="16" fillId="0" borderId="31" xfId="5" applyFont="1" applyBorder="1" applyAlignment="1">
      <alignment horizontal="center" vertical="center" wrapText="1"/>
    </xf>
    <xf numFmtId="0" fontId="14" fillId="0" borderId="31" xfId="5" applyFont="1" applyBorder="1" applyAlignment="1">
      <alignment horizontal="left" vertical="center" wrapText="1"/>
    </xf>
    <xf numFmtId="0" fontId="16" fillId="0" borderId="31" xfId="7" applyFont="1" applyBorder="1" applyAlignment="1">
      <alignment horizontal="center" vertical="center"/>
    </xf>
    <xf numFmtId="0" fontId="16" fillId="0" borderId="31" xfId="8" quotePrefix="1" applyFont="1" applyBorder="1" applyAlignment="1">
      <alignment horizontal="center" vertical="center" wrapText="1"/>
    </xf>
    <xf numFmtId="2" fontId="16" fillId="0" borderId="31" xfId="2" applyNumberFormat="1" applyFont="1" applyBorder="1" applyAlignment="1">
      <alignment horizontal="right" vertical="center" wrapText="1"/>
    </xf>
    <xf numFmtId="0" fontId="16" fillId="0" borderId="31" xfId="8" applyFont="1" applyBorder="1" applyAlignment="1">
      <alignment horizontal="center" vertical="center" wrapText="1"/>
    </xf>
    <xf numFmtId="3" fontId="16" fillId="0" borderId="31" xfId="0" applyNumberFormat="1" applyFont="1" applyBorder="1" applyAlignment="1">
      <alignment horizontal="center" vertical="center" wrapText="1"/>
    </xf>
    <xf numFmtId="0" fontId="14" fillId="0" borderId="30" xfId="1" applyFont="1" applyBorder="1" applyAlignment="1">
      <alignment horizontal="center" vertical="center"/>
    </xf>
    <xf numFmtId="0" fontId="14" fillId="0" borderId="31" xfId="1" applyFont="1" applyBorder="1" applyAlignment="1">
      <alignment horizontal="left" vertical="center" wrapText="1"/>
    </xf>
    <xf numFmtId="9" fontId="14" fillId="0" borderId="31" xfId="4" applyFont="1" applyFill="1" applyBorder="1" applyAlignment="1">
      <alignment horizontal="center"/>
    </xf>
    <xf numFmtId="4" fontId="14" fillId="0" borderId="31" xfId="4" applyNumberFormat="1" applyFont="1" applyFill="1" applyBorder="1" applyAlignment="1">
      <alignment horizontal="right"/>
    </xf>
    <xf numFmtId="4" fontId="14" fillId="0" borderId="31" xfId="3" applyNumberFormat="1" applyFont="1" applyFill="1" applyBorder="1" applyAlignment="1">
      <alignment horizontal="right"/>
    </xf>
    <xf numFmtId="4" fontId="14" fillId="0" borderId="32" xfId="3" applyNumberFormat="1" applyFont="1" applyFill="1" applyBorder="1" applyAlignment="1">
      <alignment horizontal="right"/>
    </xf>
    <xf numFmtId="4" fontId="16" fillId="0" borderId="31" xfId="3" applyNumberFormat="1" applyFont="1" applyFill="1" applyBorder="1" applyAlignment="1">
      <alignment horizontal="right" vertical="center"/>
    </xf>
    <xf numFmtId="4" fontId="16" fillId="0" borderId="32" xfId="3" applyNumberFormat="1" applyFont="1" applyFill="1" applyBorder="1" applyAlignment="1">
      <alignment horizontal="right" vertical="center"/>
    </xf>
    <xf numFmtId="166" fontId="16" fillId="0" borderId="31" xfId="5" applyNumberFormat="1" applyFont="1" applyBorder="1" applyAlignment="1">
      <alignment horizontal="right" vertical="center" wrapText="1"/>
    </xf>
    <xf numFmtId="0" fontId="17" fillId="0" borderId="30" xfId="1" applyFont="1" applyBorder="1" applyAlignment="1">
      <alignment horizontal="center" vertical="center"/>
    </xf>
    <xf numFmtId="0" fontId="14" fillId="0" borderId="31" xfId="1" applyFont="1" applyBorder="1" applyAlignment="1">
      <alignment horizontal="right" vertical="center" wrapText="1"/>
    </xf>
    <xf numFmtId="0" fontId="15" fillId="3" borderId="38" xfId="2" applyNumberFormat="1" applyFont="1" applyFill="1" applyBorder="1" applyAlignment="1">
      <alignment horizontal="center"/>
    </xf>
    <xf numFmtId="4" fontId="17" fillId="3" borderId="39" xfId="2" applyNumberFormat="1" applyFont="1" applyFill="1" applyBorder="1" applyAlignment="1">
      <alignment horizontal="right"/>
    </xf>
    <xf numFmtId="4" fontId="15" fillId="3" borderId="39" xfId="3" applyNumberFormat="1" applyFont="1" applyFill="1" applyBorder="1" applyAlignment="1">
      <alignment horizontal="right"/>
    </xf>
    <xf numFmtId="4" fontId="15" fillId="3" borderId="39" xfId="4" applyNumberFormat="1" applyFont="1" applyFill="1" applyBorder="1" applyAlignment="1">
      <alignment horizontal="right"/>
    </xf>
    <xf numFmtId="4" fontId="13" fillId="3" borderId="40" xfId="3" applyNumberFormat="1" applyFont="1" applyFill="1" applyBorder="1" applyAlignment="1">
      <alignment horizontal="right"/>
    </xf>
    <xf numFmtId="4" fontId="16" fillId="0" borderId="31" xfId="2" applyNumberFormat="1" applyFont="1" applyFill="1" applyBorder="1" applyAlignment="1">
      <alignment horizontal="right" vertical="center" wrapText="1"/>
    </xf>
    <xf numFmtId="4" fontId="16" fillId="0" borderId="31" xfId="4" applyNumberFormat="1" applyFont="1" applyFill="1" applyBorder="1" applyAlignment="1">
      <alignment horizontal="right" vertical="center"/>
    </xf>
    <xf numFmtId="0" fontId="13" fillId="0" borderId="31" xfId="1" applyFont="1" applyBorder="1" applyAlignment="1">
      <alignment horizontal="right" vertical="center" wrapText="1"/>
    </xf>
    <xf numFmtId="0" fontId="22" fillId="0" borderId="0" xfId="1" applyFont="1" applyAlignment="1">
      <alignment horizontal="left"/>
    </xf>
    <xf numFmtId="0" fontId="13" fillId="0" borderId="41" xfId="1" applyFont="1" applyBorder="1" applyAlignment="1">
      <alignment horizontal="right"/>
    </xf>
    <xf numFmtId="0" fontId="13" fillId="0" borderId="0" xfId="1" applyFont="1"/>
    <xf numFmtId="39" fontId="13" fillId="0" borderId="5" xfId="1" applyNumberFormat="1" applyFont="1" applyBorder="1" applyAlignment="1">
      <alignment horizontal="right"/>
    </xf>
    <xf numFmtId="0" fontId="13" fillId="0" borderId="42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/>
    </xf>
    <xf numFmtId="0" fontId="14" fillId="0" borderId="43" xfId="1" applyFont="1" applyBorder="1" applyAlignment="1">
      <alignment horizontal="center" vertical="center"/>
    </xf>
    <xf numFmtId="0" fontId="13" fillId="0" borderId="43" xfId="1" applyFont="1" applyBorder="1" applyAlignment="1">
      <alignment vertical="center"/>
    </xf>
    <xf numFmtId="0" fontId="13" fillId="0" borderId="43" xfId="1" applyFont="1" applyBorder="1" applyAlignment="1">
      <alignment horizontal="center"/>
    </xf>
    <xf numFmtId="0" fontId="20" fillId="0" borderId="43" xfId="1" applyFont="1" applyBorder="1" applyAlignment="1">
      <alignment horizontal="left"/>
    </xf>
    <xf numFmtId="168" fontId="13" fillId="0" borderId="44" xfId="9" applyNumberFormat="1" applyFont="1" applyFill="1" applyBorder="1" applyAlignment="1">
      <alignment horizontal="right"/>
    </xf>
    <xf numFmtId="0" fontId="16" fillId="0" borderId="53" xfId="1" applyFont="1" applyBorder="1" applyAlignment="1">
      <alignment horizontal="center" vertical="center"/>
    </xf>
    <xf numFmtId="10" fontId="14" fillId="0" borderId="54" xfId="1" applyNumberFormat="1" applyFont="1" applyBorder="1" applyAlignment="1">
      <alignment horizontal="center" vertical="center"/>
    </xf>
    <xf numFmtId="10" fontId="16" fillId="0" borderId="55" xfId="1" applyNumberFormat="1" applyFont="1" applyBorder="1" applyAlignment="1">
      <alignment horizontal="center" vertical="center"/>
    </xf>
    <xf numFmtId="10" fontId="16" fillId="0" borderId="2" xfId="1" applyNumberFormat="1" applyFont="1" applyBorder="1" applyAlignment="1">
      <alignment horizontal="center" vertical="center"/>
    </xf>
    <xf numFmtId="10" fontId="16" fillId="0" borderId="3" xfId="1" applyNumberFormat="1" applyFont="1" applyBorder="1" applyAlignment="1">
      <alignment horizontal="center" vertical="center"/>
    </xf>
    <xf numFmtId="0" fontId="16" fillId="0" borderId="56" xfId="1" applyFont="1" applyBorder="1" applyAlignment="1">
      <alignment horizontal="center" vertical="center"/>
    </xf>
    <xf numFmtId="10" fontId="14" fillId="0" borderId="57" xfId="1" applyNumberFormat="1" applyFont="1" applyBorder="1" applyAlignment="1">
      <alignment horizontal="center" vertical="center"/>
    </xf>
    <xf numFmtId="10" fontId="16" fillId="0" borderId="58" xfId="1" applyNumberFormat="1" applyFont="1" applyBorder="1" applyAlignment="1">
      <alignment horizontal="center" vertical="center"/>
    </xf>
    <xf numFmtId="10" fontId="16" fillId="0" borderId="60" xfId="1" applyNumberFormat="1" applyFont="1" applyBorder="1" applyAlignment="1">
      <alignment horizontal="center" vertical="center"/>
    </xf>
    <xf numFmtId="10" fontId="16" fillId="0" borderId="61" xfId="1" applyNumberFormat="1" applyFont="1" applyBorder="1" applyAlignment="1">
      <alignment horizontal="center" vertical="center"/>
    </xf>
    <xf numFmtId="0" fontId="16" fillId="0" borderId="0" xfId="1" applyFont="1" applyAlignment="1">
      <alignment wrapText="1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wrapText="1"/>
    </xf>
    <xf numFmtId="0" fontId="16" fillId="0" borderId="0" xfId="1" applyFont="1" applyAlignment="1">
      <alignment horizontal="right" wrapText="1"/>
    </xf>
    <xf numFmtId="168" fontId="13" fillId="0" borderId="45" xfId="9" applyNumberFormat="1" applyFont="1" applyFill="1" applyBorder="1" applyAlignment="1">
      <alignment horizontal="center"/>
    </xf>
    <xf numFmtId="168" fontId="13" fillId="0" borderId="43" xfId="9" applyNumberFormat="1" applyFont="1" applyFill="1" applyBorder="1" applyAlignment="1">
      <alignment horizontal="center"/>
    </xf>
    <xf numFmtId="168" fontId="13" fillId="0" borderId="46" xfId="9" applyNumberFormat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4" fillId="2" borderId="0" xfId="1" applyFont="1" applyFill="1" applyAlignment="1">
      <alignment horizontal="center"/>
    </xf>
    <xf numFmtId="14" fontId="5" fillId="0" borderId="9" xfId="1" applyNumberFormat="1" applyFont="1" applyBorder="1" applyAlignment="1">
      <alignment horizontal="center" vertical="center"/>
    </xf>
    <xf numFmtId="14" fontId="5" fillId="0" borderId="10" xfId="1" applyNumberFormat="1" applyFont="1" applyBorder="1" applyAlignment="1">
      <alignment horizontal="center" vertical="center"/>
    </xf>
    <xf numFmtId="14" fontId="5" fillId="0" borderId="11" xfId="1" applyNumberFormat="1" applyFont="1" applyBorder="1" applyAlignment="1">
      <alignment horizontal="center" vertical="center"/>
    </xf>
    <xf numFmtId="0" fontId="22" fillId="0" borderId="1" xfId="1" applyFont="1" applyBorder="1" applyAlignment="1">
      <alignment horizontal="left"/>
    </xf>
    <xf numFmtId="0" fontId="22" fillId="0" borderId="2" xfId="1" applyFont="1" applyBorder="1" applyAlignment="1">
      <alignment horizontal="left"/>
    </xf>
    <xf numFmtId="0" fontId="14" fillId="0" borderId="50" xfId="10" applyFont="1" applyBorder="1" applyAlignment="1">
      <alignment horizontal="left" vertical="center" wrapText="1"/>
    </xf>
    <xf numFmtId="0" fontId="14" fillId="0" borderId="51" xfId="10" applyFont="1" applyBorder="1" applyAlignment="1">
      <alignment horizontal="left" vertical="center" wrapText="1"/>
    </xf>
    <xf numFmtId="0" fontId="14" fillId="0" borderId="52" xfId="10" applyFont="1" applyBorder="1" applyAlignment="1">
      <alignment horizontal="left" vertical="center" wrapText="1"/>
    </xf>
    <xf numFmtId="0" fontId="14" fillId="0" borderId="54" xfId="10" applyFont="1" applyBorder="1" applyAlignment="1">
      <alignment horizontal="center" vertical="center"/>
    </xf>
    <xf numFmtId="0" fontId="14" fillId="0" borderId="58" xfId="10" applyFont="1" applyBorder="1" applyAlignment="1">
      <alignment horizontal="center" vertical="justify"/>
    </xf>
    <xf numFmtId="0" fontId="14" fillId="0" borderId="59" xfId="10" applyFont="1" applyBorder="1" applyAlignment="1">
      <alignment horizontal="center" vertical="justify"/>
    </xf>
    <xf numFmtId="0" fontId="14" fillId="0" borderId="47" xfId="10" applyFont="1" applyBorder="1" applyAlignment="1">
      <alignment horizontal="center" vertical="center" wrapText="1"/>
    </xf>
    <xf numFmtId="0" fontId="14" fillId="0" borderId="48" xfId="10" applyFont="1" applyBorder="1" applyAlignment="1">
      <alignment horizontal="center" vertical="center" wrapText="1"/>
    </xf>
    <xf numFmtId="0" fontId="14" fillId="0" borderId="49" xfId="10" applyFont="1" applyBorder="1" applyAlignment="1">
      <alignment horizontal="center" vertical="center" wrapText="1"/>
    </xf>
    <xf numFmtId="0" fontId="14" fillId="0" borderId="9" xfId="10" applyFont="1" applyBorder="1" applyAlignment="1">
      <alignment horizontal="center" vertical="center" wrapText="1"/>
    </xf>
    <xf numFmtId="0" fontId="14" fillId="0" borderId="10" xfId="10" applyFont="1" applyBorder="1" applyAlignment="1">
      <alignment horizontal="center" vertical="center" wrapText="1"/>
    </xf>
    <xf numFmtId="0" fontId="14" fillId="0" borderId="17" xfId="10" applyFont="1" applyBorder="1" applyAlignment="1">
      <alignment horizontal="center" vertical="center" wrapText="1"/>
    </xf>
    <xf numFmtId="0" fontId="16" fillId="0" borderId="9" xfId="10" applyFont="1" applyBorder="1" applyAlignment="1">
      <alignment horizontal="center" vertical="center" wrapText="1"/>
    </xf>
    <xf numFmtId="0" fontId="16" fillId="0" borderId="10" xfId="10" applyFont="1" applyBorder="1" applyAlignment="1">
      <alignment horizontal="center" vertical="center" wrapText="1"/>
    </xf>
    <xf numFmtId="0" fontId="16" fillId="0" borderId="17" xfId="10" applyFont="1" applyBorder="1" applyAlignment="1">
      <alignment horizontal="center" vertical="center" wrapText="1"/>
    </xf>
    <xf numFmtId="0" fontId="16" fillId="0" borderId="50" xfId="10" applyFont="1" applyBorder="1" applyAlignment="1">
      <alignment horizontal="center" vertical="center" wrapText="1"/>
    </xf>
    <xf numFmtId="0" fontId="16" fillId="0" borderId="51" xfId="10" applyFont="1" applyBorder="1" applyAlignment="1">
      <alignment horizontal="center" vertical="center" wrapText="1"/>
    </xf>
    <xf numFmtId="0" fontId="16" fillId="0" borderId="52" xfId="10" applyFont="1" applyBorder="1" applyAlignment="1">
      <alignment horizontal="center" vertical="center" wrapText="1"/>
    </xf>
    <xf numFmtId="4" fontId="0" fillId="0" borderId="0" xfId="0" applyNumberFormat="1"/>
    <xf numFmtId="0" fontId="15" fillId="3" borderId="62" xfId="2" applyNumberFormat="1" applyFont="1" applyFill="1" applyBorder="1" applyAlignment="1">
      <alignment horizontal="center"/>
    </xf>
    <xf numFmtId="4" fontId="17" fillId="3" borderId="63" xfId="2" applyNumberFormat="1" applyFont="1" applyFill="1" applyBorder="1" applyAlignment="1">
      <alignment horizontal="right"/>
    </xf>
    <xf numFmtId="4" fontId="15" fillId="3" borderId="63" xfId="3" applyNumberFormat="1" applyFont="1" applyFill="1" applyBorder="1" applyAlignment="1">
      <alignment horizontal="right"/>
    </xf>
    <xf numFmtId="4" fontId="15" fillId="3" borderId="63" xfId="4" applyNumberFormat="1" applyFont="1" applyFill="1" applyBorder="1" applyAlignment="1">
      <alignment horizontal="right"/>
    </xf>
    <xf numFmtId="4" fontId="13" fillId="3" borderId="64" xfId="3" applyNumberFormat="1" applyFont="1" applyFill="1" applyBorder="1" applyAlignment="1">
      <alignment horizontal="right"/>
    </xf>
  </cellXfs>
  <cellStyles count="11">
    <cellStyle name="Moeda 2 2" xfId="6" xr:uid="{4783C871-FA4F-424C-A45C-20D31B708267}"/>
    <cellStyle name="Moeda 6 2" xfId="9" xr:uid="{56B772BD-2FDE-4C71-BEBE-0A70B5C9A723}"/>
    <cellStyle name="Normal" xfId="0" builtinId="0"/>
    <cellStyle name="Normal 10" xfId="1" xr:uid="{42021D7F-0CCE-4EB2-B579-F29F3E71EFD9}"/>
    <cellStyle name="Normal 2" xfId="7" xr:uid="{F888D93A-670E-4771-9247-58B5D512DA0A}"/>
    <cellStyle name="Normal 3" xfId="5" xr:uid="{DDFABCA2-76E8-4D87-8E33-FADE767FEE4B}"/>
    <cellStyle name="Normal 3 2" xfId="10" xr:uid="{317C3733-79D9-4D1D-B2E7-6EC9E855C962}"/>
    <cellStyle name="Normal 4" xfId="8" xr:uid="{108A92F3-5852-4CB9-BD68-FC14D80FD081}"/>
    <cellStyle name="Porcentagem 10" xfId="4" xr:uid="{804CD577-60FA-46BD-91DC-A1F6A76A2FD6}"/>
    <cellStyle name="Separador de milhares 10" xfId="3" xr:uid="{B6871FD7-4E12-488C-88D9-D34646B9A030}"/>
    <cellStyle name="Vírgula 3" xfId="2" xr:uid="{218DEABB-0CAA-4FEA-94F1-D00AE2690D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533400</xdr:colOff>
      <xdr:row>0</xdr:row>
      <xdr:rowOff>85725</xdr:rowOff>
    </xdr:from>
    <xdr:to>
      <xdr:col>1</xdr:col>
      <xdr:colOff>90786</xdr:colOff>
      <xdr:row>3</xdr:row>
      <xdr:rowOff>234316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845BD20A-649B-4FC6-8B90-6CFA5230E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85725"/>
          <a:ext cx="614661" cy="7296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8BBE5-AD1E-4DA5-A113-6E7C496BFBA1}">
  <sheetPr>
    <pageSetUpPr fitToPage="1"/>
  </sheetPr>
  <dimension ref="A1:N143"/>
  <sheetViews>
    <sheetView tabSelected="1" view="pageBreakPreview" zoomScale="90" zoomScaleNormal="100" zoomScaleSheetLayoutView="90" workbookViewId="0">
      <selection activeCell="Y151" sqref="Y151"/>
    </sheetView>
  </sheetViews>
  <sheetFormatPr defaultRowHeight="15" x14ac:dyDescent="0.25"/>
  <cols>
    <col min="1" max="1" width="15.85546875" customWidth="1"/>
    <col min="2" max="2" width="10.7109375" customWidth="1"/>
    <col min="3" max="3" width="7.28515625" bestFit="1" customWidth="1"/>
    <col min="4" max="4" width="54.28515625" customWidth="1"/>
    <col min="5" max="5" width="8.140625" bestFit="1" customWidth="1"/>
    <col min="6" max="6" width="11.28515625" bestFit="1" customWidth="1"/>
    <col min="7" max="7" width="12.5703125" customWidth="1"/>
    <col min="8" max="8" width="9.5703125" customWidth="1"/>
    <col min="9" max="9" width="13.7109375" bestFit="1" customWidth="1"/>
    <col min="10" max="10" width="15.42578125" customWidth="1"/>
  </cols>
  <sheetData>
    <row r="1" spans="1:10" ht="15.75" thickTop="1" x14ac:dyDescent="0.25">
      <c r="A1" s="1"/>
      <c r="B1" s="2"/>
      <c r="C1" s="169" t="s">
        <v>0</v>
      </c>
      <c r="D1" s="169"/>
      <c r="E1" s="169"/>
      <c r="F1" s="169"/>
      <c r="G1" s="169"/>
      <c r="H1" s="169"/>
      <c r="I1" s="169"/>
      <c r="J1" s="3"/>
    </row>
    <row r="2" spans="1:10" x14ac:dyDescent="0.25">
      <c r="A2" s="4"/>
      <c r="B2" s="5"/>
      <c r="C2" s="170" t="s">
        <v>1</v>
      </c>
      <c r="D2" s="170"/>
      <c r="E2" s="170"/>
      <c r="F2" s="170"/>
      <c r="G2" s="170"/>
      <c r="H2" s="170"/>
      <c r="I2" s="170"/>
      <c r="J2" s="7"/>
    </row>
    <row r="3" spans="1:10" x14ac:dyDescent="0.25">
      <c r="A3" s="4"/>
      <c r="B3" s="5"/>
      <c r="C3" s="170" t="s">
        <v>2</v>
      </c>
      <c r="D3" s="170"/>
      <c r="E3" s="170"/>
      <c r="F3" s="170"/>
      <c r="G3" s="170"/>
      <c r="H3" s="170"/>
      <c r="I3" s="170"/>
      <c r="J3" s="7"/>
    </row>
    <row r="4" spans="1:10" ht="26.25" customHeight="1" x14ac:dyDescent="0.25">
      <c r="A4" s="8"/>
      <c r="B4" s="9"/>
      <c r="C4" s="10"/>
      <c r="D4" s="11"/>
      <c r="E4" s="12"/>
      <c r="F4" s="13"/>
      <c r="G4" s="14"/>
      <c r="H4" s="15"/>
      <c r="I4" s="15"/>
      <c r="J4" s="16"/>
    </row>
    <row r="5" spans="1:10" x14ac:dyDescent="0.25">
      <c r="A5" s="171" t="s">
        <v>3</v>
      </c>
      <c r="B5" s="172"/>
      <c r="C5" s="172"/>
      <c r="D5" s="172"/>
      <c r="E5" s="172"/>
      <c r="F5" s="172"/>
      <c r="G5" s="173"/>
      <c r="H5" s="17" t="s">
        <v>4</v>
      </c>
      <c r="I5" s="18">
        <v>45950</v>
      </c>
      <c r="J5" s="19"/>
    </row>
    <row r="6" spans="1:10" x14ac:dyDescent="0.25">
      <c r="A6" s="8" t="s">
        <v>5</v>
      </c>
      <c r="B6" s="20" t="s">
        <v>6</v>
      </c>
      <c r="C6" s="21"/>
      <c r="D6" s="21"/>
      <c r="E6" s="21"/>
      <c r="F6" s="21"/>
      <c r="G6" s="22"/>
      <c r="H6" s="23" t="s">
        <v>7</v>
      </c>
      <c r="I6" s="24" t="s">
        <v>8</v>
      </c>
      <c r="J6" s="25" t="s">
        <v>9</v>
      </c>
    </row>
    <row r="7" spans="1:10" ht="15.75" thickBot="1" x14ac:dyDescent="0.3">
      <c r="A7" s="26" t="s">
        <v>10</v>
      </c>
      <c r="B7" s="27" t="s">
        <v>11</v>
      </c>
      <c r="C7" s="28"/>
      <c r="D7" s="28"/>
      <c r="E7" s="28"/>
      <c r="F7" s="28"/>
      <c r="G7" s="29"/>
      <c r="H7" s="30" t="s">
        <v>12</v>
      </c>
      <c r="I7" s="31" t="s">
        <v>13</v>
      </c>
      <c r="J7" s="32" t="s">
        <v>14</v>
      </c>
    </row>
    <row r="8" spans="1:10" ht="15.75" thickBot="1" x14ac:dyDescent="0.3">
      <c r="A8" s="4"/>
      <c r="B8" s="5"/>
      <c r="C8" s="33"/>
      <c r="D8" s="34"/>
      <c r="E8" s="6"/>
      <c r="F8" s="35"/>
      <c r="G8" s="36"/>
      <c r="H8" s="37"/>
      <c r="I8" s="37"/>
      <c r="J8" s="38"/>
    </row>
    <row r="9" spans="1:10" ht="21.75" thickTop="1" x14ac:dyDescent="0.25">
      <c r="A9" s="39" t="s">
        <v>15</v>
      </c>
      <c r="B9" s="40" t="s">
        <v>16</v>
      </c>
      <c r="C9" s="41" t="s">
        <v>17</v>
      </c>
      <c r="D9" s="42" t="s">
        <v>18</v>
      </c>
      <c r="E9" s="42" t="s">
        <v>19</v>
      </c>
      <c r="F9" s="41" t="s">
        <v>20</v>
      </c>
      <c r="G9" s="43" t="s">
        <v>21</v>
      </c>
      <c r="H9" s="44" t="s">
        <v>22</v>
      </c>
      <c r="I9" s="44" t="s">
        <v>23</v>
      </c>
      <c r="J9" s="45" t="s">
        <v>24</v>
      </c>
    </row>
    <row r="10" spans="1:10" ht="25.5" x14ac:dyDescent="0.25">
      <c r="A10" s="46"/>
      <c r="B10" s="47"/>
      <c r="C10" s="48">
        <v>1</v>
      </c>
      <c r="D10" s="49" t="s">
        <v>25</v>
      </c>
      <c r="E10" s="50"/>
      <c r="F10" s="51"/>
      <c r="G10" s="52"/>
      <c r="H10" s="53"/>
      <c r="I10" s="54"/>
      <c r="J10" s="55"/>
    </row>
    <row r="11" spans="1:10" ht="38.25" x14ac:dyDescent="0.25">
      <c r="A11" s="56" t="s">
        <v>26</v>
      </c>
      <c r="B11" s="57">
        <v>103689</v>
      </c>
      <c r="C11" s="58" t="s">
        <v>27</v>
      </c>
      <c r="D11" s="59" t="s">
        <v>28</v>
      </c>
      <c r="E11" s="59" t="s">
        <v>29</v>
      </c>
      <c r="F11" s="60">
        <v>6</v>
      </c>
      <c r="G11" s="61" t="s">
        <v>30</v>
      </c>
      <c r="H11" s="62">
        <v>0.19689999999999999</v>
      </c>
      <c r="I11" s="63">
        <v>567.36</v>
      </c>
      <c r="J11" s="64">
        <f>+ROUND(F11*I11,2)</f>
        <v>3404.16</v>
      </c>
    </row>
    <row r="12" spans="1:10" ht="32.25" customHeight="1" x14ac:dyDescent="0.25">
      <c r="A12" s="56" t="s">
        <v>31</v>
      </c>
      <c r="B12" s="65" t="s">
        <v>32</v>
      </c>
      <c r="C12" s="58" t="s">
        <v>33</v>
      </c>
      <c r="D12" s="59" t="s">
        <v>34</v>
      </c>
      <c r="E12" s="59" t="s">
        <v>35</v>
      </c>
      <c r="F12" s="60">
        <v>1</v>
      </c>
      <c r="G12" s="61" t="s">
        <v>36</v>
      </c>
      <c r="H12" s="62">
        <v>0.19689999999999999</v>
      </c>
      <c r="I12" s="63">
        <v>5902.44</v>
      </c>
      <c r="J12" s="64">
        <f t="shared" ref="J12:J19" si="0">+ROUND(F12*I12,2)</f>
        <v>5902.44</v>
      </c>
    </row>
    <row r="13" spans="1:10" ht="38.25" x14ac:dyDescent="0.25">
      <c r="A13" s="56" t="s">
        <v>31</v>
      </c>
      <c r="B13" s="57" t="s">
        <v>37</v>
      </c>
      <c r="C13" s="58" t="s">
        <v>38</v>
      </c>
      <c r="D13" s="59" t="s">
        <v>39</v>
      </c>
      <c r="E13" s="59" t="s">
        <v>40</v>
      </c>
      <c r="F13" s="60">
        <v>4</v>
      </c>
      <c r="G13" s="61" t="s">
        <v>41</v>
      </c>
      <c r="H13" s="62">
        <v>0.19689999999999999</v>
      </c>
      <c r="I13" s="63">
        <v>873.83</v>
      </c>
      <c r="J13" s="64">
        <f t="shared" si="0"/>
        <v>3495.32</v>
      </c>
    </row>
    <row r="14" spans="1:10" x14ac:dyDescent="0.25">
      <c r="A14" s="56" t="s">
        <v>26</v>
      </c>
      <c r="B14" s="57">
        <v>98459</v>
      </c>
      <c r="C14" s="58" t="s">
        <v>42</v>
      </c>
      <c r="D14" s="59" t="s">
        <v>43</v>
      </c>
      <c r="E14" s="59" t="s">
        <v>29</v>
      </c>
      <c r="F14" s="60">
        <v>88</v>
      </c>
      <c r="G14" s="61" t="s">
        <v>44</v>
      </c>
      <c r="H14" s="62">
        <v>0.19689999999999999</v>
      </c>
      <c r="I14" s="63">
        <v>115.77</v>
      </c>
      <c r="J14" s="64">
        <f t="shared" si="0"/>
        <v>10187.76</v>
      </c>
    </row>
    <row r="15" spans="1:10" ht="38.25" x14ac:dyDescent="0.25">
      <c r="A15" s="56" t="s">
        <v>31</v>
      </c>
      <c r="B15" s="57" t="s">
        <v>45</v>
      </c>
      <c r="C15" s="58" t="s">
        <v>46</v>
      </c>
      <c r="D15" s="59" t="s">
        <v>47</v>
      </c>
      <c r="E15" s="59" t="s">
        <v>48</v>
      </c>
      <c r="F15" s="60">
        <v>88</v>
      </c>
      <c r="G15" s="61" t="s">
        <v>49</v>
      </c>
      <c r="H15" s="62">
        <v>0.19689999999999999</v>
      </c>
      <c r="I15" s="63">
        <v>4.8499999999999996</v>
      </c>
      <c r="J15" s="64">
        <f t="shared" si="0"/>
        <v>426.8</v>
      </c>
    </row>
    <row r="16" spans="1:10" x14ac:dyDescent="0.25">
      <c r="A16" s="56" t="s">
        <v>31</v>
      </c>
      <c r="B16" s="57" t="s">
        <v>50</v>
      </c>
      <c r="C16" s="58" t="s">
        <v>51</v>
      </c>
      <c r="D16" s="59" t="s">
        <v>52</v>
      </c>
      <c r="E16" s="59" t="s">
        <v>35</v>
      </c>
      <c r="F16" s="60">
        <v>1</v>
      </c>
      <c r="G16" s="61" t="s">
        <v>53</v>
      </c>
      <c r="H16" s="62">
        <v>0.19689999999999999</v>
      </c>
      <c r="I16" s="63">
        <v>841.89</v>
      </c>
      <c r="J16" s="64">
        <f t="shared" si="0"/>
        <v>841.89</v>
      </c>
    </row>
    <row r="17" spans="1:14" ht="25.5" x14ac:dyDescent="0.25">
      <c r="A17" s="56" t="s">
        <v>31</v>
      </c>
      <c r="B17" s="57" t="s">
        <v>54</v>
      </c>
      <c r="C17" s="58" t="s">
        <v>55</v>
      </c>
      <c r="D17" s="59" t="s">
        <v>56</v>
      </c>
      <c r="E17" s="59" t="s">
        <v>35</v>
      </c>
      <c r="F17" s="60">
        <v>1</v>
      </c>
      <c r="G17" s="61" t="s">
        <v>57</v>
      </c>
      <c r="H17" s="62">
        <v>0.19689999999999999</v>
      </c>
      <c r="I17" s="63">
        <v>2168.1</v>
      </c>
      <c r="J17" s="64">
        <f t="shared" si="0"/>
        <v>2168.1</v>
      </c>
    </row>
    <row r="18" spans="1:14" x14ac:dyDescent="0.25">
      <c r="A18" s="56" t="s">
        <v>31</v>
      </c>
      <c r="B18" s="57" t="s">
        <v>58</v>
      </c>
      <c r="C18" s="58" t="s">
        <v>59</v>
      </c>
      <c r="D18" s="59" t="s">
        <v>60</v>
      </c>
      <c r="E18" s="59" t="s">
        <v>40</v>
      </c>
      <c r="F18" s="60">
        <v>4</v>
      </c>
      <c r="G18" s="61" t="s">
        <v>61</v>
      </c>
      <c r="H18" s="62">
        <v>0.19689999999999999</v>
      </c>
      <c r="I18" s="63">
        <v>907.2</v>
      </c>
      <c r="J18" s="64">
        <f t="shared" si="0"/>
        <v>3628.8</v>
      </c>
    </row>
    <row r="19" spans="1:14" x14ac:dyDescent="0.25">
      <c r="A19" s="56" t="s">
        <v>31</v>
      </c>
      <c r="B19" s="57" t="s">
        <v>62</v>
      </c>
      <c r="C19" s="58" t="s">
        <v>63</v>
      </c>
      <c r="D19" s="59" t="s">
        <v>64</v>
      </c>
      <c r="E19" s="59" t="s">
        <v>40</v>
      </c>
      <c r="F19" s="60">
        <v>4</v>
      </c>
      <c r="G19" s="61" t="s">
        <v>65</v>
      </c>
      <c r="H19" s="62">
        <v>0.19689999999999999</v>
      </c>
      <c r="I19" s="63">
        <v>506.16</v>
      </c>
      <c r="J19" s="64">
        <f t="shared" si="0"/>
        <v>2024.64</v>
      </c>
    </row>
    <row r="20" spans="1:14" x14ac:dyDescent="0.25">
      <c r="A20" s="66"/>
      <c r="B20" s="67"/>
      <c r="C20" s="68"/>
      <c r="D20" s="69" t="s">
        <v>66</v>
      </c>
      <c r="E20" s="70"/>
      <c r="F20" s="71"/>
      <c r="G20" s="72"/>
      <c r="H20" s="73"/>
      <c r="I20" s="72"/>
      <c r="J20" s="74">
        <f>SUM(J11:J19)</f>
        <v>32079.909999999996</v>
      </c>
    </row>
    <row r="21" spans="1:14" x14ac:dyDescent="0.25">
      <c r="A21" s="75"/>
      <c r="B21" s="76"/>
      <c r="C21" s="58"/>
      <c r="D21" s="77"/>
      <c r="E21" s="78"/>
      <c r="F21" s="79"/>
      <c r="G21" s="80"/>
      <c r="H21" s="81"/>
      <c r="I21" s="80"/>
      <c r="J21" s="82"/>
    </row>
    <row r="22" spans="1:14" x14ac:dyDescent="0.25">
      <c r="A22" s="83"/>
      <c r="B22" s="84"/>
      <c r="C22" s="85">
        <v>2</v>
      </c>
      <c r="D22" s="86" t="s">
        <v>67</v>
      </c>
      <c r="E22" s="87"/>
      <c r="F22" s="88"/>
      <c r="G22" s="89"/>
      <c r="H22" s="90"/>
      <c r="I22" s="89"/>
      <c r="J22" s="91"/>
    </row>
    <row r="23" spans="1:14" ht="25.5" x14ac:dyDescent="0.25">
      <c r="A23" s="92" t="s">
        <v>31</v>
      </c>
      <c r="B23" s="57" t="s">
        <v>68</v>
      </c>
      <c r="C23" s="58" t="s">
        <v>69</v>
      </c>
      <c r="D23" s="59" t="s">
        <v>70</v>
      </c>
      <c r="E23" s="59" t="s">
        <v>71</v>
      </c>
      <c r="F23" s="60">
        <v>100</v>
      </c>
      <c r="G23" s="61" t="s">
        <v>72</v>
      </c>
      <c r="H23" s="62">
        <v>0.19689999999999999</v>
      </c>
      <c r="I23" s="63">
        <v>52811.72</v>
      </c>
      <c r="J23" s="64">
        <v>52811.72</v>
      </c>
    </row>
    <row r="24" spans="1:14" ht="25.5" x14ac:dyDescent="0.25">
      <c r="A24" s="56" t="s">
        <v>31</v>
      </c>
      <c r="B24" s="93" t="s">
        <v>73</v>
      </c>
      <c r="C24" s="58" t="s">
        <v>74</v>
      </c>
      <c r="D24" s="59" t="s">
        <v>75</v>
      </c>
      <c r="E24" s="59" t="s">
        <v>40</v>
      </c>
      <c r="F24" s="60">
        <v>4</v>
      </c>
      <c r="G24" s="61" t="s">
        <v>76</v>
      </c>
      <c r="H24" s="62">
        <v>0.19689999999999999</v>
      </c>
      <c r="I24" s="63">
        <v>3228.39</v>
      </c>
      <c r="J24" s="64">
        <f t="shared" ref="J24" si="1">+ROUND(F24*I24,2)</f>
        <v>12913.56</v>
      </c>
    </row>
    <row r="25" spans="1:14" x14ac:dyDescent="0.25">
      <c r="A25" s="66"/>
      <c r="B25" s="68"/>
      <c r="C25" s="68"/>
      <c r="D25" s="69" t="s">
        <v>66</v>
      </c>
      <c r="E25" s="94"/>
      <c r="F25" s="95"/>
      <c r="G25" s="96"/>
      <c r="H25" s="97"/>
      <c r="I25" s="96"/>
      <c r="J25" s="98">
        <f>SUM(J23:J24)</f>
        <v>65725.279999999999</v>
      </c>
      <c r="N25" s="194"/>
    </row>
    <row r="26" spans="1:14" x14ac:dyDescent="0.25">
      <c r="A26" s="75"/>
      <c r="B26" s="76"/>
      <c r="C26" s="58"/>
      <c r="D26" s="77"/>
      <c r="E26" s="78"/>
      <c r="F26" s="79"/>
      <c r="G26" s="80"/>
      <c r="H26" s="81"/>
      <c r="I26" s="80"/>
      <c r="J26" s="82"/>
    </row>
    <row r="27" spans="1:14" x14ac:dyDescent="0.25">
      <c r="A27" s="99"/>
      <c r="B27" s="100"/>
      <c r="C27" s="85"/>
      <c r="D27" s="101"/>
      <c r="E27" s="87"/>
      <c r="F27" s="88"/>
      <c r="G27" s="89"/>
      <c r="H27" s="90"/>
      <c r="I27" s="89"/>
      <c r="J27" s="91"/>
    </row>
    <row r="28" spans="1:14" x14ac:dyDescent="0.25">
      <c r="A28" s="99"/>
      <c r="B28" s="102"/>
      <c r="C28" s="85">
        <v>3</v>
      </c>
      <c r="D28" s="103" t="s">
        <v>77</v>
      </c>
      <c r="E28" s="87"/>
      <c r="F28" s="88"/>
      <c r="G28" s="89"/>
      <c r="H28" s="90"/>
      <c r="I28" s="89"/>
      <c r="J28" s="91"/>
    </row>
    <row r="29" spans="1:14" ht="38.25" x14ac:dyDescent="0.25">
      <c r="A29" s="92" t="s">
        <v>26</v>
      </c>
      <c r="B29" s="58">
        <v>101125</v>
      </c>
      <c r="C29" s="58" t="s">
        <v>78</v>
      </c>
      <c r="D29" s="59" t="s">
        <v>79</v>
      </c>
      <c r="E29" s="59" t="s">
        <v>80</v>
      </c>
      <c r="F29" s="104">
        <v>15.600000000000001</v>
      </c>
      <c r="G29" s="61" t="s">
        <v>81</v>
      </c>
      <c r="H29" s="62">
        <v>0.19689999999999999</v>
      </c>
      <c r="I29" s="63">
        <v>18.57</v>
      </c>
      <c r="J29" s="64">
        <f t="shared" ref="J29:J34" si="2">+ROUND(F29*I29,2)</f>
        <v>289.69</v>
      </c>
    </row>
    <row r="30" spans="1:14" ht="38.25" x14ac:dyDescent="0.25">
      <c r="A30" s="92" t="s">
        <v>26</v>
      </c>
      <c r="B30" s="58">
        <v>95875</v>
      </c>
      <c r="C30" s="58" t="s">
        <v>82</v>
      </c>
      <c r="D30" s="59" t="s">
        <v>83</v>
      </c>
      <c r="E30" s="59" t="s">
        <v>84</v>
      </c>
      <c r="F30" s="104">
        <v>517.1400000000001</v>
      </c>
      <c r="G30" s="61" t="s">
        <v>85</v>
      </c>
      <c r="H30" s="62">
        <v>0.19689999999999999</v>
      </c>
      <c r="I30" s="63">
        <v>3.09</v>
      </c>
      <c r="J30" s="64">
        <f t="shared" si="2"/>
        <v>1597.96</v>
      </c>
    </row>
    <row r="31" spans="1:14" ht="51" x14ac:dyDescent="0.25">
      <c r="A31" s="92" t="s">
        <v>31</v>
      </c>
      <c r="B31" s="57" t="s">
        <v>86</v>
      </c>
      <c r="C31" s="58" t="s">
        <v>87</v>
      </c>
      <c r="D31" s="59" t="s">
        <v>88</v>
      </c>
      <c r="E31" s="59" t="s">
        <v>89</v>
      </c>
      <c r="F31" s="104">
        <v>65</v>
      </c>
      <c r="G31" s="61" t="s">
        <v>90</v>
      </c>
      <c r="H31" s="62">
        <v>0.19689999999999999</v>
      </c>
      <c r="I31" s="63">
        <v>146.78</v>
      </c>
      <c r="J31" s="64">
        <f t="shared" si="2"/>
        <v>9540.7000000000007</v>
      </c>
    </row>
    <row r="32" spans="1:14" ht="25.5" x14ac:dyDescent="0.25">
      <c r="A32" s="92" t="s">
        <v>26</v>
      </c>
      <c r="B32" s="58">
        <v>93382</v>
      </c>
      <c r="C32" s="58" t="s">
        <v>91</v>
      </c>
      <c r="D32" s="59" t="s">
        <v>92</v>
      </c>
      <c r="E32" s="59" t="s">
        <v>80</v>
      </c>
      <c r="F32" s="104">
        <v>2.3400000000000003</v>
      </c>
      <c r="G32" s="61" t="s">
        <v>93</v>
      </c>
      <c r="H32" s="62">
        <v>0.19689999999999999</v>
      </c>
      <c r="I32" s="63">
        <v>41.23</v>
      </c>
      <c r="J32" s="64">
        <f t="shared" si="2"/>
        <v>96.48</v>
      </c>
    </row>
    <row r="33" spans="1:10" ht="38.25" x14ac:dyDescent="0.25">
      <c r="A33" s="92" t="s">
        <v>31</v>
      </c>
      <c r="B33" s="57" t="s">
        <v>94</v>
      </c>
      <c r="C33" s="58" t="s">
        <v>98</v>
      </c>
      <c r="D33" s="59" t="s">
        <v>95</v>
      </c>
      <c r="E33" s="59" t="s">
        <v>35</v>
      </c>
      <c r="F33" s="104">
        <v>3</v>
      </c>
      <c r="G33" s="61" t="s">
        <v>96</v>
      </c>
      <c r="H33" s="62">
        <v>0.19689999999999999</v>
      </c>
      <c r="I33" s="63">
        <v>806.14</v>
      </c>
      <c r="J33" s="64">
        <f t="shared" si="2"/>
        <v>2418.42</v>
      </c>
    </row>
    <row r="34" spans="1:10" ht="25.5" x14ac:dyDescent="0.25">
      <c r="A34" s="92" t="s">
        <v>97</v>
      </c>
      <c r="B34" s="58">
        <v>2003642</v>
      </c>
      <c r="C34" s="58" t="s">
        <v>333</v>
      </c>
      <c r="D34" s="59" t="s">
        <v>99</v>
      </c>
      <c r="E34" s="59" t="s">
        <v>100</v>
      </c>
      <c r="F34" s="104">
        <v>1</v>
      </c>
      <c r="G34" s="104">
        <v>1825.44</v>
      </c>
      <c r="H34" s="62">
        <v>0.19689999999999999</v>
      </c>
      <c r="I34" s="63">
        <v>2184.86</v>
      </c>
      <c r="J34" s="64">
        <f t="shared" si="2"/>
        <v>2184.86</v>
      </c>
    </row>
    <row r="35" spans="1:10" x14ac:dyDescent="0.25">
      <c r="A35" s="66"/>
      <c r="B35" s="68"/>
      <c r="C35" s="68"/>
      <c r="D35" s="69" t="s">
        <v>66</v>
      </c>
      <c r="E35" s="94"/>
      <c r="F35" s="95"/>
      <c r="G35" s="96"/>
      <c r="H35" s="97"/>
      <c r="I35" s="96"/>
      <c r="J35" s="98">
        <f>SUM(J29:J34)</f>
        <v>16128.11</v>
      </c>
    </row>
    <row r="36" spans="1:10" x14ac:dyDescent="0.25">
      <c r="A36" s="99"/>
      <c r="B36" s="102"/>
      <c r="C36" s="85">
        <v>4</v>
      </c>
      <c r="D36" s="103" t="s">
        <v>101</v>
      </c>
      <c r="E36" s="87"/>
      <c r="F36" s="88"/>
      <c r="G36" s="89"/>
      <c r="H36" s="90"/>
      <c r="I36" s="63"/>
      <c r="J36" s="91"/>
    </row>
    <row r="37" spans="1:10" ht="63.75" x14ac:dyDescent="0.25">
      <c r="A37" s="92" t="s">
        <v>26</v>
      </c>
      <c r="B37" s="58">
        <v>101125</v>
      </c>
      <c r="C37" s="58" t="s">
        <v>102</v>
      </c>
      <c r="D37" s="59" t="s">
        <v>103</v>
      </c>
      <c r="E37" s="59" t="s">
        <v>80</v>
      </c>
      <c r="F37" s="104">
        <v>379.26400000000001</v>
      </c>
      <c r="G37" s="61" t="s">
        <v>81</v>
      </c>
      <c r="H37" s="62">
        <v>0.19689999999999999</v>
      </c>
      <c r="I37" s="63">
        <v>18.57</v>
      </c>
      <c r="J37" s="64">
        <f t="shared" ref="J37:J58" si="3">+ROUND(F37*I37,2)</f>
        <v>7042.93</v>
      </c>
    </row>
    <row r="38" spans="1:10" ht="38.25" x14ac:dyDescent="0.25">
      <c r="A38" s="92" t="s">
        <v>26</v>
      </c>
      <c r="B38" s="58">
        <v>95875</v>
      </c>
      <c r="C38" s="58" t="s">
        <v>104</v>
      </c>
      <c r="D38" s="59" t="s">
        <v>83</v>
      </c>
      <c r="E38" s="59" t="s">
        <v>84</v>
      </c>
      <c r="F38" s="104">
        <v>493.04320000000001</v>
      </c>
      <c r="G38" s="61" t="s">
        <v>85</v>
      </c>
      <c r="H38" s="62">
        <v>0.19689999999999999</v>
      </c>
      <c r="I38" s="63">
        <v>3.09</v>
      </c>
      <c r="J38" s="64">
        <f t="shared" si="3"/>
        <v>1523.5</v>
      </c>
    </row>
    <row r="39" spans="1:10" ht="38.25" x14ac:dyDescent="0.25">
      <c r="A39" s="92" t="s">
        <v>26</v>
      </c>
      <c r="B39" s="58">
        <v>100576</v>
      </c>
      <c r="C39" s="58" t="s">
        <v>105</v>
      </c>
      <c r="D39" s="59" t="s">
        <v>106</v>
      </c>
      <c r="E39" s="59" t="s">
        <v>29</v>
      </c>
      <c r="F39" s="104">
        <v>727.19999999999993</v>
      </c>
      <c r="G39" s="61" t="s">
        <v>107</v>
      </c>
      <c r="H39" s="62">
        <v>0.19689999999999999</v>
      </c>
      <c r="I39" s="63">
        <v>3.79</v>
      </c>
      <c r="J39" s="64">
        <f t="shared" si="3"/>
        <v>2756.09</v>
      </c>
    </row>
    <row r="40" spans="1:10" ht="38.25" x14ac:dyDescent="0.25">
      <c r="A40" s="92" t="s">
        <v>31</v>
      </c>
      <c r="B40" s="57" t="s">
        <v>108</v>
      </c>
      <c r="C40" s="58" t="s">
        <v>109</v>
      </c>
      <c r="D40" s="59" t="s">
        <v>110</v>
      </c>
      <c r="E40" s="59" t="s">
        <v>111</v>
      </c>
      <c r="F40" s="104">
        <v>218.15999999999997</v>
      </c>
      <c r="G40" s="61" t="s">
        <v>112</v>
      </c>
      <c r="H40" s="62">
        <v>0.19689999999999999</v>
      </c>
      <c r="I40" s="63">
        <v>215.54</v>
      </c>
      <c r="J40" s="64">
        <f t="shared" si="3"/>
        <v>47022.21</v>
      </c>
    </row>
    <row r="41" spans="1:10" ht="51" x14ac:dyDescent="0.25">
      <c r="A41" s="92" t="s">
        <v>26</v>
      </c>
      <c r="B41" s="57">
        <v>105727</v>
      </c>
      <c r="C41" s="58" t="s">
        <v>113</v>
      </c>
      <c r="D41" s="59" t="s">
        <v>114</v>
      </c>
      <c r="E41" s="59" t="s">
        <v>80</v>
      </c>
      <c r="F41" s="104">
        <v>72.72</v>
      </c>
      <c r="G41" s="61" t="s">
        <v>115</v>
      </c>
      <c r="H41" s="62">
        <v>0.19689999999999999</v>
      </c>
      <c r="I41" s="63">
        <v>152.05000000000001</v>
      </c>
      <c r="J41" s="64">
        <f t="shared" si="3"/>
        <v>11057.08</v>
      </c>
    </row>
    <row r="42" spans="1:10" ht="38.25" x14ac:dyDescent="0.25">
      <c r="A42" s="92" t="s">
        <v>26</v>
      </c>
      <c r="B42" s="58">
        <v>96624</v>
      </c>
      <c r="C42" s="58" t="s">
        <v>116</v>
      </c>
      <c r="D42" s="59" t="s">
        <v>117</v>
      </c>
      <c r="E42" s="59" t="s">
        <v>80</v>
      </c>
      <c r="F42" s="104">
        <v>10.907999999999999</v>
      </c>
      <c r="G42" s="61" t="s">
        <v>118</v>
      </c>
      <c r="H42" s="62">
        <v>0.19689999999999999</v>
      </c>
      <c r="I42" s="63">
        <v>188.61</v>
      </c>
      <c r="J42" s="64">
        <f t="shared" si="3"/>
        <v>2057.36</v>
      </c>
    </row>
    <row r="43" spans="1:10" ht="25.5" x14ac:dyDescent="0.25">
      <c r="A43" s="92" t="s">
        <v>31</v>
      </c>
      <c r="B43" s="57" t="s">
        <v>119</v>
      </c>
      <c r="C43" s="58" t="s">
        <v>120</v>
      </c>
      <c r="D43" s="59" t="s">
        <v>121</v>
      </c>
      <c r="E43" s="59" t="s">
        <v>48</v>
      </c>
      <c r="F43" s="104">
        <v>727.19999999999993</v>
      </c>
      <c r="G43" s="61" t="s">
        <v>122</v>
      </c>
      <c r="H43" s="62">
        <v>0.19689999999999999</v>
      </c>
      <c r="I43" s="63">
        <v>5.15</v>
      </c>
      <c r="J43" s="64">
        <f t="shared" si="3"/>
        <v>3745.08</v>
      </c>
    </row>
    <row r="44" spans="1:10" ht="51" x14ac:dyDescent="0.25">
      <c r="A44" s="92" t="s">
        <v>31</v>
      </c>
      <c r="B44" s="57" t="s">
        <v>123</v>
      </c>
      <c r="C44" s="58" t="s">
        <v>124</v>
      </c>
      <c r="D44" s="59" t="s">
        <v>125</v>
      </c>
      <c r="E44" s="59" t="s">
        <v>48</v>
      </c>
      <c r="F44" s="105">
        <v>727.19999999999993</v>
      </c>
      <c r="G44" s="61" t="s">
        <v>126</v>
      </c>
      <c r="H44" s="62">
        <v>0.19689999999999999</v>
      </c>
      <c r="I44" s="63">
        <v>190.67</v>
      </c>
      <c r="J44" s="64">
        <f t="shared" si="3"/>
        <v>138655.22</v>
      </c>
    </row>
    <row r="45" spans="1:10" ht="38.25" x14ac:dyDescent="0.25">
      <c r="A45" s="92" t="s">
        <v>31</v>
      </c>
      <c r="B45" s="57" t="s">
        <v>127</v>
      </c>
      <c r="C45" s="58" t="s">
        <v>128</v>
      </c>
      <c r="D45" s="59" t="s">
        <v>129</v>
      </c>
      <c r="E45" s="59" t="s">
        <v>48</v>
      </c>
      <c r="F45" s="105">
        <v>727.19999999999993</v>
      </c>
      <c r="G45" s="61" t="s">
        <v>130</v>
      </c>
      <c r="H45" s="62">
        <v>0.19689999999999999</v>
      </c>
      <c r="I45" s="63">
        <v>22.31</v>
      </c>
      <c r="J45" s="64">
        <f t="shared" si="3"/>
        <v>16223.83</v>
      </c>
    </row>
    <row r="46" spans="1:10" ht="38.25" x14ac:dyDescent="0.25">
      <c r="A46" s="92" t="s">
        <v>31</v>
      </c>
      <c r="B46" s="57" t="s">
        <v>131</v>
      </c>
      <c r="C46" s="58" t="s">
        <v>132</v>
      </c>
      <c r="D46" s="59" t="s">
        <v>133</v>
      </c>
      <c r="E46" s="59" t="s">
        <v>48</v>
      </c>
      <c r="F46" s="105">
        <v>727.19999999999993</v>
      </c>
      <c r="G46" s="61" t="s">
        <v>134</v>
      </c>
      <c r="H46" s="62">
        <v>0.19689999999999999</v>
      </c>
      <c r="I46" s="63">
        <v>54.26</v>
      </c>
      <c r="J46" s="64">
        <f t="shared" si="3"/>
        <v>39457.870000000003</v>
      </c>
    </row>
    <row r="47" spans="1:10" x14ac:dyDescent="0.25">
      <c r="A47" s="92" t="s">
        <v>31</v>
      </c>
      <c r="B47" s="57" t="s">
        <v>135</v>
      </c>
      <c r="C47" s="58" t="s">
        <v>136</v>
      </c>
      <c r="D47" s="59" t="s">
        <v>137</v>
      </c>
      <c r="E47" s="59" t="s">
        <v>138</v>
      </c>
      <c r="F47" s="105">
        <v>1</v>
      </c>
      <c r="G47" s="61" t="s">
        <v>139</v>
      </c>
      <c r="H47" s="62">
        <v>0.19689999999999999</v>
      </c>
      <c r="I47" s="63">
        <v>641.01</v>
      </c>
      <c r="J47" s="64">
        <f t="shared" si="3"/>
        <v>641.01</v>
      </c>
    </row>
    <row r="48" spans="1:10" ht="25.5" x14ac:dyDescent="0.25">
      <c r="A48" s="92" t="s">
        <v>140</v>
      </c>
      <c r="B48" s="58">
        <v>14</v>
      </c>
      <c r="C48" s="58" t="s">
        <v>141</v>
      </c>
      <c r="D48" s="59" t="s">
        <v>142</v>
      </c>
      <c r="E48" s="59" t="s">
        <v>35</v>
      </c>
      <c r="F48" s="105">
        <v>1</v>
      </c>
      <c r="G48" s="61">
        <v>642.66</v>
      </c>
      <c r="H48" s="62">
        <v>0.15279999999999999</v>
      </c>
      <c r="I48" s="63">
        <v>740.85</v>
      </c>
      <c r="J48" s="64">
        <f t="shared" si="3"/>
        <v>740.85</v>
      </c>
    </row>
    <row r="49" spans="1:10" ht="38.25" x14ac:dyDescent="0.25">
      <c r="A49" s="92" t="s">
        <v>26</v>
      </c>
      <c r="B49" s="57">
        <v>102505</v>
      </c>
      <c r="C49" s="58" t="s">
        <v>143</v>
      </c>
      <c r="D49" s="59" t="s">
        <v>144</v>
      </c>
      <c r="E49" s="59" t="s">
        <v>89</v>
      </c>
      <c r="F49" s="105">
        <v>158</v>
      </c>
      <c r="G49" s="61" t="s">
        <v>145</v>
      </c>
      <c r="H49" s="62">
        <v>0.19689999999999999</v>
      </c>
      <c r="I49" s="63">
        <v>16.690000000000001</v>
      </c>
      <c r="J49" s="64">
        <f t="shared" si="3"/>
        <v>2637.02</v>
      </c>
    </row>
    <row r="50" spans="1:10" ht="76.5" x14ac:dyDescent="0.25">
      <c r="A50" s="92" t="s">
        <v>26</v>
      </c>
      <c r="B50" s="57">
        <v>104802</v>
      </c>
      <c r="C50" s="58" t="s">
        <v>146</v>
      </c>
      <c r="D50" s="59" t="s">
        <v>147</v>
      </c>
      <c r="E50" s="59" t="s">
        <v>29</v>
      </c>
      <c r="F50" s="105">
        <v>29</v>
      </c>
      <c r="G50" s="61" t="s">
        <v>148</v>
      </c>
      <c r="H50" s="62">
        <v>0.19689999999999999</v>
      </c>
      <c r="I50" s="63">
        <v>15.97</v>
      </c>
      <c r="J50" s="64">
        <f t="shared" si="3"/>
        <v>463.13</v>
      </c>
    </row>
    <row r="51" spans="1:10" ht="25.5" x14ac:dyDescent="0.25">
      <c r="A51" s="92" t="s">
        <v>31</v>
      </c>
      <c r="B51" s="57" t="s">
        <v>149</v>
      </c>
      <c r="C51" s="58" t="s">
        <v>150</v>
      </c>
      <c r="D51" s="59" t="s">
        <v>151</v>
      </c>
      <c r="E51" s="59" t="s">
        <v>48</v>
      </c>
      <c r="F51" s="105">
        <v>54</v>
      </c>
      <c r="G51" s="61" t="s">
        <v>152</v>
      </c>
      <c r="H51" s="62">
        <v>0.19689999999999999</v>
      </c>
      <c r="I51" s="63">
        <v>84.74</v>
      </c>
      <c r="J51" s="64">
        <f t="shared" si="3"/>
        <v>4575.96</v>
      </c>
    </row>
    <row r="52" spans="1:10" ht="33" customHeight="1" x14ac:dyDescent="0.25">
      <c r="A52" s="92" t="s">
        <v>31</v>
      </c>
      <c r="B52" s="57" t="s">
        <v>153</v>
      </c>
      <c r="C52" s="58" t="s">
        <v>154</v>
      </c>
      <c r="D52" s="59" t="s">
        <v>155</v>
      </c>
      <c r="E52" s="59" t="s">
        <v>89</v>
      </c>
      <c r="F52" s="105">
        <v>6</v>
      </c>
      <c r="G52" s="61" t="s">
        <v>156</v>
      </c>
      <c r="H52" s="62">
        <v>0.19689999999999999</v>
      </c>
      <c r="I52" s="63">
        <v>88.84</v>
      </c>
      <c r="J52" s="64">
        <f t="shared" si="3"/>
        <v>533.04</v>
      </c>
    </row>
    <row r="53" spans="1:10" ht="126.75" customHeight="1" x14ac:dyDescent="0.25">
      <c r="A53" s="92" t="s">
        <v>26</v>
      </c>
      <c r="B53" s="58">
        <v>102363</v>
      </c>
      <c r="C53" s="58" t="s">
        <v>157</v>
      </c>
      <c r="D53" s="59" t="s">
        <v>158</v>
      </c>
      <c r="E53" s="59" t="s">
        <v>29</v>
      </c>
      <c r="F53" s="105">
        <v>47.5</v>
      </c>
      <c r="G53" s="61" t="s">
        <v>159</v>
      </c>
      <c r="H53" s="62">
        <v>0.19689999999999999</v>
      </c>
      <c r="I53" s="63">
        <v>242.49</v>
      </c>
      <c r="J53" s="64">
        <f t="shared" si="3"/>
        <v>11518.28</v>
      </c>
    </row>
    <row r="54" spans="1:10" ht="25.5" x14ac:dyDescent="0.25">
      <c r="A54" s="92" t="s">
        <v>160</v>
      </c>
      <c r="B54" s="57" t="s">
        <v>161</v>
      </c>
      <c r="C54" s="58" t="s">
        <v>162</v>
      </c>
      <c r="D54" s="59" t="s">
        <v>163</v>
      </c>
      <c r="E54" s="59" t="s">
        <v>164</v>
      </c>
      <c r="F54" s="105">
        <v>190</v>
      </c>
      <c r="G54" s="61" t="s">
        <v>165</v>
      </c>
      <c r="H54" s="62">
        <v>0.19689999999999999</v>
      </c>
      <c r="I54" s="63">
        <v>26.63</v>
      </c>
      <c r="J54" s="64">
        <f t="shared" si="3"/>
        <v>5059.7</v>
      </c>
    </row>
    <row r="55" spans="1:10" ht="25.5" x14ac:dyDescent="0.25">
      <c r="A55" s="92" t="s">
        <v>160</v>
      </c>
      <c r="B55" s="57" t="s">
        <v>166</v>
      </c>
      <c r="C55" s="58" t="s">
        <v>167</v>
      </c>
      <c r="D55" s="59" t="s">
        <v>168</v>
      </c>
      <c r="E55" s="59" t="s">
        <v>29</v>
      </c>
      <c r="F55" s="105">
        <v>52</v>
      </c>
      <c r="G55" s="61" t="s">
        <v>169</v>
      </c>
      <c r="H55" s="62">
        <v>0.19689999999999999</v>
      </c>
      <c r="I55" s="63">
        <v>7</v>
      </c>
      <c r="J55" s="64">
        <f t="shared" si="3"/>
        <v>364</v>
      </c>
    </row>
    <row r="56" spans="1:10" ht="25.5" x14ac:dyDescent="0.25">
      <c r="A56" s="92" t="s">
        <v>160</v>
      </c>
      <c r="B56" s="57" t="s">
        <v>170</v>
      </c>
      <c r="C56" s="58" t="s">
        <v>171</v>
      </c>
      <c r="D56" s="59" t="s">
        <v>172</v>
      </c>
      <c r="E56" s="59" t="s">
        <v>173</v>
      </c>
      <c r="F56" s="105">
        <v>4</v>
      </c>
      <c r="G56" s="61" t="s">
        <v>174</v>
      </c>
      <c r="H56" s="62">
        <v>0.19689999999999999</v>
      </c>
      <c r="I56" s="63">
        <v>580.34</v>
      </c>
      <c r="J56" s="64">
        <f t="shared" si="3"/>
        <v>2321.36</v>
      </c>
    </row>
    <row r="57" spans="1:10" ht="38.25" x14ac:dyDescent="0.25">
      <c r="A57" s="92" t="s">
        <v>31</v>
      </c>
      <c r="B57" s="57" t="s">
        <v>175</v>
      </c>
      <c r="C57" s="58" t="s">
        <v>176</v>
      </c>
      <c r="D57" s="59" t="s">
        <v>177</v>
      </c>
      <c r="E57" s="59" t="s">
        <v>89</v>
      </c>
      <c r="F57" s="105">
        <v>10</v>
      </c>
      <c r="G57" s="61" t="s">
        <v>178</v>
      </c>
      <c r="H57" s="62">
        <v>0.19689999999999999</v>
      </c>
      <c r="I57" s="63">
        <v>535.08000000000004</v>
      </c>
      <c r="J57" s="64">
        <f t="shared" si="3"/>
        <v>5350.8</v>
      </c>
    </row>
    <row r="58" spans="1:10" ht="51" x14ac:dyDescent="0.25">
      <c r="A58" s="92" t="s">
        <v>31</v>
      </c>
      <c r="B58" s="57" t="s">
        <v>179</v>
      </c>
      <c r="C58" s="58" t="s">
        <v>180</v>
      </c>
      <c r="D58" s="59" t="s">
        <v>181</v>
      </c>
      <c r="E58" s="59" t="s">
        <v>35</v>
      </c>
      <c r="F58" s="105">
        <v>3</v>
      </c>
      <c r="G58" s="61" t="s">
        <v>182</v>
      </c>
      <c r="H58" s="62">
        <v>0.19689999999999999</v>
      </c>
      <c r="I58" s="63">
        <v>331.79</v>
      </c>
      <c r="J58" s="64">
        <f t="shared" si="3"/>
        <v>995.37</v>
      </c>
    </row>
    <row r="59" spans="1:10" x14ac:dyDescent="0.25">
      <c r="A59" s="92"/>
      <c r="B59" s="58"/>
      <c r="C59" s="58"/>
      <c r="D59" s="106" t="s">
        <v>66</v>
      </c>
      <c r="E59" s="107"/>
      <c r="F59" s="108"/>
      <c r="G59" s="109"/>
      <c r="H59" s="110"/>
      <c r="I59" s="111"/>
      <c r="J59" s="112">
        <f>SUM(J37:J58)</f>
        <v>304741.69</v>
      </c>
    </row>
    <row r="60" spans="1:10" x14ac:dyDescent="0.25">
      <c r="A60" s="92"/>
      <c r="B60" s="58"/>
      <c r="C60" s="58"/>
      <c r="D60" s="59"/>
      <c r="E60" s="59"/>
      <c r="F60" s="88"/>
      <c r="G60" s="61"/>
      <c r="H60" s="113"/>
      <c r="I60" s="63"/>
      <c r="J60" s="64"/>
    </row>
    <row r="61" spans="1:10" x14ac:dyDescent="0.25">
      <c r="A61" s="99"/>
      <c r="B61" s="102"/>
      <c r="C61" s="85">
        <v>5</v>
      </c>
      <c r="D61" s="103" t="s">
        <v>183</v>
      </c>
      <c r="E61" s="87"/>
      <c r="F61" s="88"/>
      <c r="G61" s="89"/>
      <c r="H61" s="90"/>
      <c r="I61" s="89"/>
      <c r="J61" s="91"/>
    </row>
    <row r="62" spans="1:10" ht="38.25" x14ac:dyDescent="0.25">
      <c r="A62" s="92" t="s">
        <v>26</v>
      </c>
      <c r="B62" s="57">
        <v>102491</v>
      </c>
      <c r="C62" s="58" t="s">
        <v>184</v>
      </c>
      <c r="D62" s="59" t="s">
        <v>185</v>
      </c>
      <c r="E62" s="59" t="s">
        <v>29</v>
      </c>
      <c r="F62" s="105">
        <v>648</v>
      </c>
      <c r="G62" s="61" t="s">
        <v>186</v>
      </c>
      <c r="H62" s="62">
        <v>0.19689999999999999</v>
      </c>
      <c r="I62" s="63">
        <v>29.65</v>
      </c>
      <c r="J62" s="64">
        <f t="shared" ref="J62:J63" si="4">+ROUND(F62*I62,2)</f>
        <v>19213.2</v>
      </c>
    </row>
    <row r="63" spans="1:10" ht="38.25" x14ac:dyDescent="0.25">
      <c r="A63" s="92" t="s">
        <v>26</v>
      </c>
      <c r="B63" s="57">
        <v>102504</v>
      </c>
      <c r="C63" s="58" t="s">
        <v>187</v>
      </c>
      <c r="D63" s="59" t="s">
        <v>188</v>
      </c>
      <c r="E63" s="59" t="s">
        <v>89</v>
      </c>
      <c r="F63" s="105">
        <v>158</v>
      </c>
      <c r="G63" s="61" t="s">
        <v>189</v>
      </c>
      <c r="H63" s="62">
        <v>0.19689999999999999</v>
      </c>
      <c r="I63" s="63">
        <v>16.25</v>
      </c>
      <c r="J63" s="64">
        <f t="shared" si="4"/>
        <v>2567.5</v>
      </c>
    </row>
    <row r="64" spans="1:10" x14ac:dyDescent="0.25">
      <c r="A64" s="99"/>
      <c r="B64" s="102"/>
      <c r="C64" s="85"/>
      <c r="D64" s="106" t="s">
        <v>66</v>
      </c>
      <c r="E64" s="107"/>
      <c r="F64" s="108"/>
      <c r="G64" s="109"/>
      <c r="H64" s="110"/>
      <c r="I64" s="111"/>
      <c r="J64" s="112">
        <f>SUM(J62:J63)</f>
        <v>21780.7</v>
      </c>
    </row>
    <row r="65" spans="1:10" x14ac:dyDescent="0.25">
      <c r="A65" s="99"/>
      <c r="B65" s="58"/>
      <c r="C65" s="85">
        <v>6</v>
      </c>
      <c r="D65" s="114" t="s">
        <v>190</v>
      </c>
      <c r="E65" s="115"/>
      <c r="F65" s="88"/>
      <c r="G65" s="89"/>
      <c r="H65" s="90"/>
      <c r="I65" s="89"/>
      <c r="J65" s="91"/>
    </row>
    <row r="66" spans="1:10" x14ac:dyDescent="0.25">
      <c r="A66" s="99"/>
      <c r="B66" s="58"/>
      <c r="C66" s="85" t="s">
        <v>191</v>
      </c>
      <c r="D66" s="114" t="s">
        <v>192</v>
      </c>
      <c r="E66" s="115"/>
      <c r="F66" s="60"/>
      <c r="G66" s="89"/>
      <c r="H66" s="90"/>
      <c r="I66" s="89"/>
      <c r="J66" s="91"/>
    </row>
    <row r="67" spans="1:10" ht="63.75" x14ac:dyDescent="0.25">
      <c r="A67" s="92" t="s">
        <v>31</v>
      </c>
      <c r="B67" s="57" t="s">
        <v>193</v>
      </c>
      <c r="C67" s="58" t="s">
        <v>194</v>
      </c>
      <c r="D67" s="59" t="s">
        <v>195</v>
      </c>
      <c r="E67" s="59" t="s">
        <v>89</v>
      </c>
      <c r="F67" s="105">
        <v>20</v>
      </c>
      <c r="G67" s="61" t="s">
        <v>196</v>
      </c>
      <c r="H67" s="62">
        <v>0.19689999999999999</v>
      </c>
      <c r="I67" s="63">
        <v>559.73</v>
      </c>
      <c r="J67" s="64">
        <f t="shared" ref="J67:J68" si="5">+ROUND(F67*I67,2)</f>
        <v>11194.6</v>
      </c>
    </row>
    <row r="68" spans="1:10" ht="51" x14ac:dyDescent="0.25">
      <c r="A68" s="92" t="s">
        <v>26</v>
      </c>
      <c r="B68" s="58">
        <v>88489</v>
      </c>
      <c r="C68" s="58" t="s">
        <v>197</v>
      </c>
      <c r="D68" s="59" t="s">
        <v>198</v>
      </c>
      <c r="E68" s="59" t="s">
        <v>29</v>
      </c>
      <c r="F68" s="105">
        <v>122</v>
      </c>
      <c r="G68" s="61" t="s">
        <v>199</v>
      </c>
      <c r="H68" s="62">
        <v>0.19689999999999999</v>
      </c>
      <c r="I68" s="63">
        <v>18.09</v>
      </c>
      <c r="J68" s="64">
        <f t="shared" si="5"/>
        <v>2206.98</v>
      </c>
    </row>
    <row r="69" spans="1:10" x14ac:dyDescent="0.25">
      <c r="A69" s="99"/>
      <c r="B69" s="102"/>
      <c r="C69" s="85"/>
      <c r="D69" s="106" t="s">
        <v>66</v>
      </c>
      <c r="E69" s="107"/>
      <c r="F69" s="108"/>
      <c r="G69" s="109"/>
      <c r="H69" s="110"/>
      <c r="I69" s="111"/>
      <c r="J69" s="112">
        <f>SUM(J67:J68)</f>
        <v>13401.58</v>
      </c>
    </row>
    <row r="70" spans="1:10" x14ac:dyDescent="0.25">
      <c r="A70" s="92"/>
      <c r="B70" s="58"/>
      <c r="C70" s="85" t="s">
        <v>200</v>
      </c>
      <c r="D70" s="116" t="s">
        <v>201</v>
      </c>
      <c r="E70" s="59"/>
      <c r="F70" s="105"/>
      <c r="G70" s="61"/>
      <c r="H70" s="113"/>
      <c r="I70" s="63"/>
      <c r="J70" s="64"/>
    </row>
    <row r="71" spans="1:10" ht="63.75" x14ac:dyDescent="0.25">
      <c r="A71" s="92" t="s">
        <v>26</v>
      </c>
      <c r="B71" s="58">
        <v>104801</v>
      </c>
      <c r="C71" s="58" t="s">
        <v>202</v>
      </c>
      <c r="D71" s="59" t="s">
        <v>203</v>
      </c>
      <c r="E71" s="59" t="s">
        <v>29</v>
      </c>
      <c r="F71" s="105">
        <v>100</v>
      </c>
      <c r="G71" s="61" t="s">
        <v>204</v>
      </c>
      <c r="H71" s="62">
        <v>0.19689999999999999</v>
      </c>
      <c r="I71" s="63">
        <v>24</v>
      </c>
      <c r="J71" s="64">
        <f t="shared" ref="J71:J87" si="6">+ROUND(F71*I71,2)</f>
        <v>2400</v>
      </c>
    </row>
    <row r="72" spans="1:10" ht="38.25" x14ac:dyDescent="0.25">
      <c r="A72" s="92" t="s">
        <v>26</v>
      </c>
      <c r="B72" s="58">
        <v>95875</v>
      </c>
      <c r="C72" s="58" t="s">
        <v>205</v>
      </c>
      <c r="D72" s="59" t="s">
        <v>83</v>
      </c>
      <c r="E72" s="59" t="s">
        <v>84</v>
      </c>
      <c r="F72" s="105">
        <v>300</v>
      </c>
      <c r="G72" s="61" t="s">
        <v>85</v>
      </c>
      <c r="H72" s="62">
        <v>0.19689999999999999</v>
      </c>
      <c r="I72" s="63">
        <v>3.09</v>
      </c>
      <c r="J72" s="64">
        <f t="shared" si="6"/>
        <v>927</v>
      </c>
    </row>
    <row r="73" spans="1:10" ht="38.25" x14ac:dyDescent="0.25">
      <c r="A73" s="92" t="s">
        <v>26</v>
      </c>
      <c r="B73" s="58">
        <v>101125</v>
      </c>
      <c r="C73" s="58" t="s">
        <v>206</v>
      </c>
      <c r="D73" s="59" t="s">
        <v>79</v>
      </c>
      <c r="E73" s="59" t="s">
        <v>80</v>
      </c>
      <c r="F73" s="105">
        <v>183.5856</v>
      </c>
      <c r="G73" s="61" t="s">
        <v>81</v>
      </c>
      <c r="H73" s="62">
        <v>0.19689999999999999</v>
      </c>
      <c r="I73" s="63">
        <v>18.57</v>
      </c>
      <c r="J73" s="64">
        <f t="shared" si="6"/>
        <v>3409.18</v>
      </c>
    </row>
    <row r="74" spans="1:10" ht="38.25" x14ac:dyDescent="0.25">
      <c r="A74" s="92" t="s">
        <v>26</v>
      </c>
      <c r="B74" s="58">
        <v>95875</v>
      </c>
      <c r="C74" s="58" t="s">
        <v>207</v>
      </c>
      <c r="D74" s="59" t="s">
        <v>83</v>
      </c>
      <c r="E74" s="59" t="s">
        <v>84</v>
      </c>
      <c r="F74" s="105">
        <v>238.66128</v>
      </c>
      <c r="G74" s="61" t="s">
        <v>85</v>
      </c>
      <c r="H74" s="62">
        <v>0.19689999999999999</v>
      </c>
      <c r="I74" s="63">
        <v>3.09</v>
      </c>
      <c r="J74" s="64">
        <f t="shared" si="6"/>
        <v>737.46</v>
      </c>
    </row>
    <row r="75" spans="1:10" ht="38.25" x14ac:dyDescent="0.25">
      <c r="A75" s="92" t="s">
        <v>26</v>
      </c>
      <c r="B75" s="58">
        <v>100576</v>
      </c>
      <c r="C75" s="58" t="s">
        <v>208</v>
      </c>
      <c r="D75" s="59" t="s">
        <v>106</v>
      </c>
      <c r="E75" s="59" t="s">
        <v>29</v>
      </c>
      <c r="F75" s="105">
        <v>322.08000000000004</v>
      </c>
      <c r="G75" s="61" t="s">
        <v>107</v>
      </c>
      <c r="H75" s="62">
        <v>0.19689999999999999</v>
      </c>
      <c r="I75" s="63">
        <v>3.79</v>
      </c>
      <c r="J75" s="64">
        <f t="shared" si="6"/>
        <v>1220.68</v>
      </c>
    </row>
    <row r="76" spans="1:10" ht="38.25" x14ac:dyDescent="0.25">
      <c r="A76" s="92" t="s">
        <v>31</v>
      </c>
      <c r="B76" s="57" t="s">
        <v>108</v>
      </c>
      <c r="C76" s="58" t="s">
        <v>209</v>
      </c>
      <c r="D76" s="59" t="s">
        <v>110</v>
      </c>
      <c r="E76" s="59" t="s">
        <v>111</v>
      </c>
      <c r="F76" s="105">
        <v>96.624000000000009</v>
      </c>
      <c r="G76" s="61" t="s">
        <v>112</v>
      </c>
      <c r="H76" s="62">
        <v>0.19689999999999999</v>
      </c>
      <c r="I76" s="63">
        <v>215.54</v>
      </c>
      <c r="J76" s="64">
        <f t="shared" si="6"/>
        <v>20826.34</v>
      </c>
    </row>
    <row r="77" spans="1:10" ht="51" x14ac:dyDescent="0.25">
      <c r="A77" s="92" t="s">
        <v>26</v>
      </c>
      <c r="B77" s="57">
        <v>105727</v>
      </c>
      <c r="C77" s="58" t="s">
        <v>210</v>
      </c>
      <c r="D77" s="59" t="s">
        <v>114</v>
      </c>
      <c r="E77" s="59" t="s">
        <v>80</v>
      </c>
      <c r="F77" s="104">
        <v>32.208000000000006</v>
      </c>
      <c r="G77" s="61" t="s">
        <v>115</v>
      </c>
      <c r="H77" s="62">
        <v>0.19689999999999999</v>
      </c>
      <c r="I77" s="63">
        <v>152.05000000000001</v>
      </c>
      <c r="J77" s="64">
        <f t="shared" si="6"/>
        <v>4897.2299999999996</v>
      </c>
    </row>
    <row r="78" spans="1:10" ht="38.25" x14ac:dyDescent="0.25">
      <c r="A78" s="92" t="s">
        <v>26</v>
      </c>
      <c r="B78" s="58">
        <v>96624</v>
      </c>
      <c r="C78" s="58" t="s">
        <v>211</v>
      </c>
      <c r="D78" s="59" t="s">
        <v>212</v>
      </c>
      <c r="E78" s="59" t="s">
        <v>80</v>
      </c>
      <c r="F78" s="105">
        <v>16.104000000000003</v>
      </c>
      <c r="G78" s="61" t="s">
        <v>118</v>
      </c>
      <c r="H78" s="62">
        <v>0.19689999999999999</v>
      </c>
      <c r="I78" s="63">
        <v>188.61</v>
      </c>
      <c r="J78" s="64">
        <f t="shared" si="6"/>
        <v>3037.38</v>
      </c>
    </row>
    <row r="79" spans="1:10" ht="51" x14ac:dyDescent="0.25">
      <c r="A79" s="92" t="s">
        <v>31</v>
      </c>
      <c r="B79" s="57" t="s">
        <v>123</v>
      </c>
      <c r="C79" s="58" t="s">
        <v>213</v>
      </c>
      <c r="D79" s="59" t="s">
        <v>125</v>
      </c>
      <c r="E79" s="59" t="s">
        <v>48</v>
      </c>
      <c r="F79" s="105">
        <v>96.624000000000009</v>
      </c>
      <c r="G79" s="61" t="s">
        <v>126</v>
      </c>
      <c r="H79" s="62">
        <v>0.19689999999999999</v>
      </c>
      <c r="I79" s="63">
        <v>190.67</v>
      </c>
      <c r="J79" s="64">
        <f t="shared" si="6"/>
        <v>18423.3</v>
      </c>
    </row>
    <row r="80" spans="1:10" ht="25.5" x14ac:dyDescent="0.25">
      <c r="A80" s="92" t="s">
        <v>31</v>
      </c>
      <c r="B80" s="57" t="s">
        <v>119</v>
      </c>
      <c r="C80" s="58" t="s">
        <v>214</v>
      </c>
      <c r="D80" s="59" t="s">
        <v>121</v>
      </c>
      <c r="E80" s="59" t="s">
        <v>48</v>
      </c>
      <c r="F80" s="105">
        <v>322.08000000000004</v>
      </c>
      <c r="G80" s="61" t="s">
        <v>122</v>
      </c>
      <c r="H80" s="62">
        <v>0.19689999999999999</v>
      </c>
      <c r="I80" s="63">
        <v>5.15</v>
      </c>
      <c r="J80" s="64">
        <f t="shared" si="6"/>
        <v>1658.71</v>
      </c>
    </row>
    <row r="81" spans="1:10" ht="38.25" x14ac:dyDescent="0.25">
      <c r="A81" s="92" t="s">
        <v>31</v>
      </c>
      <c r="B81" s="57" t="s">
        <v>127</v>
      </c>
      <c r="C81" s="58" t="s">
        <v>215</v>
      </c>
      <c r="D81" s="59" t="s">
        <v>129</v>
      </c>
      <c r="E81" s="59" t="s">
        <v>48</v>
      </c>
      <c r="F81" s="105">
        <v>322.08000000000004</v>
      </c>
      <c r="G81" s="61" t="s">
        <v>130</v>
      </c>
      <c r="H81" s="62">
        <v>0.19689999999999999</v>
      </c>
      <c r="I81" s="63">
        <v>22.31</v>
      </c>
      <c r="J81" s="64">
        <f t="shared" si="6"/>
        <v>7185.6</v>
      </c>
    </row>
    <row r="82" spans="1:10" ht="38.25" x14ac:dyDescent="0.25">
      <c r="A82" s="92" t="s">
        <v>31</v>
      </c>
      <c r="B82" s="57" t="s">
        <v>131</v>
      </c>
      <c r="C82" s="58" t="s">
        <v>216</v>
      </c>
      <c r="D82" s="59" t="s">
        <v>133</v>
      </c>
      <c r="E82" s="59" t="s">
        <v>48</v>
      </c>
      <c r="F82" s="105">
        <v>322.08000000000004</v>
      </c>
      <c r="G82" s="61" t="s">
        <v>134</v>
      </c>
      <c r="H82" s="62">
        <v>0.19689999999999999</v>
      </c>
      <c r="I82" s="63">
        <v>54.26</v>
      </c>
      <c r="J82" s="64">
        <f t="shared" si="6"/>
        <v>17476.060000000001</v>
      </c>
    </row>
    <row r="83" spans="1:10" ht="38.25" x14ac:dyDescent="0.25">
      <c r="A83" s="92" t="s">
        <v>26</v>
      </c>
      <c r="B83" s="58">
        <v>102505</v>
      </c>
      <c r="C83" s="58" t="s">
        <v>217</v>
      </c>
      <c r="D83" s="59" t="s">
        <v>144</v>
      </c>
      <c r="E83" s="59" t="s">
        <v>89</v>
      </c>
      <c r="F83" s="105">
        <v>85</v>
      </c>
      <c r="G83" s="61" t="s">
        <v>145</v>
      </c>
      <c r="H83" s="62">
        <v>0.19689999999999999</v>
      </c>
      <c r="I83" s="63">
        <v>16.690000000000001</v>
      </c>
      <c r="J83" s="64">
        <f t="shared" si="6"/>
        <v>1418.65</v>
      </c>
    </row>
    <row r="84" spans="1:10" ht="76.5" x14ac:dyDescent="0.25">
      <c r="A84" s="92" t="s">
        <v>26</v>
      </c>
      <c r="B84" s="58">
        <v>102363</v>
      </c>
      <c r="C84" s="58" t="s">
        <v>218</v>
      </c>
      <c r="D84" s="59" t="s">
        <v>219</v>
      </c>
      <c r="E84" s="59" t="s">
        <v>29</v>
      </c>
      <c r="F84" s="105">
        <v>325.50000000000006</v>
      </c>
      <c r="G84" s="61" t="s">
        <v>159</v>
      </c>
      <c r="H84" s="62">
        <v>0.19689999999999999</v>
      </c>
      <c r="I84" s="63">
        <v>242.49</v>
      </c>
      <c r="J84" s="64">
        <f t="shared" si="6"/>
        <v>78930.5</v>
      </c>
    </row>
    <row r="85" spans="1:10" ht="25.5" x14ac:dyDescent="0.25">
      <c r="A85" s="92" t="s">
        <v>160</v>
      </c>
      <c r="B85" s="57" t="s">
        <v>166</v>
      </c>
      <c r="C85" s="58" t="s">
        <v>220</v>
      </c>
      <c r="D85" s="59" t="s">
        <v>168</v>
      </c>
      <c r="E85" s="59" t="s">
        <v>29</v>
      </c>
      <c r="F85" s="105">
        <v>45.75</v>
      </c>
      <c r="G85" s="61" t="s">
        <v>169</v>
      </c>
      <c r="H85" s="62">
        <v>0.19689999999999999</v>
      </c>
      <c r="I85" s="63">
        <v>7</v>
      </c>
      <c r="J85" s="64">
        <f t="shared" si="6"/>
        <v>320.25</v>
      </c>
    </row>
    <row r="86" spans="1:10" ht="25.5" x14ac:dyDescent="0.25">
      <c r="A86" s="92" t="s">
        <v>160</v>
      </c>
      <c r="B86" s="58" t="s">
        <v>161</v>
      </c>
      <c r="C86" s="58" t="s">
        <v>221</v>
      </c>
      <c r="D86" s="59" t="s">
        <v>163</v>
      </c>
      <c r="E86" s="59" t="s">
        <v>164</v>
      </c>
      <c r="F86" s="105">
        <v>66</v>
      </c>
      <c r="G86" s="61" t="s">
        <v>165</v>
      </c>
      <c r="H86" s="62">
        <v>0.19689999999999999</v>
      </c>
      <c r="I86" s="63">
        <v>26.63</v>
      </c>
      <c r="J86" s="64">
        <f t="shared" si="6"/>
        <v>1757.58</v>
      </c>
    </row>
    <row r="87" spans="1:10" ht="51" x14ac:dyDescent="0.25">
      <c r="A87" s="92" t="s">
        <v>31</v>
      </c>
      <c r="B87" s="57" t="s">
        <v>179</v>
      </c>
      <c r="C87" s="58" t="s">
        <v>334</v>
      </c>
      <c r="D87" s="59" t="s">
        <v>181</v>
      </c>
      <c r="E87" s="59" t="s">
        <v>35</v>
      </c>
      <c r="F87" s="105">
        <v>3</v>
      </c>
      <c r="G87" s="61" t="s">
        <v>182</v>
      </c>
      <c r="H87" s="62">
        <v>0.19689999999999999</v>
      </c>
      <c r="I87" s="63">
        <v>331.79</v>
      </c>
      <c r="J87" s="64">
        <f t="shared" si="6"/>
        <v>995.37</v>
      </c>
    </row>
    <row r="88" spans="1:10" x14ac:dyDescent="0.25">
      <c r="A88" s="99"/>
      <c r="B88" s="58"/>
      <c r="C88" s="85"/>
      <c r="D88" s="106" t="s">
        <v>66</v>
      </c>
      <c r="E88" s="107"/>
      <c r="F88" s="108"/>
      <c r="G88" s="109"/>
      <c r="H88" s="110"/>
      <c r="I88" s="111"/>
      <c r="J88" s="112">
        <f>SUM(J71:J87)</f>
        <v>165621.28999999995</v>
      </c>
    </row>
    <row r="89" spans="1:10" x14ac:dyDescent="0.25">
      <c r="A89" s="99"/>
      <c r="B89" s="58"/>
      <c r="C89" s="85"/>
      <c r="D89" s="59"/>
      <c r="E89" s="59"/>
      <c r="F89" s="60"/>
      <c r="G89" s="61"/>
      <c r="H89" s="113"/>
      <c r="I89" s="63"/>
      <c r="J89" s="64"/>
    </row>
    <row r="90" spans="1:10" x14ac:dyDescent="0.25">
      <c r="A90" s="92"/>
      <c r="B90" s="57"/>
      <c r="C90" s="85">
        <v>7</v>
      </c>
      <c r="D90" s="116" t="s">
        <v>222</v>
      </c>
      <c r="E90" s="59"/>
      <c r="F90" s="60"/>
      <c r="G90" s="61"/>
      <c r="H90" s="113"/>
      <c r="I90" s="63"/>
      <c r="J90" s="64"/>
    </row>
    <row r="91" spans="1:10" ht="38.25" x14ac:dyDescent="0.25">
      <c r="A91" s="92" t="s">
        <v>26</v>
      </c>
      <c r="B91" s="58">
        <v>101125</v>
      </c>
      <c r="C91" s="58" t="s">
        <v>223</v>
      </c>
      <c r="D91" s="59" t="s">
        <v>79</v>
      </c>
      <c r="E91" s="59" t="s">
        <v>80</v>
      </c>
      <c r="F91" s="105">
        <v>51.3</v>
      </c>
      <c r="G91" s="61" t="s">
        <v>81</v>
      </c>
      <c r="H91" s="62">
        <v>0.19689999999999999</v>
      </c>
      <c r="I91" s="63">
        <v>18.57</v>
      </c>
      <c r="J91" s="64">
        <f t="shared" ref="J91:J97" si="7">+ROUND(F91*I91,2)</f>
        <v>952.64</v>
      </c>
    </row>
    <row r="92" spans="1:10" ht="38.25" x14ac:dyDescent="0.25">
      <c r="A92" s="92" t="s">
        <v>26</v>
      </c>
      <c r="B92" s="58">
        <v>95875</v>
      </c>
      <c r="C92" s="58" t="s">
        <v>224</v>
      </c>
      <c r="D92" s="59" t="s">
        <v>83</v>
      </c>
      <c r="E92" s="59" t="s">
        <v>84</v>
      </c>
      <c r="F92" s="105">
        <v>2000.6999999999998</v>
      </c>
      <c r="G92" s="61" t="s">
        <v>85</v>
      </c>
      <c r="H92" s="62">
        <v>0.19689999999999999</v>
      </c>
      <c r="I92" s="63">
        <v>3.09</v>
      </c>
      <c r="J92" s="64">
        <f t="shared" si="7"/>
        <v>6182.16</v>
      </c>
    </row>
    <row r="93" spans="1:10" ht="38.25" x14ac:dyDescent="0.25">
      <c r="A93" s="92" t="s">
        <v>31</v>
      </c>
      <c r="B93" s="57" t="s">
        <v>225</v>
      </c>
      <c r="C93" s="58" t="s">
        <v>226</v>
      </c>
      <c r="D93" s="59" t="s">
        <v>227</v>
      </c>
      <c r="E93" s="59" t="s">
        <v>111</v>
      </c>
      <c r="F93" s="105">
        <v>51.3</v>
      </c>
      <c r="G93" s="61" t="s">
        <v>228</v>
      </c>
      <c r="H93" s="62">
        <v>0.19689999999999999</v>
      </c>
      <c r="I93" s="63">
        <v>210.33</v>
      </c>
      <c r="J93" s="64">
        <f t="shared" si="7"/>
        <v>10789.93</v>
      </c>
    </row>
    <row r="94" spans="1:10" ht="102.75" customHeight="1" x14ac:dyDescent="0.25">
      <c r="A94" s="92" t="s">
        <v>26</v>
      </c>
      <c r="B94" s="58">
        <v>102363</v>
      </c>
      <c r="C94" s="58" t="s">
        <v>229</v>
      </c>
      <c r="D94" s="59" t="s">
        <v>230</v>
      </c>
      <c r="E94" s="59" t="s">
        <v>29</v>
      </c>
      <c r="F94" s="105">
        <v>114.8</v>
      </c>
      <c r="G94" s="61" t="s">
        <v>159</v>
      </c>
      <c r="H94" s="62">
        <v>0.19689999999999999</v>
      </c>
      <c r="I94" s="63">
        <v>242.49</v>
      </c>
      <c r="J94" s="64">
        <f t="shared" si="7"/>
        <v>27837.85</v>
      </c>
    </row>
    <row r="95" spans="1:10" ht="25.5" x14ac:dyDescent="0.25">
      <c r="A95" s="92" t="s">
        <v>160</v>
      </c>
      <c r="B95" s="58" t="s">
        <v>161</v>
      </c>
      <c r="C95" s="58" t="s">
        <v>231</v>
      </c>
      <c r="D95" s="59" t="s">
        <v>163</v>
      </c>
      <c r="E95" s="59" t="s">
        <v>164</v>
      </c>
      <c r="F95" s="105">
        <v>45</v>
      </c>
      <c r="G95" s="61" t="s">
        <v>165</v>
      </c>
      <c r="H95" s="62">
        <v>0.19689999999999999</v>
      </c>
      <c r="I95" s="63">
        <v>26.63</v>
      </c>
      <c r="J95" s="64">
        <f t="shared" si="7"/>
        <v>1198.3499999999999</v>
      </c>
    </row>
    <row r="96" spans="1:10" ht="25.5" x14ac:dyDescent="0.25">
      <c r="A96" s="92" t="s">
        <v>160</v>
      </c>
      <c r="B96" s="58" t="s">
        <v>232</v>
      </c>
      <c r="C96" s="58" t="s">
        <v>233</v>
      </c>
      <c r="D96" s="59" t="s">
        <v>234</v>
      </c>
      <c r="E96" s="59" t="s">
        <v>138</v>
      </c>
      <c r="F96" s="105">
        <v>1</v>
      </c>
      <c r="G96" s="61" t="s">
        <v>235</v>
      </c>
      <c r="H96" s="62">
        <v>0.19689999999999999</v>
      </c>
      <c r="I96" s="63">
        <v>899.69</v>
      </c>
      <c r="J96" s="64">
        <f t="shared" si="7"/>
        <v>899.69</v>
      </c>
    </row>
    <row r="97" spans="1:10" ht="76.5" x14ac:dyDescent="0.25">
      <c r="A97" s="92" t="s">
        <v>26</v>
      </c>
      <c r="B97" s="58">
        <v>100758</v>
      </c>
      <c r="C97" s="58" t="s">
        <v>236</v>
      </c>
      <c r="D97" s="59" t="s">
        <v>237</v>
      </c>
      <c r="E97" s="59" t="s">
        <v>29</v>
      </c>
      <c r="F97" s="105">
        <v>1.2566370614359172</v>
      </c>
      <c r="G97" s="61" t="s">
        <v>238</v>
      </c>
      <c r="H97" s="62">
        <v>0.19689999999999999</v>
      </c>
      <c r="I97" s="63">
        <v>79.430000000000007</v>
      </c>
      <c r="J97" s="64">
        <f t="shared" si="7"/>
        <v>99.81</v>
      </c>
    </row>
    <row r="98" spans="1:10" x14ac:dyDescent="0.25">
      <c r="A98" s="92"/>
      <c r="B98" s="58"/>
      <c r="C98" s="58"/>
      <c r="D98" s="106" t="s">
        <v>66</v>
      </c>
      <c r="E98" s="107"/>
      <c r="F98" s="108"/>
      <c r="G98" s="109"/>
      <c r="H98" s="110"/>
      <c r="I98" s="111"/>
      <c r="J98" s="112">
        <f>SUM(J91:J97)</f>
        <v>47960.43</v>
      </c>
    </row>
    <row r="99" spans="1:10" x14ac:dyDescent="0.25">
      <c r="A99" s="92"/>
      <c r="B99" s="58"/>
      <c r="C99" s="85"/>
      <c r="D99" s="59"/>
      <c r="E99" s="59"/>
      <c r="F99" s="60"/>
      <c r="G99" s="61"/>
      <c r="H99" s="113"/>
      <c r="I99" s="63"/>
      <c r="J99" s="64"/>
    </row>
    <row r="100" spans="1:10" ht="25.5" x14ac:dyDescent="0.25">
      <c r="A100" s="92"/>
      <c r="B100" s="58"/>
      <c r="C100" s="85">
        <v>8</v>
      </c>
      <c r="D100" s="116" t="s">
        <v>239</v>
      </c>
      <c r="E100" s="59"/>
      <c r="F100" s="60"/>
      <c r="G100" s="61"/>
      <c r="H100" s="113"/>
      <c r="I100" s="63"/>
      <c r="J100" s="64"/>
    </row>
    <row r="101" spans="1:10" ht="38.25" x14ac:dyDescent="0.25">
      <c r="A101" s="92" t="s">
        <v>26</v>
      </c>
      <c r="B101" s="58">
        <v>101125</v>
      </c>
      <c r="C101" s="58" t="s">
        <v>240</v>
      </c>
      <c r="D101" s="59" t="s">
        <v>79</v>
      </c>
      <c r="E101" s="59" t="s">
        <v>80</v>
      </c>
      <c r="F101" s="105">
        <v>21.060000000000002</v>
      </c>
      <c r="G101" s="61" t="s">
        <v>81</v>
      </c>
      <c r="H101" s="62">
        <v>0.19689999999999999</v>
      </c>
      <c r="I101" s="63">
        <v>18.57</v>
      </c>
      <c r="J101" s="64">
        <f t="shared" ref="J101:J120" si="8">+ROUND(F101*I101,2)</f>
        <v>391.08</v>
      </c>
    </row>
    <row r="102" spans="1:10" ht="38.25" x14ac:dyDescent="0.25">
      <c r="A102" s="92" t="s">
        <v>26</v>
      </c>
      <c r="B102" s="58">
        <v>95875</v>
      </c>
      <c r="C102" s="58" t="s">
        <v>241</v>
      </c>
      <c r="D102" s="59" t="s">
        <v>83</v>
      </c>
      <c r="E102" s="59" t="s">
        <v>84</v>
      </c>
      <c r="F102" s="105">
        <v>821.34000000000015</v>
      </c>
      <c r="G102" s="61" t="s">
        <v>85</v>
      </c>
      <c r="H102" s="62">
        <v>0.19689999999999999</v>
      </c>
      <c r="I102" s="63">
        <v>3.09</v>
      </c>
      <c r="J102" s="64">
        <f t="shared" si="8"/>
        <v>2537.94</v>
      </c>
    </row>
    <row r="103" spans="1:10" ht="38.25" x14ac:dyDescent="0.25">
      <c r="A103" s="92" t="s">
        <v>26</v>
      </c>
      <c r="B103" s="58">
        <v>96624</v>
      </c>
      <c r="C103" s="58" t="s">
        <v>242</v>
      </c>
      <c r="D103" s="59" t="s">
        <v>117</v>
      </c>
      <c r="E103" s="59" t="s">
        <v>80</v>
      </c>
      <c r="F103" s="60">
        <v>8.1</v>
      </c>
      <c r="G103" s="61" t="s">
        <v>118</v>
      </c>
      <c r="H103" s="62">
        <v>0.19689999999999999</v>
      </c>
      <c r="I103" s="63">
        <v>188.61</v>
      </c>
      <c r="J103" s="64">
        <f t="shared" si="8"/>
        <v>1527.74</v>
      </c>
    </row>
    <row r="104" spans="1:10" ht="38.25" x14ac:dyDescent="0.25">
      <c r="A104" s="92" t="s">
        <v>26</v>
      </c>
      <c r="B104" s="117">
        <v>97087</v>
      </c>
      <c r="C104" s="58" t="s">
        <v>243</v>
      </c>
      <c r="D104" s="59" t="s">
        <v>244</v>
      </c>
      <c r="E104" s="59" t="s">
        <v>29</v>
      </c>
      <c r="F104" s="60">
        <v>162</v>
      </c>
      <c r="G104" s="61" t="s">
        <v>245</v>
      </c>
      <c r="H104" s="62">
        <v>0.19689999999999999</v>
      </c>
      <c r="I104" s="63">
        <v>3.24</v>
      </c>
      <c r="J104" s="64">
        <f t="shared" si="8"/>
        <v>524.88</v>
      </c>
    </row>
    <row r="105" spans="1:10" ht="51" x14ac:dyDescent="0.25">
      <c r="A105" s="92" t="s">
        <v>26</v>
      </c>
      <c r="B105" s="58">
        <v>94995</v>
      </c>
      <c r="C105" s="58" t="s">
        <v>246</v>
      </c>
      <c r="D105" s="59" t="s">
        <v>247</v>
      </c>
      <c r="E105" s="59" t="s">
        <v>29</v>
      </c>
      <c r="F105" s="60">
        <v>162</v>
      </c>
      <c r="G105" s="61" t="s">
        <v>248</v>
      </c>
      <c r="H105" s="62">
        <v>0.19689999999999999</v>
      </c>
      <c r="I105" s="63">
        <v>109.3</v>
      </c>
      <c r="J105" s="64">
        <f t="shared" si="8"/>
        <v>17706.599999999999</v>
      </c>
    </row>
    <row r="106" spans="1:10" ht="38.25" x14ac:dyDescent="0.25">
      <c r="A106" s="92" t="s">
        <v>31</v>
      </c>
      <c r="B106" s="57" t="s">
        <v>127</v>
      </c>
      <c r="C106" s="58" t="s">
        <v>249</v>
      </c>
      <c r="D106" s="59" t="s">
        <v>129</v>
      </c>
      <c r="E106" s="59" t="s">
        <v>48</v>
      </c>
      <c r="F106" s="60">
        <v>162</v>
      </c>
      <c r="G106" s="61" t="s">
        <v>130</v>
      </c>
      <c r="H106" s="62">
        <v>0.19689999999999999</v>
      </c>
      <c r="I106" s="63">
        <v>22.31</v>
      </c>
      <c r="J106" s="64">
        <f t="shared" si="8"/>
        <v>3614.22</v>
      </c>
    </row>
    <row r="107" spans="1:10" x14ac:dyDescent="0.25">
      <c r="A107" s="92" t="s">
        <v>31</v>
      </c>
      <c r="B107" s="57" t="s">
        <v>250</v>
      </c>
      <c r="C107" s="58" t="s">
        <v>251</v>
      </c>
      <c r="D107" s="59" t="s">
        <v>252</v>
      </c>
      <c r="E107" s="59" t="s">
        <v>111</v>
      </c>
      <c r="F107" s="60">
        <v>5</v>
      </c>
      <c r="G107" s="61" t="s">
        <v>253</v>
      </c>
      <c r="H107" s="62">
        <v>0.19689999999999999</v>
      </c>
      <c r="I107" s="63">
        <v>105.49</v>
      </c>
      <c r="J107" s="64">
        <f t="shared" si="8"/>
        <v>527.45000000000005</v>
      </c>
    </row>
    <row r="108" spans="1:10" ht="51" x14ac:dyDescent="0.25">
      <c r="A108" s="92" t="s">
        <v>26</v>
      </c>
      <c r="B108" s="58">
        <v>95875</v>
      </c>
      <c r="C108" s="58" t="s">
        <v>254</v>
      </c>
      <c r="D108" s="59" t="s">
        <v>255</v>
      </c>
      <c r="E108" s="59" t="s">
        <v>84</v>
      </c>
      <c r="F108" s="60">
        <v>150</v>
      </c>
      <c r="G108" s="61" t="s">
        <v>85</v>
      </c>
      <c r="H108" s="62">
        <v>0.19689999999999999</v>
      </c>
      <c r="I108" s="63">
        <v>3.09</v>
      </c>
      <c r="J108" s="64">
        <f t="shared" si="8"/>
        <v>463.5</v>
      </c>
    </row>
    <row r="109" spans="1:10" x14ac:dyDescent="0.25">
      <c r="A109" s="92" t="s">
        <v>31</v>
      </c>
      <c r="B109" s="57" t="s">
        <v>256</v>
      </c>
      <c r="C109" s="58" t="s">
        <v>257</v>
      </c>
      <c r="D109" s="59" t="s">
        <v>258</v>
      </c>
      <c r="E109" s="59" t="s">
        <v>89</v>
      </c>
      <c r="F109" s="60">
        <v>63</v>
      </c>
      <c r="G109" s="61" t="s">
        <v>259</v>
      </c>
      <c r="H109" s="62">
        <v>0.19689999999999999</v>
      </c>
      <c r="I109" s="63">
        <v>4.38</v>
      </c>
      <c r="J109" s="64">
        <f t="shared" si="8"/>
        <v>275.94</v>
      </c>
    </row>
    <row r="110" spans="1:10" ht="25.5" x14ac:dyDescent="0.25">
      <c r="A110" s="92" t="s">
        <v>31</v>
      </c>
      <c r="B110" s="57" t="s">
        <v>260</v>
      </c>
      <c r="C110" s="58" t="s">
        <v>261</v>
      </c>
      <c r="D110" s="59" t="s">
        <v>262</v>
      </c>
      <c r="E110" s="59" t="s">
        <v>89</v>
      </c>
      <c r="F110" s="60">
        <v>63</v>
      </c>
      <c r="G110" s="61" t="s">
        <v>263</v>
      </c>
      <c r="H110" s="62">
        <v>0.19689999999999999</v>
      </c>
      <c r="I110" s="63">
        <v>86.24</v>
      </c>
      <c r="J110" s="64">
        <f t="shared" si="8"/>
        <v>5433.12</v>
      </c>
    </row>
    <row r="111" spans="1:10" ht="38.25" x14ac:dyDescent="0.25">
      <c r="A111" s="92" t="s">
        <v>31</v>
      </c>
      <c r="B111" s="57" t="s">
        <v>225</v>
      </c>
      <c r="C111" s="58" t="s">
        <v>264</v>
      </c>
      <c r="D111" s="59" t="s">
        <v>265</v>
      </c>
      <c r="E111" s="59" t="s">
        <v>111</v>
      </c>
      <c r="F111" s="60">
        <v>26.6</v>
      </c>
      <c r="G111" s="61" t="s">
        <v>228</v>
      </c>
      <c r="H111" s="62">
        <v>0.19689999999999999</v>
      </c>
      <c r="I111" s="63">
        <v>210.33</v>
      </c>
      <c r="J111" s="64">
        <f t="shared" si="8"/>
        <v>5594.78</v>
      </c>
    </row>
    <row r="112" spans="1:10" ht="25.5" x14ac:dyDescent="0.25">
      <c r="A112" s="56" t="s">
        <v>31</v>
      </c>
      <c r="B112" s="118" t="s">
        <v>266</v>
      </c>
      <c r="C112" s="58" t="s">
        <v>267</v>
      </c>
      <c r="D112" s="59" t="s">
        <v>268</v>
      </c>
      <c r="E112" s="59" t="s">
        <v>269</v>
      </c>
      <c r="F112" s="60">
        <v>2</v>
      </c>
      <c r="G112" s="119" t="s">
        <v>270</v>
      </c>
      <c r="H112" s="62">
        <v>0.19689999999999999</v>
      </c>
      <c r="I112" s="63">
        <v>1396.1</v>
      </c>
      <c r="J112" s="64">
        <f t="shared" si="8"/>
        <v>2792.2</v>
      </c>
    </row>
    <row r="113" spans="1:10" ht="51" x14ac:dyDescent="0.25">
      <c r="A113" s="92" t="s">
        <v>31</v>
      </c>
      <c r="B113" s="57" t="s">
        <v>271</v>
      </c>
      <c r="C113" s="58" t="s">
        <v>272</v>
      </c>
      <c r="D113" s="59" t="s">
        <v>273</v>
      </c>
      <c r="E113" s="59" t="s">
        <v>35</v>
      </c>
      <c r="F113" s="60">
        <v>1</v>
      </c>
      <c r="G113" s="61" t="s">
        <v>274</v>
      </c>
      <c r="H113" s="62">
        <v>0.19689999999999999</v>
      </c>
      <c r="I113" s="63">
        <v>47937.73</v>
      </c>
      <c r="J113" s="64">
        <f t="shared" si="8"/>
        <v>47937.73</v>
      </c>
    </row>
    <row r="114" spans="1:10" ht="25.5" x14ac:dyDescent="0.25">
      <c r="A114" s="92" t="s">
        <v>160</v>
      </c>
      <c r="B114" s="58" t="s">
        <v>170</v>
      </c>
      <c r="C114" s="58" t="s">
        <v>275</v>
      </c>
      <c r="D114" s="59" t="s">
        <v>172</v>
      </c>
      <c r="E114" s="59" t="s">
        <v>173</v>
      </c>
      <c r="F114" s="60">
        <v>4</v>
      </c>
      <c r="G114" s="61" t="s">
        <v>174</v>
      </c>
      <c r="H114" s="62">
        <v>0.19689999999999999</v>
      </c>
      <c r="I114" s="63">
        <v>580.34</v>
      </c>
      <c r="J114" s="64">
        <f t="shared" si="8"/>
        <v>2321.36</v>
      </c>
    </row>
    <row r="115" spans="1:10" ht="89.25" x14ac:dyDescent="0.25">
      <c r="A115" s="92" t="s">
        <v>31</v>
      </c>
      <c r="B115" s="57" t="s">
        <v>276</v>
      </c>
      <c r="C115" s="58" t="s">
        <v>277</v>
      </c>
      <c r="D115" s="59" t="s">
        <v>278</v>
      </c>
      <c r="E115" s="59" t="s">
        <v>35</v>
      </c>
      <c r="F115" s="60">
        <v>8</v>
      </c>
      <c r="G115" s="61" t="s">
        <v>279</v>
      </c>
      <c r="H115" s="62">
        <v>0.19689999999999999</v>
      </c>
      <c r="I115" s="63">
        <v>442.06</v>
      </c>
      <c r="J115" s="64">
        <f t="shared" si="8"/>
        <v>3536.48</v>
      </c>
    </row>
    <row r="116" spans="1:10" ht="89.25" x14ac:dyDescent="0.25">
      <c r="A116" s="92" t="s">
        <v>31</v>
      </c>
      <c r="B116" s="58" t="s">
        <v>280</v>
      </c>
      <c r="C116" s="58" t="s">
        <v>281</v>
      </c>
      <c r="D116" s="59" t="s">
        <v>282</v>
      </c>
      <c r="E116" s="59" t="s">
        <v>35</v>
      </c>
      <c r="F116" s="60">
        <v>9</v>
      </c>
      <c r="G116" s="61" t="s">
        <v>283</v>
      </c>
      <c r="H116" s="62">
        <v>0.19689999999999999</v>
      </c>
      <c r="I116" s="63">
        <v>280.48</v>
      </c>
      <c r="J116" s="64">
        <f t="shared" si="8"/>
        <v>2524.3200000000002</v>
      </c>
    </row>
    <row r="117" spans="1:10" ht="89.25" x14ac:dyDescent="0.25">
      <c r="A117" s="56" t="s">
        <v>31</v>
      </c>
      <c r="B117" s="120" t="s">
        <v>284</v>
      </c>
      <c r="C117" s="58" t="s">
        <v>285</v>
      </c>
      <c r="D117" s="59" t="s">
        <v>286</v>
      </c>
      <c r="E117" s="59" t="s">
        <v>35</v>
      </c>
      <c r="F117" s="60">
        <v>6</v>
      </c>
      <c r="G117" s="61" t="s">
        <v>287</v>
      </c>
      <c r="H117" s="62">
        <v>0.19689999999999999</v>
      </c>
      <c r="I117" s="63">
        <v>499.87</v>
      </c>
      <c r="J117" s="64">
        <f t="shared" si="8"/>
        <v>2999.22</v>
      </c>
    </row>
    <row r="118" spans="1:10" ht="89.25" x14ac:dyDescent="0.25">
      <c r="A118" s="92" t="s">
        <v>31</v>
      </c>
      <c r="B118" s="58" t="s">
        <v>288</v>
      </c>
      <c r="C118" s="58" t="s">
        <v>289</v>
      </c>
      <c r="D118" s="59" t="s">
        <v>290</v>
      </c>
      <c r="E118" s="59" t="s">
        <v>35</v>
      </c>
      <c r="F118" s="60">
        <v>7</v>
      </c>
      <c r="G118" s="61" t="s">
        <v>291</v>
      </c>
      <c r="H118" s="62">
        <v>0.19689999999999999</v>
      </c>
      <c r="I118" s="63">
        <v>517.70000000000005</v>
      </c>
      <c r="J118" s="64">
        <f t="shared" si="8"/>
        <v>3623.9</v>
      </c>
    </row>
    <row r="119" spans="1:10" ht="25.5" x14ac:dyDescent="0.25">
      <c r="A119" s="92" t="s">
        <v>160</v>
      </c>
      <c r="B119" s="58" t="s">
        <v>161</v>
      </c>
      <c r="C119" s="58" t="s">
        <v>292</v>
      </c>
      <c r="D119" s="59" t="s">
        <v>163</v>
      </c>
      <c r="E119" s="59" t="s">
        <v>164</v>
      </c>
      <c r="F119" s="60">
        <v>160</v>
      </c>
      <c r="G119" s="61" t="s">
        <v>165</v>
      </c>
      <c r="H119" s="62">
        <v>0.19689999999999999</v>
      </c>
      <c r="I119" s="63">
        <v>26.63</v>
      </c>
      <c r="J119" s="64">
        <f t="shared" si="8"/>
        <v>4260.8</v>
      </c>
    </row>
    <row r="120" spans="1:10" ht="25.5" x14ac:dyDescent="0.25">
      <c r="A120" s="56" t="s">
        <v>160</v>
      </c>
      <c r="B120" s="121" t="s">
        <v>293</v>
      </c>
      <c r="C120" s="58" t="s">
        <v>294</v>
      </c>
      <c r="D120" s="59" t="s">
        <v>295</v>
      </c>
      <c r="E120" s="59" t="s">
        <v>173</v>
      </c>
      <c r="F120" s="60">
        <v>4</v>
      </c>
      <c r="G120" s="61" t="s">
        <v>296</v>
      </c>
      <c r="H120" s="62">
        <v>0.19689999999999999</v>
      </c>
      <c r="I120" s="63">
        <v>159.04</v>
      </c>
      <c r="J120" s="64">
        <f t="shared" si="8"/>
        <v>636.16</v>
      </c>
    </row>
    <row r="121" spans="1:10" x14ac:dyDescent="0.25">
      <c r="A121" s="92"/>
      <c r="B121" s="58"/>
      <c r="C121" s="58"/>
      <c r="D121" s="106" t="s">
        <v>66</v>
      </c>
      <c r="E121" s="107"/>
      <c r="F121" s="108"/>
      <c r="G121" s="109"/>
      <c r="H121" s="110"/>
      <c r="I121" s="111"/>
      <c r="J121" s="112">
        <f>SUM(J101:J120)</f>
        <v>109229.42</v>
      </c>
    </row>
    <row r="122" spans="1:10" x14ac:dyDescent="0.25">
      <c r="A122" s="122"/>
      <c r="B122" s="58"/>
      <c r="C122" s="85">
        <v>9</v>
      </c>
      <c r="D122" s="123" t="s">
        <v>297</v>
      </c>
      <c r="E122" s="124"/>
      <c r="F122" s="125"/>
      <c r="G122" s="126"/>
      <c r="H122" s="125"/>
      <c r="I122" s="126"/>
      <c r="J122" s="127"/>
    </row>
    <row r="123" spans="1:10" ht="216.75" x14ac:dyDescent="0.25">
      <c r="A123" s="92" t="s">
        <v>31</v>
      </c>
      <c r="B123" s="57" t="s">
        <v>298</v>
      </c>
      <c r="C123" s="58" t="s">
        <v>299</v>
      </c>
      <c r="D123" s="59" t="s">
        <v>300</v>
      </c>
      <c r="E123" s="59" t="s">
        <v>35</v>
      </c>
      <c r="F123" s="60">
        <v>1</v>
      </c>
      <c r="G123" s="61" t="s">
        <v>301</v>
      </c>
      <c r="H123" s="62">
        <v>0.19689999999999999</v>
      </c>
      <c r="I123" s="128">
        <v>2394.09</v>
      </c>
      <c r="J123" s="64">
        <f t="shared" ref="J123:J126" si="9">+ROUND(F123*I123,2)</f>
        <v>2394.09</v>
      </c>
    </row>
    <row r="124" spans="1:10" ht="25.5" x14ac:dyDescent="0.25">
      <c r="A124" s="92" t="s">
        <v>31</v>
      </c>
      <c r="B124" s="57" t="s">
        <v>302</v>
      </c>
      <c r="C124" s="58" t="s">
        <v>303</v>
      </c>
      <c r="D124" s="59" t="s">
        <v>304</v>
      </c>
      <c r="E124" s="59" t="s">
        <v>35</v>
      </c>
      <c r="F124" s="60">
        <v>1</v>
      </c>
      <c r="G124" s="130" t="s">
        <v>305</v>
      </c>
      <c r="H124" s="62">
        <v>0.19689999999999999</v>
      </c>
      <c r="I124" s="128">
        <v>2967.11</v>
      </c>
      <c r="J124" s="64">
        <f t="shared" si="9"/>
        <v>2967.11</v>
      </c>
    </row>
    <row r="125" spans="1:10" x14ac:dyDescent="0.25">
      <c r="A125" s="92" t="s">
        <v>31</v>
      </c>
      <c r="B125" s="57" t="s">
        <v>306</v>
      </c>
      <c r="C125" s="58" t="s">
        <v>307</v>
      </c>
      <c r="D125" s="59" t="s">
        <v>308</v>
      </c>
      <c r="E125" s="59" t="s">
        <v>269</v>
      </c>
      <c r="F125" s="60">
        <v>1</v>
      </c>
      <c r="G125" s="61" t="s">
        <v>309</v>
      </c>
      <c r="H125" s="62">
        <v>0.19689999999999999</v>
      </c>
      <c r="I125" s="128">
        <v>42045.97</v>
      </c>
      <c r="J125" s="64">
        <f t="shared" si="9"/>
        <v>42045.97</v>
      </c>
    </row>
    <row r="126" spans="1:10" ht="25.5" x14ac:dyDescent="0.25">
      <c r="A126" s="92" t="s">
        <v>31</v>
      </c>
      <c r="B126" s="57" t="s">
        <v>310</v>
      </c>
      <c r="C126" s="58" t="s">
        <v>311</v>
      </c>
      <c r="D126" s="59" t="s">
        <v>312</v>
      </c>
      <c r="E126" s="59" t="s">
        <v>269</v>
      </c>
      <c r="F126" s="60">
        <v>1</v>
      </c>
      <c r="G126" s="61" t="s">
        <v>313</v>
      </c>
      <c r="H126" s="62">
        <v>0.19689999999999999</v>
      </c>
      <c r="I126" s="128">
        <v>51675.18</v>
      </c>
      <c r="J126" s="64">
        <f t="shared" si="9"/>
        <v>51675.18</v>
      </c>
    </row>
    <row r="127" spans="1:10" x14ac:dyDescent="0.25">
      <c r="A127" s="131"/>
      <c r="B127" s="58"/>
      <c r="C127" s="58"/>
      <c r="D127" s="132" t="s">
        <v>66</v>
      </c>
      <c r="E127" s="133"/>
      <c r="F127" s="134"/>
      <c r="G127" s="135"/>
      <c r="H127" s="136"/>
      <c r="I127" s="135"/>
      <c r="J127" s="137">
        <f>SUM(J123:J126)</f>
        <v>99082.35</v>
      </c>
    </row>
    <row r="128" spans="1:10" x14ac:dyDescent="0.25">
      <c r="A128" s="92"/>
      <c r="B128" s="58"/>
      <c r="C128" s="58"/>
      <c r="D128" s="59"/>
      <c r="E128" s="115"/>
      <c r="F128" s="60"/>
      <c r="G128" s="138"/>
      <c r="H128" s="139"/>
      <c r="I128" s="128"/>
      <c r="J128" s="129"/>
    </row>
    <row r="129" spans="1:10" x14ac:dyDescent="0.25">
      <c r="A129" s="122"/>
      <c r="B129" s="58"/>
      <c r="C129" s="85">
        <v>10</v>
      </c>
      <c r="D129" s="123" t="s">
        <v>314</v>
      </c>
      <c r="E129" s="124"/>
      <c r="F129" s="125"/>
      <c r="G129" s="126"/>
      <c r="H129" s="125"/>
      <c r="I129" s="126"/>
      <c r="J129" s="127"/>
    </row>
    <row r="130" spans="1:10" x14ac:dyDescent="0.25">
      <c r="A130" s="92" t="s">
        <v>31</v>
      </c>
      <c r="B130" s="57" t="s">
        <v>315</v>
      </c>
      <c r="C130" s="58" t="s">
        <v>316</v>
      </c>
      <c r="D130" s="59" t="s">
        <v>317</v>
      </c>
      <c r="E130" s="115" t="s">
        <v>48</v>
      </c>
      <c r="F130" s="60">
        <v>6213</v>
      </c>
      <c r="G130" s="61" t="s">
        <v>318</v>
      </c>
      <c r="H130" s="62">
        <v>0.19689999999999999</v>
      </c>
      <c r="I130" s="128">
        <v>0.28000000000000003</v>
      </c>
      <c r="J130" s="64">
        <f t="shared" ref="J130" si="10">+ROUND(F130*I130,2)</f>
        <v>1739.64</v>
      </c>
    </row>
    <row r="131" spans="1:10" ht="15.75" thickBot="1" x14ac:dyDescent="0.3">
      <c r="A131" s="92"/>
      <c r="B131" s="58"/>
      <c r="C131" s="58"/>
      <c r="D131" s="140" t="s">
        <v>66</v>
      </c>
      <c r="E131" s="195"/>
      <c r="F131" s="196"/>
      <c r="G131" s="197"/>
      <c r="H131" s="198"/>
      <c r="I131" s="197"/>
      <c r="J131" s="199">
        <f>SUM(J130)</f>
        <v>1739.64</v>
      </c>
    </row>
    <row r="132" spans="1:10" ht="15.75" thickTop="1" x14ac:dyDescent="0.25">
      <c r="A132" s="174" t="s">
        <v>319</v>
      </c>
      <c r="B132" s="175"/>
      <c r="C132" s="175"/>
      <c r="D132" s="175"/>
      <c r="E132" s="141"/>
      <c r="F132" s="141"/>
      <c r="G132" s="142"/>
      <c r="H132" s="143" t="s">
        <v>320</v>
      </c>
      <c r="I132" s="143"/>
      <c r="J132" s="144"/>
    </row>
    <row r="133" spans="1:10" ht="87.75" customHeight="1" thickBot="1" x14ac:dyDescent="0.3">
      <c r="A133" s="145"/>
      <c r="B133" s="146"/>
      <c r="C133" s="147"/>
      <c r="D133" s="148"/>
      <c r="E133" s="149"/>
      <c r="F133" s="150"/>
      <c r="G133" s="151"/>
      <c r="H133" s="166">
        <f>SUM(J11:J131)/2</f>
        <v>877490.4</v>
      </c>
      <c r="I133" s="167"/>
      <c r="J133" s="168"/>
    </row>
    <row r="134" spans="1:10" ht="15.75" thickTop="1" x14ac:dyDescent="0.25">
      <c r="A134" s="182" t="s">
        <v>321</v>
      </c>
      <c r="B134" s="183"/>
      <c r="C134" s="183"/>
      <c r="D134" s="183"/>
      <c r="E134" s="183"/>
      <c r="F134" s="183"/>
      <c r="G134" s="183"/>
      <c r="H134" s="183"/>
      <c r="I134" s="183"/>
      <c r="J134" s="184"/>
    </row>
    <row r="135" spans="1:10" x14ac:dyDescent="0.25">
      <c r="A135" s="185" t="s">
        <v>322</v>
      </c>
      <c r="B135" s="186"/>
      <c r="C135" s="186"/>
      <c r="D135" s="186"/>
      <c r="E135" s="186"/>
      <c r="F135" s="186"/>
      <c r="G135" s="186"/>
      <c r="H135" s="186"/>
      <c r="I135" s="186"/>
      <c r="J135" s="187"/>
    </row>
    <row r="136" spans="1:10" x14ac:dyDescent="0.25">
      <c r="A136" s="188" t="s">
        <v>323</v>
      </c>
      <c r="B136" s="189"/>
      <c r="C136" s="189"/>
      <c r="D136" s="189"/>
      <c r="E136" s="189"/>
      <c r="F136" s="189"/>
      <c r="G136" s="189"/>
      <c r="H136" s="189"/>
      <c r="I136" s="189"/>
      <c r="J136" s="190"/>
    </row>
    <row r="137" spans="1:10" x14ac:dyDescent="0.25">
      <c r="A137" s="188" t="s">
        <v>324</v>
      </c>
      <c r="B137" s="189"/>
      <c r="C137" s="189"/>
      <c r="D137" s="189"/>
      <c r="E137" s="189"/>
      <c r="F137" s="189"/>
      <c r="G137" s="189"/>
      <c r="H137" s="189"/>
      <c r="I137" s="189"/>
      <c r="J137" s="190"/>
    </row>
    <row r="138" spans="1:10" ht="15.75" thickBot="1" x14ac:dyDescent="0.3">
      <c r="A138" s="188" t="s">
        <v>325</v>
      </c>
      <c r="B138" s="189"/>
      <c r="C138" s="189"/>
      <c r="D138" s="189"/>
      <c r="E138" s="189"/>
      <c r="F138" s="189"/>
      <c r="G138" s="189"/>
      <c r="H138" s="189"/>
      <c r="I138" s="189"/>
      <c r="J138" s="190"/>
    </row>
    <row r="139" spans="1:10" ht="16.5" thickTop="1" thickBot="1" x14ac:dyDescent="0.3">
      <c r="A139" s="191" t="s">
        <v>326</v>
      </c>
      <c r="B139" s="192"/>
      <c r="C139" s="192"/>
      <c r="D139" s="192"/>
      <c r="E139" s="192"/>
      <c r="F139" s="192"/>
      <c r="G139" s="192"/>
      <c r="H139" s="192"/>
      <c r="I139" s="192"/>
      <c r="J139" s="193"/>
    </row>
    <row r="140" spans="1:10" ht="16.5" thickTop="1" thickBot="1" x14ac:dyDescent="0.3">
      <c r="A140" s="176" t="s">
        <v>327</v>
      </c>
      <c r="B140" s="177"/>
      <c r="C140" s="177"/>
      <c r="D140" s="177"/>
      <c r="E140" s="177"/>
      <c r="F140" s="177"/>
      <c r="G140" s="177"/>
      <c r="H140" s="177"/>
      <c r="I140" s="177"/>
      <c r="J140" s="178"/>
    </row>
    <row r="141" spans="1:10" ht="15.75" thickTop="1" x14ac:dyDescent="0.25">
      <c r="A141" s="152" t="s">
        <v>328</v>
      </c>
      <c r="B141" s="153">
        <v>0.19689999999999999</v>
      </c>
      <c r="C141" s="179" t="s">
        <v>329</v>
      </c>
      <c r="D141" s="179"/>
      <c r="E141" s="154" t="s">
        <v>330</v>
      </c>
      <c r="F141" s="155"/>
      <c r="G141" s="155"/>
      <c r="H141" s="155"/>
      <c r="I141" s="155"/>
      <c r="J141" s="156"/>
    </row>
    <row r="142" spans="1:10" ht="15.75" thickBot="1" x14ac:dyDescent="0.3">
      <c r="A142" s="157" t="s">
        <v>331</v>
      </c>
      <c r="B142" s="158">
        <v>0.15279999999999999</v>
      </c>
      <c r="C142" s="180" t="s">
        <v>332</v>
      </c>
      <c r="D142" s="181"/>
      <c r="E142" s="159" t="s">
        <v>330</v>
      </c>
      <c r="F142" s="160"/>
      <c r="G142" s="160"/>
      <c r="H142" s="160"/>
      <c r="I142" s="160"/>
      <c r="J142" s="161"/>
    </row>
    <row r="143" spans="1:10" ht="15.75" thickTop="1" x14ac:dyDescent="0.25">
      <c r="A143" s="162"/>
      <c r="B143" s="162"/>
      <c r="C143" s="162"/>
      <c r="D143" s="163"/>
      <c r="E143" s="162"/>
      <c r="F143" s="164"/>
      <c r="G143" s="165"/>
      <c r="H143" s="162"/>
      <c r="I143" s="162"/>
      <c r="J143" s="162"/>
    </row>
  </sheetData>
  <mergeCells count="15">
    <mergeCell ref="A140:J140"/>
    <mergeCell ref="C141:D141"/>
    <mergeCell ref="C142:D142"/>
    <mergeCell ref="A134:J134"/>
    <mergeCell ref="A135:J135"/>
    <mergeCell ref="A136:J136"/>
    <mergeCell ref="A137:J137"/>
    <mergeCell ref="A138:J138"/>
    <mergeCell ref="A139:J139"/>
    <mergeCell ref="H133:J133"/>
    <mergeCell ref="C1:I1"/>
    <mergeCell ref="C2:I2"/>
    <mergeCell ref="C3:I3"/>
    <mergeCell ref="A5:G5"/>
    <mergeCell ref="A132:D132"/>
  </mergeCells>
  <pageMargins left="0.51181102362204722" right="0.51181102362204722" top="0.78740157480314965" bottom="0.78740157480314965" header="0.31496062992125984" footer="0.31496062992125984"/>
  <pageSetup paperSize="9" scale="58" fitToHeight="0" orientation="portrait" r:id="rId1"/>
  <rowBreaks count="1" manualBreakCount="1">
    <brk id="133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Planilha1!Area_de_impressao</vt:lpstr>
      <vt:lpstr>Planilha1!Titulos_de_impressao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 Cardon Castro</dc:creator>
  <cp:lastModifiedBy>Luciana Cardon Castro</cp:lastModifiedBy>
  <cp:lastPrinted>2025-10-24T18:08:32Z</cp:lastPrinted>
  <dcterms:created xsi:type="dcterms:W3CDTF">2025-10-24T17:59:04Z</dcterms:created>
  <dcterms:modified xsi:type="dcterms:W3CDTF">2025-10-28T18:37:45Z</dcterms:modified>
</cp:coreProperties>
</file>