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f1779f23118dbb03/Documentos/PREGÃO - MEDICAMENTOS/"/>
    </mc:Choice>
  </mc:AlternateContent>
  <xr:revisionPtr revIDLastSave="0" documentId="8_{ECAFCCC2-3BA2-490D-8D1F-9023AFDF7BA1}" xr6:coauthVersionLast="47" xr6:coauthVersionMax="47" xr10:uidLastSave="{00000000-0000-0000-0000-000000000000}"/>
  <bookViews>
    <workbookView xWindow="-120" yWindow="-120" windowWidth="29040" windowHeight="15720" xr2:uid="{2B83A77F-D6A5-4906-8FC0-D211D1028BC0}"/>
  </bookViews>
  <sheets>
    <sheet name="MAPA DE PREÇO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5" i="1" l="1"/>
  <c r="M55" i="1" s="1"/>
  <c r="K55" i="1"/>
  <c r="N55" i="1" s="1"/>
  <c r="O55" i="1"/>
  <c r="K212" i="1" l="1"/>
  <c r="N212" i="1" s="1"/>
  <c r="J212" i="1"/>
  <c r="M212" i="1" s="1"/>
  <c r="O212" i="1"/>
  <c r="K211" i="1"/>
  <c r="N211" i="1" s="1"/>
  <c r="J211" i="1"/>
  <c r="M211" i="1" s="1"/>
  <c r="O211" i="1"/>
  <c r="O209" i="1"/>
  <c r="O210" i="1"/>
  <c r="K209" i="1"/>
  <c r="N209" i="1" s="1"/>
  <c r="K210" i="1"/>
  <c r="N210" i="1" s="1"/>
  <c r="J209" i="1"/>
  <c r="M209" i="1" s="1"/>
  <c r="J210" i="1"/>
  <c r="M210" i="1" s="1"/>
  <c r="O208" i="1" l="1"/>
  <c r="K208" i="1"/>
  <c r="N208" i="1" s="1"/>
  <c r="J208" i="1"/>
  <c r="M208" i="1" s="1"/>
  <c r="K207" i="1"/>
  <c r="N207" i="1" s="1"/>
  <c r="J207" i="1"/>
  <c r="M207" i="1" s="1"/>
  <c r="O207" i="1"/>
  <c r="K206" i="1"/>
  <c r="N206" i="1" s="1"/>
  <c r="J206" i="1"/>
  <c r="M206" i="1" s="1"/>
  <c r="O206" i="1"/>
  <c r="O11" i="1" l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10" i="1"/>
  <c r="O9" i="1"/>
  <c r="O8" i="1"/>
  <c r="K11" i="1"/>
  <c r="N11" i="1" s="1"/>
  <c r="K12" i="1"/>
  <c r="N12" i="1" s="1"/>
  <c r="K13" i="1"/>
  <c r="N13" i="1" s="1"/>
  <c r="K14" i="1"/>
  <c r="N14" i="1" s="1"/>
  <c r="K15" i="1"/>
  <c r="N15" i="1" s="1"/>
  <c r="K16" i="1"/>
  <c r="N16" i="1" s="1"/>
  <c r="K17" i="1"/>
  <c r="N17" i="1" s="1"/>
  <c r="K18" i="1"/>
  <c r="N18" i="1" s="1"/>
  <c r="K19" i="1"/>
  <c r="N19" i="1" s="1"/>
  <c r="K20" i="1"/>
  <c r="N20" i="1" s="1"/>
  <c r="K21" i="1"/>
  <c r="N21" i="1" s="1"/>
  <c r="K22" i="1"/>
  <c r="N22" i="1" s="1"/>
  <c r="K23" i="1"/>
  <c r="N23" i="1" s="1"/>
  <c r="K24" i="1"/>
  <c r="N24" i="1" s="1"/>
  <c r="K25" i="1"/>
  <c r="N25" i="1" s="1"/>
  <c r="K26" i="1"/>
  <c r="N26" i="1" s="1"/>
  <c r="K27" i="1"/>
  <c r="N27" i="1" s="1"/>
  <c r="K28" i="1"/>
  <c r="N28" i="1" s="1"/>
  <c r="K29" i="1"/>
  <c r="N29" i="1" s="1"/>
  <c r="K30" i="1"/>
  <c r="N30" i="1" s="1"/>
  <c r="K31" i="1"/>
  <c r="N31" i="1" s="1"/>
  <c r="K32" i="1"/>
  <c r="N32" i="1" s="1"/>
  <c r="K33" i="1"/>
  <c r="N33" i="1" s="1"/>
  <c r="K34" i="1"/>
  <c r="N34" i="1" s="1"/>
  <c r="K35" i="1"/>
  <c r="N35" i="1" s="1"/>
  <c r="K36" i="1"/>
  <c r="N36" i="1" s="1"/>
  <c r="K37" i="1"/>
  <c r="N37" i="1" s="1"/>
  <c r="K38" i="1"/>
  <c r="N38" i="1" s="1"/>
  <c r="K39" i="1"/>
  <c r="N39" i="1" s="1"/>
  <c r="K40" i="1"/>
  <c r="N40" i="1" s="1"/>
  <c r="K41" i="1"/>
  <c r="N41" i="1" s="1"/>
  <c r="K42" i="1"/>
  <c r="N42" i="1" s="1"/>
  <c r="K43" i="1"/>
  <c r="N43" i="1" s="1"/>
  <c r="K44" i="1"/>
  <c r="N44" i="1" s="1"/>
  <c r="K45" i="1"/>
  <c r="N45" i="1" s="1"/>
  <c r="K46" i="1"/>
  <c r="N46" i="1" s="1"/>
  <c r="K47" i="1"/>
  <c r="N47" i="1" s="1"/>
  <c r="K48" i="1"/>
  <c r="N48" i="1" s="1"/>
  <c r="K49" i="1"/>
  <c r="N49" i="1" s="1"/>
  <c r="K50" i="1"/>
  <c r="N50" i="1" s="1"/>
  <c r="K51" i="1"/>
  <c r="N51" i="1" s="1"/>
  <c r="K52" i="1"/>
  <c r="N52" i="1" s="1"/>
  <c r="K53" i="1"/>
  <c r="N53" i="1" s="1"/>
  <c r="K54" i="1"/>
  <c r="N54" i="1" s="1"/>
  <c r="K56" i="1"/>
  <c r="N56" i="1" s="1"/>
  <c r="K57" i="1"/>
  <c r="N57" i="1" s="1"/>
  <c r="K58" i="1"/>
  <c r="N58" i="1" s="1"/>
  <c r="K59" i="1"/>
  <c r="N59" i="1" s="1"/>
  <c r="K60" i="1"/>
  <c r="N60" i="1" s="1"/>
  <c r="K61" i="1"/>
  <c r="N61" i="1" s="1"/>
  <c r="K62" i="1"/>
  <c r="N62" i="1" s="1"/>
  <c r="K63" i="1"/>
  <c r="N63" i="1" s="1"/>
  <c r="K64" i="1"/>
  <c r="N64" i="1" s="1"/>
  <c r="K65" i="1"/>
  <c r="N65" i="1" s="1"/>
  <c r="K66" i="1"/>
  <c r="N66" i="1" s="1"/>
  <c r="K67" i="1"/>
  <c r="N67" i="1" s="1"/>
  <c r="K68" i="1"/>
  <c r="N68" i="1" s="1"/>
  <c r="K69" i="1"/>
  <c r="N69" i="1" s="1"/>
  <c r="K70" i="1"/>
  <c r="N70" i="1" s="1"/>
  <c r="K71" i="1"/>
  <c r="N71" i="1" s="1"/>
  <c r="K72" i="1"/>
  <c r="N72" i="1" s="1"/>
  <c r="K73" i="1"/>
  <c r="N73" i="1" s="1"/>
  <c r="K74" i="1"/>
  <c r="N74" i="1" s="1"/>
  <c r="K75" i="1"/>
  <c r="N75" i="1" s="1"/>
  <c r="K76" i="1"/>
  <c r="N76" i="1" s="1"/>
  <c r="K77" i="1"/>
  <c r="N77" i="1" s="1"/>
  <c r="K78" i="1"/>
  <c r="N78" i="1" s="1"/>
  <c r="K79" i="1"/>
  <c r="N79" i="1" s="1"/>
  <c r="K80" i="1"/>
  <c r="N80" i="1" s="1"/>
  <c r="K81" i="1"/>
  <c r="N81" i="1" s="1"/>
  <c r="K82" i="1"/>
  <c r="N82" i="1" s="1"/>
  <c r="K83" i="1"/>
  <c r="N83" i="1" s="1"/>
  <c r="K84" i="1"/>
  <c r="N84" i="1" s="1"/>
  <c r="K85" i="1"/>
  <c r="N85" i="1" s="1"/>
  <c r="K86" i="1"/>
  <c r="N86" i="1" s="1"/>
  <c r="K87" i="1"/>
  <c r="N87" i="1" s="1"/>
  <c r="K88" i="1"/>
  <c r="N88" i="1" s="1"/>
  <c r="K89" i="1"/>
  <c r="N89" i="1" s="1"/>
  <c r="K90" i="1"/>
  <c r="N90" i="1" s="1"/>
  <c r="K91" i="1"/>
  <c r="N91" i="1" s="1"/>
  <c r="K92" i="1"/>
  <c r="N92" i="1" s="1"/>
  <c r="K93" i="1"/>
  <c r="N93" i="1" s="1"/>
  <c r="K94" i="1"/>
  <c r="N94" i="1" s="1"/>
  <c r="K95" i="1"/>
  <c r="N95" i="1" s="1"/>
  <c r="K96" i="1"/>
  <c r="N96" i="1" s="1"/>
  <c r="K97" i="1"/>
  <c r="N97" i="1" s="1"/>
  <c r="K98" i="1"/>
  <c r="N98" i="1" s="1"/>
  <c r="K99" i="1"/>
  <c r="N99" i="1" s="1"/>
  <c r="K100" i="1"/>
  <c r="N100" i="1" s="1"/>
  <c r="K101" i="1"/>
  <c r="N101" i="1" s="1"/>
  <c r="K102" i="1"/>
  <c r="N102" i="1" s="1"/>
  <c r="K103" i="1"/>
  <c r="N103" i="1" s="1"/>
  <c r="K104" i="1"/>
  <c r="N104" i="1" s="1"/>
  <c r="K105" i="1"/>
  <c r="N105" i="1" s="1"/>
  <c r="K106" i="1"/>
  <c r="N106" i="1" s="1"/>
  <c r="K107" i="1"/>
  <c r="N107" i="1" s="1"/>
  <c r="K108" i="1"/>
  <c r="N108" i="1" s="1"/>
  <c r="K109" i="1"/>
  <c r="N109" i="1" s="1"/>
  <c r="K110" i="1"/>
  <c r="N110" i="1" s="1"/>
  <c r="K111" i="1"/>
  <c r="N111" i="1" s="1"/>
  <c r="K112" i="1"/>
  <c r="N112" i="1" s="1"/>
  <c r="K113" i="1"/>
  <c r="N113" i="1" s="1"/>
  <c r="K114" i="1"/>
  <c r="N114" i="1" s="1"/>
  <c r="K115" i="1"/>
  <c r="N115" i="1" s="1"/>
  <c r="K116" i="1"/>
  <c r="N116" i="1" s="1"/>
  <c r="K117" i="1"/>
  <c r="N117" i="1" s="1"/>
  <c r="K118" i="1"/>
  <c r="N118" i="1" s="1"/>
  <c r="K119" i="1"/>
  <c r="N119" i="1" s="1"/>
  <c r="K120" i="1"/>
  <c r="N120" i="1" s="1"/>
  <c r="K121" i="1"/>
  <c r="N121" i="1" s="1"/>
  <c r="K122" i="1"/>
  <c r="N122" i="1" s="1"/>
  <c r="K123" i="1"/>
  <c r="N123" i="1" s="1"/>
  <c r="K124" i="1"/>
  <c r="N124" i="1" s="1"/>
  <c r="K125" i="1"/>
  <c r="N125" i="1" s="1"/>
  <c r="K126" i="1"/>
  <c r="N126" i="1" s="1"/>
  <c r="K127" i="1"/>
  <c r="N127" i="1" s="1"/>
  <c r="K128" i="1"/>
  <c r="N128" i="1" s="1"/>
  <c r="K129" i="1"/>
  <c r="N129" i="1" s="1"/>
  <c r="K130" i="1"/>
  <c r="N130" i="1" s="1"/>
  <c r="K131" i="1"/>
  <c r="N131" i="1" s="1"/>
  <c r="K132" i="1"/>
  <c r="N132" i="1" s="1"/>
  <c r="K133" i="1"/>
  <c r="N133" i="1" s="1"/>
  <c r="K134" i="1"/>
  <c r="N134" i="1" s="1"/>
  <c r="K135" i="1"/>
  <c r="N135" i="1" s="1"/>
  <c r="K136" i="1"/>
  <c r="N136" i="1" s="1"/>
  <c r="K137" i="1"/>
  <c r="N137" i="1" s="1"/>
  <c r="K138" i="1"/>
  <c r="N138" i="1" s="1"/>
  <c r="K139" i="1"/>
  <c r="N139" i="1" s="1"/>
  <c r="K140" i="1"/>
  <c r="N140" i="1" s="1"/>
  <c r="K141" i="1"/>
  <c r="N141" i="1" s="1"/>
  <c r="K142" i="1"/>
  <c r="N142" i="1" s="1"/>
  <c r="K143" i="1"/>
  <c r="N143" i="1" s="1"/>
  <c r="K144" i="1"/>
  <c r="N144" i="1" s="1"/>
  <c r="K145" i="1"/>
  <c r="N145" i="1" s="1"/>
  <c r="K146" i="1"/>
  <c r="N146" i="1" s="1"/>
  <c r="K147" i="1"/>
  <c r="N147" i="1" s="1"/>
  <c r="K148" i="1"/>
  <c r="N148" i="1" s="1"/>
  <c r="K149" i="1"/>
  <c r="N149" i="1" s="1"/>
  <c r="K150" i="1"/>
  <c r="N150" i="1" s="1"/>
  <c r="K151" i="1"/>
  <c r="N151" i="1" s="1"/>
  <c r="K152" i="1"/>
  <c r="N152" i="1" s="1"/>
  <c r="K153" i="1"/>
  <c r="N153" i="1" s="1"/>
  <c r="K154" i="1"/>
  <c r="N154" i="1" s="1"/>
  <c r="K155" i="1"/>
  <c r="N155" i="1" s="1"/>
  <c r="K156" i="1"/>
  <c r="N156" i="1" s="1"/>
  <c r="K157" i="1"/>
  <c r="N157" i="1" s="1"/>
  <c r="K158" i="1"/>
  <c r="N158" i="1" s="1"/>
  <c r="K159" i="1"/>
  <c r="N159" i="1" s="1"/>
  <c r="K160" i="1"/>
  <c r="N160" i="1" s="1"/>
  <c r="K161" i="1"/>
  <c r="N161" i="1" s="1"/>
  <c r="K162" i="1"/>
  <c r="N162" i="1" s="1"/>
  <c r="K163" i="1"/>
  <c r="N163" i="1" s="1"/>
  <c r="K164" i="1"/>
  <c r="N164" i="1" s="1"/>
  <c r="K165" i="1"/>
  <c r="N165" i="1" s="1"/>
  <c r="K166" i="1"/>
  <c r="N166" i="1" s="1"/>
  <c r="K167" i="1"/>
  <c r="N167" i="1" s="1"/>
  <c r="K168" i="1"/>
  <c r="N168" i="1" s="1"/>
  <c r="K169" i="1"/>
  <c r="N169" i="1" s="1"/>
  <c r="K170" i="1"/>
  <c r="N170" i="1" s="1"/>
  <c r="K171" i="1"/>
  <c r="N171" i="1" s="1"/>
  <c r="K172" i="1"/>
  <c r="N172" i="1" s="1"/>
  <c r="K173" i="1"/>
  <c r="N173" i="1" s="1"/>
  <c r="K174" i="1"/>
  <c r="N174" i="1" s="1"/>
  <c r="K175" i="1"/>
  <c r="N175" i="1" s="1"/>
  <c r="K176" i="1"/>
  <c r="N176" i="1" s="1"/>
  <c r="K177" i="1"/>
  <c r="N177" i="1" s="1"/>
  <c r="K178" i="1"/>
  <c r="N178" i="1" s="1"/>
  <c r="K179" i="1"/>
  <c r="N179" i="1" s="1"/>
  <c r="K180" i="1"/>
  <c r="N180" i="1" s="1"/>
  <c r="K181" i="1"/>
  <c r="N181" i="1" s="1"/>
  <c r="K182" i="1"/>
  <c r="N182" i="1" s="1"/>
  <c r="K183" i="1"/>
  <c r="N183" i="1" s="1"/>
  <c r="K184" i="1"/>
  <c r="N184" i="1" s="1"/>
  <c r="K185" i="1"/>
  <c r="N185" i="1" s="1"/>
  <c r="K186" i="1"/>
  <c r="N186" i="1" s="1"/>
  <c r="K187" i="1"/>
  <c r="N187" i="1" s="1"/>
  <c r="K188" i="1"/>
  <c r="N188" i="1" s="1"/>
  <c r="K189" i="1"/>
  <c r="N189" i="1" s="1"/>
  <c r="K190" i="1"/>
  <c r="N190" i="1" s="1"/>
  <c r="K191" i="1"/>
  <c r="N191" i="1" s="1"/>
  <c r="K192" i="1"/>
  <c r="N192" i="1" s="1"/>
  <c r="K193" i="1"/>
  <c r="N193" i="1" s="1"/>
  <c r="K194" i="1"/>
  <c r="N194" i="1" s="1"/>
  <c r="K195" i="1"/>
  <c r="N195" i="1" s="1"/>
  <c r="K196" i="1"/>
  <c r="N196" i="1" s="1"/>
  <c r="K197" i="1"/>
  <c r="N197" i="1" s="1"/>
  <c r="K198" i="1"/>
  <c r="N198" i="1" s="1"/>
  <c r="K199" i="1"/>
  <c r="N199" i="1" s="1"/>
  <c r="K200" i="1"/>
  <c r="N200" i="1" s="1"/>
  <c r="K201" i="1"/>
  <c r="N201" i="1" s="1"/>
  <c r="K202" i="1"/>
  <c r="N202" i="1" s="1"/>
  <c r="K203" i="1"/>
  <c r="N203" i="1" s="1"/>
  <c r="K204" i="1"/>
  <c r="N204" i="1" s="1"/>
  <c r="K205" i="1"/>
  <c r="N205" i="1" s="1"/>
  <c r="K10" i="1"/>
  <c r="N10" i="1" s="1"/>
  <c r="K9" i="1"/>
  <c r="N9" i="1" s="1"/>
  <c r="K8" i="1"/>
  <c r="N8" i="1" s="1"/>
  <c r="J11" i="1"/>
  <c r="M11" i="1" s="1"/>
  <c r="J12" i="1"/>
  <c r="M12" i="1" s="1"/>
  <c r="J13" i="1"/>
  <c r="M13" i="1" s="1"/>
  <c r="J14" i="1"/>
  <c r="M14" i="1" s="1"/>
  <c r="J15" i="1"/>
  <c r="M15" i="1" s="1"/>
  <c r="J16" i="1"/>
  <c r="M16" i="1" s="1"/>
  <c r="J17" i="1"/>
  <c r="M17" i="1" s="1"/>
  <c r="J18" i="1"/>
  <c r="M18" i="1" s="1"/>
  <c r="J19" i="1"/>
  <c r="M19" i="1" s="1"/>
  <c r="J20" i="1"/>
  <c r="M20" i="1" s="1"/>
  <c r="J21" i="1"/>
  <c r="M21" i="1" s="1"/>
  <c r="J22" i="1"/>
  <c r="M22" i="1" s="1"/>
  <c r="J23" i="1"/>
  <c r="M23" i="1" s="1"/>
  <c r="J24" i="1"/>
  <c r="M24" i="1" s="1"/>
  <c r="J25" i="1"/>
  <c r="M25" i="1" s="1"/>
  <c r="J26" i="1"/>
  <c r="M26" i="1" s="1"/>
  <c r="J27" i="1"/>
  <c r="M27" i="1" s="1"/>
  <c r="J28" i="1"/>
  <c r="M28" i="1" s="1"/>
  <c r="J29" i="1"/>
  <c r="M29" i="1" s="1"/>
  <c r="J30" i="1"/>
  <c r="M30" i="1" s="1"/>
  <c r="J31" i="1"/>
  <c r="M31" i="1" s="1"/>
  <c r="J32" i="1"/>
  <c r="M32" i="1" s="1"/>
  <c r="J33" i="1"/>
  <c r="M33" i="1" s="1"/>
  <c r="J34" i="1"/>
  <c r="M34" i="1" s="1"/>
  <c r="J35" i="1"/>
  <c r="M35" i="1" s="1"/>
  <c r="J36" i="1"/>
  <c r="M36" i="1" s="1"/>
  <c r="J37" i="1"/>
  <c r="M37" i="1" s="1"/>
  <c r="J38" i="1"/>
  <c r="M38" i="1" s="1"/>
  <c r="J39" i="1"/>
  <c r="M39" i="1" s="1"/>
  <c r="J40" i="1"/>
  <c r="M40" i="1" s="1"/>
  <c r="J41" i="1"/>
  <c r="M41" i="1" s="1"/>
  <c r="J42" i="1"/>
  <c r="M42" i="1" s="1"/>
  <c r="J43" i="1"/>
  <c r="M43" i="1" s="1"/>
  <c r="J44" i="1"/>
  <c r="M44" i="1" s="1"/>
  <c r="J45" i="1"/>
  <c r="M45" i="1" s="1"/>
  <c r="J46" i="1"/>
  <c r="M46" i="1" s="1"/>
  <c r="J47" i="1"/>
  <c r="M47" i="1" s="1"/>
  <c r="J48" i="1"/>
  <c r="M48" i="1" s="1"/>
  <c r="J49" i="1"/>
  <c r="M49" i="1" s="1"/>
  <c r="J50" i="1"/>
  <c r="M50" i="1" s="1"/>
  <c r="J51" i="1"/>
  <c r="M51" i="1" s="1"/>
  <c r="J52" i="1"/>
  <c r="M52" i="1" s="1"/>
  <c r="J53" i="1"/>
  <c r="M53" i="1" s="1"/>
  <c r="J54" i="1"/>
  <c r="M54" i="1" s="1"/>
  <c r="J56" i="1"/>
  <c r="M56" i="1" s="1"/>
  <c r="J57" i="1"/>
  <c r="M57" i="1" s="1"/>
  <c r="J58" i="1"/>
  <c r="M58" i="1" s="1"/>
  <c r="J59" i="1"/>
  <c r="M59" i="1" s="1"/>
  <c r="J60" i="1"/>
  <c r="M60" i="1" s="1"/>
  <c r="J61" i="1"/>
  <c r="M61" i="1" s="1"/>
  <c r="J62" i="1"/>
  <c r="M62" i="1" s="1"/>
  <c r="J63" i="1"/>
  <c r="M63" i="1" s="1"/>
  <c r="J64" i="1"/>
  <c r="M64" i="1" s="1"/>
  <c r="J65" i="1"/>
  <c r="M65" i="1" s="1"/>
  <c r="J66" i="1"/>
  <c r="M66" i="1" s="1"/>
  <c r="J67" i="1"/>
  <c r="M67" i="1" s="1"/>
  <c r="J68" i="1"/>
  <c r="M68" i="1" s="1"/>
  <c r="J69" i="1"/>
  <c r="M69" i="1" s="1"/>
  <c r="J70" i="1"/>
  <c r="M70" i="1" s="1"/>
  <c r="J71" i="1"/>
  <c r="M71" i="1" s="1"/>
  <c r="J72" i="1"/>
  <c r="M72" i="1" s="1"/>
  <c r="J73" i="1"/>
  <c r="M73" i="1" s="1"/>
  <c r="J74" i="1"/>
  <c r="M74" i="1" s="1"/>
  <c r="J75" i="1"/>
  <c r="M75" i="1" s="1"/>
  <c r="J76" i="1"/>
  <c r="M76" i="1" s="1"/>
  <c r="J77" i="1"/>
  <c r="M77" i="1" s="1"/>
  <c r="J78" i="1"/>
  <c r="M78" i="1" s="1"/>
  <c r="J79" i="1"/>
  <c r="M79" i="1" s="1"/>
  <c r="J80" i="1"/>
  <c r="M80" i="1" s="1"/>
  <c r="J81" i="1"/>
  <c r="M81" i="1" s="1"/>
  <c r="J82" i="1"/>
  <c r="M82" i="1" s="1"/>
  <c r="J83" i="1"/>
  <c r="M83" i="1" s="1"/>
  <c r="J84" i="1"/>
  <c r="M84" i="1" s="1"/>
  <c r="J85" i="1"/>
  <c r="M85" i="1" s="1"/>
  <c r="J86" i="1"/>
  <c r="M86" i="1" s="1"/>
  <c r="J87" i="1"/>
  <c r="M87" i="1" s="1"/>
  <c r="J88" i="1"/>
  <c r="M88" i="1" s="1"/>
  <c r="J89" i="1"/>
  <c r="M89" i="1" s="1"/>
  <c r="J90" i="1"/>
  <c r="M90" i="1" s="1"/>
  <c r="J91" i="1"/>
  <c r="M91" i="1" s="1"/>
  <c r="J92" i="1"/>
  <c r="M92" i="1" s="1"/>
  <c r="J93" i="1"/>
  <c r="M93" i="1" s="1"/>
  <c r="J94" i="1"/>
  <c r="M94" i="1" s="1"/>
  <c r="J95" i="1"/>
  <c r="M95" i="1" s="1"/>
  <c r="J96" i="1"/>
  <c r="M96" i="1" s="1"/>
  <c r="J97" i="1"/>
  <c r="M97" i="1" s="1"/>
  <c r="J98" i="1"/>
  <c r="M98" i="1" s="1"/>
  <c r="J99" i="1"/>
  <c r="M99" i="1" s="1"/>
  <c r="J100" i="1"/>
  <c r="M100" i="1" s="1"/>
  <c r="J101" i="1"/>
  <c r="M101" i="1" s="1"/>
  <c r="J102" i="1"/>
  <c r="M102" i="1" s="1"/>
  <c r="J103" i="1"/>
  <c r="M103" i="1" s="1"/>
  <c r="J104" i="1"/>
  <c r="M104" i="1" s="1"/>
  <c r="J105" i="1"/>
  <c r="M105" i="1" s="1"/>
  <c r="J106" i="1"/>
  <c r="M106" i="1" s="1"/>
  <c r="J107" i="1"/>
  <c r="M107" i="1" s="1"/>
  <c r="J108" i="1"/>
  <c r="M108" i="1" s="1"/>
  <c r="J109" i="1"/>
  <c r="M109" i="1" s="1"/>
  <c r="J110" i="1"/>
  <c r="M110" i="1" s="1"/>
  <c r="J111" i="1"/>
  <c r="M111" i="1" s="1"/>
  <c r="J112" i="1"/>
  <c r="M112" i="1" s="1"/>
  <c r="J113" i="1"/>
  <c r="M113" i="1" s="1"/>
  <c r="J114" i="1"/>
  <c r="M114" i="1" s="1"/>
  <c r="J115" i="1"/>
  <c r="M115" i="1" s="1"/>
  <c r="J116" i="1"/>
  <c r="M116" i="1" s="1"/>
  <c r="J117" i="1"/>
  <c r="M117" i="1" s="1"/>
  <c r="J118" i="1"/>
  <c r="M118" i="1" s="1"/>
  <c r="J119" i="1"/>
  <c r="M119" i="1" s="1"/>
  <c r="J120" i="1"/>
  <c r="M120" i="1" s="1"/>
  <c r="J121" i="1"/>
  <c r="M121" i="1" s="1"/>
  <c r="J122" i="1"/>
  <c r="M122" i="1" s="1"/>
  <c r="J123" i="1"/>
  <c r="M123" i="1" s="1"/>
  <c r="J124" i="1"/>
  <c r="M124" i="1" s="1"/>
  <c r="J125" i="1"/>
  <c r="M125" i="1" s="1"/>
  <c r="J126" i="1"/>
  <c r="M126" i="1" s="1"/>
  <c r="J127" i="1"/>
  <c r="M127" i="1" s="1"/>
  <c r="J128" i="1"/>
  <c r="M128" i="1" s="1"/>
  <c r="J129" i="1"/>
  <c r="M129" i="1" s="1"/>
  <c r="J130" i="1"/>
  <c r="M130" i="1" s="1"/>
  <c r="J131" i="1"/>
  <c r="M131" i="1" s="1"/>
  <c r="J132" i="1"/>
  <c r="M132" i="1" s="1"/>
  <c r="J133" i="1"/>
  <c r="M133" i="1" s="1"/>
  <c r="J134" i="1"/>
  <c r="M134" i="1" s="1"/>
  <c r="J135" i="1"/>
  <c r="M135" i="1" s="1"/>
  <c r="J136" i="1"/>
  <c r="M136" i="1" s="1"/>
  <c r="J137" i="1"/>
  <c r="M137" i="1" s="1"/>
  <c r="J138" i="1"/>
  <c r="M138" i="1" s="1"/>
  <c r="J139" i="1"/>
  <c r="M139" i="1" s="1"/>
  <c r="J140" i="1"/>
  <c r="M140" i="1" s="1"/>
  <c r="J141" i="1"/>
  <c r="M141" i="1" s="1"/>
  <c r="J142" i="1"/>
  <c r="M142" i="1" s="1"/>
  <c r="J143" i="1"/>
  <c r="M143" i="1" s="1"/>
  <c r="J144" i="1"/>
  <c r="M144" i="1" s="1"/>
  <c r="J145" i="1"/>
  <c r="M145" i="1" s="1"/>
  <c r="J146" i="1"/>
  <c r="M146" i="1" s="1"/>
  <c r="J147" i="1"/>
  <c r="M147" i="1" s="1"/>
  <c r="J148" i="1"/>
  <c r="M148" i="1" s="1"/>
  <c r="J149" i="1"/>
  <c r="M149" i="1" s="1"/>
  <c r="J150" i="1"/>
  <c r="M150" i="1" s="1"/>
  <c r="J151" i="1"/>
  <c r="M151" i="1" s="1"/>
  <c r="J152" i="1"/>
  <c r="M152" i="1" s="1"/>
  <c r="J153" i="1"/>
  <c r="M153" i="1" s="1"/>
  <c r="J154" i="1"/>
  <c r="M154" i="1" s="1"/>
  <c r="J155" i="1"/>
  <c r="M155" i="1" s="1"/>
  <c r="J156" i="1"/>
  <c r="M156" i="1" s="1"/>
  <c r="J157" i="1"/>
  <c r="M157" i="1" s="1"/>
  <c r="J158" i="1"/>
  <c r="M158" i="1" s="1"/>
  <c r="J159" i="1"/>
  <c r="M159" i="1" s="1"/>
  <c r="J160" i="1"/>
  <c r="M160" i="1" s="1"/>
  <c r="J161" i="1"/>
  <c r="M161" i="1" s="1"/>
  <c r="J162" i="1"/>
  <c r="M162" i="1" s="1"/>
  <c r="J163" i="1"/>
  <c r="M163" i="1" s="1"/>
  <c r="J164" i="1"/>
  <c r="M164" i="1" s="1"/>
  <c r="J165" i="1"/>
  <c r="M165" i="1" s="1"/>
  <c r="J166" i="1"/>
  <c r="M166" i="1" s="1"/>
  <c r="J167" i="1"/>
  <c r="M167" i="1" s="1"/>
  <c r="J168" i="1"/>
  <c r="M168" i="1" s="1"/>
  <c r="J169" i="1"/>
  <c r="M169" i="1" s="1"/>
  <c r="J170" i="1"/>
  <c r="M170" i="1" s="1"/>
  <c r="J171" i="1"/>
  <c r="M171" i="1" s="1"/>
  <c r="J172" i="1"/>
  <c r="M172" i="1" s="1"/>
  <c r="J173" i="1"/>
  <c r="M173" i="1" s="1"/>
  <c r="J174" i="1"/>
  <c r="M174" i="1" s="1"/>
  <c r="J175" i="1"/>
  <c r="M175" i="1" s="1"/>
  <c r="J176" i="1"/>
  <c r="M176" i="1" s="1"/>
  <c r="J177" i="1"/>
  <c r="M177" i="1" s="1"/>
  <c r="J178" i="1"/>
  <c r="M178" i="1" s="1"/>
  <c r="J179" i="1"/>
  <c r="M179" i="1" s="1"/>
  <c r="J180" i="1"/>
  <c r="M180" i="1" s="1"/>
  <c r="J181" i="1"/>
  <c r="M181" i="1" s="1"/>
  <c r="J182" i="1"/>
  <c r="M182" i="1" s="1"/>
  <c r="J183" i="1"/>
  <c r="M183" i="1" s="1"/>
  <c r="J184" i="1"/>
  <c r="M184" i="1" s="1"/>
  <c r="J185" i="1"/>
  <c r="M185" i="1" s="1"/>
  <c r="J186" i="1"/>
  <c r="M186" i="1" s="1"/>
  <c r="J187" i="1"/>
  <c r="M187" i="1" s="1"/>
  <c r="J188" i="1"/>
  <c r="M188" i="1" s="1"/>
  <c r="J189" i="1"/>
  <c r="M189" i="1" s="1"/>
  <c r="J190" i="1"/>
  <c r="M190" i="1" s="1"/>
  <c r="J191" i="1"/>
  <c r="M191" i="1" s="1"/>
  <c r="J192" i="1"/>
  <c r="M192" i="1" s="1"/>
  <c r="J193" i="1"/>
  <c r="M193" i="1" s="1"/>
  <c r="J194" i="1"/>
  <c r="M194" i="1" s="1"/>
  <c r="J195" i="1"/>
  <c r="M195" i="1" s="1"/>
  <c r="J196" i="1"/>
  <c r="M196" i="1" s="1"/>
  <c r="J197" i="1"/>
  <c r="M197" i="1" s="1"/>
  <c r="J198" i="1"/>
  <c r="M198" i="1" s="1"/>
  <c r="J199" i="1"/>
  <c r="M199" i="1" s="1"/>
  <c r="J200" i="1"/>
  <c r="M200" i="1" s="1"/>
  <c r="J201" i="1"/>
  <c r="M201" i="1" s="1"/>
  <c r="J202" i="1"/>
  <c r="M202" i="1" s="1"/>
  <c r="J203" i="1"/>
  <c r="M203" i="1" s="1"/>
  <c r="J204" i="1"/>
  <c r="M204" i="1" s="1"/>
  <c r="J205" i="1"/>
  <c r="M205" i="1" s="1"/>
  <c r="J10" i="1"/>
  <c r="M10" i="1" s="1"/>
  <c r="J9" i="1"/>
  <c r="M9" i="1" s="1"/>
  <c r="J8" i="1"/>
  <c r="M8" i="1" s="1"/>
  <c r="E214" i="1" l="1"/>
</calcChain>
</file>

<file path=xl/sharedStrings.xml><?xml version="1.0" encoding="utf-8"?>
<sst xmlns="http://schemas.openxmlformats.org/spreadsheetml/2006/main" count="461" uniqueCount="262">
  <si>
    <t xml:space="preserve">DESCRIÇÃO DO ITEM </t>
  </si>
  <si>
    <t xml:space="preserve">UNIDADE </t>
  </si>
  <si>
    <t xml:space="preserve">MEDIANA DOS PREÇOS ENCONTRADOS </t>
  </si>
  <si>
    <t xml:space="preserve">MENOR VALOR </t>
  </si>
  <si>
    <t xml:space="preserve">VALOR TOTAL SOBRE A MÉDIA </t>
  </si>
  <si>
    <t xml:space="preserve">VALOR TOTAL SOBRE A MEDIANA </t>
  </si>
  <si>
    <t xml:space="preserve">VALOR TOTAL SOBRE MENOR VALOR </t>
  </si>
  <si>
    <t xml:space="preserve">QUANTIDADE A LICITAR </t>
  </si>
  <si>
    <t>MAPA DE FORMAÇÃO DE PREÇO ESTIMADO 2026</t>
  </si>
  <si>
    <t xml:space="preserve">ITEM </t>
  </si>
  <si>
    <t>CÓDIGO</t>
  </si>
  <si>
    <t xml:space="preserve">MÉDIA DOS PREÇOS ENCONTRADOS </t>
  </si>
  <si>
    <t>Cetamina cloridrato, dosagem 50mg/ml, 2 ml, aplicação solução injetável</t>
  </si>
  <si>
    <t>AMP</t>
  </si>
  <si>
    <t>Cetamina cloridrato, dosagem 50mg/ml, 10 ml, aplicação solução injetável</t>
  </si>
  <si>
    <t>FRASC</t>
  </si>
  <si>
    <t>Clonazepam, dosagem 2,5mg/ml, 20ml, apresentação solução oral- gotas</t>
  </si>
  <si>
    <t>Clorpromazina, dosagem 5mg/ml, 5 ml apresentação solução injetável</t>
  </si>
  <si>
    <t>COMP</t>
  </si>
  <si>
    <t>Diazepam, dosagem 10mg</t>
  </si>
  <si>
    <t>Diazepam, dosagem 5mg</t>
  </si>
  <si>
    <t>Fenitoína sódica IM/EV, dosagem 50mg/ml 5ml, apresentação solução injetável</t>
  </si>
  <si>
    <t>Fenobarbital sódico IM/EV, dosagem 200mg/2ml, forma farmacêutica solução injetável</t>
  </si>
  <si>
    <t>Fentanila, apresentação sal citrato, dosagem 0,05mg/ml, indicação solução injetável, 2ml</t>
  </si>
  <si>
    <t>Flumazenil, dosagem: 0,1 mg,ml, indicação: solução injetável, 5ML</t>
  </si>
  <si>
    <t>Haloperidol, apresentação sal decanoato, concentração 50mg/ml 1ml, tipo uso solução injetável</t>
  </si>
  <si>
    <t>Haloperidol, concentração 5mg/ml 1ml, tipo uso solução injetável</t>
  </si>
  <si>
    <t>Levomepromazina, dosagem 40mg/ml 20ml, apresentação solução oral gotas</t>
  </si>
  <si>
    <t xml:space="preserve">Levomepromazina, dosagem 5mg/ml, apresentação: solução injetável 5 ml </t>
  </si>
  <si>
    <t>Midazolam, dosagem 5mg/ml 5ml, aplicação injetável</t>
  </si>
  <si>
    <t>Morfina, apresentação sulfato, concentração 10mg/ml, 1ml, forma farmacêutica solução injetável</t>
  </si>
  <si>
    <t>Morfina, apresentação sulfato, concentração 0,1mg/ml, 1ml, forma farmacêutica solução injetável</t>
  </si>
  <si>
    <t>Morfina, apresentação sulfato, concentração 0,2mg/ml, 1ml, forma farmacêutica solução injetável</t>
  </si>
  <si>
    <t>Frasco</t>
  </si>
  <si>
    <t xml:space="preserve">Isoflurano, apresentação anestésico inalatório, frasco 100 ml </t>
  </si>
  <si>
    <t>Naloxona cloridrato, dosagem 0,4mg/ml 1ml apresentação solução injetável</t>
  </si>
  <si>
    <t>Petidina cloridrato, dosagem 50mg/ml 2ml, apresentação solução injetável</t>
  </si>
  <si>
    <t>Propofol, dosagem 20mg/ml, forma farmacêutica emulsão injetável, 10ml.</t>
  </si>
  <si>
    <t>Tetracaína cloridrato, composição associada à fenilefrina, concentração 1% + 0,1%, forma farmacêutica solução oftálmica. Frasco 10ml</t>
  </si>
  <si>
    <t>Tramadol cloridrato, dosagem 50mg/ml 2ml, forma farmacêutica solução injetável</t>
  </si>
  <si>
    <t>MEDICAMENTO PSICOTRÓPICOS</t>
  </si>
  <si>
    <t>Ácido tranexâmico, dosagem 50, forma farmacêutica solução injetável, 5ml</t>
  </si>
  <si>
    <t>Água destilada, aspecto físico estéril e apirogênica 10ml, tipo embalagem em sistema fechado</t>
  </si>
  <si>
    <t>Amicacina sulfato, dosagem 250mg/ml 2ml, indicação solução injetável</t>
  </si>
  <si>
    <t>Aminofilina, dosagem 24mg/ml 10ml, forma farmacêutica solução injetável</t>
  </si>
  <si>
    <t>Amiodarona, dosagem 50mg/ml 3ml, indicação injetável</t>
  </si>
  <si>
    <t>Ampicilina, dosagem 1G, tipo uso injetável</t>
  </si>
  <si>
    <t>FRASC/ AMP</t>
  </si>
  <si>
    <t>Atropina sulfato, dosagem 0,25mg/ml uso solução injetável 1ml</t>
  </si>
  <si>
    <t xml:space="preserve">Benzilpenicilina, apresentação benzatina, dosagem 1.200.000UI, uso injetável </t>
  </si>
  <si>
    <t>FRASC/AMP</t>
  </si>
  <si>
    <t>Benzilpenicilina, apresentação: benzatina, dosagem: 600.000UI, uso: injetável</t>
  </si>
  <si>
    <t>Benzilpenicilina, Apresentação: potássica, composição: associada a penicilina procainada, dosagem: 100.000UI + 300.000UI, uso: injetável</t>
  </si>
  <si>
    <t>Benzilpenicilina, apresentação: potássica, dosagem: 5.000.000UI, uso: injetável</t>
  </si>
  <si>
    <t>Bicarbonato de sódio, dosagem 8,4% 10ml, uso solução injetável</t>
  </si>
  <si>
    <t>Bromoprida, dosagem 5mg/ml 2ml, apresentação injetável</t>
  </si>
  <si>
    <t xml:space="preserve">Ondansetrona cloridrato, concentração: 4mg/ml, forma farmacêutica: Solução injetável 2 ml </t>
  </si>
  <si>
    <t>Ondansetrona cloridrato, concentração: 8mg/ml, forma farmacêutica: Solução injetável 4 ml</t>
  </si>
  <si>
    <t>Bupivacaína cloridrato, apresentação associada à glicose, dosagem 0,5% + 8%, 4ml, tipo solução injetável</t>
  </si>
  <si>
    <t xml:space="preserve">Lidocaína cloridrato, composição: associada com glicose, dosagem 5% + 7,5%, apresentação injetável 2 ml </t>
  </si>
  <si>
    <t>Clonidina cloridrato, concentração: 0,15 mg/ml, forma farmacêutica: solução injetável, 1ml.</t>
  </si>
  <si>
    <t>Escopolamina butilbrometo, dosagem 20mg/ml, 1ml, indicação solução injetável</t>
  </si>
  <si>
    <t>Escopolamina butilbrometo, apresentação associada com dipirona sódica, dosagem 4mg + 500mg/ml, 5ml, indicação solução injetável</t>
  </si>
  <si>
    <t>Cefalotina sódica, concentração 1G, forma farmacêutica pó liófilo p/ injetável</t>
  </si>
  <si>
    <t>Cefazolina sódica, concentração: 1 g, forma farmaceutica: pó p, solução injetável</t>
  </si>
  <si>
    <t>Ceftriaxona sódica, concentração 1G, forma farmacêutica pó p/ solução injetável</t>
  </si>
  <si>
    <t>Cetoprofeno, concentraçao: 50 mg,ml, forma farmaceutica: solução injetável, 2ml, IM</t>
  </si>
  <si>
    <t>Cetoprofeno, concentraçao: 100 mg, forma farmaceutica: pó liófilo p, injetável, EV</t>
  </si>
  <si>
    <t>Cimetidina, concentração 150mg/ml, 2ml, forma farmacêutica solução injetável</t>
  </si>
  <si>
    <t>Ciprofloxacino cloridrato, dosagem 2mg/ml, 100ml apresentação solução injetável</t>
  </si>
  <si>
    <t>BOLSA</t>
  </si>
  <si>
    <t>Ciprofloxacino cloridrato, dosagem 2mg/ml, 200ml apresentação solução injetável</t>
  </si>
  <si>
    <t>Cloreto de potássio, dosagem 19,1%, 10ml, apresentação solução injetável</t>
  </si>
  <si>
    <t>Cloreto de sódio, dosagem 20%, 10ml uso solução injetável</t>
  </si>
  <si>
    <t xml:space="preserve">Cloreto de sódio, Concentração 0,9%, Forma farmacêutica:  solução injetável 10 ml </t>
  </si>
  <si>
    <t>Etilefrina cloridrato, composição 10mg/ml, 1ml, apresentação injetável</t>
  </si>
  <si>
    <t>Vitaminas do complexo b, composição básica vitaminas: b1,b2,b6,b12 e pp, uso solução injetável, 2ml.</t>
  </si>
  <si>
    <t xml:space="preserve">Multivitaminas, Composição: Vitaminas A, B2, B3, B5,B6, C, D, E. Forma farmacêutica: Solução Injetável 10 ml </t>
  </si>
  <si>
    <t>Deslanósido, dosagem 0,2 mg/ml, 2ml, apresentação solução injetável</t>
  </si>
  <si>
    <t>Dexametasona, concentração 2 mg/ml, 1ml, forma farmacêutica solução injetável</t>
  </si>
  <si>
    <t>Dexametasona, dosagem 4mg/ml, 2,5ml, forma farmacêutica solução injetável</t>
  </si>
  <si>
    <t>Diclofenaco, apresentação sal potássico, dosagem 25mg/ml, 3ml, uso solução injetável</t>
  </si>
  <si>
    <t>Diclofenaco, apresentação sal sódico, dosagem 25mg/ml, 3ml, uso solução injetável</t>
  </si>
  <si>
    <t>Dimenidrinato, apresentação associado com piridoxina cloridrato, dosagem 50mg + 50mg/ml, 1ml, tipo medicamento solução injetável</t>
  </si>
  <si>
    <t>Dimenidrinato, apresentação associado com piridoxina + glicose + frutose, dosagem 3mg + 5mg + 100mg + 100mg/ml, 10ml, tipo medicamento solução injetável</t>
  </si>
  <si>
    <t>Dipirona sódica, dosagem 500, 2ml, apresentação solução injetável</t>
  </si>
  <si>
    <t>Dopamina, dosagem 5 mg/ml, 10ml, apresentação solução injetável</t>
  </si>
  <si>
    <t>Dobutamina Cloridrato, Dosagem: 12,5 Mg/Ml Indicação: Injetável 20ml</t>
  </si>
  <si>
    <t>Epinefrina, dosagem 1mg/ml, 1ml, uso solução injetável</t>
  </si>
  <si>
    <t>Furosemida, composição 10 mg/ml, 2ml, apresentação solução injetável</t>
  </si>
  <si>
    <t>Fosfato de sódio, apresentação enema, dosagem fosfato monobásico 16% + fosfato dibásico 6%, 130ml. (phosfoenema)</t>
  </si>
  <si>
    <t>Gentamicina, dosagem 40mg/ml, 2ml, aplicação solução injetável</t>
  </si>
  <si>
    <t>Gentamicina, dosagem 80mg/ml, 2ml, aplicação solução injetável</t>
  </si>
  <si>
    <t>Gliconato de cálcio, dosagem 10%, 10ml, apresentação solução injetável</t>
  </si>
  <si>
    <t>Glicose, concentração 25%, 10ml, indicação solução injetável</t>
  </si>
  <si>
    <t>Glicose, concentração 50%, 10ml, indicação solução injetável</t>
  </si>
  <si>
    <t>Heparina sódica, dosagem 5.000ui/ml, 5ml, indicação injetável IM/EV</t>
  </si>
  <si>
    <t xml:space="preserve">Heparina sódica 5000 UI/ml, apresentação injetável 0,25 ml </t>
  </si>
  <si>
    <t>Hidralazina, dosagem 20mg/ml, 1ml, indicação solução injetável</t>
  </si>
  <si>
    <t>Hidrocortisona, composição: sal succinato sódico, concentração: 100 mg, forma farmacêutica: pó liófilo p, injetável</t>
  </si>
  <si>
    <t>AMP/FRASC</t>
  </si>
  <si>
    <t>Hidrocortisona, composição sal succinato sódico, concentração 500, forma farmacêutica pó liófilo p/ injetável</t>
  </si>
  <si>
    <t>Imipenem, composição associado à cilastatina sódica, concentração 500mg, forma farmacêutica pó liófilo p/ injetável</t>
  </si>
  <si>
    <t>Vancomicina, cloridrato. Dosagem 1G. Apresentação injetável</t>
  </si>
  <si>
    <t>Levofloxacino, dosagem 5mg/ml, 100ml, forma farmacêutica solução injetável</t>
  </si>
  <si>
    <t>Lidocaína cloridrato, dosagem 1%, 5ml, apresentação injetável</t>
  </si>
  <si>
    <t>Lidocaína cloridrato, dosagem 2%, apresentação injetável, 20ml</t>
  </si>
  <si>
    <t>Meropenem, dosagem 1 g, apresentação injetável.</t>
  </si>
  <si>
    <t>Metilergometrina maleato, dosagem 0,2mg/ml, 1ml, indicação solução injetável.</t>
  </si>
  <si>
    <t>Metoclopramida cloridrato, dosagem 5 mg/ml, 2ml, apresentação solução injetável.</t>
  </si>
  <si>
    <t>Metronidazol, dosagem 5mg/ml, 100ml, apresentação solução injetável.</t>
  </si>
  <si>
    <t>Norepinefrina, concentração 2mg/ml, 4ml, forma farmacêutica solução injetável.</t>
  </si>
  <si>
    <t>Ocitocina, dosagem 5ui/ml, 1ml, indicação solução injetável.</t>
  </si>
  <si>
    <t>Pentoxifilina, dosagem 20mg/ml, 5ml, forma farmacêutica solução injetável.</t>
  </si>
  <si>
    <t>Prometazina cloridrato, dosagem 25mg/ml, 2ml, apresentação solução injetável.</t>
  </si>
  <si>
    <t>Neostigmina metilsulfato, dosagem 0,5mg/ml, 1ml, apresentação solução injetável.</t>
  </si>
  <si>
    <t>Sacarato de óxido férrico 100mg/5ml) EV.</t>
  </si>
  <si>
    <t>Suxametônio cloreto, dosagem 100, indicação injetável. 5ml</t>
  </si>
  <si>
    <t>Sulfato de magnésio, concentração 10%, 10ml, uso solução injetável</t>
  </si>
  <si>
    <t>Sulfato de magnésio, concentração 50%, 10ml, uso solução injetável</t>
  </si>
  <si>
    <t>Terbutalina sulfato, dosagem 0,5mg/ml, 1ml, apresentação injetável</t>
  </si>
  <si>
    <t>Tenoxicam, dosagem 40mg, pó liofilizado, indicação injetável</t>
  </si>
  <si>
    <t>Ácido ascórbico, dosagem 100mg/ml, 5ml, tipo uso injetável</t>
  </si>
  <si>
    <t>Fitomenadiona, dosagem 10mg/ml, 1ml, apresentação solução injetável</t>
  </si>
  <si>
    <t>Piperacilina, Composição associada com tazobactama, concentração 4G + 500 mg, Aplicação injetável</t>
  </si>
  <si>
    <t>Frasco/</t>
  </si>
  <si>
    <t xml:space="preserve">Bolsa </t>
  </si>
  <si>
    <t xml:space="preserve">AMP </t>
  </si>
  <si>
    <t xml:space="preserve">MEDICAMENTOS INJETÁVEIS </t>
  </si>
  <si>
    <t>Betaistina dicloridrato, dosagem 16</t>
  </si>
  <si>
    <t xml:space="preserve">Betaistina, dicloridrato, dosagem 24 mg </t>
  </si>
  <si>
    <t>Acetilcisteína, dosagem 600mg, indicação pó para solução oral.</t>
  </si>
  <si>
    <t>Bisacodil, dosagem 5mg</t>
  </si>
  <si>
    <t>Bissulfato de Clopidogrel, dosagem 75mg</t>
  </si>
  <si>
    <t>Carvão ativado, concentração 250mg</t>
  </si>
  <si>
    <t>Clonidina cloridrato, concentração: 0,10 mg</t>
  </si>
  <si>
    <t>Clonidina cloridrato, concentração: 0,15 mg</t>
  </si>
  <si>
    <t>Cinarizina, dosagem 25mg</t>
  </si>
  <si>
    <t>Cinarizina, dosagem 75mg</t>
  </si>
  <si>
    <t xml:space="preserve">Dimenidrinato, apresentação associado com piridoxina cloridrato, dosagem 50 mg + 10 mg </t>
  </si>
  <si>
    <t xml:space="preserve">Ondansetrona cloridrato, concentração 8 mg, Forma farmacêutica: Comprimido orodispersivél </t>
  </si>
  <si>
    <t xml:space="preserve">Rivaroxabana, concentração: 10 mg </t>
  </si>
  <si>
    <t xml:space="preserve">Rivaroxabana, concentração: 20 mg </t>
  </si>
  <si>
    <t xml:space="preserve">Bromoprida, Dosagem: 10 mg </t>
  </si>
  <si>
    <t xml:space="preserve">Bromoprida, Dosagem: 4 mg/ml , Apresentação: gotas, frasco 20 ml  </t>
  </si>
  <si>
    <t>Fenoterol bromidrato, concentração 100mcg/dose, 10ml (200 doses) solução aerosol.</t>
  </si>
  <si>
    <t>Isossorbida, princípio ativo sal dinitrato, dosagem 5mg, tipo medicamento sublingual.</t>
  </si>
  <si>
    <t>Isoxsuprina cloridrato, dosagem 10mg</t>
  </si>
  <si>
    <t>Lactulose, concentração 667mg/ml, 120ml, forma farmacêutica xarope.</t>
  </si>
  <si>
    <t>Piperidolato cloridrato, composição associado com hesperidina e ácido ascórbico, concentração 100mg + 50mg + 50mg.</t>
  </si>
  <si>
    <t>Probiótico, composição saccharomyces boulardii - 17, concentração 100mg</t>
  </si>
  <si>
    <t>Probiótico, composição saccharomyces boulardii - 17, concentração 200mg</t>
  </si>
  <si>
    <t>Sulfato de salbutamol  100mcg/dose, 200 doses, solução aerosol.</t>
  </si>
  <si>
    <t>SACHÊ</t>
  </si>
  <si>
    <t>FRASCO</t>
  </si>
  <si>
    <t>SACHÊ ou COMP</t>
  </si>
  <si>
    <t xml:space="preserve">MEDICAMENTOS ORAIS </t>
  </si>
  <si>
    <t>Soro ringer, composição associado com lactato de sódio, forma farmacêutica solução injetável, 500ml, sistema fechado.</t>
  </si>
  <si>
    <t>Soro ringer, composição associado com lactato de sódio, forma farmacêutica solução injetável, 1000ml, sistema fechado.</t>
  </si>
  <si>
    <t>Soro glicose, concentração 5%, indicação solução injetável, 250ml, sistema fechado.</t>
  </si>
  <si>
    <t>Soro glicose, concentração 5%, indicação solução injetável, 500 ml, sistema fechado.</t>
  </si>
  <si>
    <t>Soro glicose, concentração 5%, indicação solução injetável, 1000 ml, sistema fechado.</t>
  </si>
  <si>
    <t>Soro glicose, composição associada ao cloreto de sódio, concentração 5% + 0,9%, 250ml forma farmacêutica solução injetável, sistema fechado.</t>
  </si>
  <si>
    <t>Soro glicose, composição associada ao cloreto de sódio, concentração 5% + 0,9%, 500ml forma farmacêutica solução injetável, sistema fechado.</t>
  </si>
  <si>
    <t>Soro glicose, composição associada ao cloreto de sódio, concentração 5% + 0,9%, 1000ml forma farmacêutica solução injetável, sistema fechado.</t>
  </si>
  <si>
    <t>Soro cloreto de sódio, princípio ativo 0,9%, solução injetável, 100 ml, aplicação sistema fechado</t>
  </si>
  <si>
    <t>Soro cloreto de sódio, princípio ativo 0,9%, solução injetável, 250 ml, aplicação sistema fechado</t>
  </si>
  <si>
    <t>Soro cloreto de sódio, princípio ativo 0,9%, solução injetável, 500ml, aplicação sistema fechado</t>
  </si>
  <si>
    <t>Soro cloreto de sódio, princípio ativo 0,9%, solução injetável, 1000ml, aplicação sistema fechado</t>
  </si>
  <si>
    <t>SOROS</t>
  </si>
  <si>
    <t>Retinol, composição associado c/aminoácidos+ metionina+ cloranfenicol, concentração 10.000ui + 25mg + 5mg + 5mg/g, aplicação pomada oftálmica, 3,5G.</t>
  </si>
  <si>
    <t xml:space="preserve">Vitelinato de prata, concentração 1%, Indicação: Solução oftálmica 5 ml </t>
  </si>
  <si>
    <t xml:space="preserve">Proximetacaína, cloridrato, dosagem 0,5%, Indicação: Colírio frasco 5 ml </t>
  </si>
  <si>
    <t>Ciprofloxacino cloridrato, Composição: Associado a dexametasona, Concentração: 3,5 mg + 1 mg/ml, forma farmacêutica: Suspensão oftálmica, frasco 5 ml</t>
  </si>
  <si>
    <t xml:space="preserve">Tobramicina, Composição associada a dexametasona, Concentração: 3 mg+ 1 mg/ml, forma farmacêutica: suspensão oftálmica, frasco 5 ml </t>
  </si>
  <si>
    <t xml:space="preserve">Dexametasona, concentração: 1 mg/ml, forma farmacêutica: suspensão oftálmica, frasco 5 ml </t>
  </si>
  <si>
    <t xml:space="preserve">Neomicina, composição associada com bacitracina, concentração 5mg + 250ui/g, tipo medicamento pomada, 15 g </t>
  </si>
  <si>
    <t xml:space="preserve">Rifamicina, Dosagem: 10 mg/ml, Indicação: Spray, frasco 20 ml </t>
  </si>
  <si>
    <t xml:space="preserve">Clorexidina, digluconato, Concentração: 0,12%, forma farmacêutica: Colutório; Frasco 100 ml </t>
  </si>
  <si>
    <t>BISNAGA</t>
  </si>
  <si>
    <t xml:space="preserve">FRASCO </t>
  </si>
  <si>
    <t>TUBO</t>
  </si>
  <si>
    <t>ACEBROFILINA, CONCENTRAÇÃO: 10 MG/ML, FORMA FARMACEUTICA:XAROPE - FRASCO 120ML</t>
  </si>
  <si>
    <t>ACEBROFILINA, CONCENTRAÇÃO: 5 MG/ML, FORMA FARMACEUTICA:XAROPE -FRASCO 120ML</t>
  </si>
  <si>
    <t>AMBROXOL, COMPOSIÇÃO:SAL CLORIDRATO, CONCENTRAÇÃO:3 MG/ML, FORMA FARMACÊUTICA:XAROPE - 100ML</t>
  </si>
  <si>
    <t>AMBROXOL, COMPOSIÇÃO:SAL CLORIDRATO, CONCENTRAÇÃO:6 MG/ML, FORMA FARMACÊUTICA:XAROPE - 100ML</t>
  </si>
  <si>
    <t>AMINOFILINA, DOSAGEM:100 MG</t>
  </si>
  <si>
    <t>CMP</t>
  </si>
  <si>
    <t>BROMAZEPAM, DOSAGEM:3 MG</t>
  </si>
  <si>
    <t xml:space="preserve">BROMOPRIDA, DOSAGEM: 10 MG </t>
  </si>
  <si>
    <t>CEFTRIAXONA SÓDICA, CONCENTRAÇÃO:1 G, FORMA FARMACEUTICA:PÓ P/ SOLUÇÃO INJETÁVEL + LIDOCAÍNA</t>
  </si>
  <si>
    <t>CINARIZINA, DOSAGEM:25 MG</t>
  </si>
  <si>
    <t xml:space="preserve">COMPRIMIDO </t>
  </si>
  <si>
    <t>CINARIZINA, DOSAGEM:75 MG</t>
  </si>
  <si>
    <t>DEXAMETASONA, APRESENTAÇÃO: FOSFATO DISSÓDICO + NEOMICINA SULFATO, CONCENTRAÇÃO: 0,1% + 0,35%, USO: SOLUçãO OFTÁLMICA</t>
  </si>
  <si>
    <t>FRASCO 5ML</t>
  </si>
  <si>
    <t xml:space="preserve">DIOSMINA COMPOSIÇÃO: ASSOCIADA À HESPERIDINA
CONCENTRAÇÃO: 450MG + 50MG
 </t>
  </si>
  <si>
    <t>ESCOPOLAMINA BUTILBROMETO, APRESENTAÇÃO: ASSOCIADA COM DIPIRONA SÓDICA, DOSAGEM: 10MG + 250MG</t>
  </si>
  <si>
    <t xml:space="preserve">GLICLAZIDA
CONCENTRAÇÃO: 30 MG
</t>
  </si>
  <si>
    <t>IMIPRAMINA, PRINCÍPIO ATIVO:CLORIDRATO, DOSAGEM: 25 MG</t>
  </si>
  <si>
    <t>IMIPRAMINA, PRINCÍPIO ATIVO: PAMOATO, DOSAGEM: 75 MG</t>
  </si>
  <si>
    <t>LEVOMEPROMAZINA, DOSAGEM: 100 MG</t>
  </si>
  <si>
    <t>NIFEDIPINO, DOSAGEM: 20 MG</t>
  </si>
  <si>
    <t>NIMESULIDA, DOSAGEM:100 MG</t>
  </si>
  <si>
    <t>PAROXETINA CLORIDRATO, DOSAGEM: 20 MG</t>
  </si>
  <si>
    <t>NIMESULIDA, DOSAGEM:50 MG/ML, APRESENTAÇÃO: SOLUÇÃO ORAL - GOTAS - 15ML</t>
  </si>
  <si>
    <t>CREME</t>
  </si>
  <si>
    <t>ÓXIDO DE ZINCO, PRINCÍPIO ATIVO:ASSOCIADO COM VITAMINA A + VITAMINA D, CONCENTRAÇÃO:100 MG + 1.000 UI + 400 UI/G, FORMA FARMACÊUTICA:POMADA - 45MG</t>
  </si>
  <si>
    <t xml:space="preserve">POMADA </t>
  </si>
  <si>
    <t>RISPERIDONA, DOSAGEM:1 MG</t>
  </si>
  <si>
    <t xml:space="preserve">RISPERIDONA, DOSAGEM:2 MG </t>
  </si>
  <si>
    <t>RISPERIDONA, DOSAGEM:3 MG</t>
  </si>
  <si>
    <t>RETINOL, COMPOSIÇÃO: ASSOCIADA COM COLECALCIFEROL,CONCENTRAÇÃO: 50.000 UI + 10.000 UI/ML, FORMA FARMACÊUTICA:SOLUÇÃO ORAL - GOTAS - 10ML</t>
  </si>
  <si>
    <t>RISPERIDONA, DOSAGEM:1 MG/ML, USO:SOLUÇÃO ORAL, COM PIPETA DOSADORA - 30 ML</t>
  </si>
  <si>
    <t>SERTRALINA CLORIDRATO, DOSAGEM:50MG</t>
  </si>
  <si>
    <t>SUCCINATO DE METOPROLOL 50 MG APRESENT: LIBERAÇÃO CONTROLADA</t>
  </si>
  <si>
    <t>TEOFILINA 200MG</t>
  </si>
  <si>
    <t>TIORIDAZINA CLORIDRATO, CONCENTRAÇÃO:100 MG</t>
  </si>
  <si>
    <t xml:space="preserve">TOBRAMICINA DOSAGEM: 0,3% SOLUÇÃO OFTÁLMICA - </t>
  </si>
  <si>
    <t>VITAMINAS DO COMPLEXO B, COMPOSIÇÃO BÁSICA:B1,B2,B3,B5,B6</t>
  </si>
  <si>
    <t>Ceftriaxona sódio, concentração 500mg, forma farmacêutica pó para solução injetavel: frasco ampola= 500.</t>
  </si>
  <si>
    <t xml:space="preserve">Frasco ampola </t>
  </si>
  <si>
    <t>UBS</t>
  </si>
  <si>
    <t xml:space="preserve">MEDICAMENTO TÓPICOS / COLÍRIOS  </t>
  </si>
  <si>
    <r>
      <t xml:space="preserve">Solução de </t>
    </r>
    <r>
      <rPr>
        <sz val="11"/>
        <color rgb="FF000000"/>
        <rFont val="Cambria"/>
        <family val="1"/>
      </rPr>
      <t>manitol, dosagem 20%, forma farmacêutica solução injetável, 250ml, sistema fechado</t>
    </r>
  </si>
  <si>
    <t>FONTE DE COTAÇÃO: COMPRAGOV</t>
  </si>
  <si>
    <t xml:space="preserve">FONTE DE COTAÇÃO: BPS </t>
  </si>
  <si>
    <t>FONTE DE COTAÇÃO: EMPRESA 01</t>
  </si>
  <si>
    <t xml:space="preserve">Tiamina, dosagem 100mg/ml, tipo medicamento: solução injetavel - ampola 1ml = </t>
  </si>
  <si>
    <t>METILFENIDATO CLORIDRATO, DOSAGEM:10MG</t>
  </si>
  <si>
    <t>CICLOBENZAPRINA 5MG</t>
  </si>
  <si>
    <t xml:space="preserve">Dexametasona, dosagem:0,1%, apresentação:solução oftálmica - frasco 5ml </t>
  </si>
  <si>
    <t>frasco</t>
  </si>
  <si>
    <t>Escopolamina butilbrometo, Apresentação: Associada com dipirona sódica, Dosagem: 6,67 +333 mg/ml, Indicação: Solução Oral - 20ML</t>
  </si>
  <si>
    <t>Escopolamnina butilbrometo, Dosagem 10 mg/ml, Indicação: Solução oral -20ML</t>
  </si>
  <si>
    <t>Lidocaína cloridrato, dosagem 2%, apresentação geléia 20MG</t>
  </si>
  <si>
    <t>Sulfadiazina, princípio ativo de prata, dosagem 1%, indicação creme, 100gr - TUBO 30G</t>
  </si>
  <si>
    <t xml:space="preserve">BIPERIDENO, APRESENTAÇÃO LACTATO, DOSAGEM 5MG/ML AMP 1ML INDICAÇÃO SOLUÇÃO INJETÁVEL </t>
  </si>
  <si>
    <t>X</t>
  </si>
  <si>
    <t>FRSC</t>
  </si>
  <si>
    <t>AMP/ frasc</t>
  </si>
  <si>
    <t>FRASC/amp</t>
  </si>
  <si>
    <t xml:space="preserve"> bolsa </t>
  </si>
  <si>
    <t xml:space="preserve"> BOLSA</t>
  </si>
  <si>
    <t>Diazepam, concentração 05mg/ml 2 ml, forma farmacêutica solução injetável</t>
  </si>
  <si>
    <t>Ipratrópio brometo, dosagem 0,25mg/ml, uso solução para inalação - (20ml )</t>
  </si>
  <si>
    <t xml:space="preserve">dragea </t>
  </si>
  <si>
    <t>Ceftriaxona sódia, concetração 500mg, forma farma farmacêutica pó p/ solução injetável.</t>
  </si>
  <si>
    <t xml:space="preserve">Simeticona, Concentação: 75 mg/ml, Forma farmacêutica: Solução oral, gotas - frsc 10ml. </t>
  </si>
  <si>
    <t>x</t>
  </si>
  <si>
    <t>FRASC/ampola</t>
  </si>
  <si>
    <r>
      <t xml:space="preserve">Omeprazol, concentração 40mg, </t>
    </r>
    <r>
      <rPr>
        <b/>
        <sz val="11"/>
        <color theme="1"/>
        <rFont val="Cambria"/>
        <family val="1"/>
      </rPr>
      <t>10ml</t>
    </r>
    <r>
      <rPr>
        <sz val="11"/>
        <color theme="1"/>
        <rFont val="Cambria"/>
        <family val="1"/>
      </rPr>
      <t>, uso injetável.</t>
    </r>
  </si>
  <si>
    <r>
      <rPr>
        <sz val="11"/>
        <color theme="1"/>
        <rFont val="Cambria"/>
        <family val="1"/>
      </rPr>
      <t>Benzocaína, Apresentação: Associada com Cetilpiridínio, Concentração: 4 m +0,5 mg/ml, Uso Aerossol, frasco com 50 ml</t>
    </r>
    <r>
      <rPr>
        <sz val="11"/>
        <color rgb="FF00B050"/>
        <rFont val="Cambria"/>
        <family val="1"/>
      </rPr>
      <t xml:space="preserve"> </t>
    </r>
  </si>
  <si>
    <t xml:space="preserve">Anfotericina B, dosagem 50 mg, Aplicação: injetável </t>
  </si>
  <si>
    <t xml:space="preserve">CMP </t>
  </si>
  <si>
    <t>NISTATINA, DOSAGEM: 25.000 UI/G, APRESENTAÇÃO: CREME VAGINAL- 60GM</t>
  </si>
  <si>
    <t>Anminofilina, dosagem:24 mg/ml, forma farmacêutica: solução injetável - ampola 10ml</t>
  </si>
  <si>
    <t>Escopolamina butilbromento, dosagem:20 MG/ML, indicação: solução injetável - ampola 1ml</t>
  </si>
  <si>
    <t>OBJETO:Registro de Preços para futura e eventual contratação de empresa especializada para o fornecimento parcelado de medicamentos, destinados ao atendimento das demandas do Hospital Municipal Jadelmo Gomes Duarte e da Unidade Básica de Saúde (UBS) do Município de Altamira do Paraná</t>
  </si>
  <si>
    <t xml:space="preserve">UNIDADE DEMANDANTE: Secretaria Municipal de Saúde </t>
  </si>
  <si>
    <t>DATA DA PESQUISA: 03/2026</t>
  </si>
  <si>
    <t>METODOLOGIA DO PREÇO ESTIMADO:Adotou-se a média aritmética das cotações válidas, uma vez que os preços coletados apresentaram comportamento homogêneo e sem dispersão relevante, após a verificação das condições de fornecimento, prazos, locais de entrega, quantidades e demais exigências relacionadas ao objeto.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</si>
</sst>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R$&quot;\ * #,##0.00_-;\-&quot;R$&quot;\ * #,##0.00_-;_-&quot;R$&quot;\ * &quot;-&quot;??_-;_-@_-"/>
    <numFmt numFmtId="43" formatCode="_-* #,##0.00_-;\-* #,##0.00_-;_-* &quot;-&quot;??_-;_-@_-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Arial Narrow"/>
      <family val="2"/>
    </font>
    <font>
      <sz val="11"/>
      <color rgb="FF00B0F0"/>
      <name val="Calibri"/>
      <family val="2"/>
      <scheme val="minor"/>
    </font>
    <font>
      <sz val="11"/>
      <color theme="1"/>
      <name val="Cambria"/>
      <family val="1"/>
    </font>
    <font>
      <b/>
      <sz val="11"/>
      <color theme="1"/>
      <name val="Cambria"/>
      <family val="1"/>
    </font>
    <font>
      <sz val="11"/>
      <color rgb="FF000000"/>
      <name val="Cambria"/>
      <family val="1"/>
    </font>
    <font>
      <sz val="9"/>
      <color theme="1"/>
      <name val="Cambria"/>
      <family val="1"/>
    </font>
    <font>
      <b/>
      <sz val="11"/>
      <color theme="1"/>
      <name val="Calibri"/>
      <family val="2"/>
      <scheme val="minor"/>
    </font>
    <font>
      <b/>
      <sz val="11"/>
      <color rgb="FF000000"/>
      <name val="Cambria"/>
      <family val="1"/>
    </font>
    <font>
      <sz val="11"/>
      <color rgb="FF00B050"/>
      <name val="Cambria"/>
      <family val="1"/>
    </font>
    <font>
      <b/>
      <sz val="11"/>
      <color rgb="FF333333"/>
      <name val="Cambria"/>
      <family val="1"/>
    </font>
    <font>
      <sz val="11"/>
      <name val="Cambria"/>
      <family val="1"/>
    </font>
    <font>
      <b/>
      <sz val="11"/>
      <name val="Cambria"/>
      <family val="1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vertical="center"/>
    </xf>
    <xf numFmtId="0" fontId="4" fillId="5" borderId="1" xfId="0" applyFont="1" applyFill="1" applyBorder="1"/>
    <xf numFmtId="0" fontId="5" fillId="5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wrapText="1"/>
    </xf>
    <xf numFmtId="0" fontId="4" fillId="5" borderId="1" xfId="0" applyFont="1" applyFill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/>
    </xf>
    <xf numFmtId="0" fontId="6" fillId="5" borderId="1" xfId="0" applyFont="1" applyFill="1" applyBorder="1" applyAlignment="1">
      <alignment wrapText="1"/>
    </xf>
    <xf numFmtId="0" fontId="6" fillId="5" borderId="1" xfId="0" applyFont="1" applyFill="1" applyBorder="1" applyAlignment="1">
      <alignment horizontal="center" vertical="center" wrapText="1"/>
    </xf>
    <xf numFmtId="0" fontId="6" fillId="5" borderId="1" xfId="0" applyFont="1" applyFill="1" applyBorder="1"/>
    <xf numFmtId="0" fontId="4" fillId="5" borderId="1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vertical="center" wrapText="1"/>
    </xf>
    <xf numFmtId="0" fontId="6" fillId="5" borderId="6" xfId="0" applyFont="1" applyFill="1" applyBorder="1" applyAlignment="1">
      <alignment horizontal="center" vertical="center" wrapText="1"/>
    </xf>
    <xf numFmtId="0" fontId="4" fillId="8" borderId="1" xfId="0" applyFont="1" applyFill="1" applyBorder="1"/>
    <xf numFmtId="0" fontId="5" fillId="8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 wrapText="1"/>
    </xf>
    <xf numFmtId="0" fontId="5" fillId="5" borderId="1" xfId="1" applyNumberFormat="1" applyFont="1" applyFill="1" applyBorder="1" applyAlignment="1">
      <alignment horizontal="center" vertical="center" wrapText="1"/>
    </xf>
    <xf numFmtId="0" fontId="5" fillId="5" borderId="1" xfId="2" applyNumberFormat="1" applyFont="1" applyFill="1" applyBorder="1" applyAlignment="1">
      <alignment horizontal="center" vertical="center" wrapText="1"/>
    </xf>
    <xf numFmtId="3" fontId="5" fillId="5" borderId="1" xfId="1" applyNumberFormat="1" applyFont="1" applyFill="1" applyBorder="1" applyAlignment="1">
      <alignment horizontal="center" vertical="center" wrapText="1"/>
    </xf>
    <xf numFmtId="3" fontId="8" fillId="5" borderId="1" xfId="0" applyNumberFormat="1" applyFont="1" applyFill="1" applyBorder="1" applyAlignment="1">
      <alignment horizontal="center" vertical="center"/>
    </xf>
    <xf numFmtId="44" fontId="4" fillId="0" borderId="1" xfId="1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vertical="center"/>
    </xf>
    <xf numFmtId="0" fontId="0" fillId="5" borderId="1" xfId="0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wrapText="1"/>
    </xf>
    <xf numFmtId="0" fontId="10" fillId="5" borderId="1" xfId="0" applyFont="1" applyFill="1" applyBorder="1" applyAlignment="1">
      <alignment wrapText="1"/>
    </xf>
    <xf numFmtId="0" fontId="6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wrapText="1"/>
    </xf>
    <xf numFmtId="0" fontId="11" fillId="5" borderId="0" xfId="0" applyFont="1" applyFill="1" applyAlignment="1">
      <alignment horizontal="center" vertical="center"/>
    </xf>
    <xf numFmtId="0" fontId="12" fillId="5" borderId="1" xfId="0" applyFont="1" applyFill="1" applyBorder="1" applyAlignment="1">
      <alignment wrapText="1"/>
    </xf>
    <xf numFmtId="0" fontId="13" fillId="5" borderId="1" xfId="0" applyFont="1" applyFill="1" applyBorder="1" applyAlignment="1">
      <alignment horizontal="center" vertical="center"/>
    </xf>
    <xf numFmtId="0" fontId="13" fillId="5" borderId="1" xfId="1" applyNumberFormat="1" applyFont="1" applyFill="1" applyBorder="1" applyAlignment="1">
      <alignment horizontal="center" vertical="center" wrapText="1"/>
    </xf>
    <xf numFmtId="0" fontId="12" fillId="5" borderId="1" xfId="0" applyFont="1" applyFill="1" applyBorder="1"/>
    <xf numFmtId="0" fontId="12" fillId="5" borderId="1" xfId="0" applyFont="1" applyFill="1" applyBorder="1" applyAlignment="1">
      <alignment horizontal="center" vertical="center" wrapText="1"/>
    </xf>
    <xf numFmtId="3" fontId="13" fillId="5" borderId="1" xfId="1" applyNumberFormat="1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/>
    </xf>
    <xf numFmtId="44" fontId="4" fillId="5" borderId="1" xfId="1" applyFont="1" applyFill="1" applyBorder="1" applyAlignment="1">
      <alignment horizontal="center" vertical="center"/>
    </xf>
    <xf numFmtId="44" fontId="4" fillId="3" borderId="1" xfId="1" applyFont="1" applyFill="1" applyBorder="1" applyAlignment="1">
      <alignment horizontal="center" vertical="center"/>
    </xf>
    <xf numFmtId="44" fontId="4" fillId="4" borderId="1" xfId="1" applyFont="1" applyFill="1" applyBorder="1" applyAlignment="1">
      <alignment horizontal="center" vertical="center"/>
    </xf>
    <xf numFmtId="44" fontId="4" fillId="6" borderId="1" xfId="1" applyFont="1" applyFill="1" applyBorder="1" applyAlignment="1">
      <alignment horizontal="center" vertical="center"/>
    </xf>
    <xf numFmtId="44" fontId="4" fillId="2" borderId="1" xfId="1" applyFont="1" applyFill="1" applyBorder="1" applyAlignment="1">
      <alignment horizontal="center" vertical="center"/>
    </xf>
    <xf numFmtId="44" fontId="4" fillId="5" borderId="1" xfId="1" applyFont="1" applyFill="1" applyBorder="1" applyAlignment="1">
      <alignment vertical="center"/>
    </xf>
    <xf numFmtId="44" fontId="4" fillId="5" borderId="1" xfId="0" applyNumberFormat="1" applyFont="1" applyFill="1" applyBorder="1" applyAlignment="1">
      <alignment vertical="center"/>
    </xf>
    <xf numFmtId="44" fontId="4" fillId="6" borderId="1" xfId="1" applyFont="1" applyFill="1" applyBorder="1" applyAlignment="1">
      <alignment vertical="center"/>
    </xf>
    <xf numFmtId="44" fontId="4" fillId="5" borderId="1" xfId="1" applyFont="1" applyFill="1" applyBorder="1"/>
    <xf numFmtId="44" fontId="4" fillId="6" borderId="1" xfId="0" applyNumberFormat="1" applyFont="1" applyFill="1" applyBorder="1"/>
    <xf numFmtId="44" fontId="12" fillId="5" borderId="1" xfId="1" applyFont="1" applyFill="1" applyBorder="1"/>
    <xf numFmtId="44" fontId="0" fillId="5" borderId="1" xfId="1" applyFont="1" applyFill="1" applyBorder="1"/>
    <xf numFmtId="44" fontId="0" fillId="6" borderId="1" xfId="0" applyNumberFormat="1" applyFill="1" applyBorder="1"/>
    <xf numFmtId="44" fontId="0" fillId="5" borderId="1" xfId="1" applyFont="1" applyFill="1" applyBorder="1" applyAlignment="1">
      <alignment vertical="center"/>
    </xf>
    <xf numFmtId="44" fontId="12" fillId="5" borderId="1" xfId="1" applyFont="1" applyFill="1" applyBorder="1" applyAlignment="1">
      <alignment horizontal="center" vertical="center"/>
    </xf>
    <xf numFmtId="0" fontId="8" fillId="0" borderId="1" xfId="0" applyFont="1" applyBorder="1"/>
    <xf numFmtId="44" fontId="14" fillId="0" borderId="1" xfId="0" applyNumberFormat="1" applyFont="1" applyBorder="1"/>
    <xf numFmtId="0" fontId="0" fillId="9" borderId="1" xfId="0" applyFill="1" applyBorder="1"/>
    <xf numFmtId="0" fontId="4" fillId="0" borderId="7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textRotation="255"/>
    </xf>
    <xf numFmtId="0" fontId="7" fillId="0" borderId="3" xfId="0" applyFont="1" applyBorder="1" applyAlignment="1">
      <alignment horizontal="center" vertical="center" textRotation="255"/>
    </xf>
    <xf numFmtId="0" fontId="7" fillId="0" borderId="4" xfId="0" applyFont="1" applyBorder="1" applyAlignment="1">
      <alignment horizontal="center" vertical="center" textRotation="255"/>
    </xf>
    <xf numFmtId="0" fontId="5" fillId="0" borderId="1" xfId="0" applyFont="1" applyBorder="1" applyAlignment="1">
      <alignment horizontal="center" vertical="center" textRotation="255"/>
    </xf>
    <xf numFmtId="0" fontId="3" fillId="2" borderId="1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textRotation="255"/>
    </xf>
    <xf numFmtId="0" fontId="4" fillId="0" borderId="3" xfId="0" applyFont="1" applyBorder="1" applyAlignment="1">
      <alignment horizontal="center" vertical="center" textRotation="255"/>
    </xf>
    <xf numFmtId="0" fontId="4" fillId="0" borderId="4" xfId="0" applyFont="1" applyBorder="1" applyAlignment="1">
      <alignment horizontal="center" vertical="center" textRotation="255"/>
    </xf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2" defaultPivotStyle="PivotStyleLight16"/>
  <colors>
    <mruColors>
      <color rgb="FFFFFFCC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323850</xdr:colOff>
      <xdr:row>0</xdr:row>
      <xdr:rowOff>142875</xdr:rowOff>
    </xdr:from>
    <xdr:to>
      <xdr:col>3</xdr:col>
      <xdr:colOff>782782</xdr:colOff>
      <xdr:row>0</xdr:row>
      <xdr:rowOff>1362075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4163F836-C4C8-49BA-9157-54583BCE8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142875"/>
          <a:ext cx="1163782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AEC84C-95EE-43FF-91EC-A748245CFFB6}">
  <sheetPr>
    <pageSetUpPr fitToPage="1"/>
  </sheetPr>
  <dimension ref="A1:P214"/>
  <sheetViews>
    <sheetView tabSelected="1" zoomScale="85" zoomScaleNormal="85" workbookViewId="0">
      <selection activeCell="I217" sqref="I217"/>
    </sheetView>
  </sheetViews>
  <sheetFormatPr defaultRowHeight="15" x14ac:dyDescent="0.25"/>
  <cols>
    <col min="2" max="2" width="6.7109375" customWidth="1"/>
    <col min="3" max="3" width="10.5703125" customWidth="1"/>
    <col min="4" max="4" width="41" customWidth="1"/>
    <col min="5" max="5" width="20.85546875" customWidth="1"/>
    <col min="6" max="6" width="12.85546875" customWidth="1"/>
    <col min="7" max="7" width="17.42578125" customWidth="1"/>
    <col min="8" max="8" width="16.42578125" customWidth="1"/>
    <col min="9" max="9" width="15.5703125" customWidth="1"/>
    <col min="10" max="10" width="17.42578125" customWidth="1"/>
    <col min="11" max="11" width="18.140625" customWidth="1"/>
    <col min="12" max="12" width="16.85546875" customWidth="1"/>
    <col min="13" max="13" width="15" customWidth="1"/>
    <col min="14" max="14" width="16.42578125" customWidth="1"/>
    <col min="15" max="15" width="18.28515625" customWidth="1"/>
    <col min="16" max="16" width="16" customWidth="1"/>
  </cols>
  <sheetData>
    <row r="1" spans="1:16" ht="117.75" customHeight="1" x14ac:dyDescent="0.25">
      <c r="A1" s="66" t="s">
        <v>8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1"/>
    </row>
    <row r="2" spans="1:16" x14ac:dyDescent="0.2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6" x14ac:dyDescent="0.25">
      <c r="A3" s="68" t="s">
        <v>259</v>
      </c>
      <c r="B3" s="68"/>
      <c r="C3" s="68"/>
      <c r="D3" s="68"/>
      <c r="E3" s="68"/>
      <c r="F3" s="69" t="s">
        <v>258</v>
      </c>
      <c r="G3" s="69"/>
      <c r="H3" s="69"/>
      <c r="I3" s="69"/>
      <c r="J3" s="69"/>
      <c r="K3" s="69" t="s">
        <v>261</v>
      </c>
      <c r="L3" s="69"/>
      <c r="M3" s="69"/>
      <c r="N3" s="69"/>
      <c r="O3" s="69"/>
    </row>
    <row r="4" spans="1:16" x14ac:dyDescent="0.25">
      <c r="A4" s="67" t="s">
        <v>260</v>
      </c>
      <c r="B4" s="67"/>
      <c r="C4" s="67"/>
      <c r="D4" s="67"/>
      <c r="E4" s="67"/>
      <c r="F4" s="69"/>
      <c r="G4" s="69"/>
      <c r="H4" s="69"/>
      <c r="I4" s="69"/>
      <c r="J4" s="69"/>
      <c r="K4" s="69"/>
      <c r="L4" s="69"/>
      <c r="M4" s="69"/>
      <c r="N4" s="69"/>
      <c r="O4" s="69"/>
    </row>
    <row r="5" spans="1:16" x14ac:dyDescent="0.25">
      <c r="A5" s="67"/>
      <c r="B5" s="67"/>
      <c r="C5" s="67"/>
      <c r="D5" s="67"/>
      <c r="E5" s="67"/>
      <c r="F5" s="69"/>
      <c r="G5" s="69"/>
      <c r="H5" s="69"/>
      <c r="I5" s="69"/>
      <c r="J5" s="69"/>
      <c r="K5" s="69"/>
      <c r="L5" s="69"/>
      <c r="M5" s="69"/>
      <c r="N5" s="69"/>
      <c r="O5" s="69"/>
    </row>
    <row r="6" spans="1:16" x14ac:dyDescent="0.25">
      <c r="A6" s="67"/>
      <c r="B6" s="67"/>
      <c r="C6" s="67"/>
      <c r="D6" s="67"/>
      <c r="E6" s="67"/>
      <c r="F6" s="69"/>
      <c r="G6" s="69"/>
      <c r="H6" s="69"/>
      <c r="I6" s="69"/>
      <c r="J6" s="69"/>
      <c r="K6" s="69"/>
      <c r="L6" s="69"/>
      <c r="M6" s="69"/>
      <c r="N6" s="69"/>
      <c r="O6" s="69"/>
    </row>
    <row r="7" spans="1:16" ht="54.75" customHeight="1" x14ac:dyDescent="0.25">
      <c r="A7" s="20"/>
      <c r="B7" s="21" t="s">
        <v>9</v>
      </c>
      <c r="C7" s="21" t="s">
        <v>10</v>
      </c>
      <c r="D7" s="22" t="s">
        <v>0</v>
      </c>
      <c r="E7" s="22" t="s">
        <v>1</v>
      </c>
      <c r="F7" s="22" t="s">
        <v>7</v>
      </c>
      <c r="G7" s="22" t="s">
        <v>225</v>
      </c>
      <c r="H7" s="22" t="s">
        <v>226</v>
      </c>
      <c r="I7" s="22" t="s">
        <v>227</v>
      </c>
      <c r="J7" s="4" t="s">
        <v>11</v>
      </c>
      <c r="K7" s="5" t="s">
        <v>2</v>
      </c>
      <c r="L7" s="6" t="s">
        <v>3</v>
      </c>
      <c r="M7" s="7" t="s">
        <v>4</v>
      </c>
      <c r="N7" s="3" t="s">
        <v>5</v>
      </c>
      <c r="O7" s="3" t="s">
        <v>6</v>
      </c>
    </row>
    <row r="8" spans="1:16" ht="29.25" x14ac:dyDescent="0.25">
      <c r="A8" s="73" t="s">
        <v>40</v>
      </c>
      <c r="B8" s="8">
        <v>1</v>
      </c>
      <c r="C8" s="31">
        <v>602763</v>
      </c>
      <c r="D8" s="9" t="s">
        <v>12</v>
      </c>
      <c r="E8" s="10" t="s">
        <v>13</v>
      </c>
      <c r="F8" s="23">
        <v>40</v>
      </c>
      <c r="G8" s="46">
        <v>16.2896</v>
      </c>
      <c r="H8" s="46">
        <v>17.36</v>
      </c>
      <c r="I8" s="46">
        <v>3.98</v>
      </c>
      <c r="J8" s="47">
        <f t="shared" ref="J8:J71" si="0">AVERAGE(G8:I8)</f>
        <v>12.543199999999999</v>
      </c>
      <c r="K8" s="48">
        <f t="shared" ref="K8:K71" si="1">MEDIAN(G8:I8)</f>
        <v>16.2896</v>
      </c>
      <c r="L8" s="49">
        <v>3.98</v>
      </c>
      <c r="M8" s="50">
        <f t="shared" ref="M8:M71" si="2">F8*J8</f>
        <v>501.72799999999995</v>
      </c>
      <c r="N8" s="11">
        <f t="shared" ref="N8:N71" si="3">F8*K8</f>
        <v>651.58400000000006</v>
      </c>
      <c r="O8" s="11">
        <f t="shared" ref="O8:O71" si="4">F8*L8</f>
        <v>159.19999999999999</v>
      </c>
    </row>
    <row r="9" spans="1:16" ht="29.25" x14ac:dyDescent="0.25">
      <c r="A9" s="73"/>
      <c r="B9" s="8">
        <v>2</v>
      </c>
      <c r="C9" s="31">
        <v>270114</v>
      </c>
      <c r="D9" s="38" t="s">
        <v>14</v>
      </c>
      <c r="E9" s="42" t="s">
        <v>15</v>
      </c>
      <c r="F9" s="23">
        <v>20</v>
      </c>
      <c r="G9" s="46" t="s">
        <v>238</v>
      </c>
      <c r="H9" s="46">
        <v>85.67</v>
      </c>
      <c r="I9" s="46" t="s">
        <v>238</v>
      </c>
      <c r="J9" s="47">
        <f t="shared" si="0"/>
        <v>85.67</v>
      </c>
      <c r="K9" s="48">
        <f t="shared" si="1"/>
        <v>85.67</v>
      </c>
      <c r="L9" s="49">
        <v>4.25</v>
      </c>
      <c r="M9" s="50">
        <f t="shared" si="2"/>
        <v>1713.4</v>
      </c>
      <c r="N9" s="11">
        <f t="shared" si="3"/>
        <v>1713.4</v>
      </c>
      <c r="O9" s="11">
        <f t="shared" si="4"/>
        <v>85</v>
      </c>
    </row>
    <row r="10" spans="1:16" ht="29.25" x14ac:dyDescent="0.25">
      <c r="A10" s="73"/>
      <c r="B10" s="8">
        <v>3</v>
      </c>
      <c r="C10" s="32">
        <v>270120</v>
      </c>
      <c r="D10" s="12" t="s">
        <v>16</v>
      </c>
      <c r="E10" s="13" t="s">
        <v>15</v>
      </c>
      <c r="F10" s="23">
        <v>50</v>
      </c>
      <c r="G10" s="46">
        <v>2.5787</v>
      </c>
      <c r="H10" s="46">
        <v>2.88</v>
      </c>
      <c r="I10" s="46">
        <v>7.54</v>
      </c>
      <c r="J10" s="47">
        <f t="shared" si="0"/>
        <v>4.3328999999999995</v>
      </c>
      <c r="K10" s="48">
        <f t="shared" si="1"/>
        <v>2.88</v>
      </c>
      <c r="L10" s="49">
        <v>2.58</v>
      </c>
      <c r="M10" s="50">
        <f t="shared" si="2"/>
        <v>216.64499999999998</v>
      </c>
      <c r="N10" s="11">
        <f t="shared" si="3"/>
        <v>144</v>
      </c>
      <c r="O10" s="11">
        <f t="shared" si="4"/>
        <v>129</v>
      </c>
    </row>
    <row r="11" spans="1:16" ht="29.25" x14ac:dyDescent="0.25">
      <c r="A11" s="73"/>
      <c r="B11" s="8">
        <v>4</v>
      </c>
      <c r="C11" s="31">
        <v>268069</v>
      </c>
      <c r="D11" s="9" t="s">
        <v>17</v>
      </c>
      <c r="E11" s="10" t="s">
        <v>13</v>
      </c>
      <c r="F11" s="23">
        <v>200</v>
      </c>
      <c r="G11" s="46">
        <v>2.8919999999999999</v>
      </c>
      <c r="H11" s="46">
        <v>2.64</v>
      </c>
      <c r="I11" s="46">
        <v>4.2249999999999996</v>
      </c>
      <c r="J11" s="47">
        <f t="shared" si="0"/>
        <v>3.2523333333333331</v>
      </c>
      <c r="K11" s="48">
        <f t="shared" si="1"/>
        <v>2.8919999999999999</v>
      </c>
      <c r="L11" s="49">
        <v>2.64</v>
      </c>
      <c r="M11" s="50">
        <f t="shared" si="2"/>
        <v>650.46666666666658</v>
      </c>
      <c r="N11" s="11">
        <f t="shared" si="3"/>
        <v>578.4</v>
      </c>
      <c r="O11" s="11">
        <f t="shared" si="4"/>
        <v>528</v>
      </c>
    </row>
    <row r="12" spans="1:16" ht="29.25" x14ac:dyDescent="0.25">
      <c r="A12" s="73"/>
      <c r="B12" s="8">
        <v>5</v>
      </c>
      <c r="C12" s="37">
        <v>267194</v>
      </c>
      <c r="D12" s="9" t="s">
        <v>244</v>
      </c>
      <c r="E12" s="10" t="s">
        <v>13</v>
      </c>
      <c r="F12" s="23">
        <v>600</v>
      </c>
      <c r="G12" s="46">
        <v>0.85</v>
      </c>
      <c r="H12" s="46">
        <v>1.47</v>
      </c>
      <c r="I12" s="46" t="s">
        <v>249</v>
      </c>
      <c r="J12" s="47">
        <f t="shared" si="0"/>
        <v>1.1599999999999999</v>
      </c>
      <c r="K12" s="48">
        <f t="shared" si="1"/>
        <v>1.1599999999999999</v>
      </c>
      <c r="L12" s="49">
        <v>0.85</v>
      </c>
      <c r="M12" s="50">
        <f t="shared" si="2"/>
        <v>696</v>
      </c>
      <c r="N12" s="11">
        <f t="shared" si="3"/>
        <v>696</v>
      </c>
      <c r="O12" s="11">
        <f t="shared" si="4"/>
        <v>510</v>
      </c>
    </row>
    <row r="13" spans="1:16" x14ac:dyDescent="0.25">
      <c r="A13" s="73"/>
      <c r="B13" s="8">
        <v>6</v>
      </c>
      <c r="C13" s="32">
        <v>267197</v>
      </c>
      <c r="D13" s="14" t="s">
        <v>19</v>
      </c>
      <c r="E13" s="13" t="s">
        <v>18</v>
      </c>
      <c r="F13" s="23">
        <v>500</v>
      </c>
      <c r="G13" s="46">
        <v>7.0000000000000007E-2</v>
      </c>
      <c r="H13" s="46">
        <v>0.12</v>
      </c>
      <c r="I13" s="46">
        <v>0.19500000000000001</v>
      </c>
      <c r="J13" s="47">
        <f t="shared" si="0"/>
        <v>0.12833333333333333</v>
      </c>
      <c r="K13" s="48">
        <f t="shared" si="1"/>
        <v>0.12</v>
      </c>
      <c r="L13" s="49">
        <v>7.0000000000000007E-2</v>
      </c>
      <c r="M13" s="50">
        <f t="shared" si="2"/>
        <v>64.166666666666657</v>
      </c>
      <c r="N13" s="11">
        <f t="shared" si="3"/>
        <v>60</v>
      </c>
      <c r="O13" s="11">
        <f t="shared" si="4"/>
        <v>35</v>
      </c>
    </row>
    <row r="14" spans="1:16" x14ac:dyDescent="0.25">
      <c r="A14" s="73"/>
      <c r="B14" s="8">
        <v>7</v>
      </c>
      <c r="C14" s="32">
        <v>267195</v>
      </c>
      <c r="D14" s="14" t="s">
        <v>20</v>
      </c>
      <c r="E14" s="13" t="s">
        <v>18</v>
      </c>
      <c r="F14" s="23">
        <v>500</v>
      </c>
      <c r="G14" s="46">
        <v>0.14000000000000001</v>
      </c>
      <c r="H14" s="46">
        <v>0.15</v>
      </c>
      <c r="I14" s="46">
        <v>0.104</v>
      </c>
      <c r="J14" s="47">
        <f t="shared" si="0"/>
        <v>0.13133333333333333</v>
      </c>
      <c r="K14" s="48">
        <f t="shared" si="1"/>
        <v>0.14000000000000001</v>
      </c>
      <c r="L14" s="49">
        <v>0.1</v>
      </c>
      <c r="M14" s="50">
        <f t="shared" si="2"/>
        <v>65.666666666666671</v>
      </c>
      <c r="N14" s="11">
        <f t="shared" si="3"/>
        <v>70</v>
      </c>
      <c r="O14" s="11">
        <f t="shared" si="4"/>
        <v>50</v>
      </c>
    </row>
    <row r="15" spans="1:16" ht="29.25" x14ac:dyDescent="0.25">
      <c r="A15" s="73"/>
      <c r="B15" s="8">
        <v>8</v>
      </c>
      <c r="C15" s="32">
        <v>267107</v>
      </c>
      <c r="D15" s="12" t="s">
        <v>21</v>
      </c>
      <c r="E15" s="13" t="s">
        <v>13</v>
      </c>
      <c r="F15" s="23">
        <v>300</v>
      </c>
      <c r="G15" s="46">
        <v>2.7368000000000001</v>
      </c>
      <c r="H15" s="46">
        <v>2.64</v>
      </c>
      <c r="I15" s="46">
        <v>2.7</v>
      </c>
      <c r="J15" s="47">
        <f t="shared" si="0"/>
        <v>2.6922666666666668</v>
      </c>
      <c r="K15" s="48">
        <f t="shared" si="1"/>
        <v>2.7</v>
      </c>
      <c r="L15" s="49">
        <v>2.64</v>
      </c>
      <c r="M15" s="50">
        <f t="shared" si="2"/>
        <v>807.68000000000006</v>
      </c>
      <c r="N15" s="11">
        <f t="shared" si="3"/>
        <v>810</v>
      </c>
      <c r="O15" s="11">
        <f t="shared" si="4"/>
        <v>792</v>
      </c>
    </row>
    <row r="16" spans="1:16" ht="43.5" x14ac:dyDescent="0.25">
      <c r="A16" s="73"/>
      <c r="B16" s="8">
        <v>9</v>
      </c>
      <c r="C16" s="32">
        <v>300722</v>
      </c>
      <c r="D16" s="12" t="s">
        <v>22</v>
      </c>
      <c r="E16" s="13" t="s">
        <v>13</v>
      </c>
      <c r="F16" s="23">
        <v>200</v>
      </c>
      <c r="G16" s="46">
        <v>3.25</v>
      </c>
      <c r="H16" s="46">
        <v>3.05</v>
      </c>
      <c r="I16" s="46">
        <v>4.05</v>
      </c>
      <c r="J16" s="47">
        <f t="shared" si="0"/>
        <v>3.4499999999999997</v>
      </c>
      <c r="K16" s="48">
        <f t="shared" si="1"/>
        <v>3.25</v>
      </c>
      <c r="L16" s="49">
        <v>3.05</v>
      </c>
      <c r="M16" s="50">
        <f t="shared" si="2"/>
        <v>690</v>
      </c>
      <c r="N16" s="11">
        <f t="shared" si="3"/>
        <v>650</v>
      </c>
      <c r="O16" s="11">
        <f t="shared" si="4"/>
        <v>610</v>
      </c>
    </row>
    <row r="17" spans="1:15" ht="43.5" x14ac:dyDescent="0.25">
      <c r="A17" s="73"/>
      <c r="B17" s="8">
        <v>10</v>
      </c>
      <c r="C17" s="31">
        <v>271950</v>
      </c>
      <c r="D17" s="9" t="s">
        <v>23</v>
      </c>
      <c r="E17" s="10" t="s">
        <v>13</v>
      </c>
      <c r="F17" s="23">
        <v>300</v>
      </c>
      <c r="G17" s="46">
        <v>3.3180000000000001</v>
      </c>
      <c r="H17" s="46">
        <v>2.21</v>
      </c>
      <c r="I17" s="46">
        <v>3.915</v>
      </c>
      <c r="J17" s="47">
        <f t="shared" si="0"/>
        <v>3.1476666666666673</v>
      </c>
      <c r="K17" s="48">
        <f t="shared" si="1"/>
        <v>3.3180000000000001</v>
      </c>
      <c r="L17" s="49">
        <v>2.21</v>
      </c>
      <c r="M17" s="50">
        <f t="shared" si="2"/>
        <v>944.30000000000018</v>
      </c>
      <c r="N17" s="11">
        <f t="shared" si="3"/>
        <v>995.4</v>
      </c>
      <c r="O17" s="11">
        <f t="shared" si="4"/>
        <v>663</v>
      </c>
    </row>
    <row r="18" spans="1:15" ht="29.25" x14ac:dyDescent="0.25">
      <c r="A18" s="73"/>
      <c r="B18" s="8">
        <v>11</v>
      </c>
      <c r="C18" s="31">
        <v>268510</v>
      </c>
      <c r="D18" s="9" t="s">
        <v>24</v>
      </c>
      <c r="E18" s="10" t="s">
        <v>13</v>
      </c>
      <c r="F18" s="23">
        <v>50</v>
      </c>
      <c r="G18" s="46">
        <v>6.6341000000000001</v>
      </c>
      <c r="H18" s="46">
        <v>6.02</v>
      </c>
      <c r="I18" s="46">
        <v>16.899999999999999</v>
      </c>
      <c r="J18" s="47">
        <f t="shared" si="0"/>
        <v>9.8513666666666655</v>
      </c>
      <c r="K18" s="48">
        <f t="shared" si="1"/>
        <v>6.6341000000000001</v>
      </c>
      <c r="L18" s="49">
        <v>6.02</v>
      </c>
      <c r="M18" s="50">
        <f t="shared" si="2"/>
        <v>492.56833333333327</v>
      </c>
      <c r="N18" s="11">
        <f t="shared" si="3"/>
        <v>331.70499999999998</v>
      </c>
      <c r="O18" s="11">
        <f t="shared" si="4"/>
        <v>301</v>
      </c>
    </row>
    <row r="19" spans="1:15" ht="43.5" x14ac:dyDescent="0.25">
      <c r="A19" s="73"/>
      <c r="B19" s="8">
        <v>12</v>
      </c>
      <c r="C19" s="32">
        <v>292194</v>
      </c>
      <c r="D19" s="12" t="s">
        <v>25</v>
      </c>
      <c r="E19" s="13" t="s">
        <v>13</v>
      </c>
      <c r="F19" s="23">
        <v>100</v>
      </c>
      <c r="G19" s="46">
        <v>5.7526999999999999</v>
      </c>
      <c r="H19" s="46">
        <v>5.34</v>
      </c>
      <c r="I19" s="46" t="s">
        <v>249</v>
      </c>
      <c r="J19" s="47">
        <f t="shared" si="0"/>
        <v>5.5463500000000003</v>
      </c>
      <c r="K19" s="48">
        <f t="shared" si="1"/>
        <v>5.5463500000000003</v>
      </c>
      <c r="L19" s="49">
        <v>5.34</v>
      </c>
      <c r="M19" s="50">
        <f t="shared" si="2"/>
        <v>554.63499999999999</v>
      </c>
      <c r="N19" s="11">
        <f t="shared" si="3"/>
        <v>554.63499999999999</v>
      </c>
      <c r="O19" s="11">
        <f t="shared" si="4"/>
        <v>534</v>
      </c>
    </row>
    <row r="20" spans="1:15" ht="29.25" x14ac:dyDescent="0.25">
      <c r="A20" s="73"/>
      <c r="B20" s="8">
        <v>13</v>
      </c>
      <c r="C20" s="32">
        <v>292196</v>
      </c>
      <c r="D20" s="12" t="s">
        <v>26</v>
      </c>
      <c r="E20" s="13" t="s">
        <v>13</v>
      </c>
      <c r="F20" s="23">
        <v>300</v>
      </c>
      <c r="G20" s="46">
        <v>1.5705</v>
      </c>
      <c r="H20" s="46">
        <v>1.85</v>
      </c>
      <c r="I20" s="46">
        <v>8.2349999999999994</v>
      </c>
      <c r="J20" s="47">
        <f t="shared" si="0"/>
        <v>3.8851666666666667</v>
      </c>
      <c r="K20" s="48">
        <f t="shared" si="1"/>
        <v>1.85</v>
      </c>
      <c r="L20" s="49">
        <v>1.57</v>
      </c>
      <c r="M20" s="50">
        <f t="shared" si="2"/>
        <v>1165.55</v>
      </c>
      <c r="N20" s="11">
        <f t="shared" si="3"/>
        <v>555</v>
      </c>
      <c r="O20" s="11">
        <f t="shared" si="4"/>
        <v>471</v>
      </c>
    </row>
    <row r="21" spans="1:15" ht="29.25" x14ac:dyDescent="0.25">
      <c r="A21" s="73"/>
      <c r="B21" s="8">
        <v>14</v>
      </c>
      <c r="C21" s="32">
        <v>268130</v>
      </c>
      <c r="D21" s="12" t="s">
        <v>27</v>
      </c>
      <c r="E21" s="13" t="s">
        <v>15</v>
      </c>
      <c r="F21" s="23">
        <v>15</v>
      </c>
      <c r="G21" s="46">
        <v>17.168399999999998</v>
      </c>
      <c r="H21" s="46">
        <v>11.92</v>
      </c>
      <c r="I21" s="46">
        <v>17.55</v>
      </c>
      <c r="J21" s="47">
        <f t="shared" si="0"/>
        <v>15.546133333333335</v>
      </c>
      <c r="K21" s="48">
        <f t="shared" si="1"/>
        <v>17.168399999999998</v>
      </c>
      <c r="L21" s="49">
        <v>11.92</v>
      </c>
      <c r="M21" s="50">
        <f t="shared" si="2"/>
        <v>233.19200000000004</v>
      </c>
      <c r="N21" s="11">
        <f t="shared" si="3"/>
        <v>257.52599999999995</v>
      </c>
      <c r="O21" s="11">
        <f t="shared" si="4"/>
        <v>178.8</v>
      </c>
    </row>
    <row r="22" spans="1:15" ht="29.25" x14ac:dyDescent="0.25">
      <c r="A22" s="73"/>
      <c r="B22" s="8">
        <v>15</v>
      </c>
      <c r="C22" s="32">
        <v>268132</v>
      </c>
      <c r="D22" s="9" t="s">
        <v>28</v>
      </c>
      <c r="E22" s="13" t="s">
        <v>13</v>
      </c>
      <c r="F22" s="23">
        <v>50</v>
      </c>
      <c r="G22" s="46" t="s">
        <v>238</v>
      </c>
      <c r="H22" s="46">
        <v>14.68</v>
      </c>
      <c r="I22" s="46" t="s">
        <v>238</v>
      </c>
      <c r="J22" s="47">
        <f t="shared" si="0"/>
        <v>14.68</v>
      </c>
      <c r="K22" s="48">
        <f t="shared" si="1"/>
        <v>14.68</v>
      </c>
      <c r="L22" s="49">
        <v>14.68</v>
      </c>
      <c r="M22" s="50">
        <f t="shared" si="2"/>
        <v>734</v>
      </c>
      <c r="N22" s="11">
        <f t="shared" si="3"/>
        <v>734</v>
      </c>
      <c r="O22" s="11">
        <f t="shared" si="4"/>
        <v>734</v>
      </c>
    </row>
    <row r="23" spans="1:15" ht="29.25" x14ac:dyDescent="0.25">
      <c r="A23" s="73"/>
      <c r="B23" s="8">
        <v>16</v>
      </c>
      <c r="C23" s="31">
        <v>268481</v>
      </c>
      <c r="D23" s="9" t="s">
        <v>29</v>
      </c>
      <c r="E23" s="10" t="s">
        <v>13</v>
      </c>
      <c r="F23" s="23">
        <v>300</v>
      </c>
      <c r="G23" s="46">
        <v>3.8774999999999999</v>
      </c>
      <c r="H23" s="46">
        <v>2.63</v>
      </c>
      <c r="I23" s="46">
        <v>10.53</v>
      </c>
      <c r="J23" s="47">
        <f t="shared" si="0"/>
        <v>5.6791666666666671</v>
      </c>
      <c r="K23" s="48">
        <f t="shared" si="1"/>
        <v>3.8774999999999999</v>
      </c>
      <c r="L23" s="49">
        <v>2.63</v>
      </c>
      <c r="M23" s="50">
        <f t="shared" si="2"/>
        <v>1703.7500000000002</v>
      </c>
      <c r="N23" s="11">
        <f t="shared" si="3"/>
        <v>1163.25</v>
      </c>
      <c r="O23" s="11">
        <f t="shared" si="4"/>
        <v>789</v>
      </c>
    </row>
    <row r="24" spans="1:15" ht="43.5" x14ac:dyDescent="0.25">
      <c r="A24" s="73"/>
      <c r="B24" s="8">
        <v>17</v>
      </c>
      <c r="C24" s="31">
        <v>304871</v>
      </c>
      <c r="D24" s="9" t="s">
        <v>30</v>
      </c>
      <c r="E24" s="10" t="s">
        <v>13</v>
      </c>
      <c r="F24" s="23">
        <v>300</v>
      </c>
      <c r="G24" s="46">
        <v>2.3340999999999998</v>
      </c>
      <c r="H24" s="46">
        <v>2.52</v>
      </c>
      <c r="I24" s="46">
        <v>1.9844999999999999</v>
      </c>
      <c r="J24" s="47">
        <f t="shared" si="0"/>
        <v>2.2795333333333332</v>
      </c>
      <c r="K24" s="48">
        <f t="shared" si="1"/>
        <v>2.3340999999999998</v>
      </c>
      <c r="L24" s="49">
        <v>1.98</v>
      </c>
      <c r="M24" s="50">
        <f t="shared" si="2"/>
        <v>683.8599999999999</v>
      </c>
      <c r="N24" s="11">
        <f t="shared" si="3"/>
        <v>700.2299999999999</v>
      </c>
      <c r="O24" s="11">
        <f t="shared" si="4"/>
        <v>594</v>
      </c>
    </row>
    <row r="25" spans="1:15" ht="43.5" x14ac:dyDescent="0.25">
      <c r="A25" s="73"/>
      <c r="B25" s="8">
        <v>18</v>
      </c>
      <c r="C25" s="31">
        <v>420599</v>
      </c>
      <c r="D25" s="9" t="s">
        <v>31</v>
      </c>
      <c r="E25" s="10" t="s">
        <v>13</v>
      </c>
      <c r="F25" s="23">
        <v>50</v>
      </c>
      <c r="G25" s="46">
        <v>3.4091</v>
      </c>
      <c r="H25" s="46">
        <v>4.87</v>
      </c>
      <c r="I25" s="46">
        <v>3.9910000000000001</v>
      </c>
      <c r="J25" s="47">
        <f t="shared" si="0"/>
        <v>4.0900333333333334</v>
      </c>
      <c r="K25" s="48">
        <f t="shared" si="1"/>
        <v>3.9910000000000001</v>
      </c>
      <c r="L25" s="49">
        <v>3.41</v>
      </c>
      <c r="M25" s="50">
        <f t="shared" si="2"/>
        <v>204.50166666666667</v>
      </c>
      <c r="N25" s="11">
        <f t="shared" si="3"/>
        <v>199.55</v>
      </c>
      <c r="O25" s="11">
        <f t="shared" si="4"/>
        <v>170.5</v>
      </c>
    </row>
    <row r="26" spans="1:15" ht="43.5" x14ac:dyDescent="0.25">
      <c r="A26" s="73"/>
      <c r="B26" s="8">
        <v>19</v>
      </c>
      <c r="C26" s="31">
        <v>304872</v>
      </c>
      <c r="D26" s="9" t="s">
        <v>32</v>
      </c>
      <c r="E26" s="10" t="s">
        <v>13</v>
      </c>
      <c r="F26" s="23">
        <v>50</v>
      </c>
      <c r="G26" s="51">
        <v>5.5503999999999998</v>
      </c>
      <c r="H26" s="51">
        <v>4.2699999999999996</v>
      </c>
      <c r="I26" s="52">
        <v>6.5</v>
      </c>
      <c r="J26" s="47">
        <f t="shared" si="0"/>
        <v>5.4401333333333328</v>
      </c>
      <c r="K26" s="48">
        <f t="shared" si="1"/>
        <v>5.5503999999999998</v>
      </c>
      <c r="L26" s="53">
        <v>4.2699999999999996</v>
      </c>
      <c r="M26" s="50">
        <f t="shared" si="2"/>
        <v>272.00666666666666</v>
      </c>
      <c r="N26" s="11">
        <f t="shared" si="3"/>
        <v>277.52</v>
      </c>
      <c r="O26" s="11">
        <f t="shared" si="4"/>
        <v>213.49999999999997</v>
      </c>
    </row>
    <row r="27" spans="1:15" ht="29.25" x14ac:dyDescent="0.25">
      <c r="A27" s="73"/>
      <c r="B27" s="8">
        <v>20</v>
      </c>
      <c r="C27" s="31">
        <v>268469</v>
      </c>
      <c r="D27" s="9" t="s">
        <v>34</v>
      </c>
      <c r="E27" s="10" t="s">
        <v>33</v>
      </c>
      <c r="F27" s="23">
        <v>6</v>
      </c>
      <c r="G27" s="51">
        <v>210.81890000000001</v>
      </c>
      <c r="H27" s="51">
        <v>251.6</v>
      </c>
      <c r="I27" s="52">
        <v>603.45000000000005</v>
      </c>
      <c r="J27" s="47">
        <f t="shared" si="0"/>
        <v>355.28963333333331</v>
      </c>
      <c r="K27" s="48">
        <f t="shared" si="1"/>
        <v>251.6</v>
      </c>
      <c r="L27" s="53">
        <v>210.82</v>
      </c>
      <c r="M27" s="50">
        <f t="shared" si="2"/>
        <v>2131.7377999999999</v>
      </c>
      <c r="N27" s="11">
        <f t="shared" si="3"/>
        <v>1509.6</v>
      </c>
      <c r="O27" s="11">
        <f t="shared" si="4"/>
        <v>1264.92</v>
      </c>
    </row>
    <row r="28" spans="1:15" ht="29.25" x14ac:dyDescent="0.25">
      <c r="A28" s="73"/>
      <c r="B28" s="8">
        <v>21</v>
      </c>
      <c r="C28" s="32">
        <v>272326</v>
      </c>
      <c r="D28" s="12" t="s">
        <v>35</v>
      </c>
      <c r="E28" s="13" t="s">
        <v>13</v>
      </c>
      <c r="F28" s="23">
        <v>30</v>
      </c>
      <c r="G28" s="51">
        <v>6.3251999999999997</v>
      </c>
      <c r="H28" s="51">
        <v>6.18</v>
      </c>
      <c r="I28" s="52">
        <v>12.15</v>
      </c>
      <c r="J28" s="47">
        <f t="shared" si="0"/>
        <v>8.2184000000000008</v>
      </c>
      <c r="K28" s="48">
        <f t="shared" si="1"/>
        <v>6.3251999999999997</v>
      </c>
      <c r="L28" s="53">
        <v>6.18</v>
      </c>
      <c r="M28" s="50">
        <f t="shared" si="2"/>
        <v>246.55200000000002</v>
      </c>
      <c r="N28" s="11">
        <f t="shared" si="3"/>
        <v>189.756</v>
      </c>
      <c r="O28" s="11">
        <f t="shared" si="4"/>
        <v>185.39999999999998</v>
      </c>
    </row>
    <row r="29" spans="1:15" ht="29.25" x14ac:dyDescent="0.25">
      <c r="A29" s="73"/>
      <c r="B29" s="8">
        <v>22</v>
      </c>
      <c r="C29" s="32">
        <v>272329</v>
      </c>
      <c r="D29" s="12" t="s">
        <v>36</v>
      </c>
      <c r="E29" s="13" t="s">
        <v>13</v>
      </c>
      <c r="F29" s="23">
        <v>300</v>
      </c>
      <c r="G29" s="51">
        <v>9.5</v>
      </c>
      <c r="H29" s="51">
        <v>9.75</v>
      </c>
      <c r="I29" s="52">
        <v>3.375</v>
      </c>
      <c r="J29" s="47">
        <f t="shared" si="0"/>
        <v>7.541666666666667</v>
      </c>
      <c r="K29" s="48">
        <f t="shared" si="1"/>
        <v>9.5</v>
      </c>
      <c r="L29" s="53">
        <v>3.38</v>
      </c>
      <c r="M29" s="50">
        <f t="shared" si="2"/>
        <v>2262.5</v>
      </c>
      <c r="N29" s="11">
        <f t="shared" si="3"/>
        <v>2850</v>
      </c>
      <c r="O29" s="11">
        <f t="shared" si="4"/>
        <v>1014</v>
      </c>
    </row>
    <row r="30" spans="1:15" ht="29.25" x14ac:dyDescent="0.25">
      <c r="A30" s="73"/>
      <c r="B30" s="8">
        <v>23</v>
      </c>
      <c r="C30" s="31">
        <v>305936</v>
      </c>
      <c r="D30" s="9" t="s">
        <v>37</v>
      </c>
      <c r="E30" s="10" t="s">
        <v>13</v>
      </c>
      <c r="F30" s="23">
        <v>20</v>
      </c>
      <c r="G30" s="51">
        <v>9.35</v>
      </c>
      <c r="H30" s="51">
        <v>9</v>
      </c>
      <c r="I30" s="52" t="s">
        <v>249</v>
      </c>
      <c r="J30" s="47">
        <f t="shared" si="0"/>
        <v>9.1750000000000007</v>
      </c>
      <c r="K30" s="48">
        <f t="shared" si="1"/>
        <v>9.1750000000000007</v>
      </c>
      <c r="L30" s="53">
        <v>9</v>
      </c>
      <c r="M30" s="50">
        <f t="shared" si="2"/>
        <v>183.5</v>
      </c>
      <c r="N30" s="11">
        <f t="shared" si="3"/>
        <v>183.5</v>
      </c>
      <c r="O30" s="11">
        <f t="shared" si="4"/>
        <v>180</v>
      </c>
    </row>
    <row r="31" spans="1:15" ht="57" x14ac:dyDescent="0.25">
      <c r="A31" s="73"/>
      <c r="B31" s="8">
        <v>24</v>
      </c>
      <c r="C31" s="31">
        <v>396853</v>
      </c>
      <c r="D31" s="15" t="s">
        <v>38</v>
      </c>
      <c r="E31" s="10" t="s">
        <v>15</v>
      </c>
      <c r="F31" s="23">
        <v>10</v>
      </c>
      <c r="G31" s="46">
        <v>18.394400000000001</v>
      </c>
      <c r="H31" s="51">
        <v>11.5</v>
      </c>
      <c r="I31" s="52">
        <v>11.083299999999999</v>
      </c>
      <c r="J31" s="47">
        <f t="shared" si="0"/>
        <v>13.659233333333333</v>
      </c>
      <c r="K31" s="48">
        <f t="shared" si="1"/>
        <v>11.5</v>
      </c>
      <c r="L31" s="53">
        <v>11.08</v>
      </c>
      <c r="M31" s="50">
        <f t="shared" si="2"/>
        <v>136.59233333333333</v>
      </c>
      <c r="N31" s="11">
        <f t="shared" si="3"/>
        <v>115</v>
      </c>
      <c r="O31" s="11">
        <f t="shared" si="4"/>
        <v>110.8</v>
      </c>
    </row>
    <row r="32" spans="1:15" ht="29.25" x14ac:dyDescent="0.25">
      <c r="A32" s="73"/>
      <c r="B32" s="8">
        <v>25</v>
      </c>
      <c r="C32" s="31">
        <v>292382</v>
      </c>
      <c r="D32" s="9" t="s">
        <v>39</v>
      </c>
      <c r="E32" s="10" t="s">
        <v>13</v>
      </c>
      <c r="F32" s="25">
        <v>2500</v>
      </c>
      <c r="G32" s="51">
        <v>1.1577999999999999</v>
      </c>
      <c r="H32" s="51">
        <v>1.52</v>
      </c>
      <c r="I32" s="52">
        <v>1.3</v>
      </c>
      <c r="J32" s="47">
        <f t="shared" si="0"/>
        <v>1.3259333333333334</v>
      </c>
      <c r="K32" s="48">
        <f t="shared" si="1"/>
        <v>1.3</v>
      </c>
      <c r="L32" s="53">
        <v>1.1599999999999999</v>
      </c>
      <c r="M32" s="50">
        <f t="shared" si="2"/>
        <v>3314.8333333333335</v>
      </c>
      <c r="N32" s="11">
        <f t="shared" si="3"/>
        <v>3250</v>
      </c>
      <c r="O32" s="11">
        <f t="shared" si="4"/>
        <v>2900</v>
      </c>
    </row>
    <row r="33" spans="1:15" ht="29.25" x14ac:dyDescent="0.25">
      <c r="A33" s="75" t="s">
        <v>128</v>
      </c>
      <c r="B33" s="8">
        <v>26</v>
      </c>
      <c r="C33" s="31">
        <v>327566</v>
      </c>
      <c r="D33" s="9" t="s">
        <v>41</v>
      </c>
      <c r="E33" s="10" t="s">
        <v>13</v>
      </c>
      <c r="F33" s="23">
        <v>400</v>
      </c>
      <c r="G33" s="46">
        <v>4.3083</v>
      </c>
      <c r="H33" s="46">
        <v>4.42</v>
      </c>
      <c r="I33" s="46">
        <v>4.7271000000000001</v>
      </c>
      <c r="J33" s="47">
        <f t="shared" si="0"/>
        <v>4.4851333333333336</v>
      </c>
      <c r="K33" s="48">
        <f t="shared" si="1"/>
        <v>4.42</v>
      </c>
      <c r="L33" s="49">
        <v>4.3099999999999996</v>
      </c>
      <c r="M33" s="50">
        <f t="shared" si="2"/>
        <v>1794.0533333333335</v>
      </c>
      <c r="N33" s="11">
        <f t="shared" si="3"/>
        <v>1768</v>
      </c>
      <c r="O33" s="11">
        <f t="shared" si="4"/>
        <v>1723.9999999999998</v>
      </c>
    </row>
    <row r="34" spans="1:15" ht="43.5" x14ac:dyDescent="0.25">
      <c r="A34" s="76"/>
      <c r="B34" s="8">
        <v>27</v>
      </c>
      <c r="C34" s="3">
        <v>352317</v>
      </c>
      <c r="D34" s="9" t="s">
        <v>42</v>
      </c>
      <c r="E34" s="10" t="s">
        <v>13</v>
      </c>
      <c r="F34" s="25">
        <v>11200</v>
      </c>
      <c r="G34" s="46">
        <v>0.24030000000000001</v>
      </c>
      <c r="H34" s="46">
        <v>0.22</v>
      </c>
      <c r="I34" s="46">
        <v>0.2487</v>
      </c>
      <c r="J34" s="47">
        <f t="shared" si="0"/>
        <v>0.23633333333333337</v>
      </c>
      <c r="K34" s="48">
        <f t="shared" si="1"/>
        <v>0.24030000000000001</v>
      </c>
      <c r="L34" s="49">
        <v>0.22</v>
      </c>
      <c r="M34" s="50">
        <f t="shared" si="2"/>
        <v>2646.9333333333338</v>
      </c>
      <c r="N34" s="11">
        <f t="shared" si="3"/>
        <v>2691.36</v>
      </c>
      <c r="O34" s="11">
        <f t="shared" si="4"/>
        <v>2464</v>
      </c>
    </row>
    <row r="35" spans="1:15" ht="29.25" x14ac:dyDescent="0.25">
      <c r="A35" s="76"/>
      <c r="B35" s="8">
        <v>28</v>
      </c>
      <c r="C35" s="32">
        <v>268381</v>
      </c>
      <c r="D35" s="12" t="s">
        <v>43</v>
      </c>
      <c r="E35" s="13" t="s">
        <v>13</v>
      </c>
      <c r="F35" s="23">
        <v>600</v>
      </c>
      <c r="G35" s="46">
        <v>4.2240000000000002</v>
      </c>
      <c r="H35" s="46">
        <v>4.62</v>
      </c>
      <c r="I35" s="46">
        <v>4.2302999999999997</v>
      </c>
      <c r="J35" s="47">
        <f t="shared" si="0"/>
        <v>4.3581000000000003</v>
      </c>
      <c r="K35" s="48">
        <f t="shared" si="1"/>
        <v>4.2302999999999997</v>
      </c>
      <c r="L35" s="49">
        <v>4.22</v>
      </c>
      <c r="M35" s="50">
        <f t="shared" si="2"/>
        <v>2614.86</v>
      </c>
      <c r="N35" s="11">
        <f t="shared" si="3"/>
        <v>2538.1799999999998</v>
      </c>
      <c r="O35" s="11">
        <f t="shared" si="4"/>
        <v>2532</v>
      </c>
    </row>
    <row r="36" spans="1:15" ht="29.25" x14ac:dyDescent="0.25">
      <c r="A36" s="76"/>
      <c r="B36" s="8">
        <v>29</v>
      </c>
      <c r="C36" s="31">
        <v>292402</v>
      </c>
      <c r="D36" s="9" t="s">
        <v>44</v>
      </c>
      <c r="E36" s="10" t="s">
        <v>13</v>
      </c>
      <c r="F36" s="23">
        <v>400</v>
      </c>
      <c r="G36" s="46">
        <v>2.2907999999999999</v>
      </c>
      <c r="H36" s="46">
        <v>4.07</v>
      </c>
      <c r="I36" s="46">
        <v>2.0819999999999999</v>
      </c>
      <c r="J36" s="47">
        <f t="shared" si="0"/>
        <v>2.8142666666666667</v>
      </c>
      <c r="K36" s="48">
        <f t="shared" si="1"/>
        <v>2.2907999999999999</v>
      </c>
      <c r="L36" s="49">
        <v>2.08</v>
      </c>
      <c r="M36" s="50">
        <f t="shared" si="2"/>
        <v>1125.7066666666667</v>
      </c>
      <c r="N36" s="11">
        <f t="shared" si="3"/>
        <v>916.31999999999994</v>
      </c>
      <c r="O36" s="11">
        <f t="shared" si="4"/>
        <v>832</v>
      </c>
    </row>
    <row r="37" spans="1:15" ht="29.25" x14ac:dyDescent="0.25">
      <c r="A37" s="76"/>
      <c r="B37" s="8">
        <v>30</v>
      </c>
      <c r="C37" s="31">
        <v>271710</v>
      </c>
      <c r="D37" s="9" t="s">
        <v>45</v>
      </c>
      <c r="E37" s="10" t="s">
        <v>13</v>
      </c>
      <c r="F37" s="23">
        <v>400</v>
      </c>
      <c r="G37" s="46">
        <v>3.0846</v>
      </c>
      <c r="H37" s="46">
        <v>2.92</v>
      </c>
      <c r="I37" s="46">
        <v>3.9761000000000002</v>
      </c>
      <c r="J37" s="47">
        <f t="shared" si="0"/>
        <v>3.3269000000000002</v>
      </c>
      <c r="K37" s="48">
        <f t="shared" si="1"/>
        <v>3.0846</v>
      </c>
      <c r="L37" s="49">
        <v>2.92</v>
      </c>
      <c r="M37" s="50">
        <f t="shared" si="2"/>
        <v>1330.76</v>
      </c>
      <c r="N37" s="11">
        <f t="shared" si="3"/>
        <v>1233.8399999999999</v>
      </c>
      <c r="O37" s="11">
        <f t="shared" si="4"/>
        <v>1168</v>
      </c>
    </row>
    <row r="38" spans="1:15" ht="31.5" customHeight="1" x14ac:dyDescent="0.25">
      <c r="A38" s="76"/>
      <c r="B38" s="8">
        <v>31</v>
      </c>
      <c r="C38" s="32">
        <v>268207</v>
      </c>
      <c r="D38" s="15" t="s">
        <v>46</v>
      </c>
      <c r="E38" s="10" t="s">
        <v>47</v>
      </c>
      <c r="F38" s="23">
        <v>300</v>
      </c>
      <c r="G38" s="46">
        <v>5.4467999999999996</v>
      </c>
      <c r="H38" s="46">
        <v>4.4800000000000004</v>
      </c>
      <c r="I38" s="46">
        <v>6.9128999999999996</v>
      </c>
      <c r="J38" s="47">
        <f t="shared" si="0"/>
        <v>5.6132333333333335</v>
      </c>
      <c r="K38" s="48">
        <f t="shared" si="1"/>
        <v>5.4467999999999996</v>
      </c>
      <c r="L38" s="49">
        <v>4.4800000000000004</v>
      </c>
      <c r="M38" s="50">
        <f t="shared" si="2"/>
        <v>1683.97</v>
      </c>
      <c r="N38" s="11">
        <f t="shared" si="3"/>
        <v>1634.04</v>
      </c>
      <c r="O38" s="11">
        <f t="shared" si="4"/>
        <v>1344.0000000000002</v>
      </c>
    </row>
    <row r="39" spans="1:15" ht="29.25" x14ac:dyDescent="0.25">
      <c r="A39" s="76"/>
      <c r="B39" s="8">
        <v>32</v>
      </c>
      <c r="C39" s="32">
        <v>268214</v>
      </c>
      <c r="D39" s="12" t="s">
        <v>48</v>
      </c>
      <c r="E39" s="13" t="s">
        <v>13</v>
      </c>
      <c r="F39" s="23">
        <v>500</v>
      </c>
      <c r="G39" s="46">
        <v>0.9</v>
      </c>
      <c r="H39" s="46">
        <v>1.35</v>
      </c>
      <c r="I39" s="46">
        <v>0.97499999999999998</v>
      </c>
      <c r="J39" s="47">
        <f t="shared" si="0"/>
        <v>1.075</v>
      </c>
      <c r="K39" s="48">
        <f t="shared" si="1"/>
        <v>0.97499999999999998</v>
      </c>
      <c r="L39" s="49">
        <v>0.9</v>
      </c>
      <c r="M39" s="50">
        <f t="shared" si="2"/>
        <v>537.5</v>
      </c>
      <c r="N39" s="11">
        <f t="shared" si="3"/>
        <v>487.5</v>
      </c>
      <c r="O39" s="11">
        <f t="shared" si="4"/>
        <v>450</v>
      </c>
    </row>
    <row r="40" spans="1:15" ht="29.25" x14ac:dyDescent="0.25">
      <c r="A40" s="76"/>
      <c r="B40" s="8">
        <v>33</v>
      </c>
      <c r="C40" s="31">
        <v>270612</v>
      </c>
      <c r="D40" s="9" t="s">
        <v>49</v>
      </c>
      <c r="E40" s="10" t="s">
        <v>50</v>
      </c>
      <c r="F40" s="23">
        <v>500</v>
      </c>
      <c r="G40" s="46">
        <v>5.4675000000000002</v>
      </c>
      <c r="H40" s="46">
        <v>6.91</v>
      </c>
      <c r="I40" s="46">
        <v>5.2168999999999999</v>
      </c>
      <c r="J40" s="47">
        <f t="shared" si="0"/>
        <v>5.8647999999999998</v>
      </c>
      <c r="K40" s="48">
        <f t="shared" si="1"/>
        <v>5.4675000000000002</v>
      </c>
      <c r="L40" s="49">
        <v>5.22</v>
      </c>
      <c r="M40" s="50">
        <f t="shared" si="2"/>
        <v>2932.4</v>
      </c>
      <c r="N40" s="11">
        <f t="shared" si="3"/>
        <v>2733.75</v>
      </c>
      <c r="O40" s="11">
        <f t="shared" si="4"/>
        <v>2610</v>
      </c>
    </row>
    <row r="41" spans="1:15" ht="29.25" x14ac:dyDescent="0.25">
      <c r="A41" s="76"/>
      <c r="B41" s="8">
        <v>34</v>
      </c>
      <c r="C41" s="31">
        <v>270613</v>
      </c>
      <c r="D41" s="9" t="s">
        <v>51</v>
      </c>
      <c r="E41" s="10" t="s">
        <v>50</v>
      </c>
      <c r="F41" s="23">
        <v>200</v>
      </c>
      <c r="G41" s="46">
        <v>7.2483000000000004</v>
      </c>
      <c r="H41" s="46">
        <v>7.36</v>
      </c>
      <c r="I41" s="46">
        <v>7.4854000000000003</v>
      </c>
      <c r="J41" s="47">
        <f t="shared" si="0"/>
        <v>7.3645666666666658</v>
      </c>
      <c r="K41" s="48">
        <f t="shared" si="1"/>
        <v>7.36</v>
      </c>
      <c r="L41" s="49">
        <v>7.25</v>
      </c>
      <c r="M41" s="50">
        <f t="shared" si="2"/>
        <v>1472.9133333333332</v>
      </c>
      <c r="N41" s="11">
        <f t="shared" si="3"/>
        <v>1472</v>
      </c>
      <c r="O41" s="11">
        <f t="shared" si="4"/>
        <v>1450</v>
      </c>
    </row>
    <row r="42" spans="1:15" ht="57.75" x14ac:dyDescent="0.25">
      <c r="A42" s="76"/>
      <c r="B42" s="8">
        <v>35</v>
      </c>
      <c r="C42" s="31">
        <v>270614</v>
      </c>
      <c r="D42" s="9" t="s">
        <v>52</v>
      </c>
      <c r="E42" s="10" t="s">
        <v>50</v>
      </c>
      <c r="F42" s="23">
        <v>200</v>
      </c>
      <c r="G42" s="46">
        <v>6.6459999999999999</v>
      </c>
      <c r="H42" s="46">
        <v>5.71</v>
      </c>
      <c r="I42" s="46">
        <v>5.85</v>
      </c>
      <c r="J42" s="47">
        <f t="shared" si="0"/>
        <v>6.0686666666666662</v>
      </c>
      <c r="K42" s="48">
        <f t="shared" si="1"/>
        <v>5.85</v>
      </c>
      <c r="L42" s="49">
        <v>5.71</v>
      </c>
      <c r="M42" s="50">
        <f t="shared" si="2"/>
        <v>1213.7333333333333</v>
      </c>
      <c r="N42" s="11">
        <f t="shared" si="3"/>
        <v>1170</v>
      </c>
      <c r="O42" s="11">
        <f t="shared" si="4"/>
        <v>1142</v>
      </c>
    </row>
    <row r="43" spans="1:15" ht="29.25" x14ac:dyDescent="0.25">
      <c r="A43" s="76"/>
      <c r="B43" s="8">
        <v>36</v>
      </c>
      <c r="C43" s="31">
        <v>270616</v>
      </c>
      <c r="D43" s="12" t="s">
        <v>53</v>
      </c>
      <c r="E43" s="10" t="s">
        <v>50</v>
      </c>
      <c r="F43" s="23">
        <v>300</v>
      </c>
      <c r="G43" s="46">
        <v>11.423999999999999</v>
      </c>
      <c r="H43" s="46">
        <v>7.97</v>
      </c>
      <c r="I43" s="46">
        <v>12.7278</v>
      </c>
      <c r="J43" s="47">
        <f t="shared" si="0"/>
        <v>10.707266666666667</v>
      </c>
      <c r="K43" s="48">
        <f t="shared" si="1"/>
        <v>11.423999999999999</v>
      </c>
      <c r="L43" s="49">
        <v>7.97</v>
      </c>
      <c r="M43" s="50">
        <f t="shared" si="2"/>
        <v>3212.1800000000003</v>
      </c>
      <c r="N43" s="11">
        <f t="shared" si="3"/>
        <v>3427.2</v>
      </c>
      <c r="O43" s="11">
        <f t="shared" si="4"/>
        <v>2391</v>
      </c>
    </row>
    <row r="44" spans="1:15" ht="29.25" x14ac:dyDescent="0.25">
      <c r="A44" s="76"/>
      <c r="B44" s="8">
        <v>37</v>
      </c>
      <c r="C44" s="32">
        <v>268222</v>
      </c>
      <c r="D44" s="12" t="s">
        <v>54</v>
      </c>
      <c r="E44" s="10" t="s">
        <v>13</v>
      </c>
      <c r="F44" s="23">
        <v>200</v>
      </c>
      <c r="G44" s="46">
        <v>0.9</v>
      </c>
      <c r="H44" s="46">
        <v>0.89</v>
      </c>
      <c r="I44" s="46">
        <v>1.0802</v>
      </c>
      <c r="J44" s="47">
        <f t="shared" si="0"/>
        <v>0.95673333333333332</v>
      </c>
      <c r="K44" s="48">
        <f t="shared" si="1"/>
        <v>0.9</v>
      </c>
      <c r="L44" s="49">
        <v>0.89</v>
      </c>
      <c r="M44" s="50">
        <f t="shared" si="2"/>
        <v>191.34666666666666</v>
      </c>
      <c r="N44" s="11">
        <f t="shared" si="3"/>
        <v>180</v>
      </c>
      <c r="O44" s="11">
        <f t="shared" si="4"/>
        <v>178</v>
      </c>
    </row>
    <row r="45" spans="1:15" ht="29.25" x14ac:dyDescent="0.25">
      <c r="A45" s="76"/>
      <c r="B45" s="8">
        <v>38</v>
      </c>
      <c r="C45" s="31">
        <v>269958</v>
      </c>
      <c r="D45" s="9" t="s">
        <v>55</v>
      </c>
      <c r="E45" s="10" t="s">
        <v>13</v>
      </c>
      <c r="F45" s="25">
        <v>2100</v>
      </c>
      <c r="G45" s="46">
        <v>1.228</v>
      </c>
      <c r="H45" s="46">
        <v>1.75</v>
      </c>
      <c r="I45" s="46">
        <v>1.3520000000000001</v>
      </c>
      <c r="J45" s="47">
        <f t="shared" si="0"/>
        <v>1.4433333333333334</v>
      </c>
      <c r="K45" s="48">
        <f t="shared" si="1"/>
        <v>1.3520000000000001</v>
      </c>
      <c r="L45" s="49">
        <v>1.23</v>
      </c>
      <c r="M45" s="50">
        <f t="shared" si="2"/>
        <v>3031</v>
      </c>
      <c r="N45" s="11">
        <f t="shared" si="3"/>
        <v>2839.2000000000003</v>
      </c>
      <c r="O45" s="11">
        <f t="shared" si="4"/>
        <v>2583</v>
      </c>
    </row>
    <row r="46" spans="1:15" ht="43.5" x14ac:dyDescent="0.25">
      <c r="A46" s="76"/>
      <c r="B46" s="8">
        <v>39</v>
      </c>
      <c r="C46" s="31">
        <v>268507</v>
      </c>
      <c r="D46" s="9" t="s">
        <v>56</v>
      </c>
      <c r="E46" s="10" t="s">
        <v>13</v>
      </c>
      <c r="F46" s="23">
        <v>500</v>
      </c>
      <c r="G46" s="46">
        <v>1.3</v>
      </c>
      <c r="H46" s="46">
        <v>4.8499999999999996</v>
      </c>
      <c r="I46" s="46">
        <v>1.3</v>
      </c>
      <c r="J46" s="47">
        <f t="shared" si="0"/>
        <v>2.4833333333333329</v>
      </c>
      <c r="K46" s="48">
        <f t="shared" si="1"/>
        <v>1.3</v>
      </c>
      <c r="L46" s="49">
        <v>1.3</v>
      </c>
      <c r="M46" s="50">
        <f t="shared" si="2"/>
        <v>1241.6666666666665</v>
      </c>
      <c r="N46" s="11">
        <f t="shared" si="3"/>
        <v>650</v>
      </c>
      <c r="O46" s="11">
        <f t="shared" si="4"/>
        <v>650</v>
      </c>
    </row>
    <row r="47" spans="1:15" ht="43.5" x14ac:dyDescent="0.25">
      <c r="A47" s="76"/>
      <c r="B47" s="8">
        <v>40</v>
      </c>
      <c r="C47" s="31">
        <v>305751</v>
      </c>
      <c r="D47" s="9" t="s">
        <v>57</v>
      </c>
      <c r="E47" s="10" t="s">
        <v>13</v>
      </c>
      <c r="F47" s="23">
        <v>800</v>
      </c>
      <c r="G47" s="46">
        <v>1.33</v>
      </c>
      <c r="H47" s="46">
        <v>2.13</v>
      </c>
      <c r="I47" s="46">
        <v>1.43</v>
      </c>
      <c r="J47" s="47">
        <f t="shared" si="0"/>
        <v>1.63</v>
      </c>
      <c r="K47" s="48">
        <f t="shared" si="1"/>
        <v>1.43</v>
      </c>
      <c r="L47" s="49">
        <v>1.33</v>
      </c>
      <c r="M47" s="50">
        <f t="shared" si="2"/>
        <v>1304</v>
      </c>
      <c r="N47" s="11">
        <f t="shared" si="3"/>
        <v>1144</v>
      </c>
      <c r="O47" s="11">
        <f t="shared" si="4"/>
        <v>1064</v>
      </c>
    </row>
    <row r="48" spans="1:15" ht="43.5" x14ac:dyDescent="0.25">
      <c r="A48" s="76"/>
      <c r="B48" s="8">
        <v>41</v>
      </c>
      <c r="C48" s="31">
        <v>270095</v>
      </c>
      <c r="D48" s="9" t="s">
        <v>58</v>
      </c>
      <c r="E48" s="10" t="s">
        <v>13</v>
      </c>
      <c r="F48" s="23">
        <v>200</v>
      </c>
      <c r="G48" s="46">
        <v>6.14</v>
      </c>
      <c r="H48" s="46">
        <v>4.2</v>
      </c>
      <c r="I48" s="46">
        <v>6.11</v>
      </c>
      <c r="J48" s="47">
        <f t="shared" si="0"/>
        <v>5.4833333333333334</v>
      </c>
      <c r="K48" s="48">
        <f t="shared" si="1"/>
        <v>6.11</v>
      </c>
      <c r="L48" s="49">
        <v>4.2</v>
      </c>
      <c r="M48" s="50">
        <f t="shared" si="2"/>
        <v>1096.6666666666667</v>
      </c>
      <c r="N48" s="11">
        <f t="shared" si="3"/>
        <v>1222</v>
      </c>
      <c r="O48" s="11">
        <f t="shared" si="4"/>
        <v>840</v>
      </c>
    </row>
    <row r="49" spans="1:15" ht="43.5" x14ac:dyDescent="0.25">
      <c r="A49" s="76"/>
      <c r="B49" s="8">
        <v>42</v>
      </c>
      <c r="C49" s="31">
        <v>269848</v>
      </c>
      <c r="D49" s="9" t="s">
        <v>59</v>
      </c>
      <c r="E49" s="10" t="s">
        <v>13</v>
      </c>
      <c r="F49" s="23">
        <v>100</v>
      </c>
      <c r="G49" s="46">
        <v>5.57</v>
      </c>
      <c r="H49" s="46">
        <v>4.5</v>
      </c>
      <c r="I49" s="46" t="s">
        <v>249</v>
      </c>
      <c r="J49" s="47">
        <f t="shared" si="0"/>
        <v>5.0350000000000001</v>
      </c>
      <c r="K49" s="48">
        <f t="shared" si="1"/>
        <v>5.0350000000000001</v>
      </c>
      <c r="L49" s="49">
        <v>4.5</v>
      </c>
      <c r="M49" s="50">
        <f t="shared" si="2"/>
        <v>503.5</v>
      </c>
      <c r="N49" s="11">
        <f t="shared" si="3"/>
        <v>503.5</v>
      </c>
      <c r="O49" s="11">
        <f t="shared" si="4"/>
        <v>450</v>
      </c>
    </row>
    <row r="50" spans="1:15" ht="43.5" x14ac:dyDescent="0.25">
      <c r="A50" s="76"/>
      <c r="B50" s="8">
        <v>43</v>
      </c>
      <c r="C50" s="31">
        <v>340206</v>
      </c>
      <c r="D50" s="9" t="s">
        <v>60</v>
      </c>
      <c r="E50" s="10" t="s">
        <v>13</v>
      </c>
      <c r="F50" s="23">
        <v>300</v>
      </c>
      <c r="G50" s="46">
        <v>5.35</v>
      </c>
      <c r="H50" s="46">
        <v>5.19</v>
      </c>
      <c r="I50" s="46">
        <v>6.5</v>
      </c>
      <c r="J50" s="47">
        <f t="shared" si="0"/>
        <v>5.68</v>
      </c>
      <c r="K50" s="48">
        <f t="shared" si="1"/>
        <v>5.35</v>
      </c>
      <c r="L50" s="49">
        <v>5.35</v>
      </c>
      <c r="M50" s="50">
        <f t="shared" si="2"/>
        <v>1704</v>
      </c>
      <c r="N50" s="11">
        <f t="shared" si="3"/>
        <v>1605</v>
      </c>
      <c r="O50" s="11">
        <f t="shared" si="4"/>
        <v>1605</v>
      </c>
    </row>
    <row r="51" spans="1:15" ht="29.25" x14ac:dyDescent="0.25">
      <c r="A51" s="76"/>
      <c r="B51" s="8">
        <v>44</v>
      </c>
      <c r="C51" s="31">
        <v>267282</v>
      </c>
      <c r="D51" s="9" t="s">
        <v>61</v>
      </c>
      <c r="E51" s="10" t="s">
        <v>13</v>
      </c>
      <c r="F51" s="25">
        <v>1600</v>
      </c>
      <c r="G51" s="46">
        <v>1</v>
      </c>
      <c r="H51" s="46">
        <v>1.3</v>
      </c>
      <c r="I51" s="46">
        <v>1.157</v>
      </c>
      <c r="J51" s="47">
        <f t="shared" si="0"/>
        <v>1.1523333333333332</v>
      </c>
      <c r="K51" s="48">
        <f t="shared" si="1"/>
        <v>1.157</v>
      </c>
      <c r="L51" s="49">
        <v>1</v>
      </c>
      <c r="M51" s="50">
        <f t="shared" si="2"/>
        <v>1843.7333333333331</v>
      </c>
      <c r="N51" s="11">
        <f t="shared" si="3"/>
        <v>1851.2</v>
      </c>
      <c r="O51" s="11">
        <f t="shared" si="4"/>
        <v>1600</v>
      </c>
    </row>
    <row r="52" spans="1:15" ht="57.75" x14ac:dyDescent="0.25">
      <c r="A52" s="76"/>
      <c r="B52" s="8">
        <v>45</v>
      </c>
      <c r="C52" s="31">
        <v>270621</v>
      </c>
      <c r="D52" s="9" t="s">
        <v>62</v>
      </c>
      <c r="E52" s="10" t="s">
        <v>13</v>
      </c>
      <c r="F52" s="23">
        <v>2000</v>
      </c>
      <c r="G52" s="46">
        <v>1.29</v>
      </c>
      <c r="H52" s="46">
        <v>1.95</v>
      </c>
      <c r="I52" s="46">
        <v>1.5913999999999999</v>
      </c>
      <c r="J52" s="47">
        <f t="shared" si="0"/>
        <v>1.6104666666666667</v>
      </c>
      <c r="K52" s="48">
        <f t="shared" si="1"/>
        <v>1.5913999999999999</v>
      </c>
      <c r="L52" s="49">
        <v>1.29</v>
      </c>
      <c r="M52" s="50">
        <f t="shared" si="2"/>
        <v>3220.9333333333334</v>
      </c>
      <c r="N52" s="11">
        <f t="shared" si="3"/>
        <v>3182.7999999999997</v>
      </c>
      <c r="O52" s="11">
        <f t="shared" si="4"/>
        <v>2580</v>
      </c>
    </row>
    <row r="53" spans="1:15" ht="29.25" x14ac:dyDescent="0.25">
      <c r="A53" s="76"/>
      <c r="B53" s="8">
        <v>46</v>
      </c>
      <c r="C53" s="32">
        <v>445915</v>
      </c>
      <c r="D53" s="12" t="s">
        <v>63</v>
      </c>
      <c r="E53" s="10" t="s">
        <v>13</v>
      </c>
      <c r="F53" s="23">
        <v>500</v>
      </c>
      <c r="G53" s="46">
        <v>5.17</v>
      </c>
      <c r="H53" s="46">
        <v>4.6900000000000004</v>
      </c>
      <c r="I53" s="46">
        <v>6.1230000000000002</v>
      </c>
      <c r="J53" s="47">
        <f t="shared" si="0"/>
        <v>5.3276666666666666</v>
      </c>
      <c r="K53" s="48">
        <f t="shared" si="1"/>
        <v>5.17</v>
      </c>
      <c r="L53" s="49">
        <v>4.6900000000000004</v>
      </c>
      <c r="M53" s="50">
        <f t="shared" si="2"/>
        <v>2663.8333333333335</v>
      </c>
      <c r="N53" s="11">
        <f t="shared" si="3"/>
        <v>2585</v>
      </c>
      <c r="O53" s="11">
        <f t="shared" si="4"/>
        <v>2345</v>
      </c>
    </row>
    <row r="54" spans="1:15" ht="29.25" x14ac:dyDescent="0.25">
      <c r="A54" s="76"/>
      <c r="B54" s="8">
        <v>47</v>
      </c>
      <c r="C54" s="32">
        <v>442693</v>
      </c>
      <c r="D54" s="12" t="s">
        <v>64</v>
      </c>
      <c r="E54" s="10" t="s">
        <v>50</v>
      </c>
      <c r="F54" s="23">
        <v>500</v>
      </c>
      <c r="G54" s="46">
        <v>4.3174000000000001</v>
      </c>
      <c r="H54" s="46">
        <v>5.08</v>
      </c>
      <c r="I54" s="46">
        <v>10.4</v>
      </c>
      <c r="J54" s="47">
        <f t="shared" si="0"/>
        <v>6.5991333333333344</v>
      </c>
      <c r="K54" s="48">
        <f t="shared" si="1"/>
        <v>5.08</v>
      </c>
      <c r="L54" s="49">
        <v>4.32</v>
      </c>
      <c r="M54" s="50">
        <f t="shared" si="2"/>
        <v>3299.5666666666671</v>
      </c>
      <c r="N54" s="11">
        <f t="shared" si="3"/>
        <v>2540</v>
      </c>
      <c r="O54" s="11">
        <f t="shared" si="4"/>
        <v>2160</v>
      </c>
    </row>
    <row r="55" spans="1:15" ht="42.75" x14ac:dyDescent="0.25">
      <c r="A55" s="76"/>
      <c r="B55" s="8">
        <v>48</v>
      </c>
      <c r="C55" s="32">
        <v>442703</v>
      </c>
      <c r="D55" s="35" t="s">
        <v>247</v>
      </c>
      <c r="E55" s="10" t="s">
        <v>50</v>
      </c>
      <c r="F55" s="23">
        <v>600</v>
      </c>
      <c r="G55" s="46">
        <v>9.16</v>
      </c>
      <c r="H55" s="46">
        <v>9.02</v>
      </c>
      <c r="I55" s="46" t="s">
        <v>249</v>
      </c>
      <c r="J55" s="47">
        <f t="shared" si="0"/>
        <v>9.09</v>
      </c>
      <c r="K55" s="48">
        <f t="shared" si="1"/>
        <v>9.09</v>
      </c>
      <c r="L55" s="49">
        <v>9.02</v>
      </c>
      <c r="M55" s="50">
        <f t="shared" si="2"/>
        <v>5454</v>
      </c>
      <c r="N55" s="11">
        <f t="shared" si="3"/>
        <v>5454</v>
      </c>
      <c r="O55" s="11">
        <f t="shared" si="4"/>
        <v>5412</v>
      </c>
    </row>
    <row r="56" spans="1:15" ht="29.25" x14ac:dyDescent="0.25">
      <c r="A56" s="76"/>
      <c r="B56" s="8">
        <v>49</v>
      </c>
      <c r="C56" s="31">
        <v>442701</v>
      </c>
      <c r="D56" s="9" t="s">
        <v>65</v>
      </c>
      <c r="E56" s="10" t="s">
        <v>13</v>
      </c>
      <c r="F56" s="25">
        <v>2400</v>
      </c>
      <c r="G56" s="46">
        <v>4.17</v>
      </c>
      <c r="H56" s="46">
        <v>5.16</v>
      </c>
      <c r="I56" s="46">
        <v>5.46</v>
      </c>
      <c r="J56" s="47">
        <f t="shared" si="0"/>
        <v>4.93</v>
      </c>
      <c r="K56" s="48">
        <f t="shared" si="1"/>
        <v>5.16</v>
      </c>
      <c r="L56" s="49">
        <v>4.17</v>
      </c>
      <c r="M56" s="50">
        <f t="shared" si="2"/>
        <v>11832</v>
      </c>
      <c r="N56" s="11">
        <f t="shared" si="3"/>
        <v>12384</v>
      </c>
      <c r="O56" s="11">
        <f t="shared" si="4"/>
        <v>10008</v>
      </c>
    </row>
    <row r="57" spans="1:15" ht="43.5" x14ac:dyDescent="0.25">
      <c r="A57" s="76"/>
      <c r="B57" s="8">
        <v>50</v>
      </c>
      <c r="C57" s="31">
        <v>448845</v>
      </c>
      <c r="D57" s="9" t="s">
        <v>66</v>
      </c>
      <c r="E57" s="10" t="s">
        <v>13</v>
      </c>
      <c r="F57" s="25">
        <v>1600</v>
      </c>
      <c r="G57" s="46">
        <v>1.29</v>
      </c>
      <c r="H57" s="46">
        <v>1.68</v>
      </c>
      <c r="I57" s="46">
        <v>1.3394999999999999</v>
      </c>
      <c r="J57" s="47">
        <f t="shared" si="0"/>
        <v>1.4364999999999999</v>
      </c>
      <c r="K57" s="48">
        <f t="shared" si="1"/>
        <v>1.3394999999999999</v>
      </c>
      <c r="L57" s="49">
        <v>1.29</v>
      </c>
      <c r="M57" s="50">
        <f t="shared" si="2"/>
        <v>2298.3999999999996</v>
      </c>
      <c r="N57" s="11">
        <f t="shared" si="3"/>
        <v>2143.1999999999998</v>
      </c>
      <c r="O57" s="11">
        <f t="shared" si="4"/>
        <v>2064</v>
      </c>
    </row>
    <row r="58" spans="1:15" ht="29.25" x14ac:dyDescent="0.25">
      <c r="A58" s="76"/>
      <c r="B58" s="8">
        <v>51</v>
      </c>
      <c r="C58" s="31">
        <v>448844</v>
      </c>
      <c r="D58" s="9" t="s">
        <v>67</v>
      </c>
      <c r="E58" s="10" t="s">
        <v>100</v>
      </c>
      <c r="F58" s="25">
        <v>2600</v>
      </c>
      <c r="G58" s="46">
        <v>3.45</v>
      </c>
      <c r="H58" s="46">
        <v>3.76</v>
      </c>
      <c r="I58" s="46">
        <v>3.9679000000000002</v>
      </c>
      <c r="J58" s="47">
        <f t="shared" si="0"/>
        <v>3.7259666666666669</v>
      </c>
      <c r="K58" s="48">
        <f t="shared" si="1"/>
        <v>3.76</v>
      </c>
      <c r="L58" s="49">
        <v>3.97</v>
      </c>
      <c r="M58" s="50">
        <f t="shared" si="2"/>
        <v>9687.5133333333342</v>
      </c>
      <c r="N58" s="11">
        <f t="shared" si="3"/>
        <v>9776</v>
      </c>
      <c r="O58" s="11">
        <f t="shared" si="4"/>
        <v>10322</v>
      </c>
    </row>
    <row r="59" spans="1:15" ht="29.25" x14ac:dyDescent="0.25">
      <c r="A59" s="76"/>
      <c r="B59" s="8">
        <v>52</v>
      </c>
      <c r="C59" s="32">
        <v>340167</v>
      </c>
      <c r="D59" s="12" t="s">
        <v>68</v>
      </c>
      <c r="E59" s="10" t="s">
        <v>13</v>
      </c>
      <c r="F59" s="25">
        <v>3600</v>
      </c>
      <c r="G59" s="46">
        <v>1.1073999999999999</v>
      </c>
      <c r="H59" s="46">
        <v>1.32</v>
      </c>
      <c r="I59" s="46">
        <v>1.3</v>
      </c>
      <c r="J59" s="47">
        <f t="shared" si="0"/>
        <v>1.2424666666666668</v>
      </c>
      <c r="K59" s="48">
        <f t="shared" si="1"/>
        <v>1.3</v>
      </c>
      <c r="L59" s="49">
        <v>1.1100000000000001</v>
      </c>
      <c r="M59" s="50">
        <f t="shared" si="2"/>
        <v>4472.880000000001</v>
      </c>
      <c r="N59" s="11">
        <f t="shared" si="3"/>
        <v>4680</v>
      </c>
      <c r="O59" s="11">
        <f t="shared" si="4"/>
        <v>3996.0000000000005</v>
      </c>
    </row>
    <row r="60" spans="1:15" ht="43.5" x14ac:dyDescent="0.25">
      <c r="A60" s="76"/>
      <c r="B60" s="8">
        <v>53</v>
      </c>
      <c r="C60" s="32">
        <v>292418</v>
      </c>
      <c r="D60" s="12" t="s">
        <v>69</v>
      </c>
      <c r="E60" s="10" t="s">
        <v>70</v>
      </c>
      <c r="F60" s="23">
        <v>400</v>
      </c>
      <c r="G60" s="46">
        <v>6.9337</v>
      </c>
      <c r="H60" s="46">
        <v>9.18</v>
      </c>
      <c r="I60" s="46">
        <v>14.3</v>
      </c>
      <c r="J60" s="47">
        <f t="shared" si="0"/>
        <v>10.1379</v>
      </c>
      <c r="K60" s="48">
        <f t="shared" si="1"/>
        <v>9.18</v>
      </c>
      <c r="L60" s="49">
        <v>6.93</v>
      </c>
      <c r="M60" s="50">
        <f t="shared" si="2"/>
        <v>4055.16</v>
      </c>
      <c r="N60" s="11">
        <f t="shared" si="3"/>
        <v>3672</v>
      </c>
      <c r="O60" s="11">
        <f t="shared" si="4"/>
        <v>2772</v>
      </c>
    </row>
    <row r="61" spans="1:15" ht="43.5" x14ac:dyDescent="0.25">
      <c r="A61" s="76"/>
      <c r="B61" s="8">
        <v>54</v>
      </c>
      <c r="C61" s="31">
        <v>292418</v>
      </c>
      <c r="D61" s="12" t="s">
        <v>71</v>
      </c>
      <c r="E61" s="10" t="s">
        <v>70</v>
      </c>
      <c r="F61" s="23">
        <v>200</v>
      </c>
      <c r="G61" s="46">
        <v>14.41</v>
      </c>
      <c r="H61" s="46">
        <v>16.829999999999998</v>
      </c>
      <c r="I61" s="46">
        <v>24.7</v>
      </c>
      <c r="J61" s="47">
        <f t="shared" si="0"/>
        <v>18.646666666666665</v>
      </c>
      <c r="K61" s="48">
        <f t="shared" si="1"/>
        <v>16.829999999999998</v>
      </c>
      <c r="L61" s="49">
        <v>14.41</v>
      </c>
      <c r="M61" s="50">
        <f t="shared" si="2"/>
        <v>3729.333333333333</v>
      </c>
      <c r="N61" s="11">
        <f t="shared" si="3"/>
        <v>3365.9999999999995</v>
      </c>
      <c r="O61" s="11">
        <f t="shared" si="4"/>
        <v>2882</v>
      </c>
    </row>
    <row r="62" spans="1:15" ht="29.25" x14ac:dyDescent="0.25">
      <c r="A62" s="76"/>
      <c r="B62" s="8">
        <v>55</v>
      </c>
      <c r="C62" s="32">
        <v>267162</v>
      </c>
      <c r="D62" s="12" t="s">
        <v>72</v>
      </c>
      <c r="E62" s="13" t="s">
        <v>13</v>
      </c>
      <c r="F62" s="23">
        <v>400</v>
      </c>
      <c r="G62" s="46">
        <v>0.42199999999999999</v>
      </c>
      <c r="H62" s="46">
        <v>0.54</v>
      </c>
      <c r="I62" s="46">
        <v>0.7671</v>
      </c>
      <c r="J62" s="47">
        <f t="shared" si="0"/>
        <v>0.57636666666666658</v>
      </c>
      <c r="K62" s="48">
        <f t="shared" si="1"/>
        <v>0.54</v>
      </c>
      <c r="L62" s="49">
        <v>0.42</v>
      </c>
      <c r="M62" s="50">
        <f t="shared" si="2"/>
        <v>230.54666666666662</v>
      </c>
      <c r="N62" s="11">
        <f t="shared" si="3"/>
        <v>216</v>
      </c>
      <c r="O62" s="11">
        <f t="shared" si="4"/>
        <v>168</v>
      </c>
    </row>
    <row r="63" spans="1:15" ht="29.25" x14ac:dyDescent="0.25">
      <c r="A63" s="76"/>
      <c r="B63" s="8">
        <v>56</v>
      </c>
      <c r="C63" s="32">
        <v>267574</v>
      </c>
      <c r="D63" s="12" t="s">
        <v>73</v>
      </c>
      <c r="E63" s="10" t="s">
        <v>13</v>
      </c>
      <c r="F63" s="23">
        <v>600</v>
      </c>
      <c r="G63" s="46">
        <v>0.43</v>
      </c>
      <c r="H63" s="46">
        <v>0.51</v>
      </c>
      <c r="I63" s="46">
        <v>0.51949999999999996</v>
      </c>
      <c r="J63" s="47">
        <f t="shared" si="0"/>
        <v>0.48649999999999993</v>
      </c>
      <c r="K63" s="48">
        <f t="shared" si="1"/>
        <v>0.51</v>
      </c>
      <c r="L63" s="49">
        <v>0.43</v>
      </c>
      <c r="M63" s="50">
        <f t="shared" si="2"/>
        <v>291.89999999999998</v>
      </c>
      <c r="N63" s="11">
        <f t="shared" si="3"/>
        <v>306</v>
      </c>
      <c r="O63" s="11">
        <f t="shared" si="4"/>
        <v>258</v>
      </c>
    </row>
    <row r="64" spans="1:15" ht="43.5" x14ac:dyDescent="0.25">
      <c r="A64" s="76"/>
      <c r="B64" s="8">
        <v>57</v>
      </c>
      <c r="C64" s="32">
        <v>448699</v>
      </c>
      <c r="D64" s="38" t="s">
        <v>74</v>
      </c>
      <c r="E64" s="42" t="s">
        <v>13</v>
      </c>
      <c r="F64" s="40">
        <v>600</v>
      </c>
      <c r="G64" s="60">
        <v>0.4516</v>
      </c>
      <c r="H64" s="60">
        <v>3.5</v>
      </c>
      <c r="I64" s="60">
        <v>0.45500000000000002</v>
      </c>
      <c r="J64" s="47">
        <f t="shared" si="0"/>
        <v>1.4688666666666668</v>
      </c>
      <c r="K64" s="48">
        <f t="shared" si="1"/>
        <v>0.45500000000000002</v>
      </c>
      <c r="L64" s="49"/>
      <c r="M64" s="50">
        <f t="shared" si="2"/>
        <v>881.32</v>
      </c>
      <c r="N64" s="11">
        <f t="shared" si="3"/>
        <v>273</v>
      </c>
      <c r="O64" s="11">
        <f t="shared" si="4"/>
        <v>0</v>
      </c>
    </row>
    <row r="65" spans="1:15" ht="29.25" x14ac:dyDescent="0.25">
      <c r="A65" s="76"/>
      <c r="B65" s="8">
        <v>58</v>
      </c>
      <c r="C65" s="31">
        <v>272198</v>
      </c>
      <c r="D65" s="9" t="s">
        <v>75</v>
      </c>
      <c r="E65" s="10" t="s">
        <v>13</v>
      </c>
      <c r="F65" s="23">
        <v>600</v>
      </c>
      <c r="G65" s="46">
        <v>1.9433</v>
      </c>
      <c r="H65" s="46">
        <v>1.99</v>
      </c>
      <c r="I65" s="46">
        <v>1.911</v>
      </c>
      <c r="J65" s="47">
        <f t="shared" si="0"/>
        <v>1.9481000000000002</v>
      </c>
      <c r="K65" s="48">
        <f t="shared" si="1"/>
        <v>1.9433</v>
      </c>
      <c r="L65" s="49">
        <v>1.91</v>
      </c>
      <c r="M65" s="50">
        <f t="shared" si="2"/>
        <v>1168.8600000000001</v>
      </c>
      <c r="N65" s="11">
        <f t="shared" si="3"/>
        <v>1165.98</v>
      </c>
      <c r="O65" s="11">
        <f t="shared" si="4"/>
        <v>1146</v>
      </c>
    </row>
    <row r="66" spans="1:15" ht="43.5" x14ac:dyDescent="0.25">
      <c r="A66" s="76"/>
      <c r="B66" s="8">
        <v>59</v>
      </c>
      <c r="C66" s="31">
        <v>272091</v>
      </c>
      <c r="D66" s="9" t="s">
        <v>76</v>
      </c>
      <c r="E66" s="10" t="s">
        <v>13</v>
      </c>
      <c r="F66" s="25">
        <v>4800</v>
      </c>
      <c r="G66" s="46">
        <v>1.1200000000000001</v>
      </c>
      <c r="H66" s="46">
        <v>1.89</v>
      </c>
      <c r="I66" s="46">
        <v>1.1623000000000001</v>
      </c>
      <c r="J66" s="47">
        <f t="shared" si="0"/>
        <v>1.3907666666666667</v>
      </c>
      <c r="K66" s="48">
        <f t="shared" si="1"/>
        <v>1.1623000000000001</v>
      </c>
      <c r="L66" s="49">
        <v>1.1200000000000001</v>
      </c>
      <c r="M66" s="50">
        <f t="shared" si="2"/>
        <v>6675.68</v>
      </c>
      <c r="N66" s="11">
        <f t="shared" si="3"/>
        <v>5579.0400000000009</v>
      </c>
      <c r="O66" s="11">
        <f t="shared" si="4"/>
        <v>5376.0000000000009</v>
      </c>
    </row>
    <row r="67" spans="1:15" ht="43.5" x14ac:dyDescent="0.25">
      <c r="A67" s="76"/>
      <c r="B67" s="8">
        <v>60</v>
      </c>
      <c r="C67" s="31">
        <v>304148</v>
      </c>
      <c r="D67" s="9" t="s">
        <v>77</v>
      </c>
      <c r="E67" s="10" t="s">
        <v>13</v>
      </c>
      <c r="F67" s="25">
        <v>1200</v>
      </c>
      <c r="G67" s="46">
        <v>6.43</v>
      </c>
      <c r="H67" s="46">
        <v>5.68</v>
      </c>
      <c r="I67" s="46">
        <v>7.15</v>
      </c>
      <c r="J67" s="47">
        <f t="shared" si="0"/>
        <v>6.419999999999999</v>
      </c>
      <c r="K67" s="48">
        <f t="shared" si="1"/>
        <v>6.43</v>
      </c>
      <c r="L67" s="49">
        <v>5.68</v>
      </c>
      <c r="M67" s="50">
        <f t="shared" si="2"/>
        <v>7703.9999999999991</v>
      </c>
      <c r="N67" s="11">
        <f t="shared" si="3"/>
        <v>7716</v>
      </c>
      <c r="O67" s="11">
        <f t="shared" si="4"/>
        <v>6816</v>
      </c>
    </row>
    <row r="68" spans="1:15" ht="29.25" x14ac:dyDescent="0.25">
      <c r="A68" s="76"/>
      <c r="B68" s="8">
        <v>61</v>
      </c>
      <c r="C68" s="31">
        <v>276283</v>
      </c>
      <c r="D68" s="12" t="s">
        <v>78</v>
      </c>
      <c r="E68" s="10" t="s">
        <v>13</v>
      </c>
      <c r="F68" s="23">
        <v>200</v>
      </c>
      <c r="G68" s="46">
        <v>2.6070000000000002</v>
      </c>
      <c r="H68" s="46">
        <v>2.33</v>
      </c>
      <c r="I68" s="46">
        <v>2.8740000000000001</v>
      </c>
      <c r="J68" s="47">
        <f t="shared" si="0"/>
        <v>2.6036666666666668</v>
      </c>
      <c r="K68" s="48">
        <f t="shared" si="1"/>
        <v>2.6070000000000002</v>
      </c>
      <c r="L68" s="49">
        <v>2.33</v>
      </c>
      <c r="M68" s="50">
        <f t="shared" si="2"/>
        <v>520.73333333333335</v>
      </c>
      <c r="N68" s="11">
        <f t="shared" si="3"/>
        <v>521.40000000000009</v>
      </c>
      <c r="O68" s="11">
        <f t="shared" si="4"/>
        <v>466</v>
      </c>
    </row>
    <row r="69" spans="1:15" ht="29.25" x14ac:dyDescent="0.25">
      <c r="A69" s="76"/>
      <c r="B69" s="8">
        <v>62</v>
      </c>
      <c r="C69" s="31">
        <v>300733</v>
      </c>
      <c r="D69" s="9" t="s">
        <v>79</v>
      </c>
      <c r="E69" s="10" t="s">
        <v>13</v>
      </c>
      <c r="F69" s="23">
        <v>400</v>
      </c>
      <c r="G69" s="46">
        <v>1.1000000000000001</v>
      </c>
      <c r="H69" s="46">
        <v>1.1100000000000001</v>
      </c>
      <c r="I69" s="46">
        <v>0.97499999999999998</v>
      </c>
      <c r="J69" s="47">
        <f t="shared" si="0"/>
        <v>1.0616666666666668</v>
      </c>
      <c r="K69" s="48">
        <f t="shared" si="1"/>
        <v>1.1000000000000001</v>
      </c>
      <c r="L69" s="49">
        <v>0.98</v>
      </c>
      <c r="M69" s="50">
        <f t="shared" si="2"/>
        <v>424.66666666666669</v>
      </c>
      <c r="N69" s="11">
        <f t="shared" si="3"/>
        <v>440.00000000000006</v>
      </c>
      <c r="O69" s="11">
        <f t="shared" si="4"/>
        <v>392</v>
      </c>
    </row>
    <row r="70" spans="1:15" ht="29.25" x14ac:dyDescent="0.25">
      <c r="A70" s="76"/>
      <c r="B70" s="8">
        <v>63</v>
      </c>
      <c r="C70" s="31">
        <v>292427</v>
      </c>
      <c r="D70" s="9" t="s">
        <v>80</v>
      </c>
      <c r="E70" s="10" t="s">
        <v>13</v>
      </c>
      <c r="F70" s="25">
        <v>2400</v>
      </c>
      <c r="G70" s="46">
        <v>0.88</v>
      </c>
      <c r="H70" s="46">
        <v>1.42</v>
      </c>
      <c r="I70" s="46">
        <v>1.0269999999999999</v>
      </c>
      <c r="J70" s="47">
        <f t="shared" si="0"/>
        <v>1.109</v>
      </c>
      <c r="K70" s="48">
        <f t="shared" si="1"/>
        <v>1.0269999999999999</v>
      </c>
      <c r="L70" s="49">
        <v>0.88</v>
      </c>
      <c r="M70" s="50">
        <f t="shared" si="2"/>
        <v>2661.6</v>
      </c>
      <c r="N70" s="11">
        <f t="shared" si="3"/>
        <v>2464.7999999999997</v>
      </c>
      <c r="O70" s="11">
        <f t="shared" si="4"/>
        <v>2112</v>
      </c>
    </row>
    <row r="71" spans="1:15" ht="43.5" x14ac:dyDescent="0.25">
      <c r="A71" s="76"/>
      <c r="B71" s="8">
        <v>64</v>
      </c>
      <c r="C71" s="31">
        <v>270999</v>
      </c>
      <c r="D71" s="9" t="s">
        <v>81</v>
      </c>
      <c r="E71" s="10" t="s">
        <v>13</v>
      </c>
      <c r="F71" s="25">
        <v>1800</v>
      </c>
      <c r="G71" s="46">
        <v>1.4036999999999999</v>
      </c>
      <c r="H71" s="46">
        <v>1.27</v>
      </c>
      <c r="I71" s="46" t="s">
        <v>249</v>
      </c>
      <c r="J71" s="47">
        <f t="shared" si="0"/>
        <v>1.3368500000000001</v>
      </c>
      <c r="K71" s="48">
        <f t="shared" si="1"/>
        <v>1.3368500000000001</v>
      </c>
      <c r="L71" s="49">
        <v>1.27</v>
      </c>
      <c r="M71" s="50">
        <f t="shared" si="2"/>
        <v>2406.3300000000004</v>
      </c>
      <c r="N71" s="11">
        <f t="shared" si="3"/>
        <v>2406.3300000000004</v>
      </c>
      <c r="O71" s="11">
        <f t="shared" si="4"/>
        <v>2286</v>
      </c>
    </row>
    <row r="72" spans="1:15" ht="43.5" x14ac:dyDescent="0.25">
      <c r="A72" s="76"/>
      <c r="B72" s="8">
        <v>65</v>
      </c>
      <c r="C72" s="31">
        <v>271003</v>
      </c>
      <c r="D72" s="9" t="s">
        <v>82</v>
      </c>
      <c r="E72" s="10" t="s">
        <v>13</v>
      </c>
      <c r="F72" s="25">
        <v>3600</v>
      </c>
      <c r="G72" s="46">
        <v>0.75849999999999995</v>
      </c>
      <c r="H72" s="46">
        <v>1.17</v>
      </c>
      <c r="I72" s="46">
        <v>0.92300000000000004</v>
      </c>
      <c r="J72" s="47">
        <f t="shared" ref="J72:J135" si="5">AVERAGE(G72:I72)</f>
        <v>0.9504999999999999</v>
      </c>
      <c r="K72" s="48">
        <f t="shared" ref="K72:K135" si="6">MEDIAN(G72:I72)</f>
        <v>0.92300000000000004</v>
      </c>
      <c r="L72" s="49">
        <v>0.76</v>
      </c>
      <c r="M72" s="50">
        <f t="shared" ref="M72:M135" si="7">F72*J72</f>
        <v>3421.7999999999997</v>
      </c>
      <c r="N72" s="11">
        <f t="shared" ref="N72:N135" si="8">F72*K72</f>
        <v>3322.8</v>
      </c>
      <c r="O72" s="11">
        <f t="shared" ref="O72:O135" si="9">F72*L72</f>
        <v>2736</v>
      </c>
    </row>
    <row r="73" spans="1:15" ht="57.75" x14ac:dyDescent="0.25">
      <c r="A73" s="76"/>
      <c r="B73" s="8">
        <v>66</v>
      </c>
      <c r="C73" s="31">
        <v>272334</v>
      </c>
      <c r="D73" s="9" t="s">
        <v>83</v>
      </c>
      <c r="E73" s="10" t="s">
        <v>13</v>
      </c>
      <c r="F73" s="23">
        <v>600</v>
      </c>
      <c r="G73" s="46">
        <v>7.2141000000000002</v>
      </c>
      <c r="H73" s="46">
        <v>10</v>
      </c>
      <c r="I73" s="46" t="s">
        <v>249</v>
      </c>
      <c r="J73" s="47">
        <f t="shared" si="5"/>
        <v>8.607050000000001</v>
      </c>
      <c r="K73" s="48">
        <f t="shared" si="6"/>
        <v>8.607050000000001</v>
      </c>
      <c r="L73" s="49">
        <v>7.21</v>
      </c>
      <c r="M73" s="50">
        <f t="shared" si="7"/>
        <v>5164.2300000000005</v>
      </c>
      <c r="N73" s="11">
        <f t="shared" si="8"/>
        <v>5164.2300000000005</v>
      </c>
      <c r="O73" s="11">
        <f t="shared" si="9"/>
        <v>4326</v>
      </c>
    </row>
    <row r="74" spans="1:15" ht="57.75" x14ac:dyDescent="0.25">
      <c r="A74" s="76"/>
      <c r="B74" s="8">
        <v>67</v>
      </c>
      <c r="C74" s="31">
        <v>272336</v>
      </c>
      <c r="D74" s="9" t="s">
        <v>84</v>
      </c>
      <c r="E74" s="10" t="s">
        <v>13</v>
      </c>
      <c r="F74" s="23">
        <v>900</v>
      </c>
      <c r="G74" s="46">
        <v>9.0421999999999993</v>
      </c>
      <c r="H74" s="46">
        <v>8.3699999999999992</v>
      </c>
      <c r="I74" s="46">
        <v>10.5144</v>
      </c>
      <c r="J74" s="47">
        <f t="shared" si="5"/>
        <v>9.3088666666666668</v>
      </c>
      <c r="K74" s="48">
        <f t="shared" si="6"/>
        <v>9.0421999999999993</v>
      </c>
      <c r="L74" s="49">
        <v>8.3699999999999992</v>
      </c>
      <c r="M74" s="50">
        <f t="shared" si="7"/>
        <v>8377.98</v>
      </c>
      <c r="N74" s="11">
        <f t="shared" si="8"/>
        <v>8137.98</v>
      </c>
      <c r="O74" s="11">
        <f t="shared" si="9"/>
        <v>7532.9999999999991</v>
      </c>
    </row>
    <row r="75" spans="1:15" ht="29.25" x14ac:dyDescent="0.25">
      <c r="A75" s="76"/>
      <c r="B75" s="8">
        <v>68</v>
      </c>
      <c r="C75" s="31">
        <v>268252</v>
      </c>
      <c r="D75" s="9" t="s">
        <v>85</v>
      </c>
      <c r="E75" s="10" t="s">
        <v>13</v>
      </c>
      <c r="F75" s="25">
        <v>6600</v>
      </c>
      <c r="G75" s="46">
        <v>0.5413</v>
      </c>
      <c r="H75" s="46">
        <v>1.06</v>
      </c>
      <c r="I75" s="46">
        <v>0.87109999999999999</v>
      </c>
      <c r="J75" s="47">
        <f t="shared" si="5"/>
        <v>0.8241333333333335</v>
      </c>
      <c r="K75" s="48">
        <f t="shared" si="6"/>
        <v>0.87109999999999999</v>
      </c>
      <c r="L75" s="49">
        <v>0.54</v>
      </c>
      <c r="M75" s="50">
        <f t="shared" si="7"/>
        <v>5439.2800000000007</v>
      </c>
      <c r="N75" s="11">
        <f t="shared" si="8"/>
        <v>5749.26</v>
      </c>
      <c r="O75" s="11">
        <f t="shared" si="9"/>
        <v>3564.0000000000005</v>
      </c>
    </row>
    <row r="76" spans="1:15" ht="29.25" x14ac:dyDescent="0.25">
      <c r="A76" s="76"/>
      <c r="B76" s="8">
        <v>69</v>
      </c>
      <c r="C76" s="32">
        <v>268960</v>
      </c>
      <c r="D76" s="12" t="s">
        <v>86</v>
      </c>
      <c r="E76" s="10" t="s">
        <v>13</v>
      </c>
      <c r="F76" s="23">
        <v>300</v>
      </c>
      <c r="G76" s="46">
        <v>3.0979000000000001</v>
      </c>
      <c r="H76" s="46">
        <v>3.72</v>
      </c>
      <c r="I76" s="46">
        <v>3.0550000000000002</v>
      </c>
      <c r="J76" s="47">
        <f t="shared" si="5"/>
        <v>3.2909666666666664</v>
      </c>
      <c r="K76" s="48">
        <f t="shared" si="6"/>
        <v>3.0979000000000001</v>
      </c>
      <c r="L76" s="49">
        <v>3.06</v>
      </c>
      <c r="M76" s="50">
        <f t="shared" si="7"/>
        <v>987.29</v>
      </c>
      <c r="N76" s="11">
        <f t="shared" si="8"/>
        <v>929.37</v>
      </c>
      <c r="O76" s="11">
        <f t="shared" si="9"/>
        <v>918</v>
      </c>
    </row>
    <row r="77" spans="1:15" ht="29.25" x14ac:dyDescent="0.25">
      <c r="A77" s="76"/>
      <c r="B77" s="8">
        <v>70</v>
      </c>
      <c r="C77" s="32">
        <v>268446</v>
      </c>
      <c r="D77" s="12" t="s">
        <v>87</v>
      </c>
      <c r="E77" s="10" t="s">
        <v>13</v>
      </c>
      <c r="F77" s="23">
        <v>300</v>
      </c>
      <c r="G77" s="46">
        <v>6.67</v>
      </c>
      <c r="H77" s="46">
        <v>6.66</v>
      </c>
      <c r="I77" s="46">
        <v>7.2539999999999996</v>
      </c>
      <c r="J77" s="47">
        <f t="shared" si="5"/>
        <v>6.8613333333333335</v>
      </c>
      <c r="K77" s="48">
        <f t="shared" si="6"/>
        <v>6.67</v>
      </c>
      <c r="L77" s="49">
        <v>6.67</v>
      </c>
      <c r="M77" s="50">
        <f t="shared" si="7"/>
        <v>2058.4</v>
      </c>
      <c r="N77" s="11">
        <f t="shared" si="8"/>
        <v>2001</v>
      </c>
      <c r="O77" s="11">
        <f t="shared" si="9"/>
        <v>2001</v>
      </c>
    </row>
    <row r="78" spans="1:15" ht="29.25" x14ac:dyDescent="0.25">
      <c r="A78" s="76"/>
      <c r="B78" s="8">
        <v>71</v>
      </c>
      <c r="C78" s="32">
        <v>268255</v>
      </c>
      <c r="D78" s="12" t="s">
        <v>88</v>
      </c>
      <c r="E78" s="10" t="s">
        <v>13</v>
      </c>
      <c r="F78" s="25">
        <v>700</v>
      </c>
      <c r="G78" s="46">
        <v>0.96</v>
      </c>
      <c r="H78" s="46">
        <v>1.1599999999999999</v>
      </c>
      <c r="I78" s="46">
        <v>1.04</v>
      </c>
      <c r="J78" s="47">
        <f t="shared" si="5"/>
        <v>1.0533333333333335</v>
      </c>
      <c r="K78" s="48">
        <f t="shared" si="6"/>
        <v>1.04</v>
      </c>
      <c r="L78" s="49">
        <v>0.96</v>
      </c>
      <c r="M78" s="50">
        <f t="shared" si="7"/>
        <v>737.33333333333337</v>
      </c>
      <c r="N78" s="11">
        <f t="shared" si="8"/>
        <v>728</v>
      </c>
      <c r="O78" s="11">
        <f t="shared" si="9"/>
        <v>672</v>
      </c>
    </row>
    <row r="79" spans="1:15" ht="29.25" x14ac:dyDescent="0.25">
      <c r="A79" s="76"/>
      <c r="B79" s="8">
        <v>72</v>
      </c>
      <c r="C79" s="31">
        <v>267666</v>
      </c>
      <c r="D79" s="9" t="s">
        <v>89</v>
      </c>
      <c r="E79" s="10" t="s">
        <v>13</v>
      </c>
      <c r="F79" s="25">
        <v>1200</v>
      </c>
      <c r="G79" s="46">
        <v>0.74</v>
      </c>
      <c r="H79" s="46">
        <v>0.89</v>
      </c>
      <c r="I79" s="46">
        <v>0.71499999999999997</v>
      </c>
      <c r="J79" s="47">
        <f t="shared" si="5"/>
        <v>0.78166666666666662</v>
      </c>
      <c r="K79" s="48">
        <f t="shared" si="6"/>
        <v>0.74</v>
      </c>
      <c r="L79" s="49">
        <v>0.72</v>
      </c>
      <c r="M79" s="50">
        <f t="shared" si="7"/>
        <v>938</v>
      </c>
      <c r="N79" s="11">
        <f t="shared" si="8"/>
        <v>888</v>
      </c>
      <c r="O79" s="11">
        <f t="shared" si="9"/>
        <v>864</v>
      </c>
    </row>
    <row r="80" spans="1:15" ht="43.5" x14ac:dyDescent="0.25">
      <c r="A80" s="76"/>
      <c r="B80" s="8">
        <v>73</v>
      </c>
      <c r="C80" s="31">
        <v>267328</v>
      </c>
      <c r="D80" s="9" t="s">
        <v>90</v>
      </c>
      <c r="E80" s="10" t="s">
        <v>239</v>
      </c>
      <c r="F80" s="23">
        <v>100</v>
      </c>
      <c r="G80" s="46">
        <v>6.3471000000000002</v>
      </c>
      <c r="H80" s="46">
        <v>7.44</v>
      </c>
      <c r="I80" s="46">
        <v>7.8</v>
      </c>
      <c r="J80" s="47">
        <f t="shared" si="5"/>
        <v>7.1956999999999995</v>
      </c>
      <c r="K80" s="48">
        <f t="shared" si="6"/>
        <v>7.44</v>
      </c>
      <c r="L80" s="49">
        <v>6.35</v>
      </c>
      <c r="M80" s="50">
        <f t="shared" si="7"/>
        <v>719.56999999999994</v>
      </c>
      <c r="N80" s="11">
        <f t="shared" si="8"/>
        <v>744</v>
      </c>
      <c r="O80" s="11">
        <f t="shared" si="9"/>
        <v>635</v>
      </c>
    </row>
    <row r="81" spans="1:15" ht="29.25" x14ac:dyDescent="0.25">
      <c r="A81" s="76"/>
      <c r="B81" s="8">
        <v>74</v>
      </c>
      <c r="C81" s="32">
        <v>268256</v>
      </c>
      <c r="D81" s="12" t="s">
        <v>91</v>
      </c>
      <c r="E81" s="10" t="s">
        <v>13</v>
      </c>
      <c r="F81" s="23">
        <v>400</v>
      </c>
      <c r="G81" s="46">
        <v>1</v>
      </c>
      <c r="H81" s="46">
        <v>1.1399999999999999</v>
      </c>
      <c r="I81" s="46">
        <v>1.3</v>
      </c>
      <c r="J81" s="47">
        <f t="shared" si="5"/>
        <v>1.1466666666666665</v>
      </c>
      <c r="K81" s="48">
        <f t="shared" si="6"/>
        <v>1.1399999999999999</v>
      </c>
      <c r="L81" s="49">
        <v>1</v>
      </c>
      <c r="M81" s="50">
        <f t="shared" si="7"/>
        <v>458.66666666666663</v>
      </c>
      <c r="N81" s="11">
        <f t="shared" si="8"/>
        <v>455.99999999999994</v>
      </c>
      <c r="O81" s="11">
        <f t="shared" si="9"/>
        <v>400</v>
      </c>
    </row>
    <row r="82" spans="1:15" ht="29.25" x14ac:dyDescent="0.25">
      <c r="A82" s="76"/>
      <c r="B82" s="8">
        <v>75</v>
      </c>
      <c r="C82" s="32">
        <v>269759</v>
      </c>
      <c r="D82" s="12" t="s">
        <v>92</v>
      </c>
      <c r="E82" s="10" t="s">
        <v>13</v>
      </c>
      <c r="F82" s="25">
        <v>1000</v>
      </c>
      <c r="G82" s="46">
        <v>1.0900000000000001</v>
      </c>
      <c r="H82" s="46">
        <v>1.45</v>
      </c>
      <c r="I82" s="46" t="s">
        <v>249</v>
      </c>
      <c r="J82" s="47">
        <f t="shared" si="5"/>
        <v>1.27</v>
      </c>
      <c r="K82" s="48">
        <f t="shared" si="6"/>
        <v>1.27</v>
      </c>
      <c r="L82" s="49">
        <v>1.0900000000000001</v>
      </c>
      <c r="M82" s="50">
        <f t="shared" si="7"/>
        <v>1270</v>
      </c>
      <c r="N82" s="11">
        <f t="shared" si="8"/>
        <v>1270</v>
      </c>
      <c r="O82" s="11">
        <f t="shared" si="9"/>
        <v>1090</v>
      </c>
    </row>
    <row r="83" spans="1:15" ht="29.25" x14ac:dyDescent="0.25">
      <c r="A83" s="76"/>
      <c r="B83" s="8">
        <v>76</v>
      </c>
      <c r="C83" s="31">
        <v>270019</v>
      </c>
      <c r="D83" s="12" t="s">
        <v>93</v>
      </c>
      <c r="E83" s="10" t="s">
        <v>13</v>
      </c>
      <c r="F83" s="23">
        <v>200</v>
      </c>
      <c r="G83" s="46">
        <v>1.91</v>
      </c>
      <c r="H83" s="46">
        <v>2.25</v>
      </c>
      <c r="I83" s="46">
        <v>2.6343000000000001</v>
      </c>
      <c r="J83" s="47">
        <f t="shared" si="5"/>
        <v>2.2647666666666666</v>
      </c>
      <c r="K83" s="48">
        <f t="shared" si="6"/>
        <v>2.25</v>
      </c>
      <c r="L83" s="49">
        <v>1.91</v>
      </c>
      <c r="M83" s="50">
        <f t="shared" si="7"/>
        <v>452.95333333333332</v>
      </c>
      <c r="N83" s="11">
        <f t="shared" si="8"/>
        <v>450</v>
      </c>
      <c r="O83" s="11">
        <f t="shared" si="9"/>
        <v>382</v>
      </c>
    </row>
    <row r="84" spans="1:15" ht="29.25" x14ac:dyDescent="0.25">
      <c r="A84" s="76"/>
      <c r="B84" s="8">
        <v>77</v>
      </c>
      <c r="C84" s="32">
        <v>267540</v>
      </c>
      <c r="D84" s="9" t="s">
        <v>94</v>
      </c>
      <c r="E84" s="10" t="s">
        <v>13</v>
      </c>
      <c r="F84" s="23">
        <v>600</v>
      </c>
      <c r="G84" s="46">
        <v>0.52</v>
      </c>
      <c r="H84" s="46">
        <v>0.54</v>
      </c>
      <c r="I84" s="46">
        <v>0.65</v>
      </c>
      <c r="J84" s="47">
        <f t="shared" si="5"/>
        <v>0.56999999999999995</v>
      </c>
      <c r="K84" s="48">
        <f t="shared" si="6"/>
        <v>0.54</v>
      </c>
      <c r="L84" s="49">
        <v>0.52</v>
      </c>
      <c r="M84" s="50">
        <f t="shared" si="7"/>
        <v>341.99999999999994</v>
      </c>
      <c r="N84" s="11">
        <f t="shared" si="8"/>
        <v>324</v>
      </c>
      <c r="O84" s="11">
        <f t="shared" si="9"/>
        <v>312</v>
      </c>
    </row>
    <row r="85" spans="1:15" ht="29.25" x14ac:dyDescent="0.25">
      <c r="A85" s="76"/>
      <c r="B85" s="8">
        <v>78</v>
      </c>
      <c r="C85" s="32">
        <v>267541</v>
      </c>
      <c r="D85" s="38" t="s">
        <v>95</v>
      </c>
      <c r="E85" s="42" t="s">
        <v>13</v>
      </c>
      <c r="F85" s="40">
        <v>600</v>
      </c>
      <c r="G85" s="60">
        <v>0.6</v>
      </c>
      <c r="H85" s="60">
        <v>0.64</v>
      </c>
      <c r="I85" s="60">
        <v>0.71499999999999997</v>
      </c>
      <c r="J85" s="47">
        <f t="shared" si="5"/>
        <v>0.65166666666666673</v>
      </c>
      <c r="K85" s="48">
        <f t="shared" si="6"/>
        <v>0.64</v>
      </c>
      <c r="L85" s="49">
        <v>0.6</v>
      </c>
      <c r="M85" s="50">
        <f t="shared" si="7"/>
        <v>391.00000000000006</v>
      </c>
      <c r="N85" s="11">
        <f t="shared" si="8"/>
        <v>384</v>
      </c>
      <c r="O85" s="11">
        <f t="shared" si="9"/>
        <v>360</v>
      </c>
    </row>
    <row r="86" spans="1:15" ht="29.25" x14ac:dyDescent="0.25">
      <c r="A86" s="76"/>
      <c r="B86" s="8">
        <v>79</v>
      </c>
      <c r="C86" s="31">
        <v>272796</v>
      </c>
      <c r="D86" s="9" t="s">
        <v>96</v>
      </c>
      <c r="E86" s="10" t="s">
        <v>13</v>
      </c>
      <c r="F86" s="23">
        <v>400</v>
      </c>
      <c r="G86" s="46">
        <v>17.010000000000002</v>
      </c>
      <c r="H86" s="46">
        <v>16.02</v>
      </c>
      <c r="I86" s="46">
        <v>19.084</v>
      </c>
      <c r="J86" s="47">
        <f t="shared" si="5"/>
        <v>17.371333333333336</v>
      </c>
      <c r="K86" s="48">
        <f t="shared" si="6"/>
        <v>17.010000000000002</v>
      </c>
      <c r="L86" s="49">
        <v>16.02</v>
      </c>
      <c r="M86" s="50">
        <f t="shared" si="7"/>
        <v>6948.5333333333347</v>
      </c>
      <c r="N86" s="11">
        <f t="shared" si="8"/>
        <v>6804.0000000000009</v>
      </c>
      <c r="O86" s="11">
        <f t="shared" si="9"/>
        <v>6408</v>
      </c>
    </row>
    <row r="87" spans="1:15" ht="29.25" x14ac:dyDescent="0.25">
      <c r="A87" s="76"/>
      <c r="B87" s="8">
        <v>80</v>
      </c>
      <c r="C87" s="31">
        <v>272796</v>
      </c>
      <c r="D87" s="9" t="s">
        <v>97</v>
      </c>
      <c r="E87" s="10" t="s">
        <v>13</v>
      </c>
      <c r="F87" s="25">
        <v>1200</v>
      </c>
      <c r="G87" s="46">
        <v>7.34</v>
      </c>
      <c r="H87" s="46">
        <v>7.67</v>
      </c>
      <c r="I87" s="46">
        <v>9.75</v>
      </c>
      <c r="J87" s="47">
        <f t="shared" si="5"/>
        <v>8.2533333333333321</v>
      </c>
      <c r="K87" s="48">
        <f t="shared" si="6"/>
        <v>7.67</v>
      </c>
      <c r="L87" s="49">
        <v>7.34</v>
      </c>
      <c r="M87" s="50">
        <f t="shared" si="7"/>
        <v>9903.9999999999982</v>
      </c>
      <c r="N87" s="11">
        <f t="shared" si="8"/>
        <v>9204</v>
      </c>
      <c r="O87" s="11">
        <f t="shared" si="9"/>
        <v>8808</v>
      </c>
    </row>
    <row r="88" spans="1:15" ht="29.25" x14ac:dyDescent="0.25">
      <c r="A88" s="76"/>
      <c r="B88" s="8">
        <v>81</v>
      </c>
      <c r="C88" s="31">
        <v>268115</v>
      </c>
      <c r="D88" s="9" t="s">
        <v>98</v>
      </c>
      <c r="E88" s="10" t="s">
        <v>13</v>
      </c>
      <c r="F88" s="23">
        <v>400</v>
      </c>
      <c r="G88" s="46">
        <v>5.98</v>
      </c>
      <c r="H88" s="46">
        <v>6.26</v>
      </c>
      <c r="I88" s="46">
        <v>7.7220000000000004</v>
      </c>
      <c r="J88" s="47">
        <f t="shared" si="5"/>
        <v>6.6539999999999999</v>
      </c>
      <c r="K88" s="48">
        <f t="shared" si="6"/>
        <v>6.26</v>
      </c>
      <c r="L88" s="49">
        <v>5.98</v>
      </c>
      <c r="M88" s="50">
        <f t="shared" si="7"/>
        <v>2661.6</v>
      </c>
      <c r="N88" s="11">
        <f t="shared" si="8"/>
        <v>2504</v>
      </c>
      <c r="O88" s="11">
        <f t="shared" si="9"/>
        <v>2392</v>
      </c>
    </row>
    <row r="89" spans="1:15" ht="43.5" x14ac:dyDescent="0.25">
      <c r="A89" s="76"/>
      <c r="B89" s="8">
        <v>82</v>
      </c>
      <c r="C89" s="31">
        <v>342135</v>
      </c>
      <c r="D89" s="9" t="s">
        <v>99</v>
      </c>
      <c r="E89" s="10" t="s">
        <v>100</v>
      </c>
      <c r="F89" s="23">
        <v>800</v>
      </c>
      <c r="G89" s="46">
        <v>3.1530999999999998</v>
      </c>
      <c r="H89" s="46">
        <v>3.4</v>
      </c>
      <c r="I89" s="46">
        <v>3.5022000000000002</v>
      </c>
      <c r="J89" s="47">
        <f t="shared" si="5"/>
        <v>3.3517666666666663</v>
      </c>
      <c r="K89" s="48">
        <f t="shared" si="6"/>
        <v>3.4</v>
      </c>
      <c r="L89" s="49">
        <v>3.15</v>
      </c>
      <c r="M89" s="50">
        <f t="shared" si="7"/>
        <v>2681.413333333333</v>
      </c>
      <c r="N89" s="11">
        <f t="shared" si="8"/>
        <v>2720</v>
      </c>
      <c r="O89" s="11">
        <f t="shared" si="9"/>
        <v>2520</v>
      </c>
    </row>
    <row r="90" spans="1:15" ht="43.5" x14ac:dyDescent="0.25">
      <c r="A90" s="76"/>
      <c r="B90" s="8">
        <v>83</v>
      </c>
      <c r="C90" s="31">
        <v>342134</v>
      </c>
      <c r="D90" s="9" t="s">
        <v>101</v>
      </c>
      <c r="E90" s="10" t="s">
        <v>100</v>
      </c>
      <c r="F90" s="25">
        <v>1200</v>
      </c>
      <c r="G90" s="46">
        <v>4.75</v>
      </c>
      <c r="H90" s="46">
        <v>5.05</v>
      </c>
      <c r="I90" s="46">
        <v>4.55</v>
      </c>
      <c r="J90" s="47">
        <f t="shared" si="5"/>
        <v>4.7833333333333341</v>
      </c>
      <c r="K90" s="48">
        <f t="shared" si="6"/>
        <v>4.75</v>
      </c>
      <c r="L90" s="49">
        <v>4.55</v>
      </c>
      <c r="M90" s="50">
        <f t="shared" si="7"/>
        <v>5740.0000000000009</v>
      </c>
      <c r="N90" s="11">
        <f t="shared" si="8"/>
        <v>5700</v>
      </c>
      <c r="O90" s="11">
        <f t="shared" si="9"/>
        <v>5460</v>
      </c>
    </row>
    <row r="91" spans="1:15" ht="43.5" x14ac:dyDescent="0.25">
      <c r="A91" s="76"/>
      <c r="B91" s="8">
        <v>84</v>
      </c>
      <c r="C91" s="32">
        <v>342258</v>
      </c>
      <c r="D91" s="12" t="s">
        <v>102</v>
      </c>
      <c r="E91" s="10" t="s">
        <v>100</v>
      </c>
      <c r="F91" s="23">
        <v>300</v>
      </c>
      <c r="G91" s="46">
        <v>45.78</v>
      </c>
      <c r="H91" s="46">
        <v>40.78</v>
      </c>
      <c r="I91" s="46">
        <v>178.88</v>
      </c>
      <c r="J91" s="47">
        <f t="shared" si="5"/>
        <v>88.48</v>
      </c>
      <c r="K91" s="48">
        <f t="shared" si="6"/>
        <v>45.78</v>
      </c>
      <c r="L91" s="49">
        <v>40.78</v>
      </c>
      <c r="M91" s="50">
        <f t="shared" si="7"/>
        <v>26544</v>
      </c>
      <c r="N91" s="11">
        <f t="shared" si="8"/>
        <v>13734</v>
      </c>
      <c r="O91" s="11">
        <f t="shared" si="9"/>
        <v>12234</v>
      </c>
    </row>
    <row r="92" spans="1:15" ht="29.25" x14ac:dyDescent="0.25">
      <c r="A92" s="76"/>
      <c r="B92" s="8">
        <v>85</v>
      </c>
      <c r="C92" s="32">
        <v>268541</v>
      </c>
      <c r="D92" s="12" t="s">
        <v>103</v>
      </c>
      <c r="E92" s="10" t="s">
        <v>100</v>
      </c>
      <c r="F92" s="23">
        <v>200</v>
      </c>
      <c r="G92" s="46">
        <v>22.08</v>
      </c>
      <c r="H92" s="46">
        <v>20.99</v>
      </c>
      <c r="I92" s="46">
        <v>32.5</v>
      </c>
      <c r="J92" s="47">
        <f t="shared" si="5"/>
        <v>25.189999999999998</v>
      </c>
      <c r="K92" s="48">
        <f t="shared" si="6"/>
        <v>22.08</v>
      </c>
      <c r="L92" s="49">
        <v>20.99</v>
      </c>
      <c r="M92" s="50">
        <f t="shared" si="7"/>
        <v>5038</v>
      </c>
      <c r="N92" s="11">
        <f t="shared" si="8"/>
        <v>4416</v>
      </c>
      <c r="O92" s="11">
        <f t="shared" si="9"/>
        <v>4198</v>
      </c>
    </row>
    <row r="93" spans="1:15" ht="29.25" x14ac:dyDescent="0.25">
      <c r="A93" s="76"/>
      <c r="B93" s="8">
        <v>86</v>
      </c>
      <c r="C93" s="31">
        <v>332985</v>
      </c>
      <c r="D93" s="9" t="s">
        <v>104</v>
      </c>
      <c r="E93" s="10" t="s">
        <v>125</v>
      </c>
      <c r="F93" s="23">
        <v>400</v>
      </c>
      <c r="G93" s="46">
        <v>8.19</v>
      </c>
      <c r="H93" s="46">
        <v>14.48</v>
      </c>
      <c r="I93" s="46">
        <v>20.8</v>
      </c>
      <c r="J93" s="47">
        <f t="shared" si="5"/>
        <v>14.49</v>
      </c>
      <c r="K93" s="48">
        <f t="shared" si="6"/>
        <v>14.48</v>
      </c>
      <c r="L93" s="49">
        <v>8.19</v>
      </c>
      <c r="M93" s="50">
        <f t="shared" si="7"/>
        <v>5796</v>
      </c>
      <c r="N93" s="11">
        <f t="shared" si="8"/>
        <v>5792</v>
      </c>
      <c r="O93" s="11">
        <f t="shared" si="9"/>
        <v>3276</v>
      </c>
    </row>
    <row r="94" spans="1:15" ht="29.25" x14ac:dyDescent="0.25">
      <c r="A94" s="76"/>
      <c r="B94" s="8">
        <v>87</v>
      </c>
      <c r="C94" s="31">
        <v>332985</v>
      </c>
      <c r="D94" s="9" t="s">
        <v>104</v>
      </c>
      <c r="E94" s="10" t="s">
        <v>126</v>
      </c>
      <c r="F94" s="23">
        <v>400</v>
      </c>
      <c r="G94" s="46">
        <v>9.1</v>
      </c>
      <c r="H94" s="46">
        <v>23.89</v>
      </c>
      <c r="I94" s="46" t="s">
        <v>249</v>
      </c>
      <c r="J94" s="47">
        <f t="shared" si="5"/>
        <v>16.495000000000001</v>
      </c>
      <c r="K94" s="48">
        <f t="shared" si="6"/>
        <v>16.495000000000001</v>
      </c>
      <c r="L94" s="49">
        <v>9.1</v>
      </c>
      <c r="M94" s="50">
        <f t="shared" si="7"/>
        <v>6598</v>
      </c>
      <c r="N94" s="11">
        <f t="shared" si="8"/>
        <v>6598</v>
      </c>
      <c r="O94" s="11">
        <f t="shared" si="9"/>
        <v>3640</v>
      </c>
    </row>
    <row r="95" spans="1:15" ht="29.25" x14ac:dyDescent="0.25">
      <c r="A95" s="76"/>
      <c r="B95" s="8">
        <v>88</v>
      </c>
      <c r="C95" s="31">
        <v>269842</v>
      </c>
      <c r="D95" s="9" t="s">
        <v>105</v>
      </c>
      <c r="E95" s="10" t="s">
        <v>13</v>
      </c>
      <c r="F95" s="23">
        <v>500</v>
      </c>
      <c r="G95" s="46" t="s">
        <v>238</v>
      </c>
      <c r="H95" s="46">
        <v>11.22</v>
      </c>
      <c r="I95" s="46" t="s">
        <v>249</v>
      </c>
      <c r="J95" s="47">
        <f t="shared" si="5"/>
        <v>11.22</v>
      </c>
      <c r="K95" s="48">
        <f t="shared" si="6"/>
        <v>11.22</v>
      </c>
      <c r="L95" s="49">
        <v>11.22</v>
      </c>
      <c r="M95" s="50">
        <f t="shared" si="7"/>
        <v>5610</v>
      </c>
      <c r="N95" s="11">
        <f t="shared" si="8"/>
        <v>5610</v>
      </c>
      <c r="O95" s="11">
        <f t="shared" si="9"/>
        <v>5610</v>
      </c>
    </row>
    <row r="96" spans="1:15" ht="29.25" x14ac:dyDescent="0.25">
      <c r="A96" s="76"/>
      <c r="B96" s="8">
        <v>89</v>
      </c>
      <c r="C96" s="31">
        <v>269843</v>
      </c>
      <c r="D96" s="9" t="s">
        <v>106</v>
      </c>
      <c r="E96" s="10" t="s">
        <v>154</v>
      </c>
      <c r="F96" s="23">
        <v>400</v>
      </c>
      <c r="G96" s="46">
        <v>5.15</v>
      </c>
      <c r="H96" s="46">
        <v>8.59</v>
      </c>
      <c r="I96" s="46">
        <v>5.0179999999999998</v>
      </c>
      <c r="J96" s="47">
        <f t="shared" si="5"/>
        <v>6.2526666666666664</v>
      </c>
      <c r="K96" s="48">
        <f t="shared" si="6"/>
        <v>5.15</v>
      </c>
      <c r="L96" s="49">
        <v>5.0199999999999996</v>
      </c>
      <c r="M96" s="50">
        <f t="shared" si="7"/>
        <v>2501.0666666666666</v>
      </c>
      <c r="N96" s="11">
        <f t="shared" si="8"/>
        <v>2060</v>
      </c>
      <c r="O96" s="11">
        <f t="shared" si="9"/>
        <v>2007.9999999999998</v>
      </c>
    </row>
    <row r="97" spans="1:15" ht="29.25" x14ac:dyDescent="0.25">
      <c r="A97" s="76"/>
      <c r="B97" s="8">
        <v>90</v>
      </c>
      <c r="C97" s="31">
        <v>268488</v>
      </c>
      <c r="D97" s="9" t="s">
        <v>107</v>
      </c>
      <c r="E97" s="10" t="s">
        <v>13</v>
      </c>
      <c r="F97" s="23">
        <v>100</v>
      </c>
      <c r="G97" s="46">
        <v>15.59</v>
      </c>
      <c r="H97" s="46">
        <v>22.75</v>
      </c>
      <c r="I97" s="46">
        <v>19.5</v>
      </c>
      <c r="J97" s="47">
        <f t="shared" si="5"/>
        <v>19.28</v>
      </c>
      <c r="K97" s="48">
        <f t="shared" si="6"/>
        <v>19.5</v>
      </c>
      <c r="L97" s="49">
        <v>15.59</v>
      </c>
      <c r="M97" s="50">
        <f t="shared" si="7"/>
        <v>1928</v>
      </c>
      <c r="N97" s="11">
        <f t="shared" si="8"/>
        <v>1950</v>
      </c>
      <c r="O97" s="11">
        <f t="shared" si="9"/>
        <v>1559</v>
      </c>
    </row>
    <row r="98" spans="1:15" ht="29.25" x14ac:dyDescent="0.25">
      <c r="A98" s="76"/>
      <c r="B98" s="8">
        <v>91</v>
      </c>
      <c r="C98" s="31">
        <v>268264</v>
      </c>
      <c r="D98" s="9" t="s">
        <v>108</v>
      </c>
      <c r="E98" s="10" t="s">
        <v>13</v>
      </c>
      <c r="F98" s="23">
        <v>600</v>
      </c>
      <c r="G98" s="46">
        <v>2.75</v>
      </c>
      <c r="H98" s="46">
        <v>2.44</v>
      </c>
      <c r="I98" s="46">
        <v>2.8067000000000002</v>
      </c>
      <c r="J98" s="47">
        <f t="shared" si="5"/>
        <v>2.6655666666666664</v>
      </c>
      <c r="K98" s="48">
        <f t="shared" si="6"/>
        <v>2.75</v>
      </c>
      <c r="L98" s="49">
        <v>2.44</v>
      </c>
      <c r="M98" s="50">
        <f t="shared" si="7"/>
        <v>1599.34</v>
      </c>
      <c r="N98" s="11">
        <f t="shared" si="8"/>
        <v>1650</v>
      </c>
      <c r="O98" s="11">
        <f t="shared" si="9"/>
        <v>1464</v>
      </c>
    </row>
    <row r="99" spans="1:15" ht="43.5" x14ac:dyDescent="0.25">
      <c r="A99" s="76"/>
      <c r="B99" s="8">
        <v>92</v>
      </c>
      <c r="C99" s="31">
        <v>267310</v>
      </c>
      <c r="D99" s="9" t="s">
        <v>109</v>
      </c>
      <c r="E99" s="10" t="s">
        <v>250</v>
      </c>
      <c r="F99" s="23">
        <v>1000</v>
      </c>
      <c r="G99" s="46">
        <v>0.62</v>
      </c>
      <c r="H99" s="46">
        <v>0.67</v>
      </c>
      <c r="I99" s="46">
        <v>0.67600000000000005</v>
      </c>
      <c r="J99" s="47">
        <f t="shared" si="5"/>
        <v>0.65533333333333343</v>
      </c>
      <c r="K99" s="48">
        <f t="shared" si="6"/>
        <v>0.67</v>
      </c>
      <c r="L99" s="49">
        <v>0.62</v>
      </c>
      <c r="M99" s="50">
        <f t="shared" si="7"/>
        <v>655.33333333333348</v>
      </c>
      <c r="N99" s="11">
        <f t="shared" si="8"/>
        <v>670</v>
      </c>
      <c r="O99" s="11">
        <f t="shared" si="9"/>
        <v>620</v>
      </c>
    </row>
    <row r="100" spans="1:15" ht="29.25" x14ac:dyDescent="0.25">
      <c r="A100" s="76"/>
      <c r="B100" s="8">
        <v>93</v>
      </c>
      <c r="C100" s="31">
        <v>268498</v>
      </c>
      <c r="D100" s="9" t="s">
        <v>110</v>
      </c>
      <c r="E100" s="10" t="s">
        <v>240</v>
      </c>
      <c r="F100" s="23">
        <v>1000</v>
      </c>
      <c r="G100" s="46">
        <v>3.77</v>
      </c>
      <c r="H100" s="46">
        <v>4.97</v>
      </c>
      <c r="I100" s="46">
        <v>5.2572000000000001</v>
      </c>
      <c r="J100" s="47">
        <f t="shared" si="5"/>
        <v>4.6657333333333328</v>
      </c>
      <c r="K100" s="48">
        <f t="shared" si="6"/>
        <v>4.97</v>
      </c>
      <c r="L100" s="49">
        <v>3.77</v>
      </c>
      <c r="M100" s="50">
        <f t="shared" si="7"/>
        <v>4665.7333333333327</v>
      </c>
      <c r="N100" s="11">
        <f t="shared" si="8"/>
        <v>4970</v>
      </c>
      <c r="O100" s="11">
        <f t="shared" si="9"/>
        <v>3770</v>
      </c>
    </row>
    <row r="101" spans="1:15" ht="29.25" x14ac:dyDescent="0.25">
      <c r="A101" s="76"/>
      <c r="B101" s="8">
        <v>94</v>
      </c>
      <c r="C101" s="31">
        <v>442584</v>
      </c>
      <c r="D101" s="9" t="s">
        <v>111</v>
      </c>
      <c r="E101" s="10" t="s">
        <v>13</v>
      </c>
      <c r="F101" s="23">
        <v>400</v>
      </c>
      <c r="G101" s="46">
        <v>1.21</v>
      </c>
      <c r="H101" s="46">
        <v>2.79</v>
      </c>
      <c r="I101" s="46">
        <v>1.2350000000000001</v>
      </c>
      <c r="J101" s="47">
        <f t="shared" si="5"/>
        <v>1.7450000000000001</v>
      </c>
      <c r="K101" s="48">
        <f t="shared" si="6"/>
        <v>1.2350000000000001</v>
      </c>
      <c r="L101" s="49">
        <v>1.21</v>
      </c>
      <c r="M101" s="50">
        <f t="shared" si="7"/>
        <v>698</v>
      </c>
      <c r="N101" s="11">
        <f t="shared" si="8"/>
        <v>494.00000000000006</v>
      </c>
      <c r="O101" s="11">
        <f t="shared" si="9"/>
        <v>484</v>
      </c>
    </row>
    <row r="102" spans="1:15" ht="29.25" x14ac:dyDescent="0.25">
      <c r="A102" s="76"/>
      <c r="B102" s="8">
        <v>95</v>
      </c>
      <c r="C102" s="31">
        <v>268277</v>
      </c>
      <c r="D102" s="9" t="s">
        <v>112</v>
      </c>
      <c r="E102" s="10" t="s">
        <v>13</v>
      </c>
      <c r="F102" s="23">
        <v>400</v>
      </c>
      <c r="G102" s="46">
        <v>3.68</v>
      </c>
      <c r="H102" s="46">
        <v>4.22</v>
      </c>
      <c r="I102" s="46">
        <v>4.1859999999999999</v>
      </c>
      <c r="J102" s="47">
        <f t="shared" si="5"/>
        <v>4.0286666666666671</v>
      </c>
      <c r="K102" s="48">
        <f t="shared" si="6"/>
        <v>4.1859999999999999</v>
      </c>
      <c r="L102" s="49">
        <v>3.68</v>
      </c>
      <c r="M102" s="50">
        <f t="shared" si="7"/>
        <v>1611.4666666666669</v>
      </c>
      <c r="N102" s="11">
        <f t="shared" si="8"/>
        <v>1674.4</v>
      </c>
      <c r="O102" s="11">
        <f t="shared" si="9"/>
        <v>1472</v>
      </c>
    </row>
    <row r="103" spans="1:15" ht="29.25" x14ac:dyDescent="0.25">
      <c r="A103" s="76"/>
      <c r="B103" s="8">
        <v>96</v>
      </c>
      <c r="C103" s="31">
        <v>268160</v>
      </c>
      <c r="D103" s="9" t="s">
        <v>251</v>
      </c>
      <c r="E103" s="10" t="s">
        <v>13</v>
      </c>
      <c r="F103" s="23">
        <v>600</v>
      </c>
      <c r="G103" s="46" t="s">
        <v>238</v>
      </c>
      <c r="H103" s="46">
        <v>9.77</v>
      </c>
      <c r="I103" s="46">
        <v>9.36</v>
      </c>
      <c r="J103" s="47">
        <f t="shared" si="5"/>
        <v>9.5649999999999995</v>
      </c>
      <c r="K103" s="48">
        <f t="shared" si="6"/>
        <v>9.5649999999999995</v>
      </c>
      <c r="L103" s="49">
        <v>9.36</v>
      </c>
      <c r="M103" s="50">
        <f t="shared" si="7"/>
        <v>5739</v>
      </c>
      <c r="N103" s="11">
        <f t="shared" si="8"/>
        <v>5739</v>
      </c>
      <c r="O103" s="11">
        <f t="shared" si="9"/>
        <v>5616</v>
      </c>
    </row>
    <row r="104" spans="1:15" ht="29.25" x14ac:dyDescent="0.25">
      <c r="A104" s="76"/>
      <c r="B104" s="8">
        <v>97</v>
      </c>
      <c r="C104" s="31">
        <v>335112</v>
      </c>
      <c r="D104" s="9" t="s">
        <v>113</v>
      </c>
      <c r="E104" s="10" t="s">
        <v>13</v>
      </c>
      <c r="F104" s="23">
        <v>300</v>
      </c>
      <c r="G104" s="46">
        <v>2.35</v>
      </c>
      <c r="H104" s="46">
        <v>3.02</v>
      </c>
      <c r="I104" s="46">
        <v>3.9</v>
      </c>
      <c r="J104" s="47">
        <f t="shared" si="5"/>
        <v>3.09</v>
      </c>
      <c r="K104" s="48">
        <f t="shared" si="6"/>
        <v>3.02</v>
      </c>
      <c r="L104" s="49">
        <v>2.35</v>
      </c>
      <c r="M104" s="50">
        <f t="shared" si="7"/>
        <v>927</v>
      </c>
      <c r="N104" s="11">
        <f t="shared" si="8"/>
        <v>906</v>
      </c>
      <c r="O104" s="11">
        <f t="shared" si="9"/>
        <v>705</v>
      </c>
    </row>
    <row r="105" spans="1:15" ht="29.25" x14ac:dyDescent="0.25">
      <c r="A105" s="76"/>
      <c r="B105" s="8">
        <v>98</v>
      </c>
      <c r="C105" s="31">
        <v>267769</v>
      </c>
      <c r="D105" s="9" t="s">
        <v>114</v>
      </c>
      <c r="E105" s="10" t="s">
        <v>13</v>
      </c>
      <c r="F105" s="25">
        <v>1200</v>
      </c>
      <c r="G105" s="46">
        <v>3.15</v>
      </c>
      <c r="H105" s="46">
        <v>2.96</v>
      </c>
      <c r="I105" s="46">
        <v>3.5815000000000001</v>
      </c>
      <c r="J105" s="47">
        <f t="shared" si="5"/>
        <v>3.2304999999999997</v>
      </c>
      <c r="K105" s="48">
        <f t="shared" si="6"/>
        <v>3.15</v>
      </c>
      <c r="L105" s="49">
        <v>2.96</v>
      </c>
      <c r="M105" s="50">
        <f t="shared" si="7"/>
        <v>3876.5999999999995</v>
      </c>
      <c r="N105" s="11">
        <f t="shared" si="8"/>
        <v>3780</v>
      </c>
      <c r="O105" s="11">
        <f t="shared" si="9"/>
        <v>3552</v>
      </c>
    </row>
    <row r="106" spans="1:15" ht="43.5" x14ac:dyDescent="0.25">
      <c r="A106" s="76"/>
      <c r="B106" s="8">
        <v>99</v>
      </c>
      <c r="C106" s="31">
        <v>273457</v>
      </c>
      <c r="D106" s="9" t="s">
        <v>115</v>
      </c>
      <c r="E106" s="10" t="s">
        <v>13</v>
      </c>
      <c r="F106" s="23">
        <v>200</v>
      </c>
      <c r="G106" s="46">
        <v>1.52</v>
      </c>
      <c r="H106" s="46">
        <v>1.23</v>
      </c>
      <c r="I106" s="46">
        <v>5.2</v>
      </c>
      <c r="J106" s="47">
        <f t="shared" si="5"/>
        <v>2.65</v>
      </c>
      <c r="K106" s="48">
        <f t="shared" si="6"/>
        <v>1.52</v>
      </c>
      <c r="L106" s="49">
        <v>1.23</v>
      </c>
      <c r="M106" s="50">
        <f t="shared" si="7"/>
        <v>530</v>
      </c>
      <c r="N106" s="11">
        <f t="shared" si="8"/>
        <v>304</v>
      </c>
      <c r="O106" s="11">
        <f t="shared" si="9"/>
        <v>246</v>
      </c>
    </row>
    <row r="107" spans="1:15" x14ac:dyDescent="0.25">
      <c r="A107" s="76"/>
      <c r="B107" s="8">
        <v>100</v>
      </c>
      <c r="C107" s="31">
        <v>274989</v>
      </c>
      <c r="D107" s="9" t="s">
        <v>116</v>
      </c>
      <c r="E107" s="10" t="s">
        <v>13</v>
      </c>
      <c r="F107" s="25">
        <v>1800</v>
      </c>
      <c r="G107" s="46">
        <v>10.27</v>
      </c>
      <c r="H107" s="46"/>
      <c r="I107" s="46">
        <v>12.766</v>
      </c>
      <c r="J107" s="47">
        <f t="shared" si="5"/>
        <v>11.518000000000001</v>
      </c>
      <c r="K107" s="48">
        <f t="shared" si="6"/>
        <v>11.518000000000001</v>
      </c>
      <c r="L107" s="49">
        <v>10.27</v>
      </c>
      <c r="M107" s="50">
        <f t="shared" si="7"/>
        <v>20732.400000000001</v>
      </c>
      <c r="N107" s="11">
        <f t="shared" si="8"/>
        <v>20732.400000000001</v>
      </c>
      <c r="O107" s="11">
        <f t="shared" si="9"/>
        <v>18486</v>
      </c>
    </row>
    <row r="108" spans="1:15" ht="29.25" x14ac:dyDescent="0.25">
      <c r="A108" s="76"/>
      <c r="B108" s="8">
        <v>101</v>
      </c>
      <c r="C108" s="31">
        <v>268442</v>
      </c>
      <c r="D108" s="9" t="s">
        <v>117</v>
      </c>
      <c r="E108" s="10" t="s">
        <v>13</v>
      </c>
      <c r="F108" s="23">
        <v>80</v>
      </c>
      <c r="G108" s="46">
        <v>17.47</v>
      </c>
      <c r="H108" s="46">
        <v>19.2</v>
      </c>
      <c r="I108" s="46">
        <v>15.86</v>
      </c>
      <c r="J108" s="47">
        <f t="shared" si="5"/>
        <v>17.510000000000002</v>
      </c>
      <c r="K108" s="48">
        <f t="shared" si="6"/>
        <v>17.47</v>
      </c>
      <c r="L108" s="49">
        <v>15.86</v>
      </c>
      <c r="M108" s="50">
        <f t="shared" si="7"/>
        <v>1400.8000000000002</v>
      </c>
      <c r="N108" s="11">
        <f t="shared" si="8"/>
        <v>1397.6</v>
      </c>
      <c r="O108" s="11">
        <f t="shared" si="9"/>
        <v>1268.8</v>
      </c>
    </row>
    <row r="109" spans="1:15" ht="29.25" x14ac:dyDescent="0.25">
      <c r="A109" s="76"/>
      <c r="B109" s="8">
        <v>102</v>
      </c>
      <c r="C109" s="31">
        <v>268076</v>
      </c>
      <c r="D109" s="9" t="s">
        <v>118</v>
      </c>
      <c r="E109" s="10" t="s">
        <v>13</v>
      </c>
      <c r="F109" s="23">
        <v>200</v>
      </c>
      <c r="G109" s="46">
        <v>1.2839</v>
      </c>
      <c r="H109" s="46">
        <v>1.38</v>
      </c>
      <c r="I109" s="46">
        <v>1.1526000000000001</v>
      </c>
      <c r="J109" s="47">
        <f t="shared" si="5"/>
        <v>1.2721666666666667</v>
      </c>
      <c r="K109" s="48">
        <f t="shared" si="6"/>
        <v>1.2839</v>
      </c>
      <c r="L109" s="49">
        <v>1.1499999999999999</v>
      </c>
      <c r="M109" s="50">
        <f t="shared" si="7"/>
        <v>254.43333333333334</v>
      </c>
      <c r="N109" s="11">
        <f t="shared" si="8"/>
        <v>256.78000000000003</v>
      </c>
      <c r="O109" s="11">
        <f t="shared" si="9"/>
        <v>229.99999999999997</v>
      </c>
    </row>
    <row r="110" spans="1:15" ht="29.25" x14ac:dyDescent="0.25">
      <c r="A110" s="76"/>
      <c r="B110" s="8">
        <v>103</v>
      </c>
      <c r="C110" s="31">
        <v>268075</v>
      </c>
      <c r="D110" s="9" t="s">
        <v>119</v>
      </c>
      <c r="E110" s="10" t="s">
        <v>13</v>
      </c>
      <c r="F110" s="23">
        <v>200</v>
      </c>
      <c r="G110" s="46">
        <v>6.02</v>
      </c>
      <c r="H110" s="46">
        <v>6.42</v>
      </c>
      <c r="I110" s="46">
        <v>6.6494999999999997</v>
      </c>
      <c r="J110" s="47">
        <f t="shared" si="5"/>
        <v>6.3631666666666673</v>
      </c>
      <c r="K110" s="48">
        <f t="shared" si="6"/>
        <v>6.42</v>
      </c>
      <c r="L110" s="49">
        <v>6.02</v>
      </c>
      <c r="M110" s="50">
        <f t="shared" si="7"/>
        <v>1272.6333333333334</v>
      </c>
      <c r="N110" s="11">
        <f t="shared" si="8"/>
        <v>1284</v>
      </c>
      <c r="O110" s="11">
        <f t="shared" si="9"/>
        <v>1204</v>
      </c>
    </row>
    <row r="111" spans="1:15" ht="29.25" x14ac:dyDescent="0.25">
      <c r="A111" s="76"/>
      <c r="B111" s="8">
        <v>104</v>
      </c>
      <c r="C111" s="31">
        <v>269818</v>
      </c>
      <c r="D111" s="9" t="s">
        <v>120</v>
      </c>
      <c r="E111" s="10" t="s">
        <v>13</v>
      </c>
      <c r="F111" s="23">
        <v>700</v>
      </c>
      <c r="G111" s="46">
        <v>1.36</v>
      </c>
      <c r="H111" s="46">
        <v>1.68</v>
      </c>
      <c r="I111" s="46">
        <v>1.482</v>
      </c>
      <c r="J111" s="47">
        <f t="shared" si="5"/>
        <v>1.5073333333333334</v>
      </c>
      <c r="K111" s="48">
        <f t="shared" si="6"/>
        <v>1.482</v>
      </c>
      <c r="L111" s="49">
        <v>1.36</v>
      </c>
      <c r="M111" s="50">
        <f t="shared" si="7"/>
        <v>1055.1333333333334</v>
      </c>
      <c r="N111" s="11">
        <f t="shared" si="8"/>
        <v>1037.4000000000001</v>
      </c>
      <c r="O111" s="11">
        <f t="shared" si="9"/>
        <v>952.00000000000011</v>
      </c>
    </row>
    <row r="112" spans="1:15" ht="29.25" x14ac:dyDescent="0.25">
      <c r="A112" s="76"/>
      <c r="B112" s="8">
        <v>105</v>
      </c>
      <c r="C112" s="31">
        <v>268533</v>
      </c>
      <c r="D112" s="9" t="s">
        <v>121</v>
      </c>
      <c r="E112" s="10" t="s">
        <v>13</v>
      </c>
      <c r="F112" s="23">
        <v>500</v>
      </c>
      <c r="G112" s="46">
        <v>9.94</v>
      </c>
      <c r="H112" s="46">
        <v>10.34</v>
      </c>
      <c r="I112" s="46">
        <v>11.7</v>
      </c>
      <c r="J112" s="47">
        <f t="shared" si="5"/>
        <v>10.66</v>
      </c>
      <c r="K112" s="48">
        <f t="shared" si="6"/>
        <v>10.34</v>
      </c>
      <c r="L112" s="49">
        <v>9.34</v>
      </c>
      <c r="M112" s="50">
        <f t="shared" si="7"/>
        <v>5330</v>
      </c>
      <c r="N112" s="11">
        <f t="shared" si="8"/>
        <v>5170</v>
      </c>
      <c r="O112" s="11">
        <f t="shared" si="9"/>
        <v>4670</v>
      </c>
    </row>
    <row r="113" spans="1:15" ht="29.25" x14ac:dyDescent="0.25">
      <c r="A113" s="76"/>
      <c r="B113" s="8">
        <v>106</v>
      </c>
      <c r="C113" s="31">
        <v>271687</v>
      </c>
      <c r="D113" s="9" t="s">
        <v>122</v>
      </c>
      <c r="E113" s="10" t="s">
        <v>127</v>
      </c>
      <c r="F113" s="25">
        <v>4800</v>
      </c>
      <c r="G113" s="46">
        <v>0.83</v>
      </c>
      <c r="H113" s="46">
        <v>1.02</v>
      </c>
      <c r="I113" s="46">
        <v>0.97499999999999998</v>
      </c>
      <c r="J113" s="47">
        <f t="shared" si="5"/>
        <v>0.94166666666666676</v>
      </c>
      <c r="K113" s="48">
        <f t="shared" si="6"/>
        <v>0.97499999999999998</v>
      </c>
      <c r="L113" s="49">
        <v>0.83</v>
      </c>
      <c r="M113" s="50">
        <f t="shared" si="7"/>
        <v>4520.0000000000009</v>
      </c>
      <c r="N113" s="11">
        <f t="shared" si="8"/>
        <v>4680</v>
      </c>
      <c r="O113" s="11">
        <f t="shared" si="9"/>
        <v>3984</v>
      </c>
    </row>
    <row r="114" spans="1:15" ht="29.25" x14ac:dyDescent="0.25">
      <c r="A114" s="76"/>
      <c r="B114" s="8">
        <v>107</v>
      </c>
      <c r="C114" s="31">
        <v>292399</v>
      </c>
      <c r="D114" s="9" t="s">
        <v>123</v>
      </c>
      <c r="E114" s="10" t="s">
        <v>13</v>
      </c>
      <c r="F114" s="23">
        <v>500</v>
      </c>
      <c r="G114" s="46">
        <v>2.2799999999999998</v>
      </c>
      <c r="H114" s="46">
        <v>2.06</v>
      </c>
      <c r="I114" s="46">
        <v>2.5209999999999999</v>
      </c>
      <c r="J114" s="47">
        <f t="shared" si="5"/>
        <v>2.2869999999999999</v>
      </c>
      <c r="K114" s="48">
        <f t="shared" si="6"/>
        <v>2.2799999999999998</v>
      </c>
      <c r="L114" s="49">
        <v>2.06</v>
      </c>
      <c r="M114" s="50">
        <f t="shared" si="7"/>
        <v>1143.5</v>
      </c>
      <c r="N114" s="11">
        <f t="shared" si="8"/>
        <v>1140</v>
      </c>
      <c r="O114" s="11">
        <f t="shared" si="9"/>
        <v>1030</v>
      </c>
    </row>
    <row r="115" spans="1:15" ht="43.5" x14ac:dyDescent="0.25">
      <c r="A115" s="76"/>
      <c r="B115" s="8">
        <v>108</v>
      </c>
      <c r="C115" s="31">
        <v>271725</v>
      </c>
      <c r="D115" s="9" t="s">
        <v>124</v>
      </c>
      <c r="E115" s="10" t="s">
        <v>241</v>
      </c>
      <c r="F115" s="23">
        <v>600</v>
      </c>
      <c r="G115" s="46">
        <v>14.33</v>
      </c>
      <c r="H115" s="46">
        <v>15.26</v>
      </c>
      <c r="I115" s="46">
        <v>184.6</v>
      </c>
      <c r="J115" s="47">
        <f t="shared" si="5"/>
        <v>71.396666666666661</v>
      </c>
      <c r="K115" s="48">
        <f t="shared" si="6"/>
        <v>15.26</v>
      </c>
      <c r="L115" s="49">
        <v>14.33</v>
      </c>
      <c r="M115" s="50">
        <f t="shared" si="7"/>
        <v>42838</v>
      </c>
      <c r="N115" s="11">
        <f t="shared" si="8"/>
        <v>9156</v>
      </c>
      <c r="O115" s="11">
        <f t="shared" si="9"/>
        <v>8598</v>
      </c>
    </row>
    <row r="116" spans="1:15" ht="29.25" x14ac:dyDescent="0.25">
      <c r="A116" s="77"/>
      <c r="B116" s="8">
        <v>109</v>
      </c>
      <c r="C116" s="31">
        <v>268395</v>
      </c>
      <c r="D116" s="9" t="s">
        <v>253</v>
      </c>
      <c r="E116" s="10" t="s">
        <v>50</v>
      </c>
      <c r="F116" s="23">
        <v>60</v>
      </c>
      <c r="G116" s="46">
        <v>40.26</v>
      </c>
      <c r="H116" s="46">
        <v>31.3</v>
      </c>
      <c r="I116" s="46">
        <v>35.1</v>
      </c>
      <c r="J116" s="47">
        <f t="shared" si="5"/>
        <v>35.553333333333335</v>
      </c>
      <c r="K116" s="48">
        <f t="shared" si="6"/>
        <v>35.1</v>
      </c>
      <c r="L116" s="49">
        <v>31.3</v>
      </c>
      <c r="M116" s="50">
        <f t="shared" si="7"/>
        <v>2133.2000000000003</v>
      </c>
      <c r="N116" s="11">
        <f t="shared" si="8"/>
        <v>2106</v>
      </c>
      <c r="O116" s="11">
        <f t="shared" si="9"/>
        <v>1878</v>
      </c>
    </row>
    <row r="117" spans="1:15" x14ac:dyDescent="0.25">
      <c r="A117" s="75" t="s">
        <v>156</v>
      </c>
      <c r="B117" s="8">
        <v>110</v>
      </c>
      <c r="C117" s="31">
        <v>267936</v>
      </c>
      <c r="D117" s="9" t="s">
        <v>129</v>
      </c>
      <c r="E117" s="10" t="s">
        <v>18</v>
      </c>
      <c r="F117" s="25">
        <v>30400</v>
      </c>
      <c r="G117" s="54">
        <v>0.26</v>
      </c>
      <c r="H117" s="54">
        <v>0.21</v>
      </c>
      <c r="I117" s="54">
        <v>0.26</v>
      </c>
      <c r="J117" s="47">
        <f t="shared" si="5"/>
        <v>0.24333333333333332</v>
      </c>
      <c r="K117" s="48">
        <f t="shared" si="6"/>
        <v>0.26</v>
      </c>
      <c r="L117" s="55">
        <v>0.21</v>
      </c>
      <c r="M117" s="50">
        <f t="shared" si="7"/>
        <v>7397.333333333333</v>
      </c>
      <c r="N117" s="11">
        <f t="shared" si="8"/>
        <v>7904</v>
      </c>
      <c r="O117" s="11">
        <f t="shared" si="9"/>
        <v>6384</v>
      </c>
    </row>
    <row r="118" spans="1:15" x14ac:dyDescent="0.25">
      <c r="A118" s="76"/>
      <c r="B118" s="8">
        <v>111</v>
      </c>
      <c r="C118" s="31">
        <v>343573</v>
      </c>
      <c r="D118" s="9" t="s">
        <v>130</v>
      </c>
      <c r="E118" s="10" t="s">
        <v>18</v>
      </c>
      <c r="F118" s="25">
        <v>60600</v>
      </c>
      <c r="G118" s="54">
        <v>0.35</v>
      </c>
      <c r="H118" s="54">
        <v>0.38</v>
      </c>
      <c r="I118" s="54">
        <v>0.39</v>
      </c>
      <c r="J118" s="47">
        <f t="shared" si="5"/>
        <v>0.37333333333333335</v>
      </c>
      <c r="K118" s="48">
        <f t="shared" si="6"/>
        <v>0.38</v>
      </c>
      <c r="L118" s="55">
        <v>0.35</v>
      </c>
      <c r="M118" s="50">
        <f t="shared" si="7"/>
        <v>22624</v>
      </c>
      <c r="N118" s="11">
        <f t="shared" si="8"/>
        <v>23028</v>
      </c>
      <c r="O118" s="11">
        <f t="shared" si="9"/>
        <v>21210</v>
      </c>
    </row>
    <row r="119" spans="1:15" ht="29.25" x14ac:dyDescent="0.25">
      <c r="A119" s="76"/>
      <c r="B119" s="8">
        <v>112</v>
      </c>
      <c r="C119" s="31">
        <v>274806</v>
      </c>
      <c r="D119" s="9" t="s">
        <v>131</v>
      </c>
      <c r="E119" s="10" t="s">
        <v>153</v>
      </c>
      <c r="F119" s="25">
        <v>24800</v>
      </c>
      <c r="G119" s="54">
        <v>0.88</v>
      </c>
      <c r="H119" s="54">
        <v>0.73</v>
      </c>
      <c r="I119" s="54">
        <v>1.3081</v>
      </c>
      <c r="J119" s="47">
        <f t="shared" si="5"/>
        <v>0.97270000000000001</v>
      </c>
      <c r="K119" s="48">
        <f t="shared" si="6"/>
        <v>0.88</v>
      </c>
      <c r="L119" s="55">
        <v>0.73</v>
      </c>
      <c r="M119" s="50">
        <f t="shared" si="7"/>
        <v>24122.959999999999</v>
      </c>
      <c r="N119" s="11">
        <f t="shared" si="8"/>
        <v>21824</v>
      </c>
      <c r="O119" s="11">
        <f t="shared" si="9"/>
        <v>18104</v>
      </c>
    </row>
    <row r="120" spans="1:15" x14ac:dyDescent="0.25">
      <c r="A120" s="76"/>
      <c r="B120" s="8">
        <v>113</v>
      </c>
      <c r="C120" s="31">
        <v>269603</v>
      </c>
      <c r="D120" s="9" t="s">
        <v>132</v>
      </c>
      <c r="E120" s="10" t="s">
        <v>18</v>
      </c>
      <c r="F120" s="23">
        <v>120</v>
      </c>
      <c r="G120" s="54">
        <v>0.2</v>
      </c>
      <c r="H120" s="54">
        <v>0.16</v>
      </c>
      <c r="I120" s="54">
        <v>0.20250000000000001</v>
      </c>
      <c r="J120" s="47">
        <f t="shared" si="5"/>
        <v>0.1875</v>
      </c>
      <c r="K120" s="48">
        <f t="shared" si="6"/>
        <v>0.2</v>
      </c>
      <c r="L120" s="55">
        <v>0.16</v>
      </c>
      <c r="M120" s="50">
        <f t="shared" si="7"/>
        <v>22.5</v>
      </c>
      <c r="N120" s="11">
        <f t="shared" si="8"/>
        <v>24</v>
      </c>
      <c r="O120" s="11">
        <f t="shared" si="9"/>
        <v>19.2</v>
      </c>
    </row>
    <row r="121" spans="1:15" x14ac:dyDescent="0.25">
      <c r="A121" s="76"/>
      <c r="B121" s="8">
        <v>114</v>
      </c>
      <c r="C121" s="31">
        <v>272045</v>
      </c>
      <c r="D121" s="9" t="s">
        <v>133</v>
      </c>
      <c r="E121" s="10" t="s">
        <v>18</v>
      </c>
      <c r="F121" s="23">
        <v>400</v>
      </c>
      <c r="G121" s="54">
        <v>0.54</v>
      </c>
      <c r="H121" s="54">
        <v>0.54</v>
      </c>
      <c r="I121" s="54">
        <v>0.44850000000000001</v>
      </c>
      <c r="J121" s="47">
        <f t="shared" si="5"/>
        <v>0.50950000000000006</v>
      </c>
      <c r="K121" s="48">
        <f t="shared" si="6"/>
        <v>0.54</v>
      </c>
      <c r="L121" s="55">
        <v>0.54</v>
      </c>
      <c r="M121" s="50">
        <f t="shared" si="7"/>
        <v>203.8</v>
      </c>
      <c r="N121" s="11">
        <f t="shared" si="8"/>
        <v>216</v>
      </c>
      <c r="O121" s="11">
        <f t="shared" si="9"/>
        <v>216</v>
      </c>
    </row>
    <row r="122" spans="1:15" x14ac:dyDescent="0.25">
      <c r="A122" s="76"/>
      <c r="B122" s="8">
        <v>115</v>
      </c>
      <c r="C122" s="31">
        <v>434505</v>
      </c>
      <c r="D122" s="9" t="s">
        <v>134</v>
      </c>
      <c r="E122" s="10" t="s">
        <v>18</v>
      </c>
      <c r="F122" s="23">
        <v>100</v>
      </c>
      <c r="G122" s="54">
        <v>1.53</v>
      </c>
      <c r="H122" s="54">
        <v>1.25</v>
      </c>
      <c r="I122" s="54">
        <v>1.3</v>
      </c>
      <c r="J122" s="47">
        <f t="shared" si="5"/>
        <v>1.36</v>
      </c>
      <c r="K122" s="48">
        <f t="shared" si="6"/>
        <v>1.3</v>
      </c>
      <c r="L122" s="55">
        <v>1.25</v>
      </c>
      <c r="M122" s="50">
        <f t="shared" si="7"/>
        <v>136</v>
      </c>
      <c r="N122" s="11">
        <f t="shared" si="8"/>
        <v>130</v>
      </c>
      <c r="O122" s="11">
        <f t="shared" si="9"/>
        <v>125</v>
      </c>
    </row>
    <row r="123" spans="1:15" ht="29.25" x14ac:dyDescent="0.25">
      <c r="A123" s="76"/>
      <c r="B123" s="8">
        <v>116</v>
      </c>
      <c r="C123" s="31">
        <v>272043</v>
      </c>
      <c r="D123" s="9" t="s">
        <v>135</v>
      </c>
      <c r="E123" s="10" t="s">
        <v>18</v>
      </c>
      <c r="F123" s="23">
        <v>600</v>
      </c>
      <c r="G123" s="54">
        <v>0.51</v>
      </c>
      <c r="H123" s="54">
        <v>0.25</v>
      </c>
      <c r="I123" s="54">
        <v>0.30590000000000001</v>
      </c>
      <c r="J123" s="47">
        <f t="shared" si="5"/>
        <v>0.3553</v>
      </c>
      <c r="K123" s="48">
        <f t="shared" si="6"/>
        <v>0.30590000000000001</v>
      </c>
      <c r="L123" s="55">
        <v>0.25</v>
      </c>
      <c r="M123" s="50">
        <f t="shared" si="7"/>
        <v>213.18</v>
      </c>
      <c r="N123" s="11">
        <f t="shared" si="8"/>
        <v>183.54</v>
      </c>
      <c r="O123" s="11">
        <f t="shared" si="9"/>
        <v>150</v>
      </c>
    </row>
    <row r="124" spans="1:15" ht="29.25" x14ac:dyDescent="0.25">
      <c r="A124" s="76"/>
      <c r="B124" s="8">
        <v>117</v>
      </c>
      <c r="C124" s="31">
        <v>272044</v>
      </c>
      <c r="D124" s="9" t="s">
        <v>136</v>
      </c>
      <c r="E124" s="10" t="s">
        <v>18</v>
      </c>
      <c r="F124" s="25">
        <v>1200</v>
      </c>
      <c r="G124" s="54">
        <v>0.39</v>
      </c>
      <c r="H124" s="54">
        <v>0.34</v>
      </c>
      <c r="I124" s="54">
        <v>0.37840000000000001</v>
      </c>
      <c r="J124" s="47">
        <f t="shared" si="5"/>
        <v>0.36946666666666667</v>
      </c>
      <c r="K124" s="48">
        <f t="shared" si="6"/>
        <v>0.37840000000000001</v>
      </c>
      <c r="L124" s="55">
        <v>0.34</v>
      </c>
      <c r="M124" s="50">
        <f t="shared" si="7"/>
        <v>443.36</v>
      </c>
      <c r="N124" s="11">
        <f t="shared" si="8"/>
        <v>454.08000000000004</v>
      </c>
      <c r="O124" s="11">
        <f t="shared" si="9"/>
        <v>408.00000000000006</v>
      </c>
    </row>
    <row r="125" spans="1:15" x14ac:dyDescent="0.25">
      <c r="A125" s="76"/>
      <c r="B125" s="8">
        <v>118</v>
      </c>
      <c r="C125" s="31">
        <v>267628</v>
      </c>
      <c r="D125" s="9" t="s">
        <v>137</v>
      </c>
      <c r="E125" s="10" t="s">
        <v>18</v>
      </c>
      <c r="F125" s="23">
        <v>300</v>
      </c>
      <c r="G125" s="54">
        <v>0.42509999999999998</v>
      </c>
      <c r="H125" s="54">
        <v>0.31</v>
      </c>
      <c r="I125" s="54">
        <v>0.4017</v>
      </c>
      <c r="J125" s="47">
        <f t="shared" si="5"/>
        <v>0.37893333333333334</v>
      </c>
      <c r="K125" s="48">
        <f t="shared" si="6"/>
        <v>0.4017</v>
      </c>
      <c r="L125" s="55">
        <v>0.31</v>
      </c>
      <c r="M125" s="50">
        <f t="shared" si="7"/>
        <v>113.68</v>
      </c>
      <c r="N125" s="11">
        <f t="shared" si="8"/>
        <v>120.51</v>
      </c>
      <c r="O125" s="11">
        <f t="shared" si="9"/>
        <v>93</v>
      </c>
    </row>
    <row r="126" spans="1:15" x14ac:dyDescent="0.25">
      <c r="A126" s="76"/>
      <c r="B126" s="8">
        <v>119</v>
      </c>
      <c r="C126" s="31">
        <v>267629</v>
      </c>
      <c r="D126" s="9" t="s">
        <v>138</v>
      </c>
      <c r="E126" s="10" t="s">
        <v>18</v>
      </c>
      <c r="F126" s="23">
        <v>300</v>
      </c>
      <c r="G126" s="54">
        <v>0.51</v>
      </c>
      <c r="H126" s="54">
        <v>0.51</v>
      </c>
      <c r="I126" s="54">
        <v>0.55230000000000001</v>
      </c>
      <c r="J126" s="47">
        <f t="shared" si="5"/>
        <v>0.52410000000000001</v>
      </c>
      <c r="K126" s="48">
        <f t="shared" si="6"/>
        <v>0.51</v>
      </c>
      <c r="L126" s="55">
        <v>0.51</v>
      </c>
      <c r="M126" s="50">
        <f t="shared" si="7"/>
        <v>157.22999999999999</v>
      </c>
      <c r="N126" s="11">
        <f t="shared" si="8"/>
        <v>153</v>
      </c>
      <c r="O126" s="11">
        <f t="shared" si="9"/>
        <v>153</v>
      </c>
    </row>
    <row r="127" spans="1:15" ht="43.5" x14ac:dyDescent="0.25">
      <c r="A127" s="76"/>
      <c r="B127" s="8">
        <v>120</v>
      </c>
      <c r="C127" s="31">
        <v>272333</v>
      </c>
      <c r="D127" s="9" t="s">
        <v>139</v>
      </c>
      <c r="E127" s="10" t="s">
        <v>18</v>
      </c>
      <c r="F127" s="23">
        <v>300</v>
      </c>
      <c r="G127" s="54">
        <v>0.7</v>
      </c>
      <c r="H127" s="54">
        <v>0.56999999999999995</v>
      </c>
      <c r="I127" s="54">
        <v>0.70679999999999998</v>
      </c>
      <c r="J127" s="47">
        <f t="shared" si="5"/>
        <v>0.65893333333333326</v>
      </c>
      <c r="K127" s="48">
        <f t="shared" si="6"/>
        <v>0.7</v>
      </c>
      <c r="L127" s="55">
        <v>0.56999999999999995</v>
      </c>
      <c r="M127" s="50">
        <f t="shared" si="7"/>
        <v>197.67999999999998</v>
      </c>
      <c r="N127" s="11">
        <f t="shared" si="8"/>
        <v>210</v>
      </c>
      <c r="O127" s="11">
        <f t="shared" si="9"/>
        <v>170.99999999999997</v>
      </c>
    </row>
    <row r="128" spans="1:15" ht="43.5" x14ac:dyDescent="0.25">
      <c r="A128" s="76"/>
      <c r="B128" s="8">
        <v>121</v>
      </c>
      <c r="C128" s="31">
        <v>419015</v>
      </c>
      <c r="D128" s="38" t="s">
        <v>140</v>
      </c>
      <c r="E128" s="42" t="s">
        <v>18</v>
      </c>
      <c r="F128" s="40">
        <v>500</v>
      </c>
      <c r="G128" s="56">
        <v>1.6</v>
      </c>
      <c r="H128" s="56">
        <v>0.33</v>
      </c>
      <c r="I128" s="56">
        <v>1.17</v>
      </c>
      <c r="J128" s="47">
        <f t="shared" si="5"/>
        <v>1.0333333333333334</v>
      </c>
      <c r="K128" s="48">
        <f t="shared" si="6"/>
        <v>1.17</v>
      </c>
      <c r="L128" s="55">
        <v>0.33</v>
      </c>
      <c r="M128" s="50">
        <f t="shared" si="7"/>
        <v>516.66666666666674</v>
      </c>
      <c r="N128" s="11">
        <f t="shared" si="8"/>
        <v>585</v>
      </c>
      <c r="O128" s="11">
        <f t="shared" si="9"/>
        <v>165</v>
      </c>
    </row>
    <row r="129" spans="1:15" x14ac:dyDescent="0.25">
      <c r="A129" s="76"/>
      <c r="B129" s="8">
        <v>122</v>
      </c>
      <c r="C129" s="31">
        <v>394103</v>
      </c>
      <c r="D129" s="9" t="s">
        <v>141</v>
      </c>
      <c r="E129" s="10" t="s">
        <v>18</v>
      </c>
      <c r="F129" s="23">
        <v>600</v>
      </c>
      <c r="G129" s="54">
        <v>0.41</v>
      </c>
      <c r="H129" s="54">
        <v>1.63</v>
      </c>
      <c r="I129" s="54">
        <v>0.52</v>
      </c>
      <c r="J129" s="47">
        <f t="shared" si="5"/>
        <v>0.85333333333333339</v>
      </c>
      <c r="K129" s="48">
        <f t="shared" si="6"/>
        <v>0.52</v>
      </c>
      <c r="L129" s="55">
        <v>0.41</v>
      </c>
      <c r="M129" s="50">
        <f t="shared" si="7"/>
        <v>512</v>
      </c>
      <c r="N129" s="11">
        <f t="shared" si="8"/>
        <v>312</v>
      </c>
      <c r="O129" s="11">
        <f t="shared" si="9"/>
        <v>245.99999999999997</v>
      </c>
    </row>
    <row r="130" spans="1:15" x14ac:dyDescent="0.25">
      <c r="A130" s="76"/>
      <c r="B130" s="8">
        <v>123</v>
      </c>
      <c r="C130" s="31">
        <v>412091</v>
      </c>
      <c r="D130" s="9" t="s">
        <v>142</v>
      </c>
      <c r="E130" s="10" t="s">
        <v>18</v>
      </c>
      <c r="F130" s="23">
        <v>600</v>
      </c>
      <c r="G130" s="54">
        <v>0.37</v>
      </c>
      <c r="H130" s="54">
        <v>1.25</v>
      </c>
      <c r="I130" s="54">
        <v>0.52</v>
      </c>
      <c r="J130" s="47">
        <f t="shared" si="5"/>
        <v>0.71333333333333337</v>
      </c>
      <c r="K130" s="48">
        <f t="shared" si="6"/>
        <v>0.52</v>
      </c>
      <c r="L130" s="55">
        <v>0.37</v>
      </c>
      <c r="M130" s="50">
        <f t="shared" si="7"/>
        <v>428</v>
      </c>
      <c r="N130" s="11">
        <f t="shared" si="8"/>
        <v>312</v>
      </c>
      <c r="O130" s="11">
        <f t="shared" si="9"/>
        <v>222</v>
      </c>
    </row>
    <row r="131" spans="1:15" x14ac:dyDescent="0.25">
      <c r="A131" s="76"/>
      <c r="B131" s="8">
        <v>124</v>
      </c>
      <c r="C131" s="31">
        <v>269954</v>
      </c>
      <c r="D131" s="9" t="s">
        <v>143</v>
      </c>
      <c r="E131" s="10" t="s">
        <v>18</v>
      </c>
      <c r="F131" s="25">
        <v>12000</v>
      </c>
      <c r="G131" s="54">
        <v>0.17</v>
      </c>
      <c r="H131" s="54">
        <v>0.3</v>
      </c>
      <c r="I131" s="54">
        <v>0.20119999999999999</v>
      </c>
      <c r="J131" s="47">
        <f t="shared" si="5"/>
        <v>0.22373333333333334</v>
      </c>
      <c r="K131" s="48">
        <f t="shared" si="6"/>
        <v>0.20119999999999999</v>
      </c>
      <c r="L131" s="55">
        <v>0.17</v>
      </c>
      <c r="M131" s="50">
        <f t="shared" si="7"/>
        <v>2684.8</v>
      </c>
      <c r="N131" s="11">
        <f t="shared" si="8"/>
        <v>2414.4</v>
      </c>
      <c r="O131" s="11">
        <f t="shared" si="9"/>
        <v>2040.0000000000002</v>
      </c>
    </row>
    <row r="132" spans="1:15" ht="29.25" x14ac:dyDescent="0.25">
      <c r="A132" s="76"/>
      <c r="B132" s="8">
        <v>125</v>
      </c>
      <c r="C132" s="31">
        <v>269956</v>
      </c>
      <c r="D132" s="9" t="s">
        <v>144</v>
      </c>
      <c r="E132" s="10" t="s">
        <v>154</v>
      </c>
      <c r="F132" s="23">
        <v>400</v>
      </c>
      <c r="G132" s="54">
        <v>2.4500000000000002</v>
      </c>
      <c r="H132" s="54">
        <v>3.24</v>
      </c>
      <c r="I132" s="54">
        <v>2.6</v>
      </c>
      <c r="J132" s="47">
        <f t="shared" si="5"/>
        <v>2.7633333333333336</v>
      </c>
      <c r="K132" s="48">
        <f t="shared" si="6"/>
        <v>2.6</v>
      </c>
      <c r="L132" s="55">
        <v>2.4500000000000002</v>
      </c>
      <c r="M132" s="50">
        <f t="shared" si="7"/>
        <v>1105.3333333333335</v>
      </c>
      <c r="N132" s="11">
        <f t="shared" si="8"/>
        <v>1040</v>
      </c>
      <c r="O132" s="11">
        <f t="shared" si="9"/>
        <v>980.00000000000011</v>
      </c>
    </row>
    <row r="133" spans="1:15" ht="43.5" x14ac:dyDescent="0.25">
      <c r="A133" s="76"/>
      <c r="B133" s="8">
        <v>126</v>
      </c>
      <c r="C133" s="31">
        <v>412965</v>
      </c>
      <c r="D133" s="36" t="s">
        <v>248</v>
      </c>
      <c r="E133" s="3" t="s">
        <v>154</v>
      </c>
      <c r="F133" s="25">
        <v>3600</v>
      </c>
      <c r="G133" s="54">
        <v>1.8226</v>
      </c>
      <c r="H133" s="54">
        <v>1.62</v>
      </c>
      <c r="I133" s="54">
        <v>1.43</v>
      </c>
      <c r="J133" s="47">
        <f t="shared" si="5"/>
        <v>1.6242000000000001</v>
      </c>
      <c r="K133" s="48">
        <f t="shared" si="6"/>
        <v>1.62</v>
      </c>
      <c r="L133" s="55">
        <v>1.43</v>
      </c>
      <c r="M133" s="50">
        <f t="shared" si="7"/>
        <v>5847.12</v>
      </c>
      <c r="N133" s="11">
        <f t="shared" si="8"/>
        <v>5832</v>
      </c>
      <c r="O133" s="11">
        <f t="shared" si="9"/>
        <v>5148</v>
      </c>
    </row>
    <row r="134" spans="1:15" ht="29.25" x14ac:dyDescent="0.25">
      <c r="A134" s="76"/>
      <c r="B134" s="8">
        <v>127</v>
      </c>
      <c r="C134" s="31">
        <v>267281</v>
      </c>
      <c r="D134" s="9" t="s">
        <v>234</v>
      </c>
      <c r="E134" s="10" t="s">
        <v>154</v>
      </c>
      <c r="F134" s="25">
        <v>1500</v>
      </c>
      <c r="G134" s="54">
        <v>7.1</v>
      </c>
      <c r="H134" s="54">
        <v>6.66</v>
      </c>
      <c r="I134" s="54">
        <v>7.8</v>
      </c>
      <c r="J134" s="47">
        <f t="shared" si="5"/>
        <v>7.1866666666666665</v>
      </c>
      <c r="K134" s="48">
        <f t="shared" si="6"/>
        <v>7.1</v>
      </c>
      <c r="L134" s="55">
        <v>6.66</v>
      </c>
      <c r="M134" s="50">
        <f t="shared" si="7"/>
        <v>10780</v>
      </c>
      <c r="N134" s="11">
        <f t="shared" si="8"/>
        <v>10650</v>
      </c>
      <c r="O134" s="11">
        <f t="shared" si="9"/>
        <v>9990</v>
      </c>
    </row>
    <row r="135" spans="1:15" ht="57.75" x14ac:dyDescent="0.25">
      <c r="A135" s="76"/>
      <c r="B135" s="8">
        <v>128</v>
      </c>
      <c r="C135" s="31">
        <v>267281</v>
      </c>
      <c r="D135" s="9" t="s">
        <v>233</v>
      </c>
      <c r="E135" s="10" t="s">
        <v>154</v>
      </c>
      <c r="F135" s="25">
        <v>1200</v>
      </c>
      <c r="G135" s="54">
        <v>7.62</v>
      </c>
      <c r="H135" s="54">
        <v>7.08</v>
      </c>
      <c r="I135" s="54">
        <v>9.1259999999999994</v>
      </c>
      <c r="J135" s="47">
        <f t="shared" si="5"/>
        <v>7.9420000000000002</v>
      </c>
      <c r="K135" s="48">
        <f t="shared" si="6"/>
        <v>7.62</v>
      </c>
      <c r="L135" s="55">
        <v>7.08</v>
      </c>
      <c r="M135" s="50">
        <f t="shared" si="7"/>
        <v>9530.4</v>
      </c>
      <c r="N135" s="11">
        <f t="shared" si="8"/>
        <v>9144</v>
      </c>
      <c r="O135" s="11">
        <f t="shared" si="9"/>
        <v>8496</v>
      </c>
    </row>
    <row r="136" spans="1:15" ht="43.5" x14ac:dyDescent="0.25">
      <c r="A136" s="76"/>
      <c r="B136" s="8">
        <v>129</v>
      </c>
      <c r="C136" s="31">
        <v>279298</v>
      </c>
      <c r="D136" s="9" t="s">
        <v>145</v>
      </c>
      <c r="E136" s="10" t="s">
        <v>154</v>
      </c>
      <c r="F136" s="23">
        <v>240</v>
      </c>
      <c r="G136" s="54"/>
      <c r="H136" s="54">
        <v>22.61</v>
      </c>
      <c r="I136" s="54">
        <v>32.9</v>
      </c>
      <c r="J136" s="47">
        <f t="shared" ref="J136:J199" si="10">AVERAGE(G136:I136)</f>
        <v>27.754999999999999</v>
      </c>
      <c r="K136" s="48">
        <f t="shared" ref="K136:K199" si="11">MEDIAN(G136:I136)</f>
        <v>27.754999999999999</v>
      </c>
      <c r="L136" s="55">
        <v>22.61</v>
      </c>
      <c r="M136" s="50">
        <f t="shared" ref="M136:M199" si="12">F136*J136</f>
        <v>6661.2</v>
      </c>
      <c r="N136" s="11">
        <f t="shared" ref="N136:N199" si="13">F136*K136</f>
        <v>6661.2</v>
      </c>
      <c r="O136" s="11">
        <f t="shared" ref="O136:O199" si="14">F136*L136</f>
        <v>5426.4</v>
      </c>
    </row>
    <row r="137" spans="1:15" ht="29.25" x14ac:dyDescent="0.25">
      <c r="A137" s="76"/>
      <c r="B137" s="8">
        <v>130</v>
      </c>
      <c r="C137" s="31">
        <v>268331</v>
      </c>
      <c r="D137" s="9" t="s">
        <v>245</v>
      </c>
      <c r="E137" s="10" t="s">
        <v>154</v>
      </c>
      <c r="F137" s="23">
        <v>900</v>
      </c>
      <c r="G137" s="54">
        <v>1.6</v>
      </c>
      <c r="H137" s="54">
        <v>1.33</v>
      </c>
      <c r="I137" s="54">
        <v>1.258</v>
      </c>
      <c r="J137" s="47">
        <f t="shared" si="10"/>
        <v>1.3960000000000001</v>
      </c>
      <c r="K137" s="48">
        <f t="shared" si="11"/>
        <v>1.33</v>
      </c>
      <c r="L137" s="55">
        <v>1.33</v>
      </c>
      <c r="M137" s="50">
        <f t="shared" si="12"/>
        <v>1256.4000000000001</v>
      </c>
      <c r="N137" s="11">
        <f t="shared" si="13"/>
        <v>1197</v>
      </c>
      <c r="O137" s="11">
        <f t="shared" si="14"/>
        <v>1197</v>
      </c>
    </row>
    <row r="138" spans="1:15" ht="43.5" x14ac:dyDescent="0.25">
      <c r="A138" s="76"/>
      <c r="B138" s="8">
        <v>131</v>
      </c>
      <c r="C138" s="31">
        <v>273395</v>
      </c>
      <c r="D138" s="9" t="s">
        <v>146</v>
      </c>
      <c r="E138" s="10" t="s">
        <v>18</v>
      </c>
      <c r="F138" s="23">
        <v>300</v>
      </c>
      <c r="G138" s="54">
        <v>0.36</v>
      </c>
      <c r="H138" s="54">
        <v>0.45</v>
      </c>
      <c r="I138" s="54">
        <v>0.52</v>
      </c>
      <c r="J138" s="47">
        <f t="shared" si="10"/>
        <v>0.44333333333333336</v>
      </c>
      <c r="K138" s="48">
        <f t="shared" si="11"/>
        <v>0.45</v>
      </c>
      <c r="L138" s="55">
        <v>0.36</v>
      </c>
      <c r="M138" s="50">
        <f t="shared" si="12"/>
        <v>133</v>
      </c>
      <c r="N138" s="11">
        <f t="shared" si="13"/>
        <v>135</v>
      </c>
      <c r="O138" s="11">
        <f t="shared" si="14"/>
        <v>108</v>
      </c>
    </row>
    <row r="139" spans="1:15" x14ac:dyDescent="0.25">
      <c r="A139" s="76"/>
      <c r="B139" s="8">
        <v>132</v>
      </c>
      <c r="C139" s="31">
        <v>274482</v>
      </c>
      <c r="D139" s="9" t="s">
        <v>147</v>
      </c>
      <c r="E139" s="10" t="s">
        <v>18</v>
      </c>
      <c r="F139" s="23">
        <v>90</v>
      </c>
      <c r="G139" s="54">
        <v>4.29</v>
      </c>
      <c r="H139" s="54">
        <v>5.97</v>
      </c>
      <c r="I139" s="54">
        <v>5.0632000000000001</v>
      </c>
      <c r="J139" s="47">
        <f t="shared" si="10"/>
        <v>5.107733333333333</v>
      </c>
      <c r="K139" s="48">
        <f t="shared" si="11"/>
        <v>5.0632000000000001</v>
      </c>
      <c r="L139" s="55">
        <v>4.29</v>
      </c>
      <c r="M139" s="50">
        <f t="shared" si="12"/>
        <v>459.69599999999997</v>
      </c>
      <c r="N139" s="11">
        <f t="shared" si="13"/>
        <v>455.68799999999999</v>
      </c>
      <c r="O139" s="11">
        <f t="shared" si="14"/>
        <v>386.1</v>
      </c>
    </row>
    <row r="140" spans="1:15" ht="29.25" x14ac:dyDescent="0.25">
      <c r="A140" s="76"/>
      <c r="B140" s="8">
        <v>133</v>
      </c>
      <c r="C140" s="31">
        <v>383750</v>
      </c>
      <c r="D140" s="38" t="s">
        <v>148</v>
      </c>
      <c r="E140" s="10" t="s">
        <v>154</v>
      </c>
      <c r="F140" s="23">
        <v>50</v>
      </c>
      <c r="G140" s="54">
        <v>5.21</v>
      </c>
      <c r="H140" s="54">
        <v>6.26</v>
      </c>
      <c r="I140" s="54">
        <v>6.7553999999999998</v>
      </c>
      <c r="J140" s="47">
        <f t="shared" si="10"/>
        <v>6.0751333333333335</v>
      </c>
      <c r="K140" s="48">
        <f t="shared" si="11"/>
        <v>6.26</v>
      </c>
      <c r="L140" s="55">
        <v>5.21</v>
      </c>
      <c r="M140" s="50">
        <f t="shared" si="12"/>
        <v>303.75666666666666</v>
      </c>
      <c r="N140" s="11">
        <f t="shared" si="13"/>
        <v>313</v>
      </c>
      <c r="O140" s="11">
        <f t="shared" si="14"/>
        <v>260.5</v>
      </c>
    </row>
    <row r="141" spans="1:15" ht="57.75" x14ac:dyDescent="0.25">
      <c r="A141" s="76"/>
      <c r="B141" s="8">
        <v>134</v>
      </c>
      <c r="C141" s="31">
        <v>272330</v>
      </c>
      <c r="D141" s="9" t="s">
        <v>149</v>
      </c>
      <c r="E141" s="10" t="s">
        <v>246</v>
      </c>
      <c r="F141" s="23">
        <v>90</v>
      </c>
      <c r="G141" s="54" t="s">
        <v>249</v>
      </c>
      <c r="H141" s="54">
        <v>0.9</v>
      </c>
      <c r="I141" s="54">
        <v>0.97499999999999998</v>
      </c>
      <c r="J141" s="47">
        <f t="shared" si="10"/>
        <v>0.9375</v>
      </c>
      <c r="K141" s="48">
        <f t="shared" si="11"/>
        <v>0.9375</v>
      </c>
      <c r="L141" s="55">
        <v>0.9</v>
      </c>
      <c r="M141" s="50">
        <f t="shared" si="12"/>
        <v>84.375</v>
      </c>
      <c r="N141" s="11">
        <f t="shared" si="13"/>
        <v>84.375</v>
      </c>
      <c r="O141" s="11">
        <f t="shared" si="14"/>
        <v>81</v>
      </c>
    </row>
    <row r="142" spans="1:15" ht="29.25" x14ac:dyDescent="0.25">
      <c r="A142" s="76"/>
      <c r="B142" s="8">
        <v>135</v>
      </c>
      <c r="C142" s="31">
        <v>449022</v>
      </c>
      <c r="D142" s="9" t="s">
        <v>150</v>
      </c>
      <c r="E142" s="10" t="s">
        <v>18</v>
      </c>
      <c r="F142" s="23">
        <v>240</v>
      </c>
      <c r="G142" s="54">
        <v>1.01</v>
      </c>
      <c r="H142" s="54">
        <v>0.88</v>
      </c>
      <c r="I142" s="54">
        <v>2.6</v>
      </c>
      <c r="J142" s="47">
        <f t="shared" si="10"/>
        <v>1.4966666666666668</v>
      </c>
      <c r="K142" s="48">
        <f t="shared" si="11"/>
        <v>1.01</v>
      </c>
      <c r="L142" s="55">
        <v>0.88</v>
      </c>
      <c r="M142" s="50">
        <f t="shared" si="12"/>
        <v>359.20000000000005</v>
      </c>
      <c r="N142" s="11">
        <f t="shared" si="13"/>
        <v>242.4</v>
      </c>
      <c r="O142" s="11">
        <f t="shared" si="14"/>
        <v>211.2</v>
      </c>
    </row>
    <row r="143" spans="1:15" ht="29.25" x14ac:dyDescent="0.25">
      <c r="A143" s="76"/>
      <c r="B143" s="8">
        <v>136</v>
      </c>
      <c r="C143" s="31">
        <v>449023</v>
      </c>
      <c r="D143" s="9" t="s">
        <v>151</v>
      </c>
      <c r="E143" s="10" t="s">
        <v>155</v>
      </c>
      <c r="F143" s="25">
        <v>12240</v>
      </c>
      <c r="G143" s="54">
        <v>2.57</v>
      </c>
      <c r="H143" s="54">
        <v>1.79</v>
      </c>
      <c r="I143" s="54">
        <v>2.7000999999999999</v>
      </c>
      <c r="J143" s="47">
        <f t="shared" si="10"/>
        <v>2.3533666666666666</v>
      </c>
      <c r="K143" s="48">
        <f t="shared" si="11"/>
        <v>2.57</v>
      </c>
      <c r="L143" s="55">
        <v>1.79</v>
      </c>
      <c r="M143" s="50">
        <f t="shared" si="12"/>
        <v>28805.207999999999</v>
      </c>
      <c r="N143" s="11">
        <f t="shared" si="13"/>
        <v>31456.799999999999</v>
      </c>
      <c r="O143" s="11">
        <f t="shared" si="14"/>
        <v>21909.600000000002</v>
      </c>
    </row>
    <row r="144" spans="1:15" ht="30" thickBot="1" x14ac:dyDescent="0.3">
      <c r="A144" s="77"/>
      <c r="B144" s="8">
        <v>137</v>
      </c>
      <c r="C144" s="31">
        <v>294887</v>
      </c>
      <c r="D144" s="9" t="s">
        <v>152</v>
      </c>
      <c r="E144" s="10" t="s">
        <v>33</v>
      </c>
      <c r="F144" s="23">
        <v>400</v>
      </c>
      <c r="G144" s="54">
        <v>12.3</v>
      </c>
      <c r="H144" s="54">
        <v>11.77</v>
      </c>
      <c r="I144" s="54">
        <v>13.39</v>
      </c>
      <c r="J144" s="47">
        <f t="shared" si="10"/>
        <v>12.486666666666666</v>
      </c>
      <c r="K144" s="48">
        <f t="shared" si="11"/>
        <v>12.3</v>
      </c>
      <c r="L144" s="55">
        <v>11.77</v>
      </c>
      <c r="M144" s="50">
        <f t="shared" si="12"/>
        <v>4994.666666666667</v>
      </c>
      <c r="N144" s="11">
        <f t="shared" si="13"/>
        <v>4920</v>
      </c>
      <c r="O144" s="11">
        <f t="shared" si="14"/>
        <v>4708</v>
      </c>
    </row>
    <row r="145" spans="1:15" ht="43.5" thickBot="1" x14ac:dyDescent="0.3">
      <c r="A145" s="75" t="s">
        <v>169</v>
      </c>
      <c r="B145" s="8">
        <v>138</v>
      </c>
      <c r="C145" s="31">
        <v>299675</v>
      </c>
      <c r="D145" s="16" t="s">
        <v>224</v>
      </c>
      <c r="E145" s="17" t="s">
        <v>180</v>
      </c>
      <c r="F145" s="23">
        <v>120</v>
      </c>
      <c r="G145" s="54">
        <v>7.96</v>
      </c>
      <c r="H145" s="54">
        <v>10.07</v>
      </c>
      <c r="I145" s="54">
        <v>4.9001000000000001</v>
      </c>
      <c r="J145" s="47">
        <f t="shared" si="10"/>
        <v>7.643366666666668</v>
      </c>
      <c r="K145" s="48">
        <f t="shared" si="11"/>
        <v>7.96</v>
      </c>
      <c r="L145" s="55">
        <v>4.9000000000000004</v>
      </c>
      <c r="M145" s="50">
        <f t="shared" si="12"/>
        <v>917.20400000000018</v>
      </c>
      <c r="N145" s="11">
        <f t="shared" si="13"/>
        <v>955.2</v>
      </c>
      <c r="O145" s="11">
        <f t="shared" si="14"/>
        <v>588</v>
      </c>
    </row>
    <row r="146" spans="1:15" ht="43.5" thickBot="1" x14ac:dyDescent="0.3">
      <c r="A146" s="76"/>
      <c r="B146" s="8">
        <v>139</v>
      </c>
      <c r="C146" s="31">
        <v>303292</v>
      </c>
      <c r="D146" s="18" t="s">
        <v>157</v>
      </c>
      <c r="E146" s="19" t="s">
        <v>70</v>
      </c>
      <c r="F146" s="25">
        <v>1500</v>
      </c>
      <c r="G146" s="54">
        <v>5.41</v>
      </c>
      <c r="H146" s="54">
        <v>6.39</v>
      </c>
      <c r="I146" s="54">
        <v>5.3361999999999998</v>
      </c>
      <c r="J146" s="47">
        <f t="shared" si="10"/>
        <v>5.7120666666666677</v>
      </c>
      <c r="K146" s="48">
        <f t="shared" si="11"/>
        <v>5.41</v>
      </c>
      <c r="L146" s="55">
        <v>5.34</v>
      </c>
      <c r="M146" s="50">
        <f t="shared" si="12"/>
        <v>8568.1000000000022</v>
      </c>
      <c r="N146" s="11">
        <f t="shared" si="13"/>
        <v>8115</v>
      </c>
      <c r="O146" s="11">
        <f t="shared" si="14"/>
        <v>8010</v>
      </c>
    </row>
    <row r="147" spans="1:15" ht="43.5" thickBot="1" x14ac:dyDescent="0.3">
      <c r="A147" s="76"/>
      <c r="B147" s="8">
        <v>140</v>
      </c>
      <c r="C147" s="31">
        <v>303292</v>
      </c>
      <c r="D147" s="18" t="s">
        <v>158</v>
      </c>
      <c r="E147" s="19" t="s">
        <v>242</v>
      </c>
      <c r="F147" s="23">
        <v>800</v>
      </c>
      <c r="G147" s="54">
        <v>11.62</v>
      </c>
      <c r="H147" s="54">
        <v>7.9</v>
      </c>
      <c r="I147" s="54">
        <v>9.1</v>
      </c>
      <c r="J147" s="47">
        <f t="shared" si="10"/>
        <v>9.5399999999999991</v>
      </c>
      <c r="K147" s="48">
        <f t="shared" si="11"/>
        <v>9.1</v>
      </c>
      <c r="L147" s="55">
        <v>7.9</v>
      </c>
      <c r="M147" s="50">
        <f t="shared" si="12"/>
        <v>7631.9999999999991</v>
      </c>
      <c r="N147" s="11">
        <f t="shared" si="13"/>
        <v>7280</v>
      </c>
      <c r="O147" s="11">
        <f t="shared" si="14"/>
        <v>6320</v>
      </c>
    </row>
    <row r="148" spans="1:15" ht="29.25" thickBot="1" x14ac:dyDescent="0.3">
      <c r="A148" s="76"/>
      <c r="B148" s="8">
        <v>141</v>
      </c>
      <c r="C148" s="31">
        <v>270092</v>
      </c>
      <c r="D148" s="18" t="s">
        <v>159</v>
      </c>
      <c r="E148" s="19" t="s">
        <v>180</v>
      </c>
      <c r="F148" s="25">
        <v>1200</v>
      </c>
      <c r="G148" s="54">
        <v>3.95</v>
      </c>
      <c r="H148" s="54">
        <v>5.34</v>
      </c>
      <c r="I148" s="54">
        <v>5.9183000000000003</v>
      </c>
      <c r="J148" s="47">
        <f t="shared" si="10"/>
        <v>5.0694333333333335</v>
      </c>
      <c r="K148" s="48">
        <f t="shared" si="11"/>
        <v>5.34</v>
      </c>
      <c r="L148" s="55">
        <v>5.34</v>
      </c>
      <c r="M148" s="50">
        <f t="shared" si="12"/>
        <v>6083.32</v>
      </c>
      <c r="N148" s="11">
        <f t="shared" si="13"/>
        <v>6408</v>
      </c>
      <c r="O148" s="11">
        <f t="shared" si="14"/>
        <v>6408</v>
      </c>
    </row>
    <row r="149" spans="1:15" ht="29.25" thickBot="1" x14ac:dyDescent="0.3">
      <c r="A149" s="76"/>
      <c r="B149" s="8">
        <v>142</v>
      </c>
      <c r="C149" s="31">
        <v>270092</v>
      </c>
      <c r="D149" s="18" t="s">
        <v>160</v>
      </c>
      <c r="E149" s="19" t="s">
        <v>70</v>
      </c>
      <c r="F149" s="25">
        <v>1200</v>
      </c>
      <c r="G149" s="54">
        <v>5.73</v>
      </c>
      <c r="H149" s="54">
        <v>6.38</v>
      </c>
      <c r="I149" s="54">
        <v>6.5</v>
      </c>
      <c r="J149" s="47">
        <f t="shared" si="10"/>
        <v>6.2033333333333331</v>
      </c>
      <c r="K149" s="48">
        <f t="shared" si="11"/>
        <v>6.38</v>
      </c>
      <c r="L149" s="55">
        <v>5.73</v>
      </c>
      <c r="M149" s="50">
        <f t="shared" si="12"/>
        <v>7444</v>
      </c>
      <c r="N149" s="11">
        <f t="shared" si="13"/>
        <v>7656</v>
      </c>
      <c r="O149" s="11">
        <f t="shared" si="14"/>
        <v>6876.0000000000009</v>
      </c>
    </row>
    <row r="150" spans="1:15" ht="51" customHeight="1" thickBot="1" x14ac:dyDescent="0.3">
      <c r="A150" s="76"/>
      <c r="B150" s="8">
        <v>143</v>
      </c>
      <c r="C150" s="31">
        <v>270092</v>
      </c>
      <c r="D150" s="18" t="s">
        <v>161</v>
      </c>
      <c r="E150" s="19" t="s">
        <v>180</v>
      </c>
      <c r="F150" s="23">
        <v>600</v>
      </c>
      <c r="G150" s="54">
        <v>8.58</v>
      </c>
      <c r="H150" s="54">
        <v>10.27</v>
      </c>
      <c r="I150" s="54">
        <v>10.4</v>
      </c>
      <c r="J150" s="47">
        <f t="shared" si="10"/>
        <v>9.75</v>
      </c>
      <c r="K150" s="48">
        <f t="shared" si="11"/>
        <v>10.27</v>
      </c>
      <c r="L150" s="55">
        <v>8.58</v>
      </c>
      <c r="M150" s="50">
        <f t="shared" si="12"/>
        <v>5850</v>
      </c>
      <c r="N150" s="11">
        <f t="shared" si="13"/>
        <v>6162</v>
      </c>
      <c r="O150" s="11">
        <f t="shared" si="14"/>
        <v>5148</v>
      </c>
    </row>
    <row r="151" spans="1:15" ht="57.75" thickBot="1" x14ac:dyDescent="0.3">
      <c r="A151" s="76"/>
      <c r="B151" s="8">
        <v>144</v>
      </c>
      <c r="C151" s="31">
        <v>366913</v>
      </c>
      <c r="D151" s="18" t="s">
        <v>162</v>
      </c>
      <c r="E151" s="19" t="s">
        <v>180</v>
      </c>
      <c r="F151" s="25">
        <v>1300</v>
      </c>
      <c r="G151" s="54">
        <v>4.2300000000000004</v>
      </c>
      <c r="H151" s="54">
        <v>4.7</v>
      </c>
      <c r="I151" s="54">
        <v>5.85</v>
      </c>
      <c r="J151" s="47">
        <f t="shared" si="10"/>
        <v>4.9266666666666667</v>
      </c>
      <c r="K151" s="48">
        <f t="shared" si="11"/>
        <v>4.7</v>
      </c>
      <c r="L151" s="55">
        <v>4.2300000000000004</v>
      </c>
      <c r="M151" s="50">
        <f t="shared" si="12"/>
        <v>6404.666666666667</v>
      </c>
      <c r="N151" s="11">
        <f t="shared" si="13"/>
        <v>6110</v>
      </c>
      <c r="O151" s="11">
        <f t="shared" si="14"/>
        <v>5499.0000000000009</v>
      </c>
    </row>
    <row r="152" spans="1:15" ht="57.75" thickBot="1" x14ac:dyDescent="0.3">
      <c r="A152" s="76"/>
      <c r="B152" s="8">
        <v>145</v>
      </c>
      <c r="C152" s="31">
        <v>366913</v>
      </c>
      <c r="D152" s="18" t="s">
        <v>163</v>
      </c>
      <c r="E152" s="19" t="s">
        <v>243</v>
      </c>
      <c r="F152" s="25">
        <v>1800</v>
      </c>
      <c r="G152" s="54">
        <v>5.5</v>
      </c>
      <c r="H152" s="54">
        <v>5.61</v>
      </c>
      <c r="I152" s="54">
        <v>8.4499999999999993</v>
      </c>
      <c r="J152" s="47">
        <f t="shared" si="10"/>
        <v>6.52</v>
      </c>
      <c r="K152" s="48">
        <f t="shared" si="11"/>
        <v>5.61</v>
      </c>
      <c r="L152" s="55">
        <v>5.5</v>
      </c>
      <c r="M152" s="50">
        <f t="shared" si="12"/>
        <v>11736</v>
      </c>
      <c r="N152" s="11">
        <f t="shared" si="13"/>
        <v>10098</v>
      </c>
      <c r="O152" s="11">
        <f t="shared" si="14"/>
        <v>9900</v>
      </c>
    </row>
    <row r="153" spans="1:15" ht="57.75" thickBot="1" x14ac:dyDescent="0.3">
      <c r="A153" s="76"/>
      <c r="B153" s="8">
        <v>146</v>
      </c>
      <c r="C153" s="31">
        <v>366913</v>
      </c>
      <c r="D153" s="18" t="s">
        <v>164</v>
      </c>
      <c r="E153" s="19" t="s">
        <v>180</v>
      </c>
      <c r="F153" s="25">
        <v>1000</v>
      </c>
      <c r="G153" s="54">
        <v>7.8441000000000001</v>
      </c>
      <c r="H153" s="54">
        <v>9.8000000000000007</v>
      </c>
      <c r="I153" s="54">
        <v>11.7</v>
      </c>
      <c r="J153" s="47">
        <f t="shared" si="10"/>
        <v>9.781366666666667</v>
      </c>
      <c r="K153" s="48">
        <f t="shared" si="11"/>
        <v>9.8000000000000007</v>
      </c>
      <c r="L153" s="55">
        <v>7.84</v>
      </c>
      <c r="M153" s="50">
        <f t="shared" si="12"/>
        <v>9781.3666666666668</v>
      </c>
      <c r="N153" s="11">
        <f t="shared" si="13"/>
        <v>9800</v>
      </c>
      <c r="O153" s="11">
        <f t="shared" si="14"/>
        <v>7840</v>
      </c>
    </row>
    <row r="154" spans="1:15" ht="43.5" thickBot="1" x14ac:dyDescent="0.3">
      <c r="A154" s="76"/>
      <c r="B154" s="8">
        <v>147</v>
      </c>
      <c r="C154" s="31">
        <v>268236</v>
      </c>
      <c r="D154" s="18" t="s">
        <v>165</v>
      </c>
      <c r="E154" s="19" t="s">
        <v>180</v>
      </c>
      <c r="F154" s="25">
        <v>6000</v>
      </c>
      <c r="G154" s="54">
        <v>3</v>
      </c>
      <c r="H154" s="54">
        <v>3.42</v>
      </c>
      <c r="I154" s="54">
        <v>3.25</v>
      </c>
      <c r="J154" s="47">
        <f t="shared" si="10"/>
        <v>3.2233333333333332</v>
      </c>
      <c r="K154" s="48">
        <f t="shared" si="11"/>
        <v>3.25</v>
      </c>
      <c r="L154" s="55">
        <v>3</v>
      </c>
      <c r="M154" s="50">
        <f t="shared" si="12"/>
        <v>19340</v>
      </c>
      <c r="N154" s="11">
        <f t="shared" si="13"/>
        <v>19500</v>
      </c>
      <c r="O154" s="11">
        <f t="shared" si="14"/>
        <v>18000</v>
      </c>
    </row>
    <row r="155" spans="1:15" ht="43.5" thickBot="1" x14ac:dyDescent="0.3">
      <c r="A155" s="76"/>
      <c r="B155" s="8">
        <v>148</v>
      </c>
      <c r="C155" s="31">
        <v>268236</v>
      </c>
      <c r="D155" s="18" t="s">
        <v>166</v>
      </c>
      <c r="E155" s="19" t="s">
        <v>180</v>
      </c>
      <c r="F155" s="25">
        <v>10000</v>
      </c>
      <c r="G155" s="54">
        <v>3.7170999999999998</v>
      </c>
      <c r="H155" s="54">
        <v>5.28</v>
      </c>
      <c r="I155" s="54">
        <v>3.64</v>
      </c>
      <c r="J155" s="47">
        <f t="shared" si="10"/>
        <v>4.212366666666667</v>
      </c>
      <c r="K155" s="48">
        <f t="shared" si="11"/>
        <v>3.7170999999999998</v>
      </c>
      <c r="L155" s="55">
        <v>3.64</v>
      </c>
      <c r="M155" s="50">
        <f t="shared" si="12"/>
        <v>42123.666666666672</v>
      </c>
      <c r="N155" s="11">
        <f t="shared" si="13"/>
        <v>37171</v>
      </c>
      <c r="O155" s="11">
        <f t="shared" si="14"/>
        <v>36400</v>
      </c>
    </row>
    <row r="156" spans="1:15" ht="43.5" thickBot="1" x14ac:dyDescent="0.3">
      <c r="A156" s="76"/>
      <c r="B156" s="8">
        <v>149</v>
      </c>
      <c r="C156" s="31">
        <v>268236</v>
      </c>
      <c r="D156" s="18" t="s">
        <v>167</v>
      </c>
      <c r="E156" s="19" t="s">
        <v>180</v>
      </c>
      <c r="F156" s="25">
        <v>6000</v>
      </c>
      <c r="G156" s="54">
        <v>4.32</v>
      </c>
      <c r="H156" s="54">
        <v>5.91</v>
      </c>
      <c r="I156" s="54">
        <v>5.1609999999999996</v>
      </c>
      <c r="J156" s="47">
        <f t="shared" si="10"/>
        <v>5.1303333333333336</v>
      </c>
      <c r="K156" s="48">
        <f t="shared" si="11"/>
        <v>5.1609999999999996</v>
      </c>
      <c r="L156" s="55">
        <v>4.32</v>
      </c>
      <c r="M156" s="50">
        <f t="shared" si="12"/>
        <v>30782</v>
      </c>
      <c r="N156" s="11">
        <f t="shared" si="13"/>
        <v>30965.999999999996</v>
      </c>
      <c r="O156" s="11">
        <f t="shared" si="14"/>
        <v>25920</v>
      </c>
    </row>
    <row r="157" spans="1:15" ht="43.5" thickBot="1" x14ac:dyDescent="0.3">
      <c r="A157" s="77"/>
      <c r="B157" s="8">
        <v>150</v>
      </c>
      <c r="C157" s="31">
        <v>268236</v>
      </c>
      <c r="D157" s="18" t="s">
        <v>168</v>
      </c>
      <c r="E157" s="19" t="s">
        <v>243</v>
      </c>
      <c r="F157" s="25">
        <v>6000</v>
      </c>
      <c r="G157" s="54">
        <v>7.12</v>
      </c>
      <c r="H157" s="54">
        <v>7.5</v>
      </c>
      <c r="I157" s="54">
        <v>7.8</v>
      </c>
      <c r="J157" s="47">
        <f t="shared" si="10"/>
        <v>7.4733333333333336</v>
      </c>
      <c r="K157" s="48">
        <f t="shared" si="11"/>
        <v>7.5</v>
      </c>
      <c r="L157" s="55">
        <v>7.12</v>
      </c>
      <c r="M157" s="50">
        <f t="shared" si="12"/>
        <v>44840</v>
      </c>
      <c r="N157" s="11">
        <f t="shared" si="13"/>
        <v>45000</v>
      </c>
      <c r="O157" s="11">
        <f t="shared" si="14"/>
        <v>42720</v>
      </c>
    </row>
    <row r="158" spans="1:15" ht="57.75" x14ac:dyDescent="0.25">
      <c r="A158" s="70" t="s">
        <v>223</v>
      </c>
      <c r="B158" s="8">
        <v>151</v>
      </c>
      <c r="C158" s="31">
        <v>274918</v>
      </c>
      <c r="D158" s="9" t="s">
        <v>170</v>
      </c>
      <c r="E158" s="10" t="s">
        <v>179</v>
      </c>
      <c r="F158" s="23">
        <v>10</v>
      </c>
      <c r="G158" s="54">
        <v>13.38</v>
      </c>
      <c r="H158" s="54">
        <v>11.96</v>
      </c>
      <c r="I158" s="54">
        <v>16.236999999999998</v>
      </c>
      <c r="J158" s="47">
        <f t="shared" si="10"/>
        <v>13.859</v>
      </c>
      <c r="K158" s="48">
        <f t="shared" si="11"/>
        <v>13.38</v>
      </c>
      <c r="L158" s="55">
        <v>13.38</v>
      </c>
      <c r="M158" s="50">
        <f t="shared" si="12"/>
        <v>138.59</v>
      </c>
      <c r="N158" s="11">
        <f t="shared" si="13"/>
        <v>133.80000000000001</v>
      </c>
      <c r="O158" s="11">
        <f t="shared" si="14"/>
        <v>133.80000000000001</v>
      </c>
    </row>
    <row r="159" spans="1:15" ht="43.5" x14ac:dyDescent="0.25">
      <c r="A159" s="71"/>
      <c r="B159" s="8">
        <v>152</v>
      </c>
      <c r="C159" s="39">
        <v>272148</v>
      </c>
      <c r="D159" s="34" t="s">
        <v>252</v>
      </c>
      <c r="E159" s="42" t="s">
        <v>180</v>
      </c>
      <c r="F159" s="40">
        <v>20</v>
      </c>
      <c r="G159" s="56" t="s">
        <v>249</v>
      </c>
      <c r="H159" s="56">
        <v>12.18</v>
      </c>
      <c r="I159" s="56" t="s">
        <v>249</v>
      </c>
      <c r="J159" s="47">
        <f t="shared" si="10"/>
        <v>12.18</v>
      </c>
      <c r="K159" s="48">
        <f t="shared" si="11"/>
        <v>12.18</v>
      </c>
      <c r="L159" s="55">
        <v>12.18</v>
      </c>
      <c r="M159" s="50">
        <f t="shared" si="12"/>
        <v>243.6</v>
      </c>
      <c r="N159" s="11">
        <f t="shared" si="13"/>
        <v>243.6</v>
      </c>
      <c r="O159" s="11">
        <f t="shared" si="14"/>
        <v>243.6</v>
      </c>
    </row>
    <row r="160" spans="1:15" ht="29.25" x14ac:dyDescent="0.25">
      <c r="A160" s="71"/>
      <c r="B160" s="8">
        <v>153</v>
      </c>
      <c r="C160" s="31">
        <v>274484</v>
      </c>
      <c r="D160" s="9" t="s">
        <v>171</v>
      </c>
      <c r="E160" s="10" t="s">
        <v>154</v>
      </c>
      <c r="F160" s="23">
        <v>5</v>
      </c>
      <c r="G160" s="54">
        <v>15.54</v>
      </c>
      <c r="H160" s="54">
        <v>18.96</v>
      </c>
      <c r="I160" s="54" t="s">
        <v>249</v>
      </c>
      <c r="J160" s="47">
        <f t="shared" si="10"/>
        <v>17.25</v>
      </c>
      <c r="K160" s="48">
        <f t="shared" si="11"/>
        <v>17.25</v>
      </c>
      <c r="L160" s="55">
        <v>15.54</v>
      </c>
      <c r="M160" s="50">
        <f t="shared" si="12"/>
        <v>86.25</v>
      </c>
      <c r="N160" s="11">
        <f t="shared" si="13"/>
        <v>86.25</v>
      </c>
      <c r="O160" s="11">
        <f t="shared" si="14"/>
        <v>77.699999999999989</v>
      </c>
    </row>
    <row r="161" spans="1:15" ht="29.25" x14ac:dyDescent="0.25">
      <c r="A161" s="71"/>
      <c r="B161" s="8">
        <v>154</v>
      </c>
      <c r="C161" s="31">
        <v>269571</v>
      </c>
      <c r="D161" s="9" t="s">
        <v>172</v>
      </c>
      <c r="E161" s="10" t="s">
        <v>154</v>
      </c>
      <c r="F161" s="23">
        <v>30</v>
      </c>
      <c r="G161" s="54">
        <v>21.4</v>
      </c>
      <c r="H161" s="54">
        <v>11.31</v>
      </c>
      <c r="I161" s="54">
        <v>18.899999999999999</v>
      </c>
      <c r="J161" s="47">
        <f t="shared" si="10"/>
        <v>17.203333333333333</v>
      </c>
      <c r="K161" s="48">
        <f t="shared" si="11"/>
        <v>18.899999999999999</v>
      </c>
      <c r="L161" s="55">
        <v>11.31</v>
      </c>
      <c r="M161" s="50">
        <f t="shared" si="12"/>
        <v>516.1</v>
      </c>
      <c r="N161" s="11">
        <f t="shared" si="13"/>
        <v>567</v>
      </c>
      <c r="O161" s="11">
        <f t="shared" si="14"/>
        <v>339.3</v>
      </c>
    </row>
    <row r="162" spans="1:15" ht="57.75" x14ac:dyDescent="0.25">
      <c r="A162" s="71"/>
      <c r="B162" s="8">
        <v>155</v>
      </c>
      <c r="C162" s="31">
        <v>460884</v>
      </c>
      <c r="D162" s="9" t="s">
        <v>173</v>
      </c>
      <c r="E162" s="10" t="s">
        <v>154</v>
      </c>
      <c r="F162" s="23">
        <v>12</v>
      </c>
      <c r="G162" s="54">
        <v>15.93</v>
      </c>
      <c r="H162" s="54">
        <v>8.59</v>
      </c>
      <c r="I162" s="54">
        <v>11.7</v>
      </c>
      <c r="J162" s="47">
        <f t="shared" si="10"/>
        <v>12.073333333333332</v>
      </c>
      <c r="K162" s="48">
        <f t="shared" si="11"/>
        <v>11.7</v>
      </c>
      <c r="L162" s="55">
        <v>8.59</v>
      </c>
      <c r="M162" s="50">
        <f t="shared" si="12"/>
        <v>144.88</v>
      </c>
      <c r="N162" s="11">
        <f t="shared" si="13"/>
        <v>140.39999999999998</v>
      </c>
      <c r="O162" s="11">
        <f t="shared" si="14"/>
        <v>103.08</v>
      </c>
    </row>
    <row r="163" spans="1:15" ht="57.75" x14ac:dyDescent="0.25">
      <c r="A163" s="71"/>
      <c r="B163" s="8">
        <v>156</v>
      </c>
      <c r="C163" s="31">
        <v>352193</v>
      </c>
      <c r="D163" s="9" t="s">
        <v>174</v>
      </c>
      <c r="E163" s="10" t="s">
        <v>154</v>
      </c>
      <c r="F163" s="23">
        <v>12</v>
      </c>
      <c r="G163" s="54">
        <v>35.18</v>
      </c>
      <c r="H163" s="54">
        <v>29.29</v>
      </c>
      <c r="I163" s="54">
        <v>40.299999999999997</v>
      </c>
      <c r="J163" s="47">
        <f t="shared" si="10"/>
        <v>34.923333333333332</v>
      </c>
      <c r="K163" s="48">
        <f t="shared" si="11"/>
        <v>35.18</v>
      </c>
      <c r="L163" s="55">
        <v>29.29</v>
      </c>
      <c r="M163" s="50">
        <f t="shared" si="12"/>
        <v>419.08</v>
      </c>
      <c r="N163" s="11">
        <f t="shared" si="13"/>
        <v>422.15999999999997</v>
      </c>
      <c r="O163" s="11">
        <f t="shared" si="14"/>
        <v>351.48</v>
      </c>
    </row>
    <row r="164" spans="1:15" ht="43.5" x14ac:dyDescent="0.25">
      <c r="A164" s="71"/>
      <c r="B164" s="8">
        <v>157</v>
      </c>
      <c r="C164" s="31">
        <v>444337</v>
      </c>
      <c r="D164" s="9" t="s">
        <v>175</v>
      </c>
      <c r="E164" s="10" t="s">
        <v>154</v>
      </c>
      <c r="F164" s="23">
        <v>624</v>
      </c>
      <c r="G164" s="54">
        <v>10.49</v>
      </c>
      <c r="H164" s="54">
        <v>9.42</v>
      </c>
      <c r="I164" s="54">
        <v>10.282999999999999</v>
      </c>
      <c r="J164" s="47">
        <f t="shared" si="10"/>
        <v>10.064333333333332</v>
      </c>
      <c r="K164" s="48">
        <f t="shared" si="11"/>
        <v>10.282999999999999</v>
      </c>
      <c r="L164" s="55">
        <v>9.42</v>
      </c>
      <c r="M164" s="50">
        <f t="shared" si="12"/>
        <v>6280.1439999999993</v>
      </c>
      <c r="N164" s="11">
        <f t="shared" si="13"/>
        <v>6416.5919999999996</v>
      </c>
      <c r="O164" s="11">
        <f t="shared" si="14"/>
        <v>5878.08</v>
      </c>
    </row>
    <row r="165" spans="1:15" ht="29.25" x14ac:dyDescent="0.25">
      <c r="A165" s="71"/>
      <c r="B165" s="8">
        <v>158</v>
      </c>
      <c r="C165" s="31">
        <v>269846</v>
      </c>
      <c r="D165" s="9" t="s">
        <v>235</v>
      </c>
      <c r="E165" s="10" t="s">
        <v>181</v>
      </c>
      <c r="F165" s="23">
        <v>840</v>
      </c>
      <c r="G165" s="54">
        <v>5.15</v>
      </c>
      <c r="H165" s="54">
        <v>5.65</v>
      </c>
      <c r="I165" s="54">
        <v>5.2077999999999998</v>
      </c>
      <c r="J165" s="47">
        <f t="shared" si="10"/>
        <v>5.3359333333333332</v>
      </c>
      <c r="K165" s="48">
        <f t="shared" si="11"/>
        <v>5.2077999999999998</v>
      </c>
      <c r="L165" s="55">
        <v>5.15</v>
      </c>
      <c r="M165" s="50">
        <f t="shared" si="12"/>
        <v>4482.1840000000002</v>
      </c>
      <c r="N165" s="11">
        <f t="shared" si="13"/>
        <v>4374.5519999999997</v>
      </c>
      <c r="O165" s="11">
        <f t="shared" si="14"/>
        <v>4326</v>
      </c>
    </row>
    <row r="166" spans="1:15" ht="43.5" x14ac:dyDescent="0.25">
      <c r="A166" s="71"/>
      <c r="B166" s="8">
        <v>159</v>
      </c>
      <c r="C166" s="31">
        <v>273167</v>
      </c>
      <c r="D166" s="9" t="s">
        <v>176</v>
      </c>
      <c r="E166" s="10" t="s">
        <v>181</v>
      </c>
      <c r="F166" s="23">
        <v>100</v>
      </c>
      <c r="G166" s="54">
        <v>3.7</v>
      </c>
      <c r="H166" s="54">
        <v>2.46</v>
      </c>
      <c r="I166" s="54">
        <v>2.73</v>
      </c>
      <c r="J166" s="47">
        <f t="shared" si="10"/>
        <v>2.9633333333333334</v>
      </c>
      <c r="K166" s="48">
        <f t="shared" si="11"/>
        <v>2.73</v>
      </c>
      <c r="L166" s="55">
        <v>2.46</v>
      </c>
      <c r="M166" s="50">
        <f t="shared" si="12"/>
        <v>296.33333333333331</v>
      </c>
      <c r="N166" s="11">
        <f t="shared" si="13"/>
        <v>273</v>
      </c>
      <c r="O166" s="11">
        <f t="shared" si="14"/>
        <v>246</v>
      </c>
    </row>
    <row r="167" spans="1:15" ht="43.5" x14ac:dyDescent="0.25">
      <c r="A167" s="71"/>
      <c r="B167" s="8">
        <v>160</v>
      </c>
      <c r="C167" s="31">
        <v>272089</v>
      </c>
      <c r="D167" s="9" t="s">
        <v>236</v>
      </c>
      <c r="E167" s="10" t="s">
        <v>181</v>
      </c>
      <c r="F167" s="23">
        <v>800</v>
      </c>
      <c r="G167" s="54">
        <v>5.39</v>
      </c>
      <c r="H167" s="54">
        <v>5.03</v>
      </c>
      <c r="I167" s="54">
        <v>5.2</v>
      </c>
      <c r="J167" s="47">
        <f t="shared" si="10"/>
        <v>5.206666666666667</v>
      </c>
      <c r="K167" s="48">
        <f t="shared" si="11"/>
        <v>5.2</v>
      </c>
      <c r="L167" s="55">
        <v>5.03</v>
      </c>
      <c r="M167" s="50">
        <f t="shared" si="12"/>
        <v>4165.3333333333339</v>
      </c>
      <c r="N167" s="11">
        <f t="shared" si="13"/>
        <v>4160</v>
      </c>
      <c r="O167" s="11">
        <f t="shared" si="14"/>
        <v>4024</v>
      </c>
    </row>
    <row r="168" spans="1:15" ht="29.25" x14ac:dyDescent="0.25">
      <c r="A168" s="71"/>
      <c r="B168" s="8">
        <v>161</v>
      </c>
      <c r="C168" s="31">
        <v>271140</v>
      </c>
      <c r="D168" s="9" t="s">
        <v>177</v>
      </c>
      <c r="E168" s="10" t="s">
        <v>180</v>
      </c>
      <c r="F168" s="23">
        <v>30</v>
      </c>
      <c r="G168" s="54">
        <v>6.39</v>
      </c>
      <c r="H168" s="54">
        <v>4.4000000000000004</v>
      </c>
      <c r="I168" s="54">
        <v>6.5</v>
      </c>
      <c r="J168" s="47">
        <f t="shared" si="10"/>
        <v>5.7633333333333328</v>
      </c>
      <c r="K168" s="48">
        <f t="shared" si="11"/>
        <v>6.39</v>
      </c>
      <c r="L168" s="55">
        <v>4.4000000000000004</v>
      </c>
      <c r="M168" s="50">
        <f t="shared" si="12"/>
        <v>172.89999999999998</v>
      </c>
      <c r="N168" s="11">
        <f t="shared" si="13"/>
        <v>191.7</v>
      </c>
      <c r="O168" s="11">
        <f t="shared" si="14"/>
        <v>132</v>
      </c>
    </row>
    <row r="169" spans="1:15" ht="63.75" customHeight="1" x14ac:dyDescent="0.25">
      <c r="A169" s="72"/>
      <c r="B169" s="8">
        <v>162</v>
      </c>
      <c r="C169" s="31">
        <v>341174</v>
      </c>
      <c r="D169" s="9" t="s">
        <v>178</v>
      </c>
      <c r="E169" s="10" t="s">
        <v>180</v>
      </c>
      <c r="F169" s="23">
        <v>24</v>
      </c>
      <c r="G169" s="54">
        <v>8.76</v>
      </c>
      <c r="H169" s="54">
        <v>10.44</v>
      </c>
      <c r="I169" s="54" t="s">
        <v>249</v>
      </c>
      <c r="J169" s="47">
        <f t="shared" si="10"/>
        <v>9.6</v>
      </c>
      <c r="K169" s="48">
        <f t="shared" si="11"/>
        <v>9.6</v>
      </c>
      <c r="L169" s="55">
        <v>8.76</v>
      </c>
      <c r="M169" s="50">
        <f t="shared" si="12"/>
        <v>230.39999999999998</v>
      </c>
      <c r="N169" s="11">
        <f t="shared" si="13"/>
        <v>230.39999999999998</v>
      </c>
      <c r="O169" s="11">
        <f t="shared" si="14"/>
        <v>210.24</v>
      </c>
    </row>
    <row r="170" spans="1:15" ht="43.5" customHeight="1" x14ac:dyDescent="0.25">
      <c r="A170" s="64" t="s">
        <v>222</v>
      </c>
      <c r="B170" s="8">
        <v>163</v>
      </c>
      <c r="C170" s="39">
        <v>448839</v>
      </c>
      <c r="D170" s="9" t="s">
        <v>182</v>
      </c>
      <c r="E170" s="10" t="s">
        <v>154</v>
      </c>
      <c r="F170" s="25">
        <v>2100</v>
      </c>
      <c r="G170" s="54">
        <v>5.8227000000000002</v>
      </c>
      <c r="H170" s="54">
        <v>6.07</v>
      </c>
      <c r="I170" s="54">
        <v>5.5156999999999998</v>
      </c>
      <c r="J170" s="47">
        <f t="shared" si="10"/>
        <v>5.8028000000000004</v>
      </c>
      <c r="K170" s="48">
        <f t="shared" si="11"/>
        <v>5.8227000000000002</v>
      </c>
      <c r="L170" s="55">
        <v>5.52</v>
      </c>
      <c r="M170" s="50">
        <f t="shared" si="12"/>
        <v>12185.880000000001</v>
      </c>
      <c r="N170" s="11">
        <f t="shared" si="13"/>
        <v>12227.67</v>
      </c>
      <c r="O170" s="11">
        <f t="shared" si="14"/>
        <v>11592</v>
      </c>
    </row>
    <row r="171" spans="1:15" ht="43.5" x14ac:dyDescent="0.25">
      <c r="A171" s="65"/>
      <c r="B171" s="8">
        <v>164</v>
      </c>
      <c r="C171" s="39">
        <v>448838</v>
      </c>
      <c r="D171" s="9" t="s">
        <v>183</v>
      </c>
      <c r="E171" s="10" t="s">
        <v>154</v>
      </c>
      <c r="F171" s="25">
        <v>2100</v>
      </c>
      <c r="G171" s="54">
        <v>5.03</v>
      </c>
      <c r="H171" s="54">
        <v>4.96</v>
      </c>
      <c r="I171" s="54">
        <v>5.1543000000000001</v>
      </c>
      <c r="J171" s="47">
        <f t="shared" si="10"/>
        <v>5.0481000000000007</v>
      </c>
      <c r="K171" s="48">
        <f t="shared" si="11"/>
        <v>5.03</v>
      </c>
      <c r="L171" s="55">
        <v>4.96</v>
      </c>
      <c r="M171" s="50">
        <f t="shared" si="12"/>
        <v>10601.010000000002</v>
      </c>
      <c r="N171" s="11">
        <f t="shared" si="13"/>
        <v>10563</v>
      </c>
      <c r="O171" s="11">
        <f t="shared" si="14"/>
        <v>10416</v>
      </c>
    </row>
    <row r="172" spans="1:15" ht="43.5" x14ac:dyDescent="0.25">
      <c r="A172" s="65"/>
      <c r="B172" s="8">
        <v>165</v>
      </c>
      <c r="C172" s="39">
        <v>446264</v>
      </c>
      <c r="D172" s="9" t="s">
        <v>184</v>
      </c>
      <c r="E172" s="10" t="s">
        <v>154</v>
      </c>
      <c r="F172" s="25">
        <v>2100</v>
      </c>
      <c r="G172" s="54">
        <v>2.714</v>
      </c>
      <c r="H172" s="54">
        <v>2.29</v>
      </c>
      <c r="I172" s="54">
        <v>2.6025999999999998</v>
      </c>
      <c r="J172" s="47">
        <f t="shared" si="10"/>
        <v>2.535533333333333</v>
      </c>
      <c r="K172" s="48">
        <f t="shared" si="11"/>
        <v>2.6025999999999998</v>
      </c>
      <c r="L172" s="55">
        <v>2.29</v>
      </c>
      <c r="M172" s="50">
        <f t="shared" si="12"/>
        <v>5324.619999999999</v>
      </c>
      <c r="N172" s="11">
        <f t="shared" si="13"/>
        <v>5465.46</v>
      </c>
      <c r="O172" s="11">
        <f t="shared" si="14"/>
        <v>4809</v>
      </c>
    </row>
    <row r="173" spans="1:15" ht="43.5" x14ac:dyDescent="0.25">
      <c r="A173" s="65"/>
      <c r="B173" s="8">
        <v>166</v>
      </c>
      <c r="C173" s="39">
        <v>446263</v>
      </c>
      <c r="D173" s="9" t="s">
        <v>185</v>
      </c>
      <c r="E173" s="10" t="s">
        <v>154</v>
      </c>
      <c r="F173" s="25">
        <v>2100</v>
      </c>
      <c r="G173" s="54">
        <v>2.714</v>
      </c>
      <c r="H173" s="54">
        <v>2.4900000000000002</v>
      </c>
      <c r="I173" s="54">
        <v>2.9224000000000001</v>
      </c>
      <c r="J173" s="47">
        <f t="shared" si="10"/>
        <v>2.7088000000000001</v>
      </c>
      <c r="K173" s="48">
        <f t="shared" si="11"/>
        <v>2.714</v>
      </c>
      <c r="L173" s="55">
        <v>2.4900000000000002</v>
      </c>
      <c r="M173" s="50">
        <f t="shared" si="12"/>
        <v>5688.4800000000005</v>
      </c>
      <c r="N173" s="11">
        <f t="shared" si="13"/>
        <v>5699.4</v>
      </c>
      <c r="O173" s="11">
        <f t="shared" si="14"/>
        <v>5229</v>
      </c>
    </row>
    <row r="174" spans="1:15" x14ac:dyDescent="0.25">
      <c r="A174" s="65"/>
      <c r="B174" s="8">
        <v>167</v>
      </c>
      <c r="C174" s="39">
        <v>267511</v>
      </c>
      <c r="D174" s="2" t="s">
        <v>186</v>
      </c>
      <c r="E174" s="10" t="s">
        <v>187</v>
      </c>
      <c r="F174" s="25">
        <v>12000</v>
      </c>
      <c r="G174" s="54">
        <v>0.1225</v>
      </c>
      <c r="H174" s="54">
        <v>0.08</v>
      </c>
      <c r="I174" s="54">
        <v>0.26</v>
      </c>
      <c r="J174" s="47">
        <f t="shared" si="10"/>
        <v>0.15416666666666667</v>
      </c>
      <c r="K174" s="48">
        <f t="shared" si="11"/>
        <v>0.1225</v>
      </c>
      <c r="L174" s="55">
        <v>0.08</v>
      </c>
      <c r="M174" s="50">
        <f t="shared" si="12"/>
        <v>1850</v>
      </c>
      <c r="N174" s="11">
        <f t="shared" si="13"/>
        <v>1470</v>
      </c>
      <c r="O174" s="11">
        <f t="shared" si="14"/>
        <v>960</v>
      </c>
    </row>
    <row r="175" spans="1:15" x14ac:dyDescent="0.25">
      <c r="A175" s="65"/>
      <c r="B175" s="8">
        <v>168</v>
      </c>
      <c r="C175" s="39">
        <v>271773</v>
      </c>
      <c r="D175" s="2" t="s">
        <v>188</v>
      </c>
      <c r="E175" s="10" t="s">
        <v>187</v>
      </c>
      <c r="F175" s="25">
        <v>12000</v>
      </c>
      <c r="G175" s="54">
        <v>0.15</v>
      </c>
      <c r="H175" s="54">
        <v>0.1</v>
      </c>
      <c r="I175" s="54">
        <v>0.15</v>
      </c>
      <c r="J175" s="47">
        <f t="shared" si="10"/>
        <v>0.13333333333333333</v>
      </c>
      <c r="K175" s="48">
        <f t="shared" si="11"/>
        <v>0.15</v>
      </c>
      <c r="L175" s="55">
        <v>0.1</v>
      </c>
      <c r="M175" s="50">
        <f t="shared" si="12"/>
        <v>1600</v>
      </c>
      <c r="N175" s="11">
        <f t="shared" si="13"/>
        <v>1800</v>
      </c>
      <c r="O175" s="11">
        <f t="shared" si="14"/>
        <v>1200</v>
      </c>
    </row>
    <row r="176" spans="1:15" x14ac:dyDescent="0.25">
      <c r="A176" s="65"/>
      <c r="B176" s="8">
        <v>169</v>
      </c>
      <c r="C176" s="39">
        <v>269954</v>
      </c>
      <c r="D176" s="2" t="s">
        <v>189</v>
      </c>
      <c r="E176" s="10" t="s">
        <v>187</v>
      </c>
      <c r="F176" s="25">
        <v>12000</v>
      </c>
      <c r="G176" s="54">
        <v>0.31</v>
      </c>
      <c r="H176" s="54">
        <v>0.14000000000000001</v>
      </c>
      <c r="I176" s="54">
        <v>0.2</v>
      </c>
      <c r="J176" s="47">
        <f t="shared" si="10"/>
        <v>0.21666666666666667</v>
      </c>
      <c r="K176" s="48">
        <f t="shared" si="11"/>
        <v>0.2</v>
      </c>
      <c r="L176" s="55">
        <v>0.14000000000000001</v>
      </c>
      <c r="M176" s="50">
        <f t="shared" si="12"/>
        <v>2600</v>
      </c>
      <c r="N176" s="11">
        <f t="shared" si="13"/>
        <v>2400</v>
      </c>
      <c r="O176" s="11">
        <f t="shared" si="14"/>
        <v>1680.0000000000002</v>
      </c>
    </row>
    <row r="177" spans="1:15" ht="57.75" x14ac:dyDescent="0.25">
      <c r="A177" s="65"/>
      <c r="B177" s="8">
        <v>170</v>
      </c>
      <c r="C177" s="39">
        <v>450891</v>
      </c>
      <c r="D177" s="9" t="s">
        <v>190</v>
      </c>
      <c r="E177" s="10" t="s">
        <v>13</v>
      </c>
      <c r="F177" s="25">
        <v>2400</v>
      </c>
      <c r="G177" s="54">
        <v>7.4352999999999998</v>
      </c>
      <c r="H177" s="54">
        <v>7.59</v>
      </c>
      <c r="I177" s="54">
        <v>9.6069999999999993</v>
      </c>
      <c r="J177" s="47">
        <f t="shared" si="10"/>
        <v>8.2107666666666663</v>
      </c>
      <c r="K177" s="48">
        <f t="shared" si="11"/>
        <v>7.59</v>
      </c>
      <c r="L177" s="55">
        <v>7.44</v>
      </c>
      <c r="M177" s="50">
        <f t="shared" si="12"/>
        <v>19705.84</v>
      </c>
      <c r="N177" s="11">
        <f t="shared" si="13"/>
        <v>18216</v>
      </c>
      <c r="O177" s="11">
        <f t="shared" si="14"/>
        <v>17856</v>
      </c>
    </row>
    <row r="178" spans="1:15" x14ac:dyDescent="0.25">
      <c r="A178" s="65"/>
      <c r="B178" s="8">
        <v>171</v>
      </c>
      <c r="C178" s="39">
        <v>267628</v>
      </c>
      <c r="D178" s="2" t="s">
        <v>191</v>
      </c>
      <c r="E178" s="10" t="s">
        <v>192</v>
      </c>
      <c r="F178" s="25">
        <v>12000</v>
      </c>
      <c r="G178" s="54">
        <v>0.3231</v>
      </c>
      <c r="H178" s="54">
        <v>0.31</v>
      </c>
      <c r="I178" s="54">
        <v>0.4017</v>
      </c>
      <c r="J178" s="47">
        <f t="shared" si="10"/>
        <v>0.34493333333333331</v>
      </c>
      <c r="K178" s="48">
        <f t="shared" si="11"/>
        <v>0.3231</v>
      </c>
      <c r="L178" s="55">
        <v>0.31</v>
      </c>
      <c r="M178" s="50">
        <f t="shared" si="12"/>
        <v>4139.2</v>
      </c>
      <c r="N178" s="11">
        <f t="shared" si="13"/>
        <v>3877.2</v>
      </c>
      <c r="O178" s="11">
        <f t="shared" si="14"/>
        <v>3720</v>
      </c>
    </row>
    <row r="179" spans="1:15" x14ac:dyDescent="0.25">
      <c r="A179" s="65"/>
      <c r="B179" s="8">
        <v>172</v>
      </c>
      <c r="C179" s="39">
        <v>267629</v>
      </c>
      <c r="D179" s="2" t="s">
        <v>193</v>
      </c>
      <c r="E179" s="10" t="s">
        <v>192</v>
      </c>
      <c r="F179" s="25">
        <v>30000</v>
      </c>
      <c r="G179" s="54">
        <v>0.44309999999999999</v>
      </c>
      <c r="H179" s="54">
        <v>0.38</v>
      </c>
      <c r="I179" s="54">
        <v>0.55230000000000001</v>
      </c>
      <c r="J179" s="47">
        <f t="shared" si="10"/>
        <v>0.45846666666666663</v>
      </c>
      <c r="K179" s="48">
        <f t="shared" si="11"/>
        <v>0.44309999999999999</v>
      </c>
      <c r="L179" s="55">
        <v>0.38</v>
      </c>
      <c r="M179" s="50">
        <f t="shared" si="12"/>
        <v>13753.999999999998</v>
      </c>
      <c r="N179" s="11">
        <f t="shared" si="13"/>
        <v>13293</v>
      </c>
      <c r="O179" s="11">
        <f t="shared" si="14"/>
        <v>11400</v>
      </c>
    </row>
    <row r="180" spans="1:15" ht="57.75" x14ac:dyDescent="0.25">
      <c r="A180" s="65"/>
      <c r="B180" s="8">
        <v>173</v>
      </c>
      <c r="C180" s="39">
        <v>270457</v>
      </c>
      <c r="D180" s="9" t="s">
        <v>194</v>
      </c>
      <c r="E180" s="10" t="s">
        <v>195</v>
      </c>
      <c r="F180" s="23">
        <v>620</v>
      </c>
      <c r="G180" s="54">
        <v>7.66</v>
      </c>
      <c r="H180" s="54">
        <v>6.18</v>
      </c>
      <c r="I180" s="54">
        <v>13</v>
      </c>
      <c r="J180" s="47">
        <f t="shared" si="10"/>
        <v>8.9466666666666672</v>
      </c>
      <c r="K180" s="48">
        <f t="shared" si="11"/>
        <v>7.66</v>
      </c>
      <c r="L180" s="55">
        <v>6.18</v>
      </c>
      <c r="M180" s="50">
        <f t="shared" si="12"/>
        <v>5546.9333333333334</v>
      </c>
      <c r="N180" s="11">
        <f t="shared" si="13"/>
        <v>4749.2</v>
      </c>
      <c r="O180" s="11">
        <f t="shared" si="14"/>
        <v>3831.6</v>
      </c>
    </row>
    <row r="181" spans="1:15" ht="57.75" x14ac:dyDescent="0.25">
      <c r="A181" s="65"/>
      <c r="B181" s="8">
        <v>174</v>
      </c>
      <c r="C181" s="39">
        <v>273818</v>
      </c>
      <c r="D181" s="9" t="s">
        <v>196</v>
      </c>
      <c r="E181" s="10" t="s">
        <v>187</v>
      </c>
      <c r="F181" s="25">
        <v>50000</v>
      </c>
      <c r="G181" s="54">
        <v>0.48</v>
      </c>
      <c r="H181" s="54">
        <v>0.44</v>
      </c>
      <c r="I181" s="54">
        <v>0.55889999999999995</v>
      </c>
      <c r="J181" s="47">
        <f t="shared" si="10"/>
        <v>0.49296666666666661</v>
      </c>
      <c r="K181" s="48">
        <f t="shared" si="11"/>
        <v>0.48</v>
      </c>
      <c r="L181" s="55">
        <v>0.44</v>
      </c>
      <c r="M181" s="50">
        <f t="shared" si="12"/>
        <v>24648.333333333332</v>
      </c>
      <c r="N181" s="11">
        <f t="shared" si="13"/>
        <v>24000</v>
      </c>
      <c r="O181" s="11">
        <f t="shared" si="14"/>
        <v>22000</v>
      </c>
    </row>
    <row r="182" spans="1:15" ht="57.75" x14ac:dyDescent="0.25">
      <c r="A182" s="65"/>
      <c r="B182" s="8">
        <v>175</v>
      </c>
      <c r="C182" s="39">
        <v>270620</v>
      </c>
      <c r="D182" s="9" t="s">
        <v>197</v>
      </c>
      <c r="E182" s="10" t="s">
        <v>187</v>
      </c>
      <c r="F182" s="25">
        <v>31000</v>
      </c>
      <c r="G182" s="54">
        <v>0.32</v>
      </c>
      <c r="H182" s="54">
        <v>0.22</v>
      </c>
      <c r="I182" s="54">
        <v>0.28599999999999998</v>
      </c>
      <c r="J182" s="47">
        <f t="shared" si="10"/>
        <v>0.27533333333333337</v>
      </c>
      <c r="K182" s="48">
        <f t="shared" si="11"/>
        <v>0.28599999999999998</v>
      </c>
      <c r="L182" s="55">
        <v>0.22</v>
      </c>
      <c r="M182" s="50">
        <f t="shared" si="12"/>
        <v>8535.3333333333339</v>
      </c>
      <c r="N182" s="11">
        <f t="shared" si="13"/>
        <v>8866</v>
      </c>
      <c r="O182" s="11">
        <f t="shared" si="14"/>
        <v>6820</v>
      </c>
    </row>
    <row r="183" spans="1:15" ht="42.75" x14ac:dyDescent="0.25">
      <c r="A183" s="65"/>
      <c r="B183" s="8">
        <v>176</v>
      </c>
      <c r="C183" s="39">
        <v>442754</v>
      </c>
      <c r="D183" s="15" t="s">
        <v>198</v>
      </c>
      <c r="E183" s="10" t="s">
        <v>187</v>
      </c>
      <c r="F183" s="25">
        <v>48000</v>
      </c>
      <c r="G183" s="54">
        <v>0.2</v>
      </c>
      <c r="H183" s="54">
        <v>0.1</v>
      </c>
      <c r="I183" s="54">
        <v>0.89659999999999995</v>
      </c>
      <c r="J183" s="47">
        <f t="shared" si="10"/>
        <v>0.3988666666666667</v>
      </c>
      <c r="K183" s="48">
        <f t="shared" si="11"/>
        <v>0.2</v>
      </c>
      <c r="L183" s="55">
        <v>0.1</v>
      </c>
      <c r="M183" s="50">
        <f t="shared" si="12"/>
        <v>19145.600000000002</v>
      </c>
      <c r="N183" s="11">
        <f t="shared" si="13"/>
        <v>9600</v>
      </c>
      <c r="O183" s="11">
        <f t="shared" si="14"/>
        <v>4800</v>
      </c>
    </row>
    <row r="184" spans="1:15" ht="28.5" x14ac:dyDescent="0.25">
      <c r="A184" s="65"/>
      <c r="B184" s="8">
        <v>177</v>
      </c>
      <c r="C184" s="44">
        <v>267292</v>
      </c>
      <c r="D184" s="15" t="s">
        <v>199</v>
      </c>
      <c r="E184" s="10" t="s">
        <v>187</v>
      </c>
      <c r="F184" s="25">
        <v>12000</v>
      </c>
      <c r="G184" s="54">
        <v>0.45</v>
      </c>
      <c r="H184" s="54">
        <v>0.41</v>
      </c>
      <c r="I184" s="54">
        <v>0.57599999999999996</v>
      </c>
      <c r="J184" s="47">
        <f t="shared" si="10"/>
        <v>0.47866666666666663</v>
      </c>
      <c r="K184" s="48">
        <f t="shared" si="11"/>
        <v>0.45</v>
      </c>
      <c r="L184" s="55">
        <v>0.41</v>
      </c>
      <c r="M184" s="50">
        <f t="shared" si="12"/>
        <v>5744</v>
      </c>
      <c r="N184" s="11">
        <f t="shared" si="13"/>
        <v>5400</v>
      </c>
      <c r="O184" s="11">
        <f t="shared" si="14"/>
        <v>4920</v>
      </c>
    </row>
    <row r="185" spans="1:15" ht="29.25" x14ac:dyDescent="0.25">
      <c r="A185" s="65"/>
      <c r="B185" s="8">
        <v>178</v>
      </c>
      <c r="C185" s="39">
        <v>267294</v>
      </c>
      <c r="D185" s="9" t="s">
        <v>200</v>
      </c>
      <c r="E185" s="10" t="s">
        <v>187</v>
      </c>
      <c r="F185" s="25">
        <v>6000</v>
      </c>
      <c r="G185" s="54"/>
      <c r="H185" s="54">
        <v>1.24</v>
      </c>
      <c r="I185" s="54" t="s">
        <v>249</v>
      </c>
      <c r="J185" s="47">
        <f t="shared" si="10"/>
        <v>1.24</v>
      </c>
      <c r="K185" s="48">
        <f t="shared" si="11"/>
        <v>1.24</v>
      </c>
      <c r="L185" s="55">
        <v>1.24</v>
      </c>
      <c r="M185" s="50">
        <f t="shared" si="12"/>
        <v>7440</v>
      </c>
      <c r="N185" s="11">
        <f t="shared" si="13"/>
        <v>7440</v>
      </c>
      <c r="O185" s="11">
        <f t="shared" si="14"/>
        <v>7440</v>
      </c>
    </row>
    <row r="186" spans="1:15" x14ac:dyDescent="0.25">
      <c r="A186" s="65"/>
      <c r="B186" s="8">
        <v>179</v>
      </c>
      <c r="C186" s="39">
        <v>268129</v>
      </c>
      <c r="D186" s="2" t="s">
        <v>201</v>
      </c>
      <c r="E186" s="10" t="s">
        <v>187</v>
      </c>
      <c r="F186" s="25">
        <v>60000</v>
      </c>
      <c r="G186" s="54">
        <v>0.64</v>
      </c>
      <c r="H186" s="54">
        <v>0.56999999999999995</v>
      </c>
      <c r="I186" s="54">
        <v>0.83209999999999995</v>
      </c>
      <c r="J186" s="47">
        <f t="shared" si="10"/>
        <v>0.68069999999999997</v>
      </c>
      <c r="K186" s="48">
        <f t="shared" si="11"/>
        <v>0.64</v>
      </c>
      <c r="L186" s="55">
        <v>0.56999999999999995</v>
      </c>
      <c r="M186" s="50">
        <f t="shared" si="12"/>
        <v>40842</v>
      </c>
      <c r="N186" s="11">
        <f t="shared" si="13"/>
        <v>38400</v>
      </c>
      <c r="O186" s="11">
        <f t="shared" si="14"/>
        <v>34200</v>
      </c>
    </row>
    <row r="187" spans="1:15" x14ac:dyDescent="0.25">
      <c r="A187" s="65"/>
      <c r="B187" s="8">
        <v>180</v>
      </c>
      <c r="C187" s="39">
        <v>267729</v>
      </c>
      <c r="D187" s="2" t="s">
        <v>202</v>
      </c>
      <c r="E187" s="10" t="s">
        <v>187</v>
      </c>
      <c r="F187" s="25">
        <v>24000</v>
      </c>
      <c r="G187" s="54">
        <v>0.18</v>
      </c>
      <c r="H187" s="54">
        <v>0.09</v>
      </c>
      <c r="I187" s="54">
        <v>0.13</v>
      </c>
      <c r="J187" s="47">
        <f t="shared" si="10"/>
        <v>0.13333333333333333</v>
      </c>
      <c r="K187" s="48">
        <f t="shared" si="11"/>
        <v>0.13</v>
      </c>
      <c r="L187" s="55">
        <v>0.09</v>
      </c>
      <c r="M187" s="50">
        <f t="shared" si="12"/>
        <v>3200</v>
      </c>
      <c r="N187" s="11">
        <f t="shared" si="13"/>
        <v>3120</v>
      </c>
      <c r="O187" s="11">
        <f t="shared" si="14"/>
        <v>2160</v>
      </c>
    </row>
    <row r="188" spans="1:15" x14ac:dyDescent="0.25">
      <c r="A188" s="65"/>
      <c r="B188" s="8">
        <v>181</v>
      </c>
      <c r="C188" s="39">
        <v>273710</v>
      </c>
      <c r="D188" s="2" t="s">
        <v>203</v>
      </c>
      <c r="E188" s="10" t="s">
        <v>187</v>
      </c>
      <c r="F188" s="25">
        <v>72000</v>
      </c>
      <c r="G188" s="54">
        <v>0.45</v>
      </c>
      <c r="H188" s="54">
        <v>7.0000000000000007E-2</v>
      </c>
      <c r="I188" s="54">
        <v>7.8E-2</v>
      </c>
      <c r="J188" s="47">
        <f t="shared" si="10"/>
        <v>0.19933333333333333</v>
      </c>
      <c r="K188" s="48">
        <f t="shared" si="11"/>
        <v>7.8E-2</v>
      </c>
      <c r="L188" s="55">
        <v>7.0000000000000007E-2</v>
      </c>
      <c r="M188" s="50">
        <f t="shared" si="12"/>
        <v>14352</v>
      </c>
      <c r="N188" s="11">
        <f t="shared" si="13"/>
        <v>5616</v>
      </c>
      <c r="O188" s="11">
        <f t="shared" si="14"/>
        <v>5040.0000000000009</v>
      </c>
    </row>
    <row r="189" spans="1:15" ht="43.5" x14ac:dyDescent="0.25">
      <c r="A189" s="65"/>
      <c r="B189" s="8">
        <v>182</v>
      </c>
      <c r="C189" s="39">
        <v>273711</v>
      </c>
      <c r="D189" s="9" t="s">
        <v>205</v>
      </c>
      <c r="E189" s="10" t="s">
        <v>154</v>
      </c>
      <c r="F189" s="25">
        <v>1200</v>
      </c>
      <c r="G189" s="54">
        <v>1.99</v>
      </c>
      <c r="H189" s="54">
        <v>1.69</v>
      </c>
      <c r="I189" s="54">
        <v>3.25</v>
      </c>
      <c r="J189" s="47">
        <f t="shared" si="10"/>
        <v>2.31</v>
      </c>
      <c r="K189" s="48">
        <f t="shared" si="11"/>
        <v>1.99</v>
      </c>
      <c r="L189" s="55">
        <v>1.69</v>
      </c>
      <c r="M189" s="50">
        <f t="shared" si="12"/>
        <v>2772</v>
      </c>
      <c r="N189" s="11">
        <f t="shared" si="13"/>
        <v>2388</v>
      </c>
      <c r="O189" s="11">
        <f t="shared" si="14"/>
        <v>2028</v>
      </c>
    </row>
    <row r="190" spans="1:15" ht="29.25" x14ac:dyDescent="0.25">
      <c r="A190" s="65"/>
      <c r="B190" s="8">
        <v>183</v>
      </c>
      <c r="C190" s="39">
        <v>266788</v>
      </c>
      <c r="D190" s="9" t="s">
        <v>255</v>
      </c>
      <c r="E190" s="10" t="s">
        <v>206</v>
      </c>
      <c r="F190" s="23">
        <v>800</v>
      </c>
      <c r="G190" s="54">
        <v>6.91</v>
      </c>
      <c r="H190" s="54">
        <v>5.82</v>
      </c>
      <c r="I190" s="54">
        <v>8.3562999999999992</v>
      </c>
      <c r="J190" s="47">
        <f t="shared" si="10"/>
        <v>7.0287666666666668</v>
      </c>
      <c r="K190" s="48">
        <f t="shared" si="11"/>
        <v>6.91</v>
      </c>
      <c r="L190" s="55">
        <v>5.82</v>
      </c>
      <c r="M190" s="50">
        <f t="shared" si="12"/>
        <v>5623.0133333333333</v>
      </c>
      <c r="N190" s="11">
        <f t="shared" si="13"/>
        <v>5528</v>
      </c>
      <c r="O190" s="11">
        <f t="shared" si="14"/>
        <v>4656</v>
      </c>
    </row>
    <row r="191" spans="1:15" ht="72" x14ac:dyDescent="0.25">
      <c r="A191" s="65"/>
      <c r="B191" s="8">
        <v>184</v>
      </c>
      <c r="C191" s="39">
        <v>401411</v>
      </c>
      <c r="D191" s="9" t="s">
        <v>207</v>
      </c>
      <c r="E191" s="10" t="s">
        <v>208</v>
      </c>
      <c r="F191" s="23">
        <v>600</v>
      </c>
      <c r="G191" s="54">
        <v>4.1900000000000004</v>
      </c>
      <c r="H191" s="54">
        <v>2.64</v>
      </c>
      <c r="I191" s="54">
        <v>3.952</v>
      </c>
      <c r="J191" s="47">
        <f t="shared" si="10"/>
        <v>3.5939999999999999</v>
      </c>
      <c r="K191" s="48">
        <f t="shared" si="11"/>
        <v>3.952</v>
      </c>
      <c r="L191" s="55">
        <v>2.64</v>
      </c>
      <c r="M191" s="50">
        <f t="shared" si="12"/>
        <v>2156.4</v>
      </c>
      <c r="N191" s="11">
        <f t="shared" si="13"/>
        <v>2371.1999999999998</v>
      </c>
      <c r="O191" s="11">
        <f t="shared" si="14"/>
        <v>1584</v>
      </c>
    </row>
    <row r="192" spans="1:15" x14ac:dyDescent="0.25">
      <c r="A192" s="65"/>
      <c r="B192" s="8">
        <v>185</v>
      </c>
      <c r="C192" s="39">
        <v>273940</v>
      </c>
      <c r="D192" s="2" t="s">
        <v>204</v>
      </c>
      <c r="E192" s="10" t="s">
        <v>187</v>
      </c>
      <c r="F192" s="25">
        <v>60000</v>
      </c>
      <c r="G192" s="54">
        <v>0.32</v>
      </c>
      <c r="H192" s="54">
        <v>0.18</v>
      </c>
      <c r="I192" s="54">
        <v>0.33750000000000002</v>
      </c>
      <c r="J192" s="47">
        <f t="shared" si="10"/>
        <v>0.27916666666666667</v>
      </c>
      <c r="K192" s="48">
        <f t="shared" si="11"/>
        <v>0.32</v>
      </c>
      <c r="L192" s="55">
        <v>0.18</v>
      </c>
      <c r="M192" s="50">
        <f t="shared" si="12"/>
        <v>16750</v>
      </c>
      <c r="N192" s="11">
        <f t="shared" si="13"/>
        <v>19200</v>
      </c>
      <c r="O192" s="11">
        <f t="shared" si="14"/>
        <v>10800</v>
      </c>
    </row>
    <row r="193" spans="1:15" ht="72" x14ac:dyDescent="0.25">
      <c r="A193" s="65"/>
      <c r="B193" s="8">
        <v>186</v>
      </c>
      <c r="C193" s="39">
        <v>399414</v>
      </c>
      <c r="D193" s="9" t="s">
        <v>212</v>
      </c>
      <c r="E193" s="10" t="s">
        <v>154</v>
      </c>
      <c r="F193" s="25">
        <v>1200</v>
      </c>
      <c r="G193" s="54">
        <v>5.46</v>
      </c>
      <c r="H193" s="54">
        <v>5.24</v>
      </c>
      <c r="I193" s="54">
        <v>7.0077999999999996</v>
      </c>
      <c r="J193" s="47">
        <f t="shared" si="10"/>
        <v>5.9025999999999996</v>
      </c>
      <c r="K193" s="48">
        <f t="shared" si="11"/>
        <v>5.46</v>
      </c>
      <c r="L193" s="55">
        <v>5.24</v>
      </c>
      <c r="M193" s="50">
        <f t="shared" si="12"/>
        <v>7083.12</v>
      </c>
      <c r="N193" s="11">
        <f t="shared" si="13"/>
        <v>6552</v>
      </c>
      <c r="O193" s="11">
        <f t="shared" si="14"/>
        <v>6288</v>
      </c>
    </row>
    <row r="194" spans="1:15" x14ac:dyDescent="0.25">
      <c r="A194" s="65"/>
      <c r="B194" s="8">
        <v>187</v>
      </c>
      <c r="C194" s="39">
        <v>272839</v>
      </c>
      <c r="D194" s="2" t="s">
        <v>209</v>
      </c>
      <c r="E194" s="10" t="s">
        <v>187</v>
      </c>
      <c r="F194" s="25">
        <v>30000</v>
      </c>
      <c r="G194" s="54">
        <v>0.15</v>
      </c>
      <c r="H194" s="54">
        <v>0.08</v>
      </c>
      <c r="I194" s="54">
        <v>0.26</v>
      </c>
      <c r="J194" s="47">
        <f t="shared" si="10"/>
        <v>0.16333333333333333</v>
      </c>
      <c r="K194" s="48">
        <f t="shared" si="11"/>
        <v>0.15</v>
      </c>
      <c r="L194" s="55">
        <v>0.08</v>
      </c>
      <c r="M194" s="50">
        <f t="shared" si="12"/>
        <v>4900</v>
      </c>
      <c r="N194" s="11">
        <f t="shared" si="13"/>
        <v>4500</v>
      </c>
      <c r="O194" s="11">
        <f t="shared" si="14"/>
        <v>2400</v>
      </c>
    </row>
    <row r="195" spans="1:15" ht="43.5" x14ac:dyDescent="0.25">
      <c r="A195" s="65"/>
      <c r="B195" s="8">
        <v>188</v>
      </c>
      <c r="C195" s="39">
        <v>284106</v>
      </c>
      <c r="D195" s="9" t="s">
        <v>213</v>
      </c>
      <c r="E195" s="10" t="s">
        <v>154</v>
      </c>
      <c r="F195" s="25">
        <v>1200</v>
      </c>
      <c r="G195" s="54">
        <v>17.170000000000002</v>
      </c>
      <c r="H195" s="54">
        <v>7.36</v>
      </c>
      <c r="I195" s="54">
        <v>19.37</v>
      </c>
      <c r="J195" s="47">
        <f t="shared" si="10"/>
        <v>14.633333333333335</v>
      </c>
      <c r="K195" s="48">
        <f t="shared" si="11"/>
        <v>17.170000000000002</v>
      </c>
      <c r="L195" s="55">
        <v>7.36</v>
      </c>
      <c r="M195" s="50">
        <f t="shared" si="12"/>
        <v>17560</v>
      </c>
      <c r="N195" s="11">
        <f t="shared" si="13"/>
        <v>20604.000000000004</v>
      </c>
      <c r="O195" s="11">
        <f t="shared" si="14"/>
        <v>8832</v>
      </c>
    </row>
    <row r="196" spans="1:15" x14ac:dyDescent="0.25">
      <c r="A196" s="65"/>
      <c r="B196" s="8">
        <v>189</v>
      </c>
      <c r="C196" s="39">
        <v>268149</v>
      </c>
      <c r="D196" s="41" t="s">
        <v>210</v>
      </c>
      <c r="E196" s="42" t="s">
        <v>187</v>
      </c>
      <c r="F196" s="43">
        <v>36000</v>
      </c>
      <c r="G196" s="56">
        <v>0.32</v>
      </c>
      <c r="H196" s="54">
        <v>0.1</v>
      </c>
      <c r="I196" s="54">
        <v>0.23400000000000001</v>
      </c>
      <c r="J196" s="47">
        <f t="shared" si="10"/>
        <v>0.218</v>
      </c>
      <c r="K196" s="48">
        <f t="shared" si="11"/>
        <v>0.23400000000000001</v>
      </c>
      <c r="L196" s="55">
        <v>0.1</v>
      </c>
      <c r="M196" s="50">
        <f t="shared" si="12"/>
        <v>7848</v>
      </c>
      <c r="N196" s="11">
        <f t="shared" si="13"/>
        <v>8424</v>
      </c>
      <c r="O196" s="11">
        <f t="shared" si="14"/>
        <v>3600</v>
      </c>
    </row>
    <row r="197" spans="1:15" x14ac:dyDescent="0.25">
      <c r="A197" s="65"/>
      <c r="B197" s="8">
        <v>190</v>
      </c>
      <c r="C197" s="39">
        <v>284105</v>
      </c>
      <c r="D197" s="2" t="s">
        <v>211</v>
      </c>
      <c r="E197" s="10" t="s">
        <v>187</v>
      </c>
      <c r="F197" s="25">
        <v>30000</v>
      </c>
      <c r="G197" s="54">
        <v>0.317</v>
      </c>
      <c r="H197" s="54">
        <v>0.12</v>
      </c>
      <c r="I197" s="54">
        <v>0.34189999999999998</v>
      </c>
      <c r="J197" s="47">
        <f t="shared" si="10"/>
        <v>0.25963333333333333</v>
      </c>
      <c r="K197" s="48">
        <f t="shared" si="11"/>
        <v>0.317</v>
      </c>
      <c r="L197" s="55">
        <v>0.12</v>
      </c>
      <c r="M197" s="50">
        <f t="shared" si="12"/>
        <v>7789</v>
      </c>
      <c r="N197" s="11">
        <f t="shared" si="13"/>
        <v>9510</v>
      </c>
      <c r="O197" s="11">
        <f t="shared" si="14"/>
        <v>3600</v>
      </c>
    </row>
    <row r="198" spans="1:15" x14ac:dyDescent="0.25">
      <c r="A198" s="65"/>
      <c r="B198" s="8">
        <v>191</v>
      </c>
      <c r="C198" s="39">
        <v>272365</v>
      </c>
      <c r="D198" s="2" t="s">
        <v>214</v>
      </c>
      <c r="E198" s="10" t="s">
        <v>187</v>
      </c>
      <c r="F198" s="25">
        <v>80000</v>
      </c>
      <c r="G198" s="54">
        <v>0.17</v>
      </c>
      <c r="H198" s="54">
        <v>0.1</v>
      </c>
      <c r="I198" s="54">
        <v>0.1303</v>
      </c>
      <c r="J198" s="47">
        <f t="shared" si="10"/>
        <v>0.13343333333333332</v>
      </c>
      <c r="K198" s="48">
        <f t="shared" si="11"/>
        <v>0.1303</v>
      </c>
      <c r="L198" s="55">
        <v>0.1</v>
      </c>
      <c r="M198" s="50">
        <f t="shared" si="12"/>
        <v>10674.666666666666</v>
      </c>
      <c r="N198" s="11">
        <f t="shared" si="13"/>
        <v>10424</v>
      </c>
      <c r="O198" s="11">
        <f t="shared" si="14"/>
        <v>8000</v>
      </c>
    </row>
    <row r="199" spans="1:15" ht="29.25" x14ac:dyDescent="0.25">
      <c r="A199" s="65"/>
      <c r="B199" s="8">
        <v>192</v>
      </c>
      <c r="C199" s="39">
        <v>276657</v>
      </c>
      <c r="D199" s="9" t="s">
        <v>215</v>
      </c>
      <c r="E199" s="10" t="s">
        <v>187</v>
      </c>
      <c r="F199" s="25">
        <v>36000</v>
      </c>
      <c r="G199" s="54">
        <v>0.56000000000000005</v>
      </c>
      <c r="H199" s="54">
        <v>0.41</v>
      </c>
      <c r="I199" s="54">
        <v>0.52</v>
      </c>
      <c r="J199" s="47">
        <f t="shared" si="10"/>
        <v>0.49666666666666665</v>
      </c>
      <c r="K199" s="48">
        <f t="shared" si="11"/>
        <v>0.52</v>
      </c>
      <c r="L199" s="55">
        <v>0.41</v>
      </c>
      <c r="M199" s="50">
        <f t="shared" si="12"/>
        <v>17880</v>
      </c>
      <c r="N199" s="11">
        <f t="shared" si="13"/>
        <v>18720</v>
      </c>
      <c r="O199" s="11">
        <f t="shared" si="14"/>
        <v>14760</v>
      </c>
    </row>
    <row r="200" spans="1:15" x14ac:dyDescent="0.25">
      <c r="A200" s="65"/>
      <c r="B200" s="8">
        <v>193</v>
      </c>
      <c r="C200" s="39">
        <v>267416</v>
      </c>
      <c r="D200" s="41" t="s">
        <v>216</v>
      </c>
      <c r="E200" s="42" t="s">
        <v>187</v>
      </c>
      <c r="F200" s="43">
        <v>7000</v>
      </c>
      <c r="G200" s="56">
        <v>0.86</v>
      </c>
      <c r="H200" s="54">
        <v>0.77</v>
      </c>
      <c r="I200" s="54">
        <v>1.2063999999999999</v>
      </c>
      <c r="J200" s="47">
        <f t="shared" ref="J200:J212" si="15">AVERAGE(G200:I200)</f>
        <v>0.94546666666666657</v>
      </c>
      <c r="K200" s="48">
        <f t="shared" ref="K200:K212" si="16">MEDIAN(G200:I200)</f>
        <v>0.86</v>
      </c>
      <c r="L200" s="55">
        <v>0.77</v>
      </c>
      <c r="M200" s="50">
        <f t="shared" ref="M200:M212" si="17">F200*J200</f>
        <v>6618.2666666666655</v>
      </c>
      <c r="N200" s="11">
        <f t="shared" ref="N200:N212" si="18">F200*K200</f>
        <v>6020</v>
      </c>
      <c r="O200" s="11">
        <f t="shared" ref="O200:O212" si="19">F200*L200</f>
        <v>5390</v>
      </c>
    </row>
    <row r="201" spans="1:15" ht="29.25" x14ac:dyDescent="0.25">
      <c r="A201" s="65"/>
      <c r="B201" s="8">
        <v>194</v>
      </c>
      <c r="C201" s="39">
        <v>272367</v>
      </c>
      <c r="D201" s="38" t="s">
        <v>217</v>
      </c>
      <c r="E201" s="10" t="s">
        <v>187</v>
      </c>
      <c r="F201" s="25">
        <v>15000</v>
      </c>
      <c r="G201" s="54">
        <v>1.544</v>
      </c>
      <c r="H201" s="54">
        <v>1.46</v>
      </c>
      <c r="I201" s="54">
        <v>1.95</v>
      </c>
      <c r="J201" s="47">
        <f t="shared" si="15"/>
        <v>1.6513333333333333</v>
      </c>
      <c r="K201" s="48">
        <f t="shared" si="16"/>
        <v>1.544</v>
      </c>
      <c r="L201" s="55">
        <v>1.46</v>
      </c>
      <c r="M201" s="50">
        <f t="shared" si="17"/>
        <v>24770</v>
      </c>
      <c r="N201" s="11">
        <f t="shared" si="18"/>
        <v>23160</v>
      </c>
      <c r="O201" s="11">
        <f t="shared" si="19"/>
        <v>21900</v>
      </c>
    </row>
    <row r="202" spans="1:15" ht="29.25" x14ac:dyDescent="0.25">
      <c r="A202" s="65"/>
      <c r="B202" s="8">
        <v>195</v>
      </c>
      <c r="C202" s="39">
        <v>271581</v>
      </c>
      <c r="D202" s="38" t="s">
        <v>218</v>
      </c>
      <c r="E202" s="10" t="s">
        <v>180</v>
      </c>
      <c r="F202" s="23">
        <v>620</v>
      </c>
      <c r="G202" s="54">
        <v>7.89</v>
      </c>
      <c r="H202" s="54">
        <v>5.66</v>
      </c>
      <c r="I202" s="54">
        <v>9.23</v>
      </c>
      <c r="J202" s="47">
        <f t="shared" si="15"/>
        <v>7.5933333333333337</v>
      </c>
      <c r="K202" s="48">
        <f t="shared" si="16"/>
        <v>7.89</v>
      </c>
      <c r="L202" s="55">
        <v>5.66</v>
      </c>
      <c r="M202" s="50">
        <f t="shared" si="17"/>
        <v>4707.8666666666668</v>
      </c>
      <c r="N202" s="11">
        <f t="shared" si="18"/>
        <v>4891.8</v>
      </c>
      <c r="O202" s="11">
        <f t="shared" si="19"/>
        <v>3509.2000000000003</v>
      </c>
    </row>
    <row r="203" spans="1:15" ht="29.25" x14ac:dyDescent="0.25">
      <c r="A203" s="65"/>
      <c r="B203" s="8">
        <v>196</v>
      </c>
      <c r="C203" s="39">
        <v>368499</v>
      </c>
      <c r="D203" s="38" t="s">
        <v>219</v>
      </c>
      <c r="E203" s="42" t="s">
        <v>187</v>
      </c>
      <c r="F203" s="43">
        <v>15000</v>
      </c>
      <c r="G203" s="56">
        <v>0.1</v>
      </c>
      <c r="H203" s="56">
        <v>0.28000000000000003</v>
      </c>
      <c r="I203" s="54">
        <v>5.1999999999999998E-2</v>
      </c>
      <c r="J203" s="47">
        <f t="shared" si="15"/>
        <v>0.14399999999999999</v>
      </c>
      <c r="K203" s="48">
        <f t="shared" si="16"/>
        <v>0.1</v>
      </c>
      <c r="L203" s="55">
        <v>0.1</v>
      </c>
      <c r="M203" s="50">
        <f t="shared" si="17"/>
        <v>2160</v>
      </c>
      <c r="N203" s="11">
        <f t="shared" si="18"/>
        <v>1500</v>
      </c>
      <c r="O203" s="11">
        <f t="shared" si="19"/>
        <v>1500</v>
      </c>
    </row>
    <row r="204" spans="1:15" ht="43.5" x14ac:dyDescent="0.25">
      <c r="A204" s="65"/>
      <c r="B204" s="8">
        <v>197</v>
      </c>
      <c r="C204" s="39">
        <v>442703</v>
      </c>
      <c r="D204" s="9" t="s">
        <v>220</v>
      </c>
      <c r="E204" s="10" t="s">
        <v>221</v>
      </c>
      <c r="F204" s="23">
        <v>600</v>
      </c>
      <c r="G204" s="54">
        <v>7.92</v>
      </c>
      <c r="H204" s="54">
        <v>9.5</v>
      </c>
      <c r="I204" s="54">
        <v>10.4</v>
      </c>
      <c r="J204" s="47">
        <f t="shared" si="15"/>
        <v>9.2733333333333334</v>
      </c>
      <c r="K204" s="48">
        <f t="shared" si="16"/>
        <v>9.5</v>
      </c>
      <c r="L204" s="55">
        <v>7.92</v>
      </c>
      <c r="M204" s="50">
        <f t="shared" si="17"/>
        <v>5564</v>
      </c>
      <c r="N204" s="11">
        <f t="shared" si="18"/>
        <v>5700</v>
      </c>
      <c r="O204" s="11">
        <f t="shared" si="19"/>
        <v>4752</v>
      </c>
    </row>
    <row r="205" spans="1:15" ht="43.5" x14ac:dyDescent="0.25">
      <c r="A205" s="65"/>
      <c r="B205" s="8">
        <v>198</v>
      </c>
      <c r="C205" s="39">
        <v>272343</v>
      </c>
      <c r="D205" s="9" t="s">
        <v>228</v>
      </c>
      <c r="E205" s="10" t="s">
        <v>13</v>
      </c>
      <c r="F205" s="24">
        <v>600</v>
      </c>
      <c r="G205" s="54">
        <v>5.24</v>
      </c>
      <c r="H205" s="54">
        <v>4.8600000000000003</v>
      </c>
      <c r="I205" s="54">
        <v>11.18</v>
      </c>
      <c r="J205" s="47">
        <f t="shared" si="15"/>
        <v>7.0933333333333337</v>
      </c>
      <c r="K205" s="48">
        <f t="shared" si="16"/>
        <v>5.24</v>
      </c>
      <c r="L205" s="55">
        <v>4.8600000000000003</v>
      </c>
      <c r="M205" s="50">
        <f t="shared" si="17"/>
        <v>4256</v>
      </c>
      <c r="N205" s="11">
        <f t="shared" si="18"/>
        <v>3144</v>
      </c>
      <c r="O205" s="11">
        <f t="shared" si="19"/>
        <v>2916</v>
      </c>
    </row>
    <row r="206" spans="1:15" ht="29.25" x14ac:dyDescent="0.25">
      <c r="A206" s="65"/>
      <c r="B206" s="8">
        <v>199</v>
      </c>
      <c r="C206" s="39">
        <v>272320</v>
      </c>
      <c r="D206" s="9" t="s">
        <v>229</v>
      </c>
      <c r="E206" s="10" t="s">
        <v>187</v>
      </c>
      <c r="F206" s="26">
        <v>80000</v>
      </c>
      <c r="G206" s="57">
        <v>0.33</v>
      </c>
      <c r="H206" s="57">
        <v>0.77</v>
      </c>
      <c r="I206" s="57">
        <v>0.432</v>
      </c>
      <c r="J206" s="47">
        <f t="shared" si="15"/>
        <v>0.51066666666666671</v>
      </c>
      <c r="K206" s="48">
        <f t="shared" si="16"/>
        <v>0.432</v>
      </c>
      <c r="L206" s="58">
        <v>0.33</v>
      </c>
      <c r="M206" s="50">
        <f t="shared" si="17"/>
        <v>40853.333333333336</v>
      </c>
      <c r="N206" s="11">
        <f t="shared" si="18"/>
        <v>34560</v>
      </c>
      <c r="O206" s="27">
        <f t="shared" si="19"/>
        <v>26400</v>
      </c>
    </row>
    <row r="207" spans="1:15" x14ac:dyDescent="0.25">
      <c r="A207" s="65"/>
      <c r="B207" s="8">
        <v>200</v>
      </c>
      <c r="C207" s="39">
        <v>272166</v>
      </c>
      <c r="D207" s="9" t="s">
        <v>230</v>
      </c>
      <c r="E207" s="10" t="s">
        <v>187</v>
      </c>
      <c r="F207" s="26">
        <v>49000</v>
      </c>
      <c r="G207" s="57">
        <v>0.08</v>
      </c>
      <c r="H207" s="57">
        <v>7.0000000000000007E-2</v>
      </c>
      <c r="I207" s="57">
        <v>6.5000000000000002E-2</v>
      </c>
      <c r="J207" s="47">
        <f t="shared" si="15"/>
        <v>7.166666666666667E-2</v>
      </c>
      <c r="K207" s="48">
        <f t="shared" si="16"/>
        <v>7.0000000000000007E-2</v>
      </c>
      <c r="L207" s="55">
        <v>7.0000000000000007E-2</v>
      </c>
      <c r="M207" s="50">
        <f t="shared" si="17"/>
        <v>3511.666666666667</v>
      </c>
      <c r="N207" s="11">
        <f t="shared" si="18"/>
        <v>3430.0000000000005</v>
      </c>
      <c r="O207" s="27">
        <f t="shared" si="19"/>
        <v>3430.0000000000005</v>
      </c>
    </row>
    <row r="208" spans="1:15" ht="43.5" x14ac:dyDescent="0.25">
      <c r="A208" s="65"/>
      <c r="B208" s="8">
        <v>201</v>
      </c>
      <c r="C208" s="39">
        <v>292402</v>
      </c>
      <c r="D208" s="9" t="s">
        <v>256</v>
      </c>
      <c r="E208" s="10" t="s">
        <v>13</v>
      </c>
      <c r="F208" s="28">
        <v>400</v>
      </c>
      <c r="G208" s="57">
        <v>2.3885999999999998</v>
      </c>
      <c r="H208" s="57">
        <v>2.4300000000000002</v>
      </c>
      <c r="I208" s="57" t="s">
        <v>249</v>
      </c>
      <c r="J208" s="47">
        <f t="shared" si="15"/>
        <v>2.4093</v>
      </c>
      <c r="K208" s="48">
        <f t="shared" si="16"/>
        <v>2.4093</v>
      </c>
      <c r="L208" s="55">
        <v>2.39</v>
      </c>
      <c r="M208" s="50">
        <f t="shared" si="17"/>
        <v>963.72</v>
      </c>
      <c r="N208" s="11">
        <f t="shared" si="18"/>
        <v>963.72</v>
      </c>
      <c r="O208" s="11">
        <f t="shared" si="19"/>
        <v>956</v>
      </c>
    </row>
    <row r="209" spans="1:15" ht="43.5" x14ac:dyDescent="0.25">
      <c r="A209" s="65"/>
      <c r="B209" s="8">
        <v>202</v>
      </c>
      <c r="C209" s="39">
        <v>267187</v>
      </c>
      <c r="D209" s="9" t="s">
        <v>231</v>
      </c>
      <c r="E209" s="10" t="s">
        <v>232</v>
      </c>
      <c r="F209" s="28">
        <v>624</v>
      </c>
      <c r="G209" s="57">
        <v>9.4811999999999994</v>
      </c>
      <c r="H209" s="57">
        <v>8.27</v>
      </c>
      <c r="I209" s="57">
        <v>10.282999999999999</v>
      </c>
      <c r="J209" s="47">
        <f t="shared" si="15"/>
        <v>9.3447333333333322</v>
      </c>
      <c r="K209" s="48">
        <f t="shared" si="16"/>
        <v>9.4811999999999994</v>
      </c>
      <c r="L209" s="55">
        <v>8.27</v>
      </c>
      <c r="M209" s="50">
        <f t="shared" si="17"/>
        <v>5831.1135999999997</v>
      </c>
      <c r="N209" s="11">
        <f t="shared" si="18"/>
        <v>5916.2687999999998</v>
      </c>
      <c r="O209" s="27">
        <f t="shared" si="19"/>
        <v>5160.4799999999996</v>
      </c>
    </row>
    <row r="210" spans="1:15" ht="45" x14ac:dyDescent="0.25">
      <c r="A210" s="65"/>
      <c r="B210" s="8">
        <v>203</v>
      </c>
      <c r="C210" s="45">
        <v>270999</v>
      </c>
      <c r="D210" s="30" t="s">
        <v>81</v>
      </c>
      <c r="E210" s="29" t="s">
        <v>13</v>
      </c>
      <c r="F210" s="26">
        <v>3600</v>
      </c>
      <c r="G210" s="59">
        <v>1.38</v>
      </c>
      <c r="H210" s="59">
        <v>0.71</v>
      </c>
      <c r="I210" s="59" t="s">
        <v>249</v>
      </c>
      <c r="J210" s="47">
        <f t="shared" si="15"/>
        <v>1.0449999999999999</v>
      </c>
      <c r="K210" s="48">
        <f t="shared" si="16"/>
        <v>1.0449999999999999</v>
      </c>
      <c r="L210" s="55">
        <v>0.71</v>
      </c>
      <c r="M210" s="50">
        <f t="shared" si="17"/>
        <v>3761.9999999999995</v>
      </c>
      <c r="N210" s="11">
        <f t="shared" si="18"/>
        <v>3761.9999999999995</v>
      </c>
      <c r="O210" s="27">
        <f t="shared" si="19"/>
        <v>2556</v>
      </c>
    </row>
    <row r="211" spans="1:15" ht="43.5" x14ac:dyDescent="0.25">
      <c r="A211" s="65"/>
      <c r="B211" s="8">
        <v>204</v>
      </c>
      <c r="C211" s="39">
        <v>267282</v>
      </c>
      <c r="D211" s="9" t="s">
        <v>257</v>
      </c>
      <c r="E211" s="10" t="s">
        <v>13</v>
      </c>
      <c r="F211" s="26">
        <v>1600</v>
      </c>
      <c r="G211" s="57">
        <v>0.97789999999999999</v>
      </c>
      <c r="H211" s="57">
        <v>0.97</v>
      </c>
      <c r="I211" s="57" t="s">
        <v>249</v>
      </c>
      <c r="J211" s="47">
        <f t="shared" si="15"/>
        <v>0.97394999999999998</v>
      </c>
      <c r="K211" s="48">
        <f t="shared" si="16"/>
        <v>0.97394999999999998</v>
      </c>
      <c r="L211" s="55">
        <v>0.97</v>
      </c>
      <c r="M211" s="50">
        <f t="shared" si="17"/>
        <v>1558.32</v>
      </c>
      <c r="N211" s="11">
        <f t="shared" si="18"/>
        <v>1558.32</v>
      </c>
      <c r="O211" s="27">
        <f t="shared" si="19"/>
        <v>1552</v>
      </c>
    </row>
    <row r="212" spans="1:15" ht="45" x14ac:dyDescent="0.25">
      <c r="B212" s="8">
        <v>205</v>
      </c>
      <c r="C212" s="39">
        <v>270138</v>
      </c>
      <c r="D212" s="33" t="s">
        <v>237</v>
      </c>
      <c r="E212" s="10" t="s">
        <v>254</v>
      </c>
      <c r="F212" s="26">
        <v>50</v>
      </c>
      <c r="G212" s="57">
        <v>2.58</v>
      </c>
      <c r="H212" s="57">
        <v>2.46</v>
      </c>
      <c r="I212" s="57">
        <v>2.3759999999999999</v>
      </c>
      <c r="J212" s="47">
        <f t="shared" si="15"/>
        <v>2.472</v>
      </c>
      <c r="K212" s="48">
        <f t="shared" si="16"/>
        <v>2.46</v>
      </c>
      <c r="L212" s="55">
        <v>2.38</v>
      </c>
      <c r="M212" s="50">
        <f t="shared" si="17"/>
        <v>123.6</v>
      </c>
      <c r="N212" s="11">
        <f t="shared" si="18"/>
        <v>123</v>
      </c>
      <c r="O212" s="27">
        <f t="shared" si="19"/>
        <v>119</v>
      </c>
    </row>
    <row r="214" spans="1:15" x14ac:dyDescent="0.25">
      <c r="C214" s="63"/>
      <c r="D214" s="61" t="s">
        <v>4</v>
      </c>
      <c r="E214" s="62">
        <f>SUM(M8:M212)</f>
        <v>1100912.6834000004</v>
      </c>
    </row>
  </sheetData>
  <sheetProtection sheet="1" formatCells="0" formatColumns="0" formatRows="0" insertColumns="0" insertRows="0" insertHyperlinks="0" deleteColumns="0" deleteRows="0" sort="0" pivotTables="0"/>
  <mergeCells count="14">
    <mergeCell ref="A170:A211"/>
    <mergeCell ref="A1:O1"/>
    <mergeCell ref="A6:E6"/>
    <mergeCell ref="A5:E5"/>
    <mergeCell ref="A4:E4"/>
    <mergeCell ref="A3:E3"/>
    <mergeCell ref="F3:J6"/>
    <mergeCell ref="K3:O6"/>
    <mergeCell ref="A158:A169"/>
    <mergeCell ref="A8:A32"/>
    <mergeCell ref="A2:O2"/>
    <mergeCell ref="A33:A116"/>
    <mergeCell ref="A117:A144"/>
    <mergeCell ref="A145:A157"/>
  </mergeCells>
  <printOptions horizontalCentered="1"/>
  <pageMargins left="0.19685039370078741" right="3.937007874015748E-2" top="0.74803149606299213" bottom="0.74803149606299213" header="0.31496062992125984" footer="0.31496062992125984"/>
  <pageSetup paperSize="9" scale="65" fitToHeight="0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 PREÇO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tofli</dc:creator>
  <cp:lastModifiedBy>Usuariolicitacao 2026</cp:lastModifiedBy>
  <cp:lastPrinted>2026-02-12T16:24:36Z</cp:lastPrinted>
  <dcterms:created xsi:type="dcterms:W3CDTF">2026-02-12T13:32:28Z</dcterms:created>
  <dcterms:modified xsi:type="dcterms:W3CDTF">2026-08-06T20:54:47Z</dcterms:modified>
</cp:coreProperties>
</file>