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Nova pasta\"/>
    </mc:Choice>
  </mc:AlternateContent>
  <xr:revisionPtr revIDLastSave="0" documentId="13_ncr:1_{E4E35887-64B4-46CE-BEC3-B9FE4E1E3EC9}" xr6:coauthVersionLast="47" xr6:coauthVersionMax="47" xr10:uidLastSave="{00000000-0000-0000-0000-000000000000}"/>
  <bookViews>
    <workbookView xWindow="-120" yWindow="-120" windowWidth="29040" windowHeight="15720" activeTab="4" xr2:uid="{627A86BC-1892-4F4D-8B5C-E22B5396E236}"/>
  </bookViews>
  <sheets>
    <sheet name="Média" sheetId="3" r:id="rId1"/>
    <sheet name="Orçamento" sheetId="4" r:id="rId2"/>
    <sheet name="Planilha2" sheetId="5" r:id="rId3"/>
    <sheet name="veiculos " sheetId="6" r:id="rId4"/>
    <sheet name="quantitativos" sheetId="8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88" i="8" l="1"/>
  <c r="C86" i="8"/>
  <c r="C82" i="8"/>
  <c r="C78" i="8"/>
  <c r="C92" i="8" s="1"/>
  <c r="C68" i="8"/>
  <c r="C84" i="8" s="1"/>
  <c r="C57" i="8"/>
  <c r="C87" i="8" s="1"/>
  <c r="C52" i="8"/>
  <c r="C44" i="8"/>
  <c r="C38" i="8"/>
  <c r="C33" i="8"/>
  <c r="C89" i="8" l="1"/>
  <c r="C85" i="8"/>
  <c r="C91" i="8"/>
  <c r="F3" i="4"/>
  <c r="F4" i="4"/>
  <c r="F5" i="4"/>
  <c r="F6" i="4"/>
  <c r="F10" i="4" s="1"/>
  <c r="F7" i="4"/>
  <c r="F8" i="4"/>
  <c r="F9" i="4"/>
  <c r="F2" i="4"/>
  <c r="H4" i="3"/>
  <c r="H6" i="3"/>
  <c r="H8" i="3"/>
  <c r="H10" i="3"/>
  <c r="H12" i="3"/>
  <c r="H14" i="3"/>
  <c r="H16" i="3"/>
  <c r="H2" i="3"/>
  <c r="J16" i="3"/>
  <c r="G16" i="3"/>
  <c r="J14" i="3"/>
  <c r="G14" i="3"/>
  <c r="J12" i="3"/>
  <c r="G12" i="3"/>
  <c r="J10" i="3"/>
  <c r="G10" i="3"/>
  <c r="J8" i="3"/>
  <c r="G8" i="3"/>
  <c r="J6" i="3"/>
  <c r="E6" i="3"/>
  <c r="G6" i="3" s="1"/>
  <c r="J4" i="3"/>
  <c r="E4" i="3"/>
  <c r="G4" i="3" s="1"/>
  <c r="J2" i="3"/>
  <c r="E2" i="3"/>
  <c r="G2" i="3" s="1"/>
</calcChain>
</file>

<file path=xl/sharedStrings.xml><?xml version="1.0" encoding="utf-8"?>
<sst xmlns="http://schemas.openxmlformats.org/spreadsheetml/2006/main" count="384" uniqueCount="291">
  <si>
    <t>Desmontagem, montagem e conserto para pneu de máquinas, 14000x24, 19,5x24, 18,4x30, 23,1x26</t>
  </si>
  <si>
    <t>soma</t>
  </si>
  <si>
    <t>media</t>
  </si>
  <si>
    <t xml:space="preserve">Desmontagem, montagem e conserto para pneu de veiculos leves, motocicletas e vans/ambulancias </t>
  </si>
  <si>
    <t>Desmontagem, montagem e conserto para pneu de caminhãoe micro onibus, 1000x20, 295/80R22,5 e 275/80 R22,5</t>
  </si>
  <si>
    <t>Serviço para lavagem interna e externa de veículos LEVES</t>
  </si>
  <si>
    <t>Serviço para lavagem interna e externa de veículos tipo "VAN" e "AMBULÂNCIA".</t>
  </si>
  <si>
    <t>Serviço para lavagem internae externa de MICRO- ONIBUS</t>
  </si>
  <si>
    <t>Serviço para lavagem interna e externa para CAMINHÕES TRUCK/MAQUINAS PESADAS</t>
  </si>
  <si>
    <t>Serviço para lavagem interna  e externa de ONIBUS</t>
  </si>
  <si>
    <t>Canarinho</t>
  </si>
  <si>
    <t>Frey</t>
  </si>
  <si>
    <t>Pitanga</t>
  </si>
  <si>
    <t xml:space="preserve">S. Helena </t>
  </si>
  <si>
    <t>Local</t>
  </si>
  <si>
    <t>SJO</t>
  </si>
  <si>
    <t>Item</t>
  </si>
  <si>
    <t>Descrição do item</t>
  </si>
  <si>
    <t>Unid.</t>
  </si>
  <si>
    <t>Valor R$</t>
  </si>
  <si>
    <t>Desmontagem, montagem e conserto para pneu de veículos leves, motocicletas e vans/ambulâncias</t>
  </si>
  <si>
    <t>Desmontagem, montagem e conserto para pneu de caminhão e ônibus, 1000x20, 295/80R22,5 e 275/80 R22,5</t>
  </si>
  <si>
    <t>Serviço para lavagem interna (A lavagem interna compreende limpeza dos tapetes, bancos, painel, porta malas) e externa de veículos LEVES</t>
  </si>
  <si>
    <t>Serviço para lavagem interna (A lavagem interna compreende limpeza dos tapetes, bancos, painel, porta malas e externa de veículos tipo "VAN" e "AMBULÂNCIA".</t>
  </si>
  <si>
    <t>Serviço para lavagem interna (A lavagem interna compreende limpeza dos tapetes, bancos, painel, porta malas) e externa para CAMINHÕES TRUCK</t>
  </si>
  <si>
    <t>Serviço para lavagem interna (A lavagem interna compreende limpeza dos tapetes, bancos, painel, porta malas) e externa de MICRO- ONIBUS Placas MGS9969,REB1E72,RXK6D39</t>
  </si>
  <si>
    <t>Serviço para lavagem interna (A lavagem interna compreende limpeza dos tapetes, bancos, painel, porta malas) e externa de ONIBUS Placas MLK 2254, RLP 2C70</t>
  </si>
  <si>
    <t>Quant.</t>
  </si>
  <si>
    <t>Total R$</t>
  </si>
  <si>
    <t>TOTAL DA DESPESA</t>
  </si>
  <si>
    <t>MF 4275</t>
  </si>
  <si>
    <t xml:space="preserve">Trator Massey </t>
  </si>
  <si>
    <t>J 6110</t>
  </si>
  <si>
    <t>Trator John Deere</t>
  </si>
  <si>
    <t>B80C</t>
  </si>
  <si>
    <t>Retroescavadeira</t>
  </si>
  <si>
    <t>JCB 3CX 02</t>
  </si>
  <si>
    <t>B95C</t>
  </si>
  <si>
    <t>JCB 3CX</t>
  </si>
  <si>
    <t>B110B</t>
  </si>
  <si>
    <t xml:space="preserve">Retroescavadeiea </t>
  </si>
  <si>
    <t>CAT 318 GC</t>
  </si>
  <si>
    <t xml:space="preserve">Escavadeira </t>
  </si>
  <si>
    <t>R160 02</t>
  </si>
  <si>
    <t>R160 01</t>
  </si>
  <si>
    <t>845B</t>
  </si>
  <si>
    <t xml:space="preserve">Motoniveladora </t>
  </si>
  <si>
    <t>170B</t>
  </si>
  <si>
    <t>120K</t>
  </si>
  <si>
    <t>MJK 2122</t>
  </si>
  <si>
    <t>Caminhão</t>
  </si>
  <si>
    <t>MGA 9864</t>
  </si>
  <si>
    <t>MIC 0272</t>
  </si>
  <si>
    <t>Camioneta F 4000</t>
  </si>
  <si>
    <t>XCMG 02</t>
  </si>
  <si>
    <t>Rolo Compactador</t>
  </si>
  <si>
    <t>XCMG 01</t>
  </si>
  <si>
    <t>VAP 70</t>
  </si>
  <si>
    <t>Rolo Muller</t>
  </si>
  <si>
    <t>D51 02</t>
  </si>
  <si>
    <t xml:space="preserve">Trator Esteiras </t>
  </si>
  <si>
    <t>D51 01</t>
  </si>
  <si>
    <t>DMER</t>
  </si>
  <si>
    <t>MGK 5600</t>
  </si>
  <si>
    <t>DUCATO</t>
  </si>
  <si>
    <t>BOBCAT</t>
  </si>
  <si>
    <t>URBANISMO</t>
  </si>
  <si>
    <t>MGS 9969</t>
  </si>
  <si>
    <t>MICRO ONIBUS</t>
  </si>
  <si>
    <t>TRANSP. ESC</t>
  </si>
  <si>
    <t xml:space="preserve">PLACA </t>
  </si>
  <si>
    <t>VEÍCULO</t>
  </si>
  <si>
    <t>Centro Custos</t>
  </si>
  <si>
    <t>TPI 7I39</t>
  </si>
  <si>
    <t xml:space="preserve">MASTER </t>
  </si>
  <si>
    <t>RXW 2A03</t>
  </si>
  <si>
    <t>SPRINTER</t>
  </si>
  <si>
    <t>REB 7H02</t>
  </si>
  <si>
    <t>MASTER RETH</t>
  </si>
  <si>
    <t>RAJ 4I66</t>
  </si>
  <si>
    <t>MASTER REVES</t>
  </si>
  <si>
    <t>QID 6308</t>
  </si>
  <si>
    <t>MASTER EURO</t>
  </si>
  <si>
    <t>SAÚDE</t>
  </si>
  <si>
    <t>QHM 2263</t>
  </si>
  <si>
    <t>TQC 1H81</t>
  </si>
  <si>
    <t>CAMINHÃO</t>
  </si>
  <si>
    <t>CAMINHÃO DEFESA CIVIL</t>
  </si>
  <si>
    <t>TPV 6D86</t>
  </si>
  <si>
    <t>TPO 7G84</t>
  </si>
  <si>
    <t>RYC 8D25</t>
  </si>
  <si>
    <t>RXR 9H21</t>
  </si>
  <si>
    <t>QID 1997</t>
  </si>
  <si>
    <t>OKE 2315</t>
  </si>
  <si>
    <t>MLY 3254</t>
  </si>
  <si>
    <t>MKL 6103</t>
  </si>
  <si>
    <t>MASTER L2H2</t>
  </si>
  <si>
    <t>QJV 4868</t>
  </si>
  <si>
    <t>F4.000</t>
  </si>
  <si>
    <t>RLP 2C70</t>
  </si>
  <si>
    <t>ONIBUS</t>
  </si>
  <si>
    <t>RXK 6D39</t>
  </si>
  <si>
    <t>MICRO ONBUS</t>
  </si>
  <si>
    <t>REB 1E72</t>
  </si>
  <si>
    <t>MLK 2254</t>
  </si>
  <si>
    <t>SXO 5F51</t>
  </si>
  <si>
    <t xml:space="preserve">SPRINTER </t>
  </si>
  <si>
    <t>RXX 4G74</t>
  </si>
  <si>
    <t>TRANSIT</t>
  </si>
  <si>
    <t>QJQ 7767</t>
  </si>
  <si>
    <t>SPRINTER EDU</t>
  </si>
  <si>
    <t>TRANSPORTE ESCOLAR</t>
  </si>
  <si>
    <t>RYC 8J09</t>
  </si>
  <si>
    <t>Viatura RYC 8J09 PC</t>
  </si>
  <si>
    <t>QHA 9175</t>
  </si>
  <si>
    <t>Viatura QHA9175 PC</t>
  </si>
  <si>
    <t>Polícia Civil</t>
  </si>
  <si>
    <t>RLJ 6G82</t>
  </si>
  <si>
    <t>Viatura RLj 6G82 PM</t>
  </si>
  <si>
    <t>Polícia Militar</t>
  </si>
  <si>
    <t>RXS 0A15</t>
  </si>
  <si>
    <t>Strada RXS 0A15</t>
  </si>
  <si>
    <t>VIGILANCIA</t>
  </si>
  <si>
    <t>TPK 4A55</t>
  </si>
  <si>
    <t>SPIN TPK</t>
  </si>
  <si>
    <t>SXA 3C88</t>
  </si>
  <si>
    <t>NIVUS</t>
  </si>
  <si>
    <t>RXW 9J34</t>
  </si>
  <si>
    <t>CRONOS</t>
  </si>
  <si>
    <t>RXW 9C34</t>
  </si>
  <si>
    <t>PULSE</t>
  </si>
  <si>
    <t>RLJ 4G45</t>
  </si>
  <si>
    <t>SPIN</t>
  </si>
  <si>
    <t>QJD 1817</t>
  </si>
  <si>
    <t xml:space="preserve">Ford KA SE </t>
  </si>
  <si>
    <t>TPY 9E36</t>
  </si>
  <si>
    <t>STRADA</t>
  </si>
  <si>
    <t>RLJ 8B59</t>
  </si>
  <si>
    <t>OROCH</t>
  </si>
  <si>
    <t>QHX8567</t>
  </si>
  <si>
    <t>LOGAN</t>
  </si>
  <si>
    <t>QHL7274</t>
  </si>
  <si>
    <t>SAVEIRO</t>
  </si>
  <si>
    <t>MLL 1B16</t>
  </si>
  <si>
    <t xml:space="preserve">CORSA </t>
  </si>
  <si>
    <t>MJJ9933</t>
  </si>
  <si>
    <t>FIAT UNO DMER</t>
  </si>
  <si>
    <t>MIY 8c15</t>
  </si>
  <si>
    <t>MIH 6699</t>
  </si>
  <si>
    <t>Máquinas Diversas</t>
  </si>
  <si>
    <t>RLO 0B45</t>
  </si>
  <si>
    <t>EFFA</t>
  </si>
  <si>
    <t>QIQ 4028</t>
  </si>
  <si>
    <t>DOBLO</t>
  </si>
  <si>
    <t>MCU 3906</t>
  </si>
  <si>
    <t xml:space="preserve">GRAN SIENA </t>
  </si>
  <si>
    <t>WWW123</t>
  </si>
  <si>
    <t>EQUIPAMENTOS SAMAE</t>
  </si>
  <si>
    <t>SXQ 6G23</t>
  </si>
  <si>
    <t>MJJ 9793</t>
  </si>
  <si>
    <t>KANGOO</t>
  </si>
  <si>
    <t>QIB 1737</t>
  </si>
  <si>
    <t xml:space="preserve">DOBLO </t>
  </si>
  <si>
    <t>TPJ 1J91</t>
  </si>
  <si>
    <t xml:space="preserve">MOTO </t>
  </si>
  <si>
    <t>TPJ 1J81</t>
  </si>
  <si>
    <t>TPJ J141</t>
  </si>
  <si>
    <t>QJF 1763</t>
  </si>
  <si>
    <t>QJF 1753</t>
  </si>
  <si>
    <t>MIW 4202</t>
  </si>
  <si>
    <t>MIW 4102</t>
  </si>
  <si>
    <t xml:space="preserve">CG 125 </t>
  </si>
  <si>
    <t>MHE 4147</t>
  </si>
  <si>
    <t>ÁGUA</t>
  </si>
  <si>
    <t>TPI 1B61</t>
  </si>
  <si>
    <t xml:space="preserve">RENEGADE </t>
  </si>
  <si>
    <t>DEFESA CIVIL</t>
  </si>
  <si>
    <t>TPO 1F25</t>
  </si>
  <si>
    <t>STRADA AGRI</t>
  </si>
  <si>
    <t>MBQ 6654</t>
  </si>
  <si>
    <t>UNO CIDASC</t>
  </si>
  <si>
    <t>AGRICULTURA</t>
  </si>
  <si>
    <t>TPQ 2H90</t>
  </si>
  <si>
    <t>FIAT PULSE CRAS</t>
  </si>
  <si>
    <t>QJD 9309</t>
  </si>
  <si>
    <t>Ford KA CRAS</t>
  </si>
  <si>
    <t>ASSISTÊNCIA SOCIAL/CRAS</t>
  </si>
  <si>
    <t>SXE 8G49</t>
  </si>
  <si>
    <t>FIORINO IDOSOS</t>
  </si>
  <si>
    <t>IDOSOS</t>
  </si>
  <si>
    <t>MLM 4860</t>
  </si>
  <si>
    <t>PÁLIO</t>
  </si>
  <si>
    <t>CONS. TUTELAR</t>
  </si>
  <si>
    <t>MAQUINAS DIVERSAS</t>
  </si>
  <si>
    <t>SXU7E20</t>
  </si>
  <si>
    <t>RXS 0J18</t>
  </si>
  <si>
    <t>STRADA EDU</t>
  </si>
  <si>
    <t>RLJ 5J03</t>
  </si>
  <si>
    <t>FIORINO</t>
  </si>
  <si>
    <t>RLF 2E65</t>
  </si>
  <si>
    <t xml:space="preserve">MOBI </t>
  </si>
  <si>
    <t>RLF 2D05</t>
  </si>
  <si>
    <t>MOBI</t>
  </si>
  <si>
    <t>OKD 2630</t>
  </si>
  <si>
    <t>DOBLO EDU</t>
  </si>
  <si>
    <t>EDUCAÇÃO ADMINISTRAÇÃO</t>
  </si>
  <si>
    <t>RXN 5C45</t>
  </si>
  <si>
    <t>ONIX</t>
  </si>
  <si>
    <t>QJE 0349</t>
  </si>
  <si>
    <t>FORD KA ADM</t>
  </si>
  <si>
    <t>ADMINISTRAÇÃO</t>
  </si>
  <si>
    <t>QJG 9232</t>
  </si>
  <si>
    <t>UNO AGRI</t>
  </si>
  <si>
    <t>QIJ 8192</t>
  </si>
  <si>
    <t>COROLLA</t>
  </si>
  <si>
    <t>GABINETE</t>
  </si>
  <si>
    <t>Van/Ambulancia saúde</t>
  </si>
  <si>
    <t>Veiculos leves saude</t>
  </si>
  <si>
    <t>Maquinas pesadas</t>
  </si>
  <si>
    <t>Onibus</t>
  </si>
  <si>
    <t>Micro onibus</t>
  </si>
  <si>
    <t>Van/Ambulancia</t>
  </si>
  <si>
    <t>Veículos leves</t>
  </si>
  <si>
    <t>Palio QHA 9175</t>
  </si>
  <si>
    <t>Onix RYK 0G71</t>
  </si>
  <si>
    <t>Jeep RLJ6G82</t>
  </si>
  <si>
    <t>Master TPI 7H39</t>
  </si>
  <si>
    <t>Sprinter RXW 2A03</t>
  </si>
  <si>
    <t>Master Reth REB 7H02</t>
  </si>
  <si>
    <t>Master Reves RAJ 4I66</t>
  </si>
  <si>
    <t>Master Euro QID 6308</t>
  </si>
  <si>
    <t>SAUDE</t>
  </si>
  <si>
    <t>Veículo tipo Van 12 lugares</t>
  </si>
  <si>
    <t>VIGILANCIA SANITARIA</t>
  </si>
  <si>
    <t>Spin TPK 4A55</t>
  </si>
  <si>
    <t>Nivus SXA 3C88</t>
  </si>
  <si>
    <t>Cronos RXW 9J34</t>
  </si>
  <si>
    <t>Pulse RXW 9C34</t>
  </si>
  <si>
    <t>Spin RLJ 4G45</t>
  </si>
  <si>
    <t>Ford KA 1.5 QJD 1817</t>
  </si>
  <si>
    <t>Onibus RLP 2C70</t>
  </si>
  <si>
    <t>EDUCAÇÃO</t>
  </si>
  <si>
    <t>Onibus RXK 6D39</t>
  </si>
  <si>
    <t>San Marino REB 1E72</t>
  </si>
  <si>
    <t>Ônibus  MLK 2254</t>
  </si>
  <si>
    <t>Ônibus MGS-9969</t>
  </si>
  <si>
    <t>Mater MKL 6103</t>
  </si>
  <si>
    <t>Ducato MGK-5600</t>
  </si>
  <si>
    <t>Ford/F.4000</t>
  </si>
  <si>
    <t>Ducato QHM 2263</t>
  </si>
  <si>
    <t>Sprinter SXO 5f51</t>
  </si>
  <si>
    <t>Transit RXX 4G74</t>
  </si>
  <si>
    <t>Sprinter QJQ-7767</t>
  </si>
  <si>
    <t>Effa RLO 0B45</t>
  </si>
  <si>
    <t>Gran Siena MCU 3906</t>
  </si>
  <si>
    <t>URBANIMO</t>
  </si>
  <si>
    <t>Strada SXQ 6G23</t>
  </si>
  <si>
    <t>Kangoo MJJ 9793</t>
  </si>
  <si>
    <t>Doblo  QIB 1737</t>
  </si>
  <si>
    <t>SAMAE</t>
  </si>
  <si>
    <t>Strada TPY9E36</t>
  </si>
  <si>
    <t>Oroch</t>
  </si>
  <si>
    <t xml:space="preserve">Logan 1.6 QHX </t>
  </si>
  <si>
    <t>Saveiro QHL 7274</t>
  </si>
  <si>
    <t>Corsa Classic MLL 1116</t>
  </si>
  <si>
    <t>Uno MJJ 9993</t>
  </si>
  <si>
    <t>LOGAN MIY 8C15</t>
  </si>
  <si>
    <t>Logan MIH 6696</t>
  </si>
  <si>
    <t>Strada TPO 1F25</t>
  </si>
  <si>
    <t>Uno Cidasc MBQ 6654</t>
  </si>
  <si>
    <t>AGRICULTIURA</t>
  </si>
  <si>
    <t>Pulse TPQ 2H90</t>
  </si>
  <si>
    <t>Ford KA SE QJD 9309</t>
  </si>
  <si>
    <t>CRAS</t>
  </si>
  <si>
    <t>Fiorino SXE 8g49</t>
  </si>
  <si>
    <t>Pálio Weekend MLM 4860</t>
  </si>
  <si>
    <t>CONSELHO</t>
  </si>
  <si>
    <t>Spin SXU 7E20</t>
  </si>
  <si>
    <t>Strada RXS 0J18</t>
  </si>
  <si>
    <t>Fiorino RLJ 5J03</t>
  </si>
  <si>
    <t>Mobi RLF 2E65</t>
  </si>
  <si>
    <t>Mobi RLF 2D05</t>
  </si>
  <si>
    <t>Doblo OKD 2630</t>
  </si>
  <si>
    <t>Onix RXN 5C45</t>
  </si>
  <si>
    <t>Ford KA AT QJE 0349</t>
  </si>
  <si>
    <t>ADM</t>
  </si>
  <si>
    <t>Uno QJQ 9232</t>
  </si>
  <si>
    <t>Corolla QIJ 8B92</t>
  </si>
  <si>
    <t>RENEGADE TPI 1B61</t>
  </si>
  <si>
    <t>Micro Onibus</t>
  </si>
  <si>
    <t xml:space="preserve">Onibus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</si>
</sst>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R$&quot;\ #,##0.00;[Red]\-&quot;R$&quot;\ #,##0.00"/>
    <numFmt numFmtId="164" formatCode="&quot;R$&quot;\ #,##0.00"/>
  </numFmts>
  <fonts count="12" x14ac:knownFonts="1">
    <font>
      <sz val="11"/>
      <color theme="1"/>
      <name val="Calibri"/>
      <family val="2"/>
      <scheme val="minor"/>
    </font>
    <font>
      <sz val="12"/>
      <color rgb="FF000000"/>
      <name val="Times New Roman"/>
      <family val="1"/>
    </font>
    <font>
      <b/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color rgb="FF000000"/>
      <name val="Times New Roman"/>
      <family val="1"/>
    </font>
    <font>
      <b/>
      <u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CC66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009999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99663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33CCFF"/>
        <bgColor indexed="64"/>
      </patternFill>
    </fill>
    <fill>
      <patternFill patternType="solid">
        <fgColor rgb="FFCC66FF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9FF33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7">
    <xf numFmtId="0" fontId="0" fillId="0" borderId="0" xfId="0"/>
    <xf numFmtId="164" fontId="0" fillId="2" borderId="1" xfId="0" applyNumberFormat="1" applyFill="1" applyBorder="1"/>
    <xf numFmtId="0" fontId="0" fillId="2" borderId="0" xfId="0" applyFill="1"/>
    <xf numFmtId="164" fontId="2" fillId="2" borderId="0" xfId="0" applyNumberFormat="1" applyFont="1" applyFill="1" applyAlignment="1">
      <alignment horizontal="center"/>
    </xf>
    <xf numFmtId="164" fontId="0" fillId="2" borderId="0" xfId="0" applyNumberFormat="1" applyFill="1"/>
    <xf numFmtId="0" fontId="1" fillId="2" borderId="1" xfId="0" applyFont="1" applyFill="1" applyBorder="1"/>
    <xf numFmtId="164" fontId="2" fillId="2" borderId="1" xfId="0" applyNumberFormat="1" applyFont="1" applyFill="1" applyBorder="1"/>
    <xf numFmtId="0" fontId="0" fillId="2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justify" vertical="center" wrapText="1"/>
    </xf>
    <xf numFmtId="0" fontId="1" fillId="2" borderId="0" xfId="0" applyFont="1" applyFill="1"/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164" fontId="0" fillId="0" borderId="0" xfId="0" applyNumberFormat="1"/>
    <xf numFmtId="0" fontId="4" fillId="0" borderId="10" xfId="0" applyFont="1" applyBorder="1" applyAlignment="1">
      <alignment horizontal="center" vertical="center"/>
    </xf>
    <xf numFmtId="8" fontId="3" fillId="0" borderId="11" xfId="0" applyNumberFormat="1" applyFont="1" applyBorder="1" applyAlignment="1">
      <alignment horizontal="center" vertical="center"/>
    </xf>
    <xf numFmtId="8" fontId="3" fillId="0" borderId="12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8" fontId="3" fillId="0" borderId="0" xfId="0" applyNumberFormat="1" applyFont="1" applyAlignment="1">
      <alignment horizontal="center" vertical="center"/>
    </xf>
    <xf numFmtId="164" fontId="4" fillId="0" borderId="8" xfId="0" applyNumberFormat="1" applyFont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 vertical="center"/>
    </xf>
    <xf numFmtId="164" fontId="6" fillId="0" borderId="2" xfId="0" applyNumberFormat="1" applyFont="1" applyBorder="1" applyAlignment="1">
      <alignment horizontal="center" vertical="center" wrapText="1"/>
    </xf>
    <xf numFmtId="0" fontId="7" fillId="3" borderId="1" xfId="0" applyFont="1" applyFill="1" applyBorder="1" applyAlignment="1">
      <alignment wrapText="1"/>
    </xf>
    <xf numFmtId="0" fontId="7" fillId="5" borderId="1" xfId="0" applyFont="1" applyFill="1" applyBorder="1" applyAlignment="1">
      <alignment wrapText="1"/>
    </xf>
    <xf numFmtId="0" fontId="7" fillId="6" borderId="1" xfId="0" applyFont="1" applyFill="1" applyBorder="1" applyAlignment="1">
      <alignment wrapText="1"/>
    </xf>
    <xf numFmtId="0" fontId="7" fillId="7" borderId="1" xfId="0" applyFont="1" applyFill="1" applyBorder="1" applyAlignment="1">
      <alignment wrapText="1"/>
    </xf>
    <xf numFmtId="0" fontId="7" fillId="8" borderId="1" xfId="0" applyFont="1" applyFill="1" applyBorder="1" applyAlignment="1">
      <alignment wrapText="1"/>
    </xf>
    <xf numFmtId="0" fontId="7" fillId="9" borderId="1" xfId="0" applyFont="1" applyFill="1" applyBorder="1" applyAlignment="1">
      <alignment wrapText="1"/>
    </xf>
    <xf numFmtId="0" fontId="7" fillId="10" borderId="1" xfId="0" applyFont="1" applyFill="1" applyBorder="1" applyAlignment="1">
      <alignment wrapText="1"/>
    </xf>
    <xf numFmtId="0" fontId="7" fillId="11" borderId="1" xfId="0" applyFont="1" applyFill="1" applyBorder="1" applyAlignment="1">
      <alignment vertical="top" wrapText="1"/>
    </xf>
    <xf numFmtId="0" fontId="7" fillId="12" borderId="1" xfId="0" applyFont="1" applyFill="1" applyBorder="1" applyAlignment="1">
      <alignment vertical="top" wrapText="1"/>
    </xf>
    <xf numFmtId="0" fontId="7" fillId="1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top" wrapText="1"/>
    </xf>
    <xf numFmtId="0" fontId="8" fillId="2" borderId="1" xfId="0" applyFont="1" applyFill="1" applyBorder="1" applyAlignment="1">
      <alignment horizontal="center" wrapText="1"/>
    </xf>
    <xf numFmtId="0" fontId="7" fillId="13" borderId="1" xfId="0" applyFont="1" applyFill="1" applyBorder="1" applyAlignment="1">
      <alignment vertical="top" wrapText="1"/>
    </xf>
    <xf numFmtId="0" fontId="7" fillId="13" borderId="13" xfId="0" applyFont="1" applyFill="1" applyBorder="1" applyAlignment="1">
      <alignment vertical="top" wrapText="1"/>
    </xf>
    <xf numFmtId="0" fontId="7" fillId="3" borderId="1" xfId="0" applyFont="1" applyFill="1" applyBorder="1" applyAlignment="1">
      <alignment vertical="top" wrapText="1"/>
    </xf>
    <xf numFmtId="0" fontId="7" fillId="4" borderId="1" xfId="0" applyFont="1" applyFill="1" applyBorder="1" applyAlignment="1">
      <alignment vertical="top" wrapText="1"/>
    </xf>
    <xf numFmtId="0" fontId="7" fillId="4" borderId="1" xfId="0" applyFont="1" applyFill="1" applyBorder="1" applyAlignment="1">
      <alignment horizontal="left" vertical="top" wrapText="1"/>
    </xf>
    <xf numFmtId="0" fontId="7" fillId="14" borderId="21" xfId="0" applyFont="1" applyFill="1" applyBorder="1" applyAlignment="1">
      <alignment horizontal="left" vertical="center" wrapText="1"/>
    </xf>
    <xf numFmtId="0" fontId="7" fillId="14" borderId="1" xfId="0" applyFont="1" applyFill="1" applyBorder="1" applyAlignment="1">
      <alignment horizontal="left" vertical="center" wrapText="1"/>
    </xf>
    <xf numFmtId="0" fontId="8" fillId="2" borderId="21" xfId="0" applyFont="1" applyFill="1" applyBorder="1" applyAlignment="1">
      <alignment horizontal="center" vertical="top" wrapText="1"/>
    </xf>
    <xf numFmtId="0" fontId="7" fillId="15" borderId="1" xfId="0" applyFont="1" applyFill="1" applyBorder="1" applyAlignment="1">
      <alignment horizontal="left"/>
    </xf>
    <xf numFmtId="0" fontId="0" fillId="15" borderId="1" xfId="0" applyFill="1" applyBorder="1"/>
    <xf numFmtId="0" fontId="7" fillId="16" borderId="1" xfId="0" applyFont="1" applyFill="1" applyBorder="1" applyAlignment="1">
      <alignment horizontal="left" vertical="top" wrapText="1"/>
    </xf>
    <xf numFmtId="0" fontId="0" fillId="16" borderId="1" xfId="0" applyFill="1" applyBorder="1"/>
    <xf numFmtId="0" fontId="0" fillId="16" borderId="1" xfId="0" applyFill="1" applyBorder="1" applyAlignment="1">
      <alignment vertical="center"/>
    </xf>
    <xf numFmtId="0" fontId="7" fillId="17" borderId="1" xfId="0" applyFont="1" applyFill="1" applyBorder="1" applyAlignment="1">
      <alignment horizontal="left" vertical="top" wrapText="1"/>
    </xf>
    <xf numFmtId="0" fontId="0" fillId="17" borderId="1" xfId="0" applyFill="1" applyBorder="1"/>
    <xf numFmtId="0" fontId="0" fillId="17" borderId="1" xfId="0" applyFill="1" applyBorder="1" applyAlignment="1">
      <alignment horizontal="center" vertical="center"/>
    </xf>
    <xf numFmtId="0" fontId="7" fillId="4" borderId="1" xfId="0" applyFont="1" applyFill="1" applyBorder="1"/>
    <xf numFmtId="0" fontId="7" fillId="18" borderId="1" xfId="0" applyFont="1" applyFill="1" applyBorder="1" applyAlignment="1">
      <alignment vertical="top" wrapText="1"/>
    </xf>
    <xf numFmtId="0" fontId="7" fillId="18" borderId="22" xfId="0" applyFont="1" applyFill="1" applyBorder="1" applyAlignment="1">
      <alignment horizontal="left"/>
    </xf>
    <xf numFmtId="0" fontId="7" fillId="18" borderId="22" xfId="0" applyFont="1" applyFill="1" applyBorder="1" applyAlignment="1">
      <alignment wrapText="1"/>
    </xf>
    <xf numFmtId="0" fontId="7" fillId="18" borderId="22" xfId="0" applyFont="1" applyFill="1" applyBorder="1" applyAlignment="1">
      <alignment vertical="top" wrapText="1"/>
    </xf>
    <xf numFmtId="0" fontId="7" fillId="8" borderId="1" xfId="0" applyFont="1" applyFill="1" applyBorder="1" applyAlignment="1">
      <alignment vertical="top" wrapText="1"/>
    </xf>
    <xf numFmtId="0" fontId="7" fillId="7" borderId="1" xfId="0" applyFont="1" applyFill="1" applyBorder="1" applyAlignment="1">
      <alignment vertical="center" wrapText="1"/>
    </xf>
    <xf numFmtId="0" fontId="7" fillId="7" borderId="1" xfId="0" applyFont="1" applyFill="1" applyBorder="1" applyAlignment="1">
      <alignment vertical="top" wrapText="1"/>
    </xf>
    <xf numFmtId="0" fontId="7" fillId="7" borderId="21" xfId="0" applyFont="1" applyFill="1" applyBorder="1" applyAlignment="1">
      <alignment vertical="top" wrapText="1"/>
    </xf>
    <xf numFmtId="0" fontId="7" fillId="7" borderId="1" xfId="0" applyFont="1" applyFill="1" applyBorder="1" applyAlignment="1">
      <alignment horizontal="left" vertical="top" wrapText="1"/>
    </xf>
    <xf numFmtId="0" fontId="7" fillId="13" borderId="1" xfId="0" applyFont="1" applyFill="1" applyBorder="1" applyAlignment="1">
      <alignment horizontal="center" vertical="center" wrapText="1"/>
    </xf>
    <xf numFmtId="0" fontId="7" fillId="19" borderId="1" xfId="0" applyFont="1" applyFill="1" applyBorder="1" applyAlignment="1">
      <alignment vertical="top" wrapText="1"/>
    </xf>
    <xf numFmtId="0" fontId="7" fillId="20" borderId="1" xfId="0" applyFont="1" applyFill="1" applyBorder="1" applyAlignment="1">
      <alignment vertical="top" wrapText="1"/>
    </xf>
    <xf numFmtId="0" fontId="7" fillId="21" borderId="1" xfId="0" applyFont="1" applyFill="1" applyBorder="1"/>
    <xf numFmtId="0" fontId="7" fillId="21" borderId="1" xfId="0" applyFont="1" applyFill="1" applyBorder="1" applyAlignment="1">
      <alignment horizontal="center" vertical="center"/>
    </xf>
    <xf numFmtId="0" fontId="7" fillId="22" borderId="21" xfId="0" applyFont="1" applyFill="1" applyBorder="1" applyAlignment="1">
      <alignment vertical="center" wrapText="1"/>
    </xf>
    <xf numFmtId="0" fontId="7" fillId="22" borderId="1" xfId="0" applyFont="1" applyFill="1" applyBorder="1" applyAlignment="1">
      <alignment vertical="center" wrapText="1"/>
    </xf>
    <xf numFmtId="0" fontId="7" fillId="22" borderId="1" xfId="0" applyFont="1" applyFill="1" applyBorder="1" applyAlignment="1">
      <alignment horizontal="center" vertical="top" wrapText="1"/>
    </xf>
    <xf numFmtId="0" fontId="7" fillId="23" borderId="21" xfId="0" applyFont="1" applyFill="1" applyBorder="1" applyAlignment="1">
      <alignment vertical="top" wrapText="1"/>
    </xf>
    <xf numFmtId="0" fontId="7" fillId="23" borderId="1" xfId="0" applyFont="1" applyFill="1" applyBorder="1" applyAlignment="1">
      <alignment vertical="top" wrapText="1"/>
    </xf>
    <xf numFmtId="0" fontId="7" fillId="23" borderId="21" xfId="0" applyFont="1" applyFill="1" applyBorder="1"/>
    <xf numFmtId="0" fontId="7" fillId="23" borderId="1" xfId="0" applyFont="1" applyFill="1" applyBorder="1"/>
    <xf numFmtId="0" fontId="7" fillId="23" borderId="21" xfId="0" applyFont="1" applyFill="1" applyBorder="1" applyAlignment="1">
      <alignment horizontal="left" vertical="top" wrapText="1"/>
    </xf>
    <xf numFmtId="0" fontId="7" fillId="23" borderId="1" xfId="0" applyFont="1" applyFill="1" applyBorder="1" applyAlignment="1">
      <alignment horizontal="left" vertical="top" wrapText="1"/>
    </xf>
    <xf numFmtId="0" fontId="7" fillId="24" borderId="21" xfId="0" applyFont="1" applyFill="1" applyBorder="1" applyAlignment="1">
      <alignment vertical="top" wrapText="1"/>
    </xf>
    <xf numFmtId="0" fontId="7" fillId="24" borderId="1" xfId="0" applyFont="1" applyFill="1" applyBorder="1" applyAlignment="1">
      <alignment vertical="top" wrapText="1"/>
    </xf>
    <xf numFmtId="0" fontId="7" fillId="25" borderId="1" xfId="0" applyFont="1" applyFill="1" applyBorder="1" applyAlignment="1">
      <alignment vertical="top" wrapText="1"/>
    </xf>
    <xf numFmtId="0" fontId="7" fillId="25" borderId="21" xfId="0" applyFont="1" applyFill="1" applyBorder="1" applyAlignment="1">
      <alignment vertical="top" wrapText="1"/>
    </xf>
    <xf numFmtId="0" fontId="0" fillId="2" borderId="0" xfId="0" applyFill="1" applyAlignment="1">
      <alignment horizontal="center" vertical="center"/>
    </xf>
    <xf numFmtId="0" fontId="7" fillId="2" borderId="0" xfId="0" applyFont="1" applyFill="1" applyAlignment="1">
      <alignment horizontal="left"/>
    </xf>
    <xf numFmtId="0" fontId="7" fillId="25" borderId="13" xfId="0" applyFont="1" applyFill="1" applyBorder="1" applyAlignment="1">
      <alignment horizontal="center" vertical="center" wrapText="1"/>
    </xf>
    <xf numFmtId="0" fontId="7" fillId="25" borderId="14" xfId="0" applyFont="1" applyFill="1" applyBorder="1" applyAlignment="1">
      <alignment horizontal="center" vertical="center" wrapText="1"/>
    </xf>
    <xf numFmtId="0" fontId="7" fillId="24" borderId="13" xfId="0" applyFont="1" applyFill="1" applyBorder="1" applyAlignment="1">
      <alignment horizontal="center" vertical="center" wrapText="1"/>
    </xf>
    <xf numFmtId="0" fontId="7" fillId="24" borderId="14" xfId="0" applyFont="1" applyFill="1" applyBorder="1" applyAlignment="1">
      <alignment horizontal="center" vertical="center" wrapText="1"/>
    </xf>
    <xf numFmtId="0" fontId="7" fillId="23" borderId="13" xfId="0" applyFont="1" applyFill="1" applyBorder="1" applyAlignment="1">
      <alignment horizontal="center" vertical="center" wrapText="1"/>
    </xf>
    <xf numFmtId="0" fontId="7" fillId="23" borderId="18" xfId="0" applyFont="1" applyFill="1" applyBorder="1" applyAlignment="1">
      <alignment horizontal="center" vertical="center" wrapText="1"/>
    </xf>
    <xf numFmtId="0" fontId="7" fillId="23" borderId="14" xfId="0" applyFont="1" applyFill="1" applyBorder="1" applyAlignment="1">
      <alignment horizontal="center" vertical="center" wrapText="1"/>
    </xf>
    <xf numFmtId="0" fontId="7" fillId="20" borderId="1" xfId="0" applyFont="1" applyFill="1" applyBorder="1" applyAlignment="1">
      <alignment horizontal="center" vertical="center" wrapText="1"/>
    </xf>
    <xf numFmtId="0" fontId="7" fillId="19" borderId="13" xfId="0" applyFont="1" applyFill="1" applyBorder="1" applyAlignment="1">
      <alignment horizontal="center" vertical="center" wrapText="1"/>
    </xf>
    <xf numFmtId="0" fontId="7" fillId="19" borderId="14" xfId="0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 wrapText="1"/>
    </xf>
    <xf numFmtId="0" fontId="7" fillId="3" borderId="13" xfId="0" applyFont="1" applyFill="1" applyBorder="1" applyAlignment="1">
      <alignment horizontal="center" vertical="center" wrapText="1"/>
    </xf>
    <xf numFmtId="0" fontId="7" fillId="3" borderId="18" xfId="0" applyFont="1" applyFill="1" applyBorder="1" applyAlignment="1">
      <alignment horizontal="center" vertical="center" wrapText="1"/>
    </xf>
    <xf numFmtId="0" fontId="7" fillId="3" borderId="14" xfId="0" applyFont="1" applyFill="1" applyBorder="1" applyAlignment="1">
      <alignment horizontal="center" vertical="center" wrapText="1"/>
    </xf>
    <xf numFmtId="0" fontId="7" fillId="13" borderId="20" xfId="0" applyFont="1" applyFill="1" applyBorder="1" applyAlignment="1">
      <alignment horizontal="center" vertical="center" wrapText="1"/>
    </xf>
    <xf numFmtId="0" fontId="7" fillId="13" borderId="19" xfId="0" applyFont="1" applyFill="1" applyBorder="1" applyAlignment="1">
      <alignment horizontal="center" vertical="center" wrapText="1"/>
    </xf>
    <xf numFmtId="0" fontId="7" fillId="11" borderId="13" xfId="0" applyFont="1" applyFill="1" applyBorder="1" applyAlignment="1">
      <alignment horizontal="center" vertical="center" wrapText="1"/>
    </xf>
    <xf numFmtId="0" fontId="7" fillId="11" borderId="18" xfId="0" applyFont="1" applyFill="1" applyBorder="1" applyAlignment="1">
      <alignment horizontal="center" vertical="center" wrapText="1"/>
    </xf>
    <xf numFmtId="0" fontId="7" fillId="11" borderId="14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8" xfId="0" applyFont="1" applyFill="1" applyBorder="1" applyAlignment="1">
      <alignment horizontal="center" vertical="center" wrapText="1"/>
    </xf>
    <xf numFmtId="0" fontId="7" fillId="4" borderId="14" xfId="0" applyFont="1" applyFill="1" applyBorder="1" applyAlignment="1">
      <alignment horizontal="center" vertical="center" wrapText="1"/>
    </xf>
    <xf numFmtId="0" fontId="7" fillId="8" borderId="13" xfId="0" applyFont="1" applyFill="1" applyBorder="1" applyAlignment="1">
      <alignment horizontal="center" vertical="center" wrapText="1"/>
    </xf>
    <xf numFmtId="0" fontId="7" fillId="8" borderId="18" xfId="0" applyFont="1" applyFill="1" applyBorder="1" applyAlignment="1">
      <alignment horizontal="center" vertical="center" wrapText="1"/>
    </xf>
    <xf numFmtId="0" fontId="7" fillId="8" borderId="14" xfId="0" applyFont="1" applyFill="1" applyBorder="1" applyAlignment="1">
      <alignment horizontal="center" vertical="center" wrapText="1"/>
    </xf>
    <xf numFmtId="0" fontId="7" fillId="18" borderId="13" xfId="0" applyFont="1" applyFill="1" applyBorder="1" applyAlignment="1">
      <alignment horizontal="center" vertical="center" wrapText="1"/>
    </xf>
    <xf numFmtId="0" fontId="7" fillId="18" borderId="18" xfId="0" applyFont="1" applyFill="1" applyBorder="1" applyAlignment="1">
      <alignment horizontal="center" vertical="center" wrapText="1"/>
    </xf>
    <xf numFmtId="0" fontId="0" fillId="15" borderId="1" xfId="0" applyFill="1" applyBorder="1" applyAlignment="1">
      <alignment horizontal="center" vertical="center"/>
    </xf>
    <xf numFmtId="0" fontId="7" fillId="14" borderId="13" xfId="0" applyFont="1" applyFill="1" applyBorder="1" applyAlignment="1">
      <alignment horizontal="center" vertical="center" wrapText="1"/>
    </xf>
    <xf numFmtId="0" fontId="7" fillId="14" borderId="18" xfId="0" applyFont="1" applyFill="1" applyBorder="1" applyAlignment="1">
      <alignment horizontal="center" vertical="center" wrapText="1"/>
    </xf>
    <xf numFmtId="0" fontId="7" fillId="14" borderId="14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wrapText="1"/>
    </xf>
    <xf numFmtId="0" fontId="7" fillId="4" borderId="14" xfId="0" applyFont="1" applyFill="1" applyBorder="1" applyAlignment="1">
      <alignment horizontal="center" wrapText="1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2" borderId="0" xfId="0" applyFont="1" applyFill="1"/>
    <xf numFmtId="0" fontId="0" fillId="26" borderId="1" xfId="0" applyFill="1" applyBorder="1"/>
    <xf numFmtId="0" fontId="2" fillId="27" borderId="0" xfId="0" applyFont="1" applyFill="1" applyAlignment="1">
      <alignment horizontal="center" wrapText="1"/>
    </xf>
    <xf numFmtId="0" fontId="2" fillId="28" borderId="0" xfId="0" applyFont="1" applyFill="1" applyAlignment="1">
      <alignment horizontal="center"/>
    </xf>
    <xf numFmtId="0" fontId="2" fillId="9" borderId="0" xfId="0" applyFont="1" applyFill="1" applyAlignment="1">
      <alignment horizontal="center"/>
    </xf>
    <xf numFmtId="0" fontId="2" fillId="13" borderId="0" xfId="0" applyFont="1" applyFill="1" applyAlignment="1">
      <alignment horizontal="center"/>
    </xf>
    <xf numFmtId="0" fontId="0" fillId="13" borderId="0" xfId="0" applyFill="1"/>
    <xf numFmtId="0" fontId="2" fillId="2" borderId="1" xfId="0" applyFont="1" applyFill="1" applyBorder="1"/>
    <xf numFmtId="0" fontId="0" fillId="13" borderId="1" xfId="0" applyFill="1" applyBorder="1"/>
    <xf numFmtId="0" fontId="0" fillId="0" borderId="14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29" borderId="1" xfId="0" applyFill="1" applyBorder="1"/>
    <xf numFmtId="0" fontId="2" fillId="9" borderId="0" xfId="0" applyFont="1" applyFill="1"/>
    <xf numFmtId="0" fontId="0" fillId="30" borderId="1" xfId="0" applyFill="1" applyBorder="1"/>
    <xf numFmtId="0" fontId="0" fillId="30" borderId="1" xfId="0" applyFill="1" applyBorder="1" applyAlignment="1">
      <alignment horizontal="left" wrapText="1"/>
    </xf>
    <xf numFmtId="0" fontId="0" fillId="0" borderId="18" xfId="0" applyBorder="1" applyAlignment="1">
      <alignment horizontal="center" vertical="center"/>
    </xf>
    <xf numFmtId="0" fontId="0" fillId="30" borderId="1" xfId="0" applyFill="1" applyBorder="1" applyAlignment="1">
      <alignment horizontal="left"/>
    </xf>
    <xf numFmtId="0" fontId="9" fillId="30" borderId="1" xfId="0" applyFont="1" applyFill="1" applyBorder="1" applyAlignment="1">
      <alignment vertical="center" wrapText="1"/>
    </xf>
    <xf numFmtId="0" fontId="2" fillId="2" borderId="0" xfId="0" applyFont="1" applyFill="1" applyAlignment="1">
      <alignment horizontal="center"/>
    </xf>
    <xf numFmtId="0" fontId="0" fillId="2" borderId="0" xfId="0" applyFill="1" applyAlignment="1">
      <alignment horizontal="left" wrapText="1"/>
    </xf>
    <xf numFmtId="0" fontId="2" fillId="13" borderId="1" xfId="0" applyFont="1" applyFill="1" applyBorder="1"/>
    <xf numFmtId="0" fontId="0" fillId="31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13" borderId="0" xfId="0" applyFont="1" applyFill="1"/>
    <xf numFmtId="0" fontId="2" fillId="20" borderId="1" xfId="0" applyFont="1" applyFill="1" applyBorder="1"/>
    <xf numFmtId="0" fontId="0" fillId="20" borderId="1" xfId="0" applyFill="1" applyBorder="1"/>
    <xf numFmtId="0" fontId="0" fillId="20" borderId="1" xfId="0" applyFill="1" applyBorder="1" applyAlignment="1">
      <alignment horizontal="left" wrapText="1"/>
    </xf>
    <xf numFmtId="0" fontId="2" fillId="26" borderId="1" xfId="0" applyFont="1" applyFill="1" applyBorder="1"/>
    <xf numFmtId="0" fontId="0" fillId="0" borderId="1" xfId="0" applyBorder="1"/>
    <xf numFmtId="0" fontId="2" fillId="27" borderId="0" xfId="0" applyFont="1" applyFill="1"/>
    <xf numFmtId="0" fontId="0" fillId="27" borderId="1" xfId="0" applyFill="1" applyBorder="1"/>
    <xf numFmtId="0" fontId="2" fillId="10" borderId="0" xfId="0" applyFont="1" applyFill="1"/>
    <xf numFmtId="0" fontId="2" fillId="28" borderId="1" xfId="0" applyFont="1" applyFill="1" applyBorder="1"/>
    <xf numFmtId="0" fontId="0" fillId="28" borderId="1" xfId="0" applyFill="1" applyBorder="1"/>
    <xf numFmtId="0" fontId="2" fillId="2" borderId="0" xfId="0" applyFont="1" applyFill="1" applyAlignment="1">
      <alignment horizontal="center" wrapText="1"/>
    </xf>
    <xf numFmtId="0" fontId="2" fillId="2" borderId="0" xfId="0" applyFont="1" applyFill="1" applyAlignment="1">
      <alignment horizontal="left" wrapText="1"/>
    </xf>
    <xf numFmtId="0" fontId="0" fillId="21" borderId="1" xfId="0" applyFill="1" applyBorder="1"/>
    <xf numFmtId="0" fontId="0" fillId="21" borderId="1" xfId="0" applyFill="1" applyBorder="1" applyAlignment="1">
      <alignment horizontal="left" wrapText="1"/>
    </xf>
    <xf numFmtId="0" fontId="0" fillId="19" borderId="1" xfId="0" applyFill="1" applyBorder="1"/>
    <xf numFmtId="0" fontId="0" fillId="32" borderId="0" xfId="0" applyFill="1"/>
    <xf numFmtId="0" fontId="2" fillId="33" borderId="0" xfId="0" applyFont="1" applyFill="1"/>
    <xf numFmtId="0" fontId="0" fillId="33" borderId="1" xfId="0" applyFill="1" applyBorder="1"/>
    <xf numFmtId="0" fontId="2" fillId="14" borderId="1" xfId="0" applyFont="1" applyFill="1" applyBorder="1"/>
    <xf numFmtId="0" fontId="0" fillId="14" borderId="1" xfId="0" applyFill="1" applyBorder="1" applyAlignment="1">
      <alignment horizontal="left" wrapText="1"/>
    </xf>
    <xf numFmtId="0" fontId="0" fillId="14" borderId="1" xfId="0" applyFill="1" applyBorder="1"/>
    <xf numFmtId="0" fontId="2" fillId="34" borderId="1" xfId="0" applyFont="1" applyFill="1" applyBorder="1"/>
    <xf numFmtId="0" fontId="0" fillId="34" borderId="1" xfId="0" applyFill="1" applyBorder="1"/>
    <xf numFmtId="0" fontId="9" fillId="34" borderId="1" xfId="0" applyFont="1" applyFill="1" applyBorder="1" applyAlignment="1">
      <alignment horizontal="left" wrapText="1"/>
    </xf>
    <xf numFmtId="0" fontId="2" fillId="24" borderId="1" xfId="0" applyFont="1" applyFill="1" applyBorder="1"/>
    <xf numFmtId="0" fontId="0" fillId="24" borderId="19" xfId="0" applyFill="1" applyBorder="1"/>
    <xf numFmtId="0" fontId="0" fillId="24" borderId="22" xfId="0" applyFill="1" applyBorder="1"/>
    <xf numFmtId="0" fontId="0" fillId="24" borderId="22" xfId="0" applyFill="1" applyBorder="1" applyAlignment="1">
      <alignment horizontal="left" wrapText="1"/>
    </xf>
    <xf numFmtId="0" fontId="7" fillId="24" borderId="22" xfId="0" applyFont="1" applyFill="1" applyBorder="1" applyAlignment="1">
      <alignment vertical="top" wrapText="1"/>
    </xf>
    <xf numFmtId="0" fontId="2" fillId="35" borderId="1" xfId="0" applyFont="1" applyFill="1" applyBorder="1"/>
    <xf numFmtId="0" fontId="7" fillId="35" borderId="1" xfId="0" applyFont="1" applyFill="1" applyBorder="1" applyAlignment="1">
      <alignment vertical="top" wrapText="1"/>
    </xf>
    <xf numFmtId="0" fontId="0" fillId="35" borderId="1" xfId="0" applyFill="1" applyBorder="1"/>
    <xf numFmtId="0" fontId="0" fillId="28" borderId="0" xfId="0" applyFill="1"/>
    <xf numFmtId="0" fontId="2" fillId="31" borderId="1" xfId="0" applyFont="1" applyFill="1" applyBorder="1"/>
    <xf numFmtId="0" fontId="0" fillId="31" borderId="1" xfId="0" applyFill="1" applyBorder="1"/>
    <xf numFmtId="0" fontId="2" fillId="5" borderId="1" xfId="0" applyFont="1" applyFill="1" applyBorder="1"/>
    <xf numFmtId="0" fontId="0" fillId="5" borderId="1" xfId="0" applyFill="1" applyBorder="1"/>
    <xf numFmtId="0" fontId="2" fillId="6" borderId="1" xfId="0" applyFont="1" applyFill="1" applyBorder="1"/>
    <xf numFmtId="0" fontId="0" fillId="6" borderId="18" xfId="0" applyFill="1" applyBorder="1"/>
    <xf numFmtId="0" fontId="0" fillId="6" borderId="1" xfId="0" applyFill="1" applyBorder="1"/>
    <xf numFmtId="0" fontId="2" fillId="36" borderId="1" xfId="0" applyFont="1" applyFill="1" applyBorder="1"/>
    <xf numFmtId="0" fontId="0" fillId="36" borderId="22" xfId="0" applyFill="1" applyBorder="1"/>
    <xf numFmtId="0" fontId="2" fillId="37" borderId="1" xfId="0" applyFont="1" applyFill="1" applyBorder="1"/>
    <xf numFmtId="0" fontId="0" fillId="37" borderId="1" xfId="0" applyFill="1" applyBorder="1"/>
    <xf numFmtId="0" fontId="0" fillId="0" borderId="1" xfId="0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 textRotation="45"/>
    </xf>
    <xf numFmtId="0" fontId="0" fillId="0" borderId="18" xfId="0" applyBorder="1" applyAlignment="1">
      <alignment horizontal="center" vertical="center" textRotation="45"/>
    </xf>
    <xf numFmtId="0" fontId="0" fillId="0" borderId="14" xfId="0" applyBorder="1" applyAlignment="1">
      <alignment horizontal="center" vertical="center" textRotation="45"/>
    </xf>
    <xf numFmtId="0" fontId="0" fillId="0" borderId="13" xfId="0" applyBorder="1" applyAlignment="1">
      <alignment horizontal="center" vertical="center" textRotation="15"/>
    </xf>
    <xf numFmtId="0" fontId="0" fillId="0" borderId="14" xfId="0" applyBorder="1" applyAlignment="1">
      <alignment horizontal="center" vertical="center" textRotation="15"/>
    </xf>
    <xf numFmtId="0" fontId="10" fillId="0" borderId="18" xfId="0" applyFont="1" applyBorder="1" applyAlignment="1">
      <alignment horizontal="center" vertical="center"/>
    </xf>
    <xf numFmtId="0" fontId="7" fillId="38" borderId="1" xfId="0" applyFont="1" applyFill="1" applyBorder="1" applyAlignment="1">
      <alignment vertical="top" wrapText="1"/>
    </xf>
    <xf numFmtId="0" fontId="0" fillId="9" borderId="0" xfId="0" applyFill="1"/>
    <xf numFmtId="0" fontId="0" fillId="27" borderId="0" xfId="0" applyFill="1"/>
    <xf numFmtId="0" fontId="0" fillId="26" borderId="0" xfId="0" applyFill="1"/>
    <xf numFmtId="0" fontId="11" fillId="13" borderId="0" xfId="0" applyFont="1" applyFill="1"/>
    <xf numFmtId="0" fontId="11" fillId="9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8F5981-963B-4AA6-9B23-3088ACE230EB}">
  <dimension ref="A1:J18"/>
  <sheetViews>
    <sheetView workbookViewId="0">
      <selection activeCell="A28" sqref="A28"/>
    </sheetView>
  </sheetViews>
  <sheetFormatPr defaultRowHeight="15" x14ac:dyDescent="0.25"/>
  <cols>
    <col min="1" max="1" width="103" style="2" customWidth="1"/>
    <col min="2" max="2" width="11.7109375" style="4" bestFit="1" customWidth="1"/>
    <col min="3" max="5" width="11.7109375" style="4" customWidth="1"/>
    <col min="6" max="6" width="13.42578125" style="4" customWidth="1"/>
    <col min="7" max="7" width="11.5703125" style="2" customWidth="1"/>
    <col min="8" max="8" width="9.140625" style="2"/>
    <col min="9" max="9" width="4.28515625" style="2" customWidth="1"/>
    <col min="10" max="16384" width="9.140625" style="2"/>
  </cols>
  <sheetData>
    <row r="1" spans="1:10" x14ac:dyDescent="0.25">
      <c r="B1" s="3" t="s">
        <v>10</v>
      </c>
      <c r="C1" s="3" t="s">
        <v>11</v>
      </c>
      <c r="D1" s="3" t="s">
        <v>12</v>
      </c>
      <c r="E1" s="3" t="s">
        <v>15</v>
      </c>
      <c r="F1" s="3" t="s">
        <v>13</v>
      </c>
      <c r="G1" s="3" t="s">
        <v>1</v>
      </c>
      <c r="H1" s="3" t="s">
        <v>2</v>
      </c>
      <c r="J1" s="2" t="s">
        <v>14</v>
      </c>
    </row>
    <row r="2" spans="1:10" ht="15.75" x14ac:dyDescent="0.25">
      <c r="A2" s="5" t="s">
        <v>3</v>
      </c>
      <c r="B2" s="1">
        <v>35</v>
      </c>
      <c r="C2" s="1">
        <v>39</v>
      </c>
      <c r="D2" s="1">
        <v>48</v>
      </c>
      <c r="E2" s="1">
        <f>(72+48+38+55)/4</f>
        <v>53.25</v>
      </c>
      <c r="F2" s="1">
        <v>53.28</v>
      </c>
      <c r="G2" s="1">
        <f>SUM(B2:F2)</f>
        <v>228.53</v>
      </c>
      <c r="H2" s="6">
        <f>G2/5</f>
        <v>45.706000000000003</v>
      </c>
      <c r="J2" s="4">
        <f>(B2+C2+D2)/3</f>
        <v>40.666666666666664</v>
      </c>
    </row>
    <row r="3" spans="1:10" x14ac:dyDescent="0.25">
      <c r="A3" s="7"/>
      <c r="B3" s="1"/>
      <c r="C3" s="1"/>
      <c r="D3" s="1"/>
      <c r="E3" s="1"/>
      <c r="F3" s="1"/>
      <c r="G3" s="1"/>
      <c r="H3" s="1"/>
      <c r="J3" s="4"/>
    </row>
    <row r="4" spans="1:10" ht="15.75" x14ac:dyDescent="0.25">
      <c r="A4" s="8" t="s">
        <v>4</v>
      </c>
      <c r="B4" s="1">
        <v>95</v>
      </c>
      <c r="C4" s="1">
        <v>90</v>
      </c>
      <c r="D4" s="1">
        <v>120</v>
      </c>
      <c r="E4" s="1">
        <f>(112+79+52)/3</f>
        <v>81</v>
      </c>
      <c r="F4" s="1">
        <v>90.28</v>
      </c>
      <c r="G4" s="1">
        <f>SUM(B4:F4)</f>
        <v>476.28</v>
      </c>
      <c r="H4" s="1">
        <f t="shared" ref="H4:H16" si="0">G4/5</f>
        <v>95.256</v>
      </c>
      <c r="J4" s="4">
        <f t="shared" ref="J4:J16" si="1">(B4+C4+D4)/3</f>
        <v>101.66666666666667</v>
      </c>
    </row>
    <row r="5" spans="1:10" x14ac:dyDescent="0.25">
      <c r="A5" s="7"/>
      <c r="B5" s="1"/>
      <c r="C5" s="1"/>
      <c r="D5" s="1"/>
      <c r="E5" s="1"/>
      <c r="F5" s="1"/>
      <c r="G5" s="1"/>
      <c r="H5" s="1"/>
      <c r="J5" s="4"/>
    </row>
    <row r="6" spans="1:10" ht="15.75" x14ac:dyDescent="0.25">
      <c r="A6" s="9" t="s">
        <v>0</v>
      </c>
      <c r="B6" s="1">
        <v>145</v>
      </c>
      <c r="C6" s="1">
        <v>134</v>
      </c>
      <c r="D6" s="1">
        <v>230</v>
      </c>
      <c r="E6" s="1">
        <f>(212+265+295+184)/4</f>
        <v>239</v>
      </c>
      <c r="F6" s="1">
        <v>211.58</v>
      </c>
      <c r="G6" s="1">
        <f>SUM(B6:F6)</f>
        <v>959.58</v>
      </c>
      <c r="H6" s="6">
        <f t="shared" si="0"/>
        <v>191.916</v>
      </c>
      <c r="J6" s="4">
        <f t="shared" si="1"/>
        <v>169.66666666666666</v>
      </c>
    </row>
    <row r="7" spans="1:10" x14ac:dyDescent="0.25">
      <c r="A7" s="7"/>
      <c r="B7" s="1"/>
      <c r="C7" s="1"/>
      <c r="D7" s="1"/>
      <c r="E7" s="1"/>
      <c r="F7" s="1"/>
      <c r="G7" s="1"/>
      <c r="H7" s="1"/>
      <c r="J7" s="4"/>
    </row>
    <row r="8" spans="1:10" ht="15.75" x14ac:dyDescent="0.25">
      <c r="A8" s="5" t="s">
        <v>5</v>
      </c>
      <c r="B8" s="1">
        <v>65</v>
      </c>
      <c r="C8" s="1">
        <v>66</v>
      </c>
      <c r="D8" s="1">
        <v>65</v>
      </c>
      <c r="E8" s="1">
        <v>70.39</v>
      </c>
      <c r="F8" s="1">
        <v>56.44</v>
      </c>
      <c r="G8" s="1">
        <f>SUM(B8:F8)</f>
        <v>322.83</v>
      </c>
      <c r="H8" s="1">
        <f t="shared" si="0"/>
        <v>64.566000000000003</v>
      </c>
      <c r="J8" s="4">
        <f t="shared" si="1"/>
        <v>65.333333333333329</v>
      </c>
    </row>
    <row r="9" spans="1:10" x14ac:dyDescent="0.25">
      <c r="A9" s="7"/>
      <c r="B9" s="1"/>
      <c r="C9" s="1"/>
      <c r="D9" s="1"/>
      <c r="E9" s="1"/>
      <c r="F9" s="1"/>
      <c r="G9" s="1"/>
      <c r="H9" s="1"/>
      <c r="J9" s="4"/>
    </row>
    <row r="10" spans="1:10" ht="15.75" x14ac:dyDescent="0.25">
      <c r="A10" s="5" t="s">
        <v>6</v>
      </c>
      <c r="B10" s="1">
        <v>90</v>
      </c>
      <c r="C10" s="1">
        <v>91</v>
      </c>
      <c r="D10" s="1">
        <v>98</v>
      </c>
      <c r="E10" s="1">
        <v>108.99</v>
      </c>
      <c r="F10" s="1">
        <v>88.78</v>
      </c>
      <c r="G10" s="1">
        <f>SUM(B10:F10)</f>
        <v>476.77</v>
      </c>
      <c r="H10" s="6">
        <f t="shared" si="0"/>
        <v>95.353999999999999</v>
      </c>
      <c r="J10" s="4">
        <f t="shared" si="1"/>
        <v>93</v>
      </c>
    </row>
    <row r="11" spans="1:10" x14ac:dyDescent="0.25">
      <c r="A11" s="7"/>
      <c r="B11" s="1"/>
      <c r="C11" s="1"/>
      <c r="D11" s="1"/>
      <c r="E11" s="1"/>
      <c r="F11" s="1"/>
      <c r="G11" s="1"/>
      <c r="H11" s="1"/>
      <c r="J11" s="4"/>
    </row>
    <row r="12" spans="1:10" ht="15.75" x14ac:dyDescent="0.25">
      <c r="A12" s="5" t="s">
        <v>7</v>
      </c>
      <c r="B12" s="1">
        <v>100</v>
      </c>
      <c r="C12" s="1">
        <v>95</v>
      </c>
      <c r="D12" s="1">
        <v>150</v>
      </c>
      <c r="E12" s="1">
        <v>129.66</v>
      </c>
      <c r="F12" s="1">
        <v>124.46</v>
      </c>
      <c r="G12" s="1">
        <f>SUM(B12:F12)</f>
        <v>599.12</v>
      </c>
      <c r="H12" s="6">
        <f t="shared" si="0"/>
        <v>119.824</v>
      </c>
      <c r="J12" s="4">
        <f t="shared" si="1"/>
        <v>115</v>
      </c>
    </row>
    <row r="13" spans="1:10" x14ac:dyDescent="0.25">
      <c r="A13" s="7"/>
      <c r="B13" s="1"/>
      <c r="C13" s="1"/>
      <c r="D13" s="1"/>
      <c r="E13" s="1"/>
      <c r="F13" s="1"/>
      <c r="G13" s="1"/>
      <c r="H13" s="1"/>
      <c r="J13" s="4"/>
    </row>
    <row r="14" spans="1:10" ht="15.75" x14ac:dyDescent="0.25">
      <c r="A14" s="9" t="s">
        <v>8</v>
      </c>
      <c r="B14" s="1">
        <v>175</v>
      </c>
      <c r="C14" s="1">
        <v>170</v>
      </c>
      <c r="D14" s="1">
        <v>190</v>
      </c>
      <c r="E14" s="1">
        <v>348.16</v>
      </c>
      <c r="F14" s="1">
        <v>349.81</v>
      </c>
      <c r="G14" s="1">
        <f>SUM(B14:F14)</f>
        <v>1232.97</v>
      </c>
      <c r="H14" s="6">
        <f t="shared" si="0"/>
        <v>246.59399999999999</v>
      </c>
      <c r="J14" s="4">
        <f t="shared" si="1"/>
        <v>178.33333333333334</v>
      </c>
    </row>
    <row r="15" spans="1:10" x14ac:dyDescent="0.25">
      <c r="A15" s="7"/>
      <c r="B15" s="1"/>
      <c r="C15" s="1"/>
      <c r="D15" s="1"/>
      <c r="E15" s="1"/>
      <c r="F15" s="1"/>
      <c r="G15" s="1"/>
      <c r="H15" s="1"/>
      <c r="J15" s="4"/>
    </row>
    <row r="16" spans="1:10" ht="15.75" x14ac:dyDescent="0.25">
      <c r="A16" s="5" t="s">
        <v>9</v>
      </c>
      <c r="B16" s="1">
        <v>125</v>
      </c>
      <c r="C16" s="1">
        <v>126</v>
      </c>
      <c r="D16" s="1">
        <v>190</v>
      </c>
      <c r="E16" s="1">
        <v>212.99</v>
      </c>
      <c r="F16" s="1">
        <v>233.15</v>
      </c>
      <c r="G16" s="1">
        <f>SUM(B16:F16)</f>
        <v>887.14</v>
      </c>
      <c r="H16" s="6">
        <f t="shared" si="0"/>
        <v>177.428</v>
      </c>
      <c r="J16" s="4">
        <f t="shared" si="1"/>
        <v>147</v>
      </c>
    </row>
    <row r="18" spans="1:1" ht="15.75" x14ac:dyDescent="0.25">
      <c r="A18" s="10"/>
    </row>
  </sheetData>
  <pageMargins left="0.25" right="0.25" top="0.75" bottom="0.75" header="0.3" footer="0.3"/>
  <pageSetup paperSize="9" scale="70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0C8B26-57A7-4474-BBAC-28A6AAF89F08}">
  <dimension ref="A1:F10"/>
  <sheetViews>
    <sheetView workbookViewId="0">
      <selection activeCell="F3" sqref="F3"/>
    </sheetView>
  </sheetViews>
  <sheetFormatPr defaultRowHeight="15" x14ac:dyDescent="0.25"/>
  <cols>
    <col min="2" max="2" width="36.5703125" customWidth="1"/>
    <col min="4" max="4" width="10" customWidth="1"/>
    <col min="5" max="5" width="11.5703125" customWidth="1"/>
    <col min="6" max="6" width="13.7109375" style="21" customWidth="1"/>
  </cols>
  <sheetData>
    <row r="1" spans="1:6" ht="16.5" thickBot="1" x14ac:dyDescent="0.3">
      <c r="A1" s="16" t="s">
        <v>16</v>
      </c>
      <c r="B1" s="17" t="s">
        <v>17</v>
      </c>
      <c r="C1" s="18" t="s">
        <v>18</v>
      </c>
      <c r="D1" s="18" t="s">
        <v>27</v>
      </c>
      <c r="E1" s="22" t="s">
        <v>19</v>
      </c>
      <c r="F1" s="27" t="s">
        <v>28</v>
      </c>
    </row>
    <row r="2" spans="1:6" ht="57" customHeight="1" thickBot="1" x14ac:dyDescent="0.3">
      <c r="A2" s="11">
        <v>1</v>
      </c>
      <c r="B2" s="19" t="s">
        <v>20</v>
      </c>
      <c r="C2" s="12" t="s">
        <v>18</v>
      </c>
      <c r="D2" s="12">
        <v>100</v>
      </c>
      <c r="E2" s="23">
        <v>45.71</v>
      </c>
      <c r="F2" s="28">
        <f>D2*E2</f>
        <v>4571</v>
      </c>
    </row>
    <row r="3" spans="1:6" ht="61.5" customHeight="1" thickBot="1" x14ac:dyDescent="0.3">
      <c r="A3" s="11">
        <v>2</v>
      </c>
      <c r="B3" s="19" t="s">
        <v>21</v>
      </c>
      <c r="C3" s="12" t="s">
        <v>18</v>
      </c>
      <c r="D3" s="12">
        <v>50</v>
      </c>
      <c r="E3" s="23">
        <v>95.26</v>
      </c>
      <c r="F3" s="28">
        <f t="shared" ref="F3:F9" si="0">D3*E3</f>
        <v>4763</v>
      </c>
    </row>
    <row r="4" spans="1:6" ht="48" thickBot="1" x14ac:dyDescent="0.3">
      <c r="A4" s="15">
        <v>3</v>
      </c>
      <c r="B4" s="20" t="s">
        <v>0</v>
      </c>
      <c r="C4" s="15" t="s">
        <v>18</v>
      </c>
      <c r="D4" s="15">
        <v>50</v>
      </c>
      <c r="E4" s="24">
        <v>191.92</v>
      </c>
      <c r="F4" s="28">
        <f t="shared" si="0"/>
        <v>9596</v>
      </c>
    </row>
    <row r="5" spans="1:6" ht="72.75" customHeight="1" thickBot="1" x14ac:dyDescent="0.3">
      <c r="A5" s="11">
        <v>4</v>
      </c>
      <c r="B5" s="19" t="s">
        <v>22</v>
      </c>
      <c r="C5" s="12" t="s">
        <v>18</v>
      </c>
      <c r="D5" s="12">
        <v>564</v>
      </c>
      <c r="E5" s="23">
        <v>64.569999999999993</v>
      </c>
      <c r="F5" s="28">
        <f t="shared" si="0"/>
        <v>36417.479999999996</v>
      </c>
    </row>
    <row r="6" spans="1:6" ht="72.75" customHeight="1" thickBot="1" x14ac:dyDescent="0.3">
      <c r="A6" s="11">
        <v>5</v>
      </c>
      <c r="B6" s="19" t="s">
        <v>23</v>
      </c>
      <c r="C6" s="12" t="s">
        <v>18</v>
      </c>
      <c r="D6" s="12">
        <v>265</v>
      </c>
      <c r="E6" s="23">
        <v>95.35</v>
      </c>
      <c r="F6" s="28">
        <f t="shared" si="0"/>
        <v>25267.75</v>
      </c>
    </row>
    <row r="7" spans="1:6" ht="92.25" customHeight="1" thickBot="1" x14ac:dyDescent="0.3">
      <c r="A7" s="11">
        <v>6</v>
      </c>
      <c r="B7" s="19" t="s">
        <v>25</v>
      </c>
      <c r="C7" s="12" t="s">
        <v>18</v>
      </c>
      <c r="D7" s="12">
        <v>65</v>
      </c>
      <c r="E7" s="23">
        <v>119.82</v>
      </c>
      <c r="F7" s="28">
        <f t="shared" si="0"/>
        <v>7788.2999999999993</v>
      </c>
    </row>
    <row r="8" spans="1:6" ht="79.5" thickBot="1" x14ac:dyDescent="0.3">
      <c r="A8" s="11">
        <v>7</v>
      </c>
      <c r="B8" s="19" t="s">
        <v>24</v>
      </c>
      <c r="C8" s="12" t="s">
        <v>18</v>
      </c>
      <c r="D8" s="12">
        <v>24</v>
      </c>
      <c r="E8" s="23">
        <v>246.59</v>
      </c>
      <c r="F8" s="28">
        <f t="shared" si="0"/>
        <v>5918.16</v>
      </c>
    </row>
    <row r="9" spans="1:6" ht="77.25" customHeight="1" thickBot="1" x14ac:dyDescent="0.3">
      <c r="A9" s="13">
        <v>8</v>
      </c>
      <c r="B9" s="25" t="s">
        <v>26</v>
      </c>
      <c r="C9" s="14" t="s">
        <v>18</v>
      </c>
      <c r="D9" s="14">
        <v>39</v>
      </c>
      <c r="E9" s="26">
        <v>177.43</v>
      </c>
      <c r="F9" s="28">
        <f t="shared" si="0"/>
        <v>6919.77</v>
      </c>
    </row>
    <row r="10" spans="1:6" ht="45.75" customHeight="1" thickBot="1" x14ac:dyDescent="0.3">
      <c r="A10" s="121" t="s">
        <v>29</v>
      </c>
      <c r="B10" s="122"/>
      <c r="C10" s="122"/>
      <c r="D10" s="122"/>
      <c r="E10" s="123"/>
      <c r="F10" s="29">
        <f>SUM(F2:F9)</f>
        <v>101241.46</v>
      </c>
    </row>
  </sheetData>
  <mergeCells count="1">
    <mergeCell ref="A10:E10"/>
  </mergeCells>
  <pageMargins left="0.25" right="0.25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23D8B5-361F-4765-A1BB-35BCE7D1A735}">
  <dimension ref="A1:D10"/>
  <sheetViews>
    <sheetView workbookViewId="0">
      <selection sqref="A1:XFD1048576"/>
    </sheetView>
  </sheetViews>
  <sheetFormatPr defaultRowHeight="15" x14ac:dyDescent="0.25"/>
  <cols>
    <col min="2" max="2" width="36.5703125" customWidth="1"/>
    <col min="3" max="3" width="13.5703125" customWidth="1"/>
    <col min="4" max="4" width="18.140625" customWidth="1"/>
  </cols>
  <sheetData>
    <row r="1" spans="1:4" ht="16.5" thickBot="1" x14ac:dyDescent="0.3">
      <c r="A1" s="16" t="s">
        <v>16</v>
      </c>
      <c r="B1" s="17" t="s">
        <v>17</v>
      </c>
      <c r="C1" s="18" t="s">
        <v>18</v>
      </c>
      <c r="D1" s="18" t="s">
        <v>27</v>
      </c>
    </row>
    <row r="2" spans="1:4" ht="57" customHeight="1" thickBot="1" x14ac:dyDescent="0.3">
      <c r="A2" s="11">
        <v>1</v>
      </c>
      <c r="B2" s="19" t="s">
        <v>20</v>
      </c>
      <c r="C2" s="12" t="s">
        <v>18</v>
      </c>
      <c r="D2" s="12">
        <v>100</v>
      </c>
    </row>
    <row r="3" spans="1:4" ht="61.5" customHeight="1" thickBot="1" x14ac:dyDescent="0.3">
      <c r="A3" s="11">
        <v>2</v>
      </c>
      <c r="B3" s="19" t="s">
        <v>21</v>
      </c>
      <c r="C3" s="12" t="s">
        <v>18</v>
      </c>
      <c r="D3" s="12">
        <v>50</v>
      </c>
    </row>
    <row r="4" spans="1:4" ht="47.25" x14ac:dyDescent="0.25">
      <c r="A4" s="15">
        <v>3</v>
      </c>
      <c r="B4" s="20" t="s">
        <v>0</v>
      </c>
      <c r="C4" s="15" t="s">
        <v>18</v>
      </c>
      <c r="D4" s="15">
        <v>50</v>
      </c>
    </row>
    <row r="5" spans="1:4" ht="72.75" customHeight="1" thickBot="1" x14ac:dyDescent="0.3">
      <c r="A5" s="11">
        <v>4</v>
      </c>
      <c r="B5" s="19" t="s">
        <v>22</v>
      </c>
      <c r="C5" s="12" t="s">
        <v>18</v>
      </c>
      <c r="D5" s="12">
        <v>564</v>
      </c>
    </row>
    <row r="6" spans="1:4" ht="72.75" customHeight="1" thickBot="1" x14ac:dyDescent="0.3">
      <c r="A6" s="11">
        <v>5</v>
      </c>
      <c r="B6" s="19" t="s">
        <v>23</v>
      </c>
      <c r="C6" s="12" t="s">
        <v>18</v>
      </c>
      <c r="D6" s="12">
        <v>265</v>
      </c>
    </row>
    <row r="7" spans="1:4" ht="92.25" customHeight="1" thickBot="1" x14ac:dyDescent="0.3">
      <c r="A7" s="11">
        <v>6</v>
      </c>
      <c r="B7" s="19" t="s">
        <v>25</v>
      </c>
      <c r="C7" s="12" t="s">
        <v>18</v>
      </c>
      <c r="D7" s="12">
        <v>65</v>
      </c>
    </row>
    <row r="8" spans="1:4" ht="79.5" thickBot="1" x14ac:dyDescent="0.3">
      <c r="A8" s="11">
        <v>7</v>
      </c>
      <c r="B8" s="19" t="s">
        <v>24</v>
      </c>
      <c r="C8" s="12" t="s">
        <v>18</v>
      </c>
      <c r="D8" s="12">
        <v>24</v>
      </c>
    </row>
    <row r="9" spans="1:4" ht="77.25" customHeight="1" thickBot="1" x14ac:dyDescent="0.3">
      <c r="A9" s="13">
        <v>8</v>
      </c>
      <c r="B9" s="25" t="s">
        <v>26</v>
      </c>
      <c r="C9" s="14" t="s">
        <v>18</v>
      </c>
      <c r="D9" s="14">
        <v>39</v>
      </c>
    </row>
    <row r="10" spans="1:4" ht="45.75" customHeight="1" thickBot="1" x14ac:dyDescent="0.3">
      <c r="A10" s="121" t="s">
        <v>29</v>
      </c>
      <c r="B10" s="122"/>
      <c r="C10" s="122"/>
      <c r="D10" s="122"/>
    </row>
  </sheetData>
  <mergeCells count="1">
    <mergeCell ref="A10:D10"/>
  </mergeCell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ED5C30-02C7-44DD-B26E-CD43C49D043F}">
  <dimension ref="A1:C106"/>
  <sheetViews>
    <sheetView workbookViewId="0">
      <selection sqref="A1:XFD1048576"/>
    </sheetView>
  </sheetViews>
  <sheetFormatPr defaultRowHeight="15.75" customHeight="1" x14ac:dyDescent="0.25"/>
  <cols>
    <col min="1" max="1" width="18.140625" customWidth="1"/>
    <col min="2" max="2" width="35.5703125" customWidth="1"/>
    <col min="3" max="3" width="17.85546875" customWidth="1"/>
  </cols>
  <sheetData>
    <row r="1" spans="1:3" ht="15" x14ac:dyDescent="0.25">
      <c r="A1" s="41" t="s">
        <v>72</v>
      </c>
      <c r="B1" s="40" t="s">
        <v>71</v>
      </c>
      <c r="C1" s="49" t="s">
        <v>70</v>
      </c>
    </row>
    <row r="2" spans="1:3" ht="15" x14ac:dyDescent="0.25">
      <c r="A2" s="88" t="s">
        <v>215</v>
      </c>
      <c r="B2" s="84" t="s">
        <v>214</v>
      </c>
      <c r="C2" s="85" t="s">
        <v>213</v>
      </c>
    </row>
    <row r="3" spans="1:3" ht="15" x14ac:dyDescent="0.25">
      <c r="A3" s="89"/>
      <c r="B3" s="84" t="s">
        <v>212</v>
      </c>
      <c r="C3" s="84" t="s">
        <v>211</v>
      </c>
    </row>
    <row r="4" spans="1:3" ht="15" x14ac:dyDescent="0.25">
      <c r="A4" s="90" t="s">
        <v>210</v>
      </c>
      <c r="B4" s="83" t="s">
        <v>209</v>
      </c>
      <c r="C4" s="82" t="s">
        <v>208</v>
      </c>
    </row>
    <row r="5" spans="1:3" ht="15" x14ac:dyDescent="0.25">
      <c r="A5" s="91"/>
      <c r="B5" s="83" t="s">
        <v>207</v>
      </c>
      <c r="C5" s="82" t="s">
        <v>206</v>
      </c>
    </row>
    <row r="6" spans="1:3" ht="15" x14ac:dyDescent="0.25">
      <c r="A6" s="92" t="s">
        <v>205</v>
      </c>
      <c r="B6" s="77" t="s">
        <v>204</v>
      </c>
      <c r="C6" s="76" t="s">
        <v>203</v>
      </c>
    </row>
    <row r="7" spans="1:3" ht="15" x14ac:dyDescent="0.25">
      <c r="A7" s="93"/>
      <c r="B7" s="79" t="s">
        <v>202</v>
      </c>
      <c r="C7" s="78" t="s">
        <v>201</v>
      </c>
    </row>
    <row r="8" spans="1:3" ht="15" x14ac:dyDescent="0.25">
      <c r="A8" s="93"/>
      <c r="B8" s="79" t="s">
        <v>200</v>
      </c>
      <c r="C8" s="78" t="s">
        <v>199</v>
      </c>
    </row>
    <row r="9" spans="1:3" ht="15" x14ac:dyDescent="0.25">
      <c r="A9" s="93"/>
      <c r="B9" s="81" t="s">
        <v>198</v>
      </c>
      <c r="C9" s="80" t="s">
        <v>197</v>
      </c>
    </row>
    <row r="10" spans="1:3" ht="15" x14ac:dyDescent="0.25">
      <c r="A10" s="93"/>
      <c r="B10" s="79" t="s">
        <v>196</v>
      </c>
      <c r="C10" s="78" t="s">
        <v>195</v>
      </c>
    </row>
    <row r="11" spans="1:3" ht="15" x14ac:dyDescent="0.25">
      <c r="A11" s="93"/>
      <c r="B11" s="79" t="s">
        <v>132</v>
      </c>
      <c r="C11" s="78" t="s">
        <v>194</v>
      </c>
    </row>
    <row r="12" spans="1:3" ht="15" x14ac:dyDescent="0.25">
      <c r="A12" s="94"/>
      <c r="B12" s="77" t="s">
        <v>193</v>
      </c>
      <c r="C12" s="76"/>
    </row>
    <row r="13" spans="1:3" ht="15" x14ac:dyDescent="0.25">
      <c r="A13" s="75" t="s">
        <v>192</v>
      </c>
      <c r="B13" s="74" t="s">
        <v>191</v>
      </c>
      <c r="C13" s="73" t="s">
        <v>190</v>
      </c>
    </row>
    <row r="14" spans="1:3" ht="15" x14ac:dyDescent="0.25">
      <c r="A14" s="72" t="s">
        <v>189</v>
      </c>
      <c r="B14" s="71" t="s">
        <v>188</v>
      </c>
      <c r="C14" s="71" t="s">
        <v>187</v>
      </c>
    </row>
    <row r="15" spans="1:3" ht="15" x14ac:dyDescent="0.25">
      <c r="A15" s="95" t="s">
        <v>186</v>
      </c>
      <c r="B15" s="70" t="s">
        <v>185</v>
      </c>
      <c r="C15" s="70" t="s">
        <v>184</v>
      </c>
    </row>
    <row r="16" spans="1:3" ht="15" x14ac:dyDescent="0.25">
      <c r="A16" s="95"/>
      <c r="B16" s="70" t="s">
        <v>183</v>
      </c>
      <c r="C16" s="70" t="s">
        <v>182</v>
      </c>
    </row>
    <row r="17" spans="1:3" ht="15" x14ac:dyDescent="0.25">
      <c r="A17" s="96" t="s">
        <v>181</v>
      </c>
      <c r="B17" s="69" t="s">
        <v>180</v>
      </c>
      <c r="C17" s="69" t="s">
        <v>179</v>
      </c>
    </row>
    <row r="18" spans="1:3" ht="15" x14ac:dyDescent="0.25">
      <c r="A18" s="97"/>
      <c r="B18" s="69" t="s">
        <v>178</v>
      </c>
      <c r="C18" s="69" t="s">
        <v>177</v>
      </c>
    </row>
    <row r="19" spans="1:3" ht="15" x14ac:dyDescent="0.25">
      <c r="A19" s="68" t="s">
        <v>176</v>
      </c>
      <c r="B19" s="42" t="s">
        <v>175</v>
      </c>
      <c r="C19" s="42" t="s">
        <v>174</v>
      </c>
    </row>
    <row r="20" spans="1:3" ht="15" x14ac:dyDescent="0.25">
      <c r="A20" s="98" t="s">
        <v>173</v>
      </c>
      <c r="B20" s="65" t="s">
        <v>164</v>
      </c>
      <c r="C20" s="33" t="s">
        <v>172</v>
      </c>
    </row>
    <row r="21" spans="1:3" ht="15" x14ac:dyDescent="0.25">
      <c r="A21" s="98"/>
      <c r="B21" s="65" t="s">
        <v>171</v>
      </c>
      <c r="C21" s="65" t="s">
        <v>170</v>
      </c>
    </row>
    <row r="22" spans="1:3" ht="15" x14ac:dyDescent="0.25">
      <c r="A22" s="98"/>
      <c r="B22" s="65" t="s">
        <v>164</v>
      </c>
      <c r="C22" s="65" t="s">
        <v>169</v>
      </c>
    </row>
    <row r="23" spans="1:3" ht="15" x14ac:dyDescent="0.25">
      <c r="A23" s="98"/>
      <c r="B23" s="65" t="s">
        <v>164</v>
      </c>
      <c r="C23" s="65" t="s">
        <v>168</v>
      </c>
    </row>
    <row r="24" spans="1:3" ht="15" x14ac:dyDescent="0.25">
      <c r="A24" s="98"/>
      <c r="B24" s="65" t="s">
        <v>164</v>
      </c>
      <c r="C24" s="67" t="s">
        <v>167</v>
      </c>
    </row>
    <row r="25" spans="1:3" ht="15" x14ac:dyDescent="0.25">
      <c r="A25" s="98"/>
      <c r="B25" s="65" t="s">
        <v>164</v>
      </c>
      <c r="C25" s="67" t="s">
        <v>166</v>
      </c>
    </row>
    <row r="26" spans="1:3" ht="15" x14ac:dyDescent="0.25">
      <c r="A26" s="98"/>
      <c r="B26" s="65" t="s">
        <v>164</v>
      </c>
      <c r="C26" s="67" t="s">
        <v>165</v>
      </c>
    </row>
    <row r="27" spans="1:3" ht="15" x14ac:dyDescent="0.25">
      <c r="A27" s="98"/>
      <c r="B27" s="65" t="s">
        <v>164</v>
      </c>
      <c r="C27" s="65" t="s">
        <v>163</v>
      </c>
    </row>
    <row r="28" spans="1:3" ht="15" x14ac:dyDescent="0.25">
      <c r="A28" s="98"/>
      <c r="B28" s="65" t="s">
        <v>162</v>
      </c>
      <c r="C28" s="66" t="s">
        <v>161</v>
      </c>
    </row>
    <row r="29" spans="1:3" ht="15" x14ac:dyDescent="0.25">
      <c r="A29" s="98"/>
      <c r="B29" s="65" t="s">
        <v>160</v>
      </c>
      <c r="C29" s="65" t="s">
        <v>159</v>
      </c>
    </row>
    <row r="30" spans="1:3" ht="15" x14ac:dyDescent="0.25">
      <c r="A30" s="98"/>
      <c r="B30" s="65" t="s">
        <v>136</v>
      </c>
      <c r="C30" s="65" t="s">
        <v>158</v>
      </c>
    </row>
    <row r="31" spans="1:3" ht="15" x14ac:dyDescent="0.25">
      <c r="A31" s="98"/>
      <c r="B31" s="64" t="s">
        <v>157</v>
      </c>
      <c r="C31" s="64" t="s">
        <v>156</v>
      </c>
    </row>
    <row r="32" spans="1:3" ht="15" x14ac:dyDescent="0.25">
      <c r="A32" s="110" t="s">
        <v>66</v>
      </c>
      <c r="B32" s="63" t="s">
        <v>155</v>
      </c>
      <c r="C32" s="63" t="s">
        <v>154</v>
      </c>
    </row>
    <row r="33" spans="1:3" ht="15" x14ac:dyDescent="0.25">
      <c r="A33" s="111"/>
      <c r="B33" s="63" t="s">
        <v>153</v>
      </c>
      <c r="C33" s="63" t="s">
        <v>152</v>
      </c>
    </row>
    <row r="34" spans="1:3" ht="15" x14ac:dyDescent="0.25">
      <c r="A34" s="111"/>
      <c r="B34" s="63" t="s">
        <v>151</v>
      </c>
      <c r="C34" s="63" t="s">
        <v>150</v>
      </c>
    </row>
    <row r="35" spans="1:3" ht="15" x14ac:dyDescent="0.25">
      <c r="A35" s="112"/>
      <c r="B35" s="63" t="s">
        <v>149</v>
      </c>
      <c r="C35" s="63"/>
    </row>
    <row r="36" spans="1:3" ht="15" x14ac:dyDescent="0.25">
      <c r="A36" s="113" t="s">
        <v>62</v>
      </c>
      <c r="B36" s="62" t="s">
        <v>140</v>
      </c>
      <c r="C36" s="62" t="s">
        <v>148</v>
      </c>
    </row>
    <row r="37" spans="1:3" ht="15" x14ac:dyDescent="0.25">
      <c r="A37" s="114"/>
      <c r="B37" s="62" t="s">
        <v>140</v>
      </c>
      <c r="C37" s="62" t="s">
        <v>147</v>
      </c>
    </row>
    <row r="38" spans="1:3" ht="15" x14ac:dyDescent="0.25">
      <c r="A38" s="114"/>
      <c r="B38" s="59" t="s">
        <v>146</v>
      </c>
      <c r="C38" s="62" t="s">
        <v>145</v>
      </c>
    </row>
    <row r="39" spans="1:3" ht="15" x14ac:dyDescent="0.25">
      <c r="A39" s="114"/>
      <c r="B39" s="59" t="s">
        <v>144</v>
      </c>
      <c r="C39" s="62" t="s">
        <v>143</v>
      </c>
    </row>
    <row r="40" spans="1:3" ht="15" x14ac:dyDescent="0.25">
      <c r="A40" s="114"/>
      <c r="B40" s="61" t="s">
        <v>142</v>
      </c>
      <c r="C40" s="61" t="s">
        <v>141</v>
      </c>
    </row>
    <row r="41" spans="1:3" ht="15" x14ac:dyDescent="0.25">
      <c r="A41" s="114"/>
      <c r="B41" s="61" t="s">
        <v>140</v>
      </c>
      <c r="C41" s="60" t="s">
        <v>139</v>
      </c>
    </row>
    <row r="42" spans="1:3" ht="15" x14ac:dyDescent="0.25">
      <c r="A42" s="114"/>
      <c r="B42" s="59" t="s">
        <v>138</v>
      </c>
      <c r="C42" s="59" t="s">
        <v>137</v>
      </c>
    </row>
    <row r="43" spans="1:3" ht="15" x14ac:dyDescent="0.25">
      <c r="A43" s="114"/>
      <c r="B43" s="59" t="s">
        <v>136</v>
      </c>
      <c r="C43" s="59" t="s">
        <v>135</v>
      </c>
    </row>
    <row r="44" spans="1:3" ht="15" x14ac:dyDescent="0.25">
      <c r="A44" s="108" t="s">
        <v>83</v>
      </c>
      <c r="B44" s="45" t="s">
        <v>134</v>
      </c>
      <c r="C44" s="45" t="s">
        <v>133</v>
      </c>
    </row>
    <row r="45" spans="1:3" ht="15" x14ac:dyDescent="0.25">
      <c r="A45" s="108"/>
      <c r="B45" s="45" t="s">
        <v>132</v>
      </c>
      <c r="C45" s="45" t="s">
        <v>131</v>
      </c>
    </row>
    <row r="46" spans="1:3" ht="15" x14ac:dyDescent="0.25">
      <c r="A46" s="108"/>
      <c r="B46" s="58" t="s">
        <v>130</v>
      </c>
      <c r="C46" s="45" t="s">
        <v>129</v>
      </c>
    </row>
    <row r="47" spans="1:3" ht="15" x14ac:dyDescent="0.25">
      <c r="A47" s="108"/>
      <c r="B47" s="45" t="s">
        <v>128</v>
      </c>
      <c r="C47" s="45" t="s">
        <v>127</v>
      </c>
    </row>
    <row r="48" spans="1:3" ht="15" x14ac:dyDescent="0.25">
      <c r="A48" s="108"/>
      <c r="B48" s="45" t="s">
        <v>126</v>
      </c>
      <c r="C48" s="45" t="s">
        <v>125</v>
      </c>
    </row>
    <row r="49" spans="1:3" ht="15" x14ac:dyDescent="0.25">
      <c r="A49" s="109"/>
      <c r="B49" s="45" t="s">
        <v>124</v>
      </c>
      <c r="C49" s="45" t="s">
        <v>123</v>
      </c>
    </row>
    <row r="50" spans="1:3" ht="15" x14ac:dyDescent="0.25">
      <c r="A50" s="57" t="s">
        <v>122</v>
      </c>
      <c r="B50" s="56" t="s">
        <v>121</v>
      </c>
      <c r="C50" s="55" t="s">
        <v>120</v>
      </c>
    </row>
    <row r="51" spans="1:3" ht="15" x14ac:dyDescent="0.25">
      <c r="A51" s="41" t="s">
        <v>72</v>
      </c>
      <c r="B51" s="40" t="s">
        <v>71</v>
      </c>
      <c r="C51" s="40" t="s">
        <v>70</v>
      </c>
    </row>
    <row r="52" spans="1:3" ht="15" x14ac:dyDescent="0.25">
      <c r="A52" s="54" t="s">
        <v>119</v>
      </c>
      <c r="B52" s="53" t="s">
        <v>118</v>
      </c>
      <c r="C52" s="52" t="s">
        <v>117</v>
      </c>
    </row>
    <row r="53" spans="1:3" ht="15" x14ac:dyDescent="0.25">
      <c r="A53" s="115" t="s">
        <v>116</v>
      </c>
      <c r="B53" s="51" t="s">
        <v>115</v>
      </c>
      <c r="C53" s="50" t="s">
        <v>114</v>
      </c>
    </row>
    <row r="54" spans="1:3" ht="15" x14ac:dyDescent="0.25">
      <c r="A54" s="115"/>
      <c r="B54" s="51" t="s">
        <v>113</v>
      </c>
      <c r="C54" s="50" t="s">
        <v>112</v>
      </c>
    </row>
    <row r="55" spans="1:3" ht="15" x14ac:dyDescent="0.25">
      <c r="A55" s="86"/>
      <c r="B55" s="2"/>
      <c r="C55" s="87"/>
    </row>
    <row r="56" spans="1:3" ht="15" x14ac:dyDescent="0.25">
      <c r="A56" s="41" t="s">
        <v>72</v>
      </c>
      <c r="B56" s="40" t="s">
        <v>71</v>
      </c>
      <c r="C56" s="40" t="s">
        <v>70</v>
      </c>
    </row>
    <row r="57" spans="1:3" ht="15" x14ac:dyDescent="0.25">
      <c r="A57" s="116" t="s">
        <v>111</v>
      </c>
      <c r="B57" s="48" t="s">
        <v>110</v>
      </c>
      <c r="C57" s="47" t="s">
        <v>109</v>
      </c>
    </row>
    <row r="58" spans="1:3" ht="15" x14ac:dyDescent="0.25">
      <c r="A58" s="117"/>
      <c r="B58" s="48" t="s">
        <v>108</v>
      </c>
      <c r="C58" s="47" t="s">
        <v>107</v>
      </c>
    </row>
    <row r="59" spans="1:3" ht="15" x14ac:dyDescent="0.25">
      <c r="A59" s="117"/>
      <c r="B59" s="48" t="s">
        <v>106</v>
      </c>
      <c r="C59" s="47" t="s">
        <v>105</v>
      </c>
    </row>
    <row r="60" spans="1:3" ht="15" x14ac:dyDescent="0.25">
      <c r="A60" s="117"/>
      <c r="B60" s="48" t="s">
        <v>102</v>
      </c>
      <c r="C60" s="47" t="s">
        <v>104</v>
      </c>
    </row>
    <row r="61" spans="1:3" ht="15" x14ac:dyDescent="0.25">
      <c r="A61" s="117"/>
      <c r="B61" s="48" t="s">
        <v>102</v>
      </c>
      <c r="C61" s="47" t="s">
        <v>103</v>
      </c>
    </row>
    <row r="62" spans="1:3" ht="15" x14ac:dyDescent="0.25">
      <c r="A62" s="117"/>
      <c r="B62" s="48" t="s">
        <v>102</v>
      </c>
      <c r="C62" s="47" t="s">
        <v>101</v>
      </c>
    </row>
    <row r="63" spans="1:3" ht="15" x14ac:dyDescent="0.25">
      <c r="A63" s="118"/>
      <c r="B63" s="48" t="s">
        <v>100</v>
      </c>
      <c r="C63" s="47" t="s">
        <v>99</v>
      </c>
    </row>
    <row r="64" spans="1:3" ht="15" x14ac:dyDescent="0.25">
      <c r="A64" s="119" t="s">
        <v>62</v>
      </c>
      <c r="B64" s="45" t="s">
        <v>98</v>
      </c>
      <c r="C64" s="46" t="s">
        <v>97</v>
      </c>
    </row>
    <row r="65" spans="1:3" ht="15" x14ac:dyDescent="0.25">
      <c r="A65" s="120"/>
      <c r="B65" s="45" t="s">
        <v>96</v>
      </c>
      <c r="C65" s="45" t="s">
        <v>95</v>
      </c>
    </row>
    <row r="66" spans="1:3" ht="15" x14ac:dyDescent="0.25">
      <c r="A66" s="99" t="s">
        <v>62</v>
      </c>
      <c r="B66" s="44" t="s">
        <v>86</v>
      </c>
      <c r="C66" s="44" t="s">
        <v>94</v>
      </c>
    </row>
    <row r="67" spans="1:3" ht="15" x14ac:dyDescent="0.25">
      <c r="A67" s="100"/>
      <c r="B67" s="44" t="s">
        <v>86</v>
      </c>
      <c r="C67" s="44" t="s">
        <v>93</v>
      </c>
    </row>
    <row r="68" spans="1:3" ht="15" x14ac:dyDescent="0.25">
      <c r="A68" s="100"/>
      <c r="B68" s="44" t="s">
        <v>86</v>
      </c>
      <c r="C68" s="44" t="s">
        <v>92</v>
      </c>
    </row>
    <row r="69" spans="1:3" ht="15" x14ac:dyDescent="0.25">
      <c r="A69" s="100"/>
      <c r="B69" s="44" t="s">
        <v>86</v>
      </c>
      <c r="C69" s="44" t="s">
        <v>91</v>
      </c>
    </row>
    <row r="70" spans="1:3" ht="15" x14ac:dyDescent="0.25">
      <c r="A70" s="100"/>
      <c r="B70" s="44" t="s">
        <v>86</v>
      </c>
      <c r="C70" s="44" t="s">
        <v>90</v>
      </c>
    </row>
    <row r="71" spans="1:3" ht="15" x14ac:dyDescent="0.25">
      <c r="A71" s="100"/>
      <c r="B71" s="44" t="s">
        <v>86</v>
      </c>
      <c r="C71" s="44" t="s">
        <v>89</v>
      </c>
    </row>
    <row r="72" spans="1:3" ht="15" x14ac:dyDescent="0.25">
      <c r="A72" s="100"/>
      <c r="B72" s="44" t="s">
        <v>86</v>
      </c>
      <c r="C72" s="44" t="s">
        <v>88</v>
      </c>
    </row>
    <row r="73" spans="1:3" ht="15" x14ac:dyDescent="0.25">
      <c r="A73" s="100"/>
      <c r="B73" s="44" t="s">
        <v>87</v>
      </c>
      <c r="C73" s="44"/>
    </row>
    <row r="74" spans="1:3" ht="15" x14ac:dyDescent="0.25">
      <c r="A74" s="100"/>
      <c r="B74" s="44" t="s">
        <v>86</v>
      </c>
      <c r="C74" s="44" t="s">
        <v>85</v>
      </c>
    </row>
    <row r="75" spans="1:3" ht="15" x14ac:dyDescent="0.25">
      <c r="A75" s="101"/>
      <c r="B75" s="44" t="s">
        <v>64</v>
      </c>
      <c r="C75" s="44" t="s">
        <v>84</v>
      </c>
    </row>
    <row r="76" spans="1:3" ht="15" x14ac:dyDescent="0.25">
      <c r="A76" s="102" t="s">
        <v>83</v>
      </c>
      <c r="B76" s="42" t="s">
        <v>82</v>
      </c>
      <c r="C76" s="42" t="s">
        <v>81</v>
      </c>
    </row>
    <row r="77" spans="1:3" ht="15" x14ac:dyDescent="0.25">
      <c r="A77" s="103"/>
      <c r="B77" s="42" t="s">
        <v>80</v>
      </c>
      <c r="C77" s="42" t="s">
        <v>79</v>
      </c>
    </row>
    <row r="78" spans="1:3" ht="15" x14ac:dyDescent="0.25">
      <c r="A78" s="103"/>
      <c r="B78" s="42" t="s">
        <v>78</v>
      </c>
      <c r="C78" s="42" t="s">
        <v>77</v>
      </c>
    </row>
    <row r="79" spans="1:3" ht="15" x14ac:dyDescent="0.25">
      <c r="A79" s="103"/>
      <c r="B79" s="43" t="s">
        <v>76</v>
      </c>
      <c r="C79" s="43" t="s">
        <v>75</v>
      </c>
    </row>
    <row r="80" spans="1:3" ht="15" x14ac:dyDescent="0.25">
      <c r="A80" s="103"/>
      <c r="B80" s="42" t="s">
        <v>74</v>
      </c>
      <c r="C80" s="42" t="s">
        <v>73</v>
      </c>
    </row>
    <row r="81" spans="1:3" ht="15" x14ac:dyDescent="0.25">
      <c r="A81" s="41" t="s">
        <v>72</v>
      </c>
      <c r="B81" s="40" t="s">
        <v>71</v>
      </c>
      <c r="C81" s="40" t="s">
        <v>70</v>
      </c>
    </row>
    <row r="82" spans="1:3" ht="15" x14ac:dyDescent="0.25">
      <c r="A82" s="39" t="s">
        <v>69</v>
      </c>
      <c r="B82" s="38" t="s">
        <v>68</v>
      </c>
      <c r="C82" s="38" t="s">
        <v>67</v>
      </c>
    </row>
    <row r="83" spans="1:3" ht="15" x14ac:dyDescent="0.25">
      <c r="A83" s="104" t="s">
        <v>66</v>
      </c>
      <c r="B83" s="37" t="s">
        <v>65</v>
      </c>
      <c r="C83" s="37"/>
    </row>
    <row r="84" spans="1:3" ht="15" x14ac:dyDescent="0.25">
      <c r="A84" s="105"/>
      <c r="B84" s="37" t="s">
        <v>64</v>
      </c>
      <c r="C84" s="37" t="s">
        <v>63</v>
      </c>
    </row>
    <row r="85" spans="1:3" ht="15" x14ac:dyDescent="0.25">
      <c r="A85" s="106"/>
      <c r="B85" s="37"/>
      <c r="C85" s="37"/>
    </row>
    <row r="86" spans="1:3" ht="15" x14ac:dyDescent="0.25">
      <c r="A86" s="107" t="s">
        <v>62</v>
      </c>
      <c r="B86" s="36" t="s">
        <v>60</v>
      </c>
      <c r="C86" s="36" t="s">
        <v>61</v>
      </c>
    </row>
    <row r="87" spans="1:3" ht="15" x14ac:dyDescent="0.25">
      <c r="A87" s="108"/>
      <c r="B87" s="36" t="s">
        <v>60</v>
      </c>
      <c r="C87" s="36" t="s">
        <v>59</v>
      </c>
    </row>
    <row r="88" spans="1:3" ht="15" x14ac:dyDescent="0.25">
      <c r="A88" s="108"/>
      <c r="B88" s="35" t="s">
        <v>58</v>
      </c>
      <c r="C88" s="35" t="s">
        <v>57</v>
      </c>
    </row>
    <row r="89" spans="1:3" ht="15" x14ac:dyDescent="0.25">
      <c r="A89" s="108"/>
      <c r="B89" s="35" t="s">
        <v>55</v>
      </c>
      <c r="C89" s="35" t="s">
        <v>56</v>
      </c>
    </row>
    <row r="90" spans="1:3" ht="15" x14ac:dyDescent="0.25">
      <c r="A90" s="108"/>
      <c r="B90" s="35" t="s">
        <v>55</v>
      </c>
      <c r="C90" s="35" t="s">
        <v>54</v>
      </c>
    </row>
    <row r="91" spans="1:3" ht="15" x14ac:dyDescent="0.25">
      <c r="A91" s="108"/>
      <c r="B91" s="30" t="s">
        <v>53</v>
      </c>
      <c r="C91" s="30" t="s">
        <v>52</v>
      </c>
    </row>
    <row r="92" spans="1:3" ht="15" x14ac:dyDescent="0.25">
      <c r="A92" s="108"/>
      <c r="B92" s="34" t="s">
        <v>50</v>
      </c>
      <c r="C92" s="34" t="s">
        <v>51</v>
      </c>
    </row>
    <row r="93" spans="1:3" ht="15" x14ac:dyDescent="0.25">
      <c r="A93" s="108"/>
      <c r="B93" s="34" t="s">
        <v>50</v>
      </c>
      <c r="C93" s="34" t="s">
        <v>49</v>
      </c>
    </row>
    <row r="94" spans="1:3" ht="15" x14ac:dyDescent="0.25">
      <c r="A94" s="108"/>
      <c r="B94" s="33" t="s">
        <v>46</v>
      </c>
      <c r="C94" s="33" t="s">
        <v>48</v>
      </c>
    </row>
    <row r="95" spans="1:3" ht="15" x14ac:dyDescent="0.25">
      <c r="A95" s="108"/>
      <c r="B95" s="33" t="s">
        <v>46</v>
      </c>
      <c r="C95" s="33" t="s">
        <v>47</v>
      </c>
    </row>
    <row r="96" spans="1:3" ht="15" x14ac:dyDescent="0.25">
      <c r="A96" s="108"/>
      <c r="B96" s="33" t="s">
        <v>46</v>
      </c>
      <c r="C96" s="33" t="s">
        <v>45</v>
      </c>
    </row>
    <row r="97" spans="1:3" ht="15" x14ac:dyDescent="0.25">
      <c r="A97" s="108"/>
      <c r="B97" s="32" t="s">
        <v>42</v>
      </c>
      <c r="C97" s="32" t="s">
        <v>44</v>
      </c>
    </row>
    <row r="98" spans="1:3" ht="15" x14ac:dyDescent="0.25">
      <c r="A98" s="108"/>
      <c r="B98" s="32" t="s">
        <v>42</v>
      </c>
      <c r="C98" s="32" t="s">
        <v>43</v>
      </c>
    </row>
    <row r="99" spans="1:3" ht="15" x14ac:dyDescent="0.25">
      <c r="A99" s="108"/>
      <c r="B99" s="32" t="s">
        <v>42</v>
      </c>
      <c r="C99" s="32" t="s">
        <v>41</v>
      </c>
    </row>
    <row r="100" spans="1:3" ht="15" x14ac:dyDescent="0.25">
      <c r="A100" s="108"/>
      <c r="B100" s="31" t="s">
        <v>40</v>
      </c>
      <c r="C100" s="31" t="s">
        <v>39</v>
      </c>
    </row>
    <row r="101" spans="1:3" ht="15" x14ac:dyDescent="0.25">
      <c r="A101" s="108"/>
      <c r="B101" s="31" t="s">
        <v>35</v>
      </c>
      <c r="C101" s="31" t="s">
        <v>38</v>
      </c>
    </row>
    <row r="102" spans="1:3" ht="15" x14ac:dyDescent="0.25">
      <c r="A102" s="108"/>
      <c r="B102" s="31" t="s">
        <v>35</v>
      </c>
      <c r="C102" s="31" t="s">
        <v>37</v>
      </c>
    </row>
    <row r="103" spans="1:3" ht="15" x14ac:dyDescent="0.25">
      <c r="A103" s="108"/>
      <c r="B103" s="31" t="s">
        <v>35</v>
      </c>
      <c r="C103" s="31" t="s">
        <v>36</v>
      </c>
    </row>
    <row r="104" spans="1:3" ht="15" x14ac:dyDescent="0.25">
      <c r="A104" s="108"/>
      <c r="B104" s="31" t="s">
        <v>35</v>
      </c>
      <c r="C104" s="31" t="s">
        <v>34</v>
      </c>
    </row>
    <row r="105" spans="1:3" ht="15" x14ac:dyDescent="0.25">
      <c r="A105" s="108"/>
      <c r="B105" s="30" t="s">
        <v>33</v>
      </c>
      <c r="C105" s="30" t="s">
        <v>32</v>
      </c>
    </row>
    <row r="106" spans="1:3" ht="15" x14ac:dyDescent="0.25">
      <c r="A106" s="109"/>
      <c r="B106" s="30" t="s">
        <v>31</v>
      </c>
      <c r="C106" s="30" t="s">
        <v>30</v>
      </c>
    </row>
  </sheetData>
  <mergeCells count="16">
    <mergeCell ref="A20:A31"/>
    <mergeCell ref="A66:A75"/>
    <mergeCell ref="A76:A80"/>
    <mergeCell ref="A83:A85"/>
    <mergeCell ref="A86:A106"/>
    <mergeCell ref="A32:A35"/>
    <mergeCell ref="A36:A43"/>
    <mergeCell ref="A44:A49"/>
    <mergeCell ref="A53:A54"/>
    <mergeCell ref="A57:A63"/>
    <mergeCell ref="A64:A65"/>
    <mergeCell ref="A2:A3"/>
    <mergeCell ref="A4:A5"/>
    <mergeCell ref="A6:A12"/>
    <mergeCell ref="A15:A16"/>
    <mergeCell ref="A17:A18"/>
  </mergeCells>
  <pageMargins left="0.511811024" right="0.511811024" top="0.78740157499999996" bottom="0.78740157499999996" header="0.31496062000000002" footer="0.31496062000000002"/>
  <pageSetup paperSize="9" scale="90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18FB31-5F4D-42B9-92AD-C213DDA240BF}">
  <dimension ref="A1:D93"/>
  <sheetViews>
    <sheetView tabSelected="1" topLeftCell="A73" workbookViewId="0">
      <selection activeCell="G98" sqref="G98"/>
    </sheetView>
  </sheetViews>
  <sheetFormatPr defaultRowHeight="15" x14ac:dyDescent="0.25"/>
  <cols>
    <col min="1" max="1" width="27.28515625" customWidth="1"/>
    <col min="2" max="2" width="27.5703125" customWidth="1"/>
    <col min="3" max="3" width="18.140625" customWidth="1"/>
  </cols>
  <sheetData>
    <row r="1" spans="1:4" ht="15.75" customHeight="1" x14ac:dyDescent="0.25">
      <c r="B1" s="142" t="s">
        <v>222</v>
      </c>
      <c r="C1" s="142"/>
    </row>
    <row r="2" spans="1:4" ht="15.75" customHeight="1" x14ac:dyDescent="0.25">
      <c r="A2" s="198" t="s">
        <v>215</v>
      </c>
      <c r="B2" s="191" t="s">
        <v>287</v>
      </c>
      <c r="C2" s="190">
        <v>24</v>
      </c>
      <c r="D2" s="2"/>
    </row>
    <row r="3" spans="1:4" ht="15.75" customHeight="1" x14ac:dyDescent="0.25">
      <c r="A3" s="199"/>
      <c r="B3" s="191" t="s">
        <v>286</v>
      </c>
      <c r="C3" s="190">
        <v>12</v>
      </c>
      <c r="D3" s="2"/>
    </row>
    <row r="4" spans="1:4" ht="15.75" customHeight="1" x14ac:dyDescent="0.25">
      <c r="A4" s="134" t="s">
        <v>285</v>
      </c>
      <c r="B4" s="189" t="s">
        <v>284</v>
      </c>
      <c r="C4" s="188">
        <v>12</v>
      </c>
    </row>
    <row r="5" spans="1:4" ht="15.75" customHeight="1" x14ac:dyDescent="0.25">
      <c r="A5" s="133"/>
      <c r="B5" s="189" t="s">
        <v>283</v>
      </c>
      <c r="C5" s="188">
        <v>12</v>
      </c>
    </row>
    <row r="6" spans="1:4" ht="15.75" customHeight="1" x14ac:dyDescent="0.25">
      <c r="A6" s="195" t="s">
        <v>241</v>
      </c>
      <c r="B6" s="187" t="s">
        <v>282</v>
      </c>
      <c r="C6" s="185">
        <v>15</v>
      </c>
    </row>
    <row r="7" spans="1:4" ht="15.75" customHeight="1" x14ac:dyDescent="0.25">
      <c r="A7" s="196"/>
      <c r="B7" s="187" t="s">
        <v>281</v>
      </c>
      <c r="C7" s="185">
        <v>12</v>
      </c>
    </row>
    <row r="8" spans="1:4" ht="15.75" customHeight="1" x14ac:dyDescent="0.25">
      <c r="A8" s="196"/>
      <c r="B8" s="187" t="s">
        <v>280</v>
      </c>
      <c r="C8" s="185">
        <v>12</v>
      </c>
    </row>
    <row r="9" spans="1:4" ht="15.75" customHeight="1" x14ac:dyDescent="0.25">
      <c r="A9" s="196"/>
      <c r="B9" s="187" t="s">
        <v>279</v>
      </c>
      <c r="C9" s="185">
        <v>12</v>
      </c>
    </row>
    <row r="10" spans="1:4" ht="15.75" customHeight="1" x14ac:dyDescent="0.25">
      <c r="A10" s="196"/>
      <c r="B10" s="187" t="s">
        <v>278</v>
      </c>
      <c r="C10" s="185">
        <v>15</v>
      </c>
    </row>
    <row r="11" spans="1:4" ht="15.75" customHeight="1" x14ac:dyDescent="0.25">
      <c r="A11" s="197"/>
      <c r="B11" s="186" t="s">
        <v>277</v>
      </c>
      <c r="C11" s="185">
        <v>12</v>
      </c>
    </row>
    <row r="12" spans="1:4" ht="15.75" customHeight="1" x14ac:dyDescent="0.25">
      <c r="A12" s="152" t="s">
        <v>276</v>
      </c>
      <c r="B12" s="184" t="s">
        <v>275</v>
      </c>
      <c r="C12" s="183">
        <v>12</v>
      </c>
    </row>
    <row r="13" spans="1:4" ht="15.75" customHeight="1" x14ac:dyDescent="0.25">
      <c r="A13" s="152" t="s">
        <v>189</v>
      </c>
      <c r="B13" s="182" t="s">
        <v>274</v>
      </c>
      <c r="C13" s="181">
        <v>12</v>
      </c>
    </row>
    <row r="14" spans="1:4" ht="15.75" customHeight="1" x14ac:dyDescent="0.25">
      <c r="A14" s="134" t="s">
        <v>273</v>
      </c>
      <c r="B14" s="157" t="s">
        <v>272</v>
      </c>
      <c r="C14" s="156">
        <v>12</v>
      </c>
    </row>
    <row r="15" spans="1:4" ht="15.75" customHeight="1" x14ac:dyDescent="0.25">
      <c r="A15" s="133"/>
      <c r="B15" s="180" t="s">
        <v>271</v>
      </c>
      <c r="C15" s="156">
        <v>12</v>
      </c>
    </row>
    <row r="16" spans="1:4" ht="15.75" customHeight="1" x14ac:dyDescent="0.25">
      <c r="A16" s="193" t="s">
        <v>270</v>
      </c>
      <c r="B16" s="179" t="s">
        <v>269</v>
      </c>
      <c r="C16" s="177">
        <v>5</v>
      </c>
    </row>
    <row r="17" spans="1:3" ht="15.75" customHeight="1" x14ac:dyDescent="0.25">
      <c r="A17" s="194"/>
      <c r="B17" s="178" t="s">
        <v>268</v>
      </c>
      <c r="C17" s="177">
        <v>12</v>
      </c>
    </row>
    <row r="18" spans="1:3" ht="15.75" customHeight="1" x14ac:dyDescent="0.25">
      <c r="A18" s="200" t="s">
        <v>176</v>
      </c>
      <c r="B18" s="201" t="s">
        <v>288</v>
      </c>
      <c r="C18" s="201">
        <v>12</v>
      </c>
    </row>
    <row r="19" spans="1:3" ht="15.75" customHeight="1" x14ac:dyDescent="0.25">
      <c r="A19" s="134" t="s">
        <v>62</v>
      </c>
      <c r="B19" s="174" t="s">
        <v>267</v>
      </c>
      <c r="C19" s="172">
        <v>3</v>
      </c>
    </row>
    <row r="20" spans="1:3" ht="15.75" customHeight="1" x14ac:dyDescent="0.25">
      <c r="A20" s="139"/>
      <c r="B20" s="176" t="s">
        <v>266</v>
      </c>
      <c r="C20" s="172">
        <v>3</v>
      </c>
    </row>
    <row r="21" spans="1:3" ht="15.75" customHeight="1" x14ac:dyDescent="0.25">
      <c r="A21" s="139"/>
      <c r="B21" s="175" t="s">
        <v>265</v>
      </c>
      <c r="C21" s="172">
        <v>3</v>
      </c>
    </row>
    <row r="22" spans="1:3" ht="15.75" customHeight="1" x14ac:dyDescent="0.25">
      <c r="A22" s="139"/>
      <c r="B22" s="174" t="s">
        <v>264</v>
      </c>
      <c r="C22" s="172">
        <v>3</v>
      </c>
    </row>
    <row r="23" spans="1:3" ht="15.75" customHeight="1" x14ac:dyDescent="0.25">
      <c r="A23" s="139"/>
      <c r="B23" s="174" t="s">
        <v>263</v>
      </c>
      <c r="C23" s="172">
        <v>3</v>
      </c>
    </row>
    <row r="24" spans="1:3" ht="15.75" customHeight="1" x14ac:dyDescent="0.25">
      <c r="A24" s="139"/>
      <c r="B24" s="175" t="s">
        <v>262</v>
      </c>
      <c r="C24" s="172">
        <v>3</v>
      </c>
    </row>
    <row r="25" spans="1:3" ht="15.75" customHeight="1" x14ac:dyDescent="0.25">
      <c r="A25" s="139"/>
      <c r="B25" s="174" t="s">
        <v>261</v>
      </c>
      <c r="C25" s="172">
        <v>3</v>
      </c>
    </row>
    <row r="26" spans="1:3" ht="15.75" customHeight="1" x14ac:dyDescent="0.25">
      <c r="A26" s="133"/>
      <c r="B26" s="173" t="s">
        <v>260</v>
      </c>
      <c r="C26" s="172">
        <v>12</v>
      </c>
    </row>
    <row r="27" spans="1:3" ht="15.75" customHeight="1" x14ac:dyDescent="0.25">
      <c r="A27" s="134" t="s">
        <v>259</v>
      </c>
      <c r="B27" s="171" t="s">
        <v>258</v>
      </c>
      <c r="C27" s="169">
        <v>3</v>
      </c>
    </row>
    <row r="28" spans="1:3" ht="15.75" customHeight="1" x14ac:dyDescent="0.25">
      <c r="A28" s="139"/>
      <c r="B28" s="170" t="s">
        <v>257</v>
      </c>
      <c r="C28" s="169">
        <v>3</v>
      </c>
    </row>
    <row r="29" spans="1:3" ht="15.75" customHeight="1" x14ac:dyDescent="0.25">
      <c r="A29" s="133"/>
      <c r="B29" s="170" t="s">
        <v>256</v>
      </c>
      <c r="C29" s="169">
        <v>3</v>
      </c>
    </row>
    <row r="30" spans="1:3" ht="15.75" customHeight="1" x14ac:dyDescent="0.25">
      <c r="A30" s="134" t="s">
        <v>255</v>
      </c>
      <c r="B30" s="168" t="s">
        <v>254</v>
      </c>
      <c r="C30" s="166">
        <v>4</v>
      </c>
    </row>
    <row r="31" spans="1:3" ht="15.75" customHeight="1" x14ac:dyDescent="0.25">
      <c r="A31" s="139"/>
      <c r="B31" s="168" t="s">
        <v>152</v>
      </c>
      <c r="C31" s="166">
        <v>3</v>
      </c>
    </row>
    <row r="32" spans="1:3" ht="15.75" customHeight="1" x14ac:dyDescent="0.25">
      <c r="A32" s="133"/>
      <c r="B32" s="167" t="s">
        <v>253</v>
      </c>
      <c r="C32" s="166">
        <v>4</v>
      </c>
    </row>
    <row r="33" spans="1:3" s="2" customFormat="1" ht="15.75" customHeight="1" x14ac:dyDescent="0.25">
      <c r="B33" s="143"/>
      <c r="C33" s="147">
        <f>SUM(C2:C32)</f>
        <v>268</v>
      </c>
    </row>
    <row r="34" spans="1:3" ht="15.75" customHeight="1" x14ac:dyDescent="0.25">
      <c r="C34" s="2"/>
    </row>
    <row r="35" spans="1:3" ht="15.75" customHeight="1" x14ac:dyDescent="0.25">
      <c r="A35" s="134" t="s">
        <v>241</v>
      </c>
      <c r="B35" s="165" t="s">
        <v>252</v>
      </c>
      <c r="C35" s="7">
        <v>25</v>
      </c>
    </row>
    <row r="36" spans="1:3" ht="15.75" customHeight="1" x14ac:dyDescent="0.25">
      <c r="A36" s="139"/>
      <c r="B36" s="165" t="s">
        <v>251</v>
      </c>
      <c r="C36" s="7">
        <v>15</v>
      </c>
    </row>
    <row r="37" spans="1:3" ht="15.75" customHeight="1" x14ac:dyDescent="0.25">
      <c r="A37" s="133"/>
      <c r="B37" s="165" t="s">
        <v>250</v>
      </c>
      <c r="C37" s="7">
        <v>15</v>
      </c>
    </row>
    <row r="38" spans="1:3" s="163" customFormat="1" ht="15.75" customHeight="1" x14ac:dyDescent="0.25">
      <c r="C38" s="164">
        <f>SUM(C35:C37)</f>
        <v>55</v>
      </c>
    </row>
    <row r="39" spans="1:3" s="163" customFormat="1" ht="15.75" customHeight="1" x14ac:dyDescent="0.25">
      <c r="B39" s="142"/>
    </row>
    <row r="40" spans="1:3" ht="15.75" customHeight="1" x14ac:dyDescent="0.25">
      <c r="A40" s="192" t="s">
        <v>62</v>
      </c>
      <c r="B40" s="162" t="s">
        <v>249</v>
      </c>
      <c r="C40" s="162">
        <v>5</v>
      </c>
    </row>
    <row r="41" spans="1:3" ht="15.75" customHeight="1" x14ac:dyDescent="0.25">
      <c r="A41" s="134" t="s">
        <v>66</v>
      </c>
      <c r="B41" s="161" t="s">
        <v>248</v>
      </c>
      <c r="C41" s="160">
        <v>5</v>
      </c>
    </row>
    <row r="42" spans="1:3" ht="15.75" customHeight="1" x14ac:dyDescent="0.25">
      <c r="A42" s="139"/>
      <c r="B42" s="160" t="s">
        <v>247</v>
      </c>
      <c r="C42" s="160">
        <v>5</v>
      </c>
    </row>
    <row r="43" spans="1:3" ht="15.75" customHeight="1" x14ac:dyDescent="0.25">
      <c r="A43" s="133"/>
      <c r="B43" s="161" t="s">
        <v>246</v>
      </c>
      <c r="C43" s="160">
        <v>5</v>
      </c>
    </row>
    <row r="44" spans="1:3" ht="15.75" customHeight="1" x14ac:dyDescent="0.25">
      <c r="B44" s="159"/>
      <c r="C44" s="136">
        <f>SUM(C40:C43)</f>
        <v>20</v>
      </c>
    </row>
    <row r="45" spans="1:3" ht="15.75" customHeight="1" x14ac:dyDescent="0.25">
      <c r="B45" s="159"/>
      <c r="C45" s="124"/>
    </row>
    <row r="46" spans="1:3" ht="15.75" customHeight="1" x14ac:dyDescent="0.25">
      <c r="B46" s="159"/>
      <c r="C46" s="124"/>
    </row>
    <row r="47" spans="1:3" ht="15.75" customHeight="1" x14ac:dyDescent="0.25">
      <c r="B47" s="159"/>
      <c r="C47" s="124"/>
    </row>
    <row r="48" spans="1:3" ht="15.75" customHeight="1" x14ac:dyDescent="0.25">
      <c r="B48" s="158" t="s">
        <v>289</v>
      </c>
      <c r="C48" s="2"/>
    </row>
    <row r="49" spans="1:3" ht="15.75" customHeight="1" x14ac:dyDescent="0.25">
      <c r="A49" s="134" t="s">
        <v>241</v>
      </c>
      <c r="B49" s="157" t="s">
        <v>245</v>
      </c>
      <c r="C49" s="156">
        <v>15</v>
      </c>
    </row>
    <row r="50" spans="1:3" ht="15.75" customHeight="1" x14ac:dyDescent="0.25">
      <c r="A50" s="139"/>
      <c r="B50" s="157" t="s">
        <v>243</v>
      </c>
      <c r="C50" s="156">
        <v>25</v>
      </c>
    </row>
    <row r="51" spans="1:3" ht="15.75" customHeight="1" x14ac:dyDescent="0.25">
      <c r="A51" s="133"/>
      <c r="B51" s="157" t="s">
        <v>242</v>
      </c>
      <c r="C51" s="156">
        <v>25</v>
      </c>
    </row>
    <row r="52" spans="1:3" ht="15.75" customHeight="1" x14ac:dyDescent="0.25">
      <c r="B52" s="124"/>
      <c r="C52" s="155">
        <f>SUM(C49:C51)</f>
        <v>65</v>
      </c>
    </row>
    <row r="53" spans="1:3" ht="15.75" customHeight="1" x14ac:dyDescent="0.25">
      <c r="B53" s="124"/>
      <c r="C53" s="124"/>
    </row>
    <row r="54" spans="1:3" s="2" customFormat="1" ht="15.75" customHeight="1" x14ac:dyDescent="0.25">
      <c r="B54" s="124" t="s">
        <v>290</v>
      </c>
      <c r="C54" s="124"/>
    </row>
    <row r="55" spans="1:3" ht="15.75" customHeight="1" x14ac:dyDescent="0.25">
      <c r="A55" s="134" t="s">
        <v>241</v>
      </c>
      <c r="B55" s="154" t="s">
        <v>244</v>
      </c>
      <c r="C55" s="131">
        <v>15</v>
      </c>
    </row>
    <row r="56" spans="1:3" ht="15.75" customHeight="1" x14ac:dyDescent="0.25">
      <c r="A56" s="133"/>
      <c r="B56" s="154" t="s">
        <v>240</v>
      </c>
      <c r="C56" s="131">
        <v>24</v>
      </c>
    </row>
    <row r="57" spans="1:3" ht="15.75" customHeight="1" x14ac:dyDescent="0.25">
      <c r="B57" s="124"/>
      <c r="C57" s="153">
        <f>C55+C56</f>
        <v>39</v>
      </c>
    </row>
    <row r="58" spans="1:3" ht="15.75" customHeight="1" x14ac:dyDescent="0.25">
      <c r="B58" s="2"/>
      <c r="C58" s="2"/>
    </row>
    <row r="59" spans="1:3" ht="15.75" customHeight="1" x14ac:dyDescent="0.25">
      <c r="A59" s="152" t="s">
        <v>62</v>
      </c>
      <c r="B59" s="125" t="s">
        <v>218</v>
      </c>
      <c r="C59" s="151">
        <v>10</v>
      </c>
    </row>
    <row r="60" spans="1:3" ht="15.75" customHeight="1" x14ac:dyDescent="0.25">
      <c r="B60" s="124"/>
      <c r="C60" s="124"/>
    </row>
    <row r="61" spans="1:3" ht="15.75" customHeight="1" x14ac:dyDescent="0.25">
      <c r="B61" s="142" t="s">
        <v>222</v>
      </c>
      <c r="C61" s="2"/>
    </row>
    <row r="62" spans="1:3" ht="15.75" customHeight="1" x14ac:dyDescent="0.25">
      <c r="A62" s="134" t="s">
        <v>231</v>
      </c>
      <c r="B62" s="150" t="s">
        <v>239</v>
      </c>
      <c r="C62" s="148">
        <v>12</v>
      </c>
    </row>
    <row r="63" spans="1:3" ht="15.75" customHeight="1" x14ac:dyDescent="0.25">
      <c r="A63" s="139"/>
      <c r="B63" s="150" t="s">
        <v>238</v>
      </c>
      <c r="C63" s="148">
        <v>40</v>
      </c>
    </row>
    <row r="64" spans="1:3" ht="15.75" customHeight="1" x14ac:dyDescent="0.25">
      <c r="A64" s="139"/>
      <c r="B64" s="150" t="s">
        <v>237</v>
      </c>
      <c r="C64" s="149">
        <v>40</v>
      </c>
    </row>
    <row r="65" spans="1:3" ht="15.75" customHeight="1" x14ac:dyDescent="0.25">
      <c r="A65" s="139"/>
      <c r="B65" s="149" t="s">
        <v>236</v>
      </c>
      <c r="C65" s="148">
        <v>40</v>
      </c>
    </row>
    <row r="66" spans="1:3" ht="15.75" customHeight="1" x14ac:dyDescent="0.25">
      <c r="A66" s="139"/>
      <c r="B66" s="149" t="s">
        <v>235</v>
      </c>
      <c r="C66" s="148">
        <v>40</v>
      </c>
    </row>
    <row r="67" spans="1:3" ht="15.75" customHeight="1" x14ac:dyDescent="0.25">
      <c r="A67" s="133"/>
      <c r="B67" s="149" t="s">
        <v>234</v>
      </c>
      <c r="C67" s="148">
        <v>40</v>
      </c>
    </row>
    <row r="68" spans="1:3" s="2" customFormat="1" ht="15.75" customHeight="1" x14ac:dyDescent="0.25">
      <c r="B68" s="143"/>
      <c r="C68" s="147">
        <f>SUM(C62:C67)</f>
        <v>212</v>
      </c>
    </row>
    <row r="69" spans="1:3" ht="15.75" customHeight="1" x14ac:dyDescent="0.25">
      <c r="B69" s="142" t="s">
        <v>222</v>
      </c>
      <c r="C69" s="124"/>
    </row>
    <row r="70" spans="1:3" ht="15.75" customHeight="1" x14ac:dyDescent="0.25">
      <c r="A70" s="146" t="s">
        <v>233</v>
      </c>
      <c r="B70" s="145" t="s">
        <v>121</v>
      </c>
      <c r="C70" s="144">
        <v>12</v>
      </c>
    </row>
    <row r="71" spans="1:3" ht="15.75" customHeight="1" x14ac:dyDescent="0.25">
      <c r="B71" s="143"/>
      <c r="C71" s="124"/>
    </row>
    <row r="72" spans="1:3" ht="15.75" customHeight="1" x14ac:dyDescent="0.25">
      <c r="B72" s="142" t="s">
        <v>232</v>
      </c>
      <c r="C72" s="2"/>
    </row>
    <row r="73" spans="1:3" ht="15.75" customHeight="1" x14ac:dyDescent="0.25">
      <c r="A73" s="134" t="s">
        <v>231</v>
      </c>
      <c r="B73" s="138" t="s">
        <v>230</v>
      </c>
      <c r="C73" s="131">
        <v>10</v>
      </c>
    </row>
    <row r="74" spans="1:3" ht="15.75" customHeight="1" x14ac:dyDescent="0.25">
      <c r="A74" s="139"/>
      <c r="B74" s="141" t="s">
        <v>229</v>
      </c>
      <c r="C74" s="131">
        <v>50</v>
      </c>
    </row>
    <row r="75" spans="1:3" ht="15.75" customHeight="1" x14ac:dyDescent="0.25">
      <c r="A75" s="139"/>
      <c r="B75" s="140" t="s">
        <v>228</v>
      </c>
      <c r="C75" s="131">
        <v>40</v>
      </c>
    </row>
    <row r="76" spans="1:3" ht="15.75" customHeight="1" x14ac:dyDescent="0.25">
      <c r="A76" s="139"/>
      <c r="B76" s="138" t="s">
        <v>227</v>
      </c>
      <c r="C76" s="131">
        <v>45</v>
      </c>
    </row>
    <row r="77" spans="1:3" ht="15.75" customHeight="1" x14ac:dyDescent="0.25">
      <c r="A77" s="133"/>
      <c r="B77" s="137" t="s">
        <v>226</v>
      </c>
      <c r="C77" s="131">
        <v>45</v>
      </c>
    </row>
    <row r="78" spans="1:3" ht="15.75" customHeight="1" x14ac:dyDescent="0.25">
      <c r="B78" s="124"/>
      <c r="C78" s="136">
        <f>SUM(C73:C77)</f>
        <v>190</v>
      </c>
    </row>
    <row r="79" spans="1:3" ht="15.75" customHeight="1" x14ac:dyDescent="0.25">
      <c r="A79" s="192" t="s">
        <v>119</v>
      </c>
      <c r="B79" s="135" t="s">
        <v>225</v>
      </c>
      <c r="C79" s="131">
        <v>24</v>
      </c>
    </row>
    <row r="80" spans="1:3" ht="15.75" customHeight="1" x14ac:dyDescent="0.25">
      <c r="A80" s="134" t="s">
        <v>116</v>
      </c>
      <c r="B80" s="132" t="s">
        <v>224</v>
      </c>
      <c r="C80" s="131">
        <v>24</v>
      </c>
    </row>
    <row r="81" spans="1:3" ht="15.75" customHeight="1" x14ac:dyDescent="0.25">
      <c r="A81" s="133"/>
      <c r="B81" s="132" t="s">
        <v>223</v>
      </c>
      <c r="C81" s="131">
        <v>24</v>
      </c>
    </row>
    <row r="82" spans="1:3" ht="15.75" customHeight="1" x14ac:dyDescent="0.25">
      <c r="B82" s="2"/>
      <c r="C82" s="147">
        <f>SUM(C79:C81)</f>
        <v>72</v>
      </c>
    </row>
    <row r="83" spans="1:3" ht="15.75" customHeight="1" x14ac:dyDescent="0.25">
      <c r="B83" s="2"/>
      <c r="C83" s="2"/>
    </row>
    <row r="84" spans="1:3" ht="15.75" customHeight="1" x14ac:dyDescent="0.25">
      <c r="B84" s="129" t="s">
        <v>222</v>
      </c>
      <c r="C84" s="130">
        <f>C33+C68+C70+C82</f>
        <v>564</v>
      </c>
    </row>
    <row r="85" spans="1:3" ht="15.75" customHeight="1" x14ac:dyDescent="0.25">
      <c r="B85" s="128" t="s">
        <v>221</v>
      </c>
      <c r="C85" s="202">
        <f>C38+C44+C78</f>
        <v>265</v>
      </c>
    </row>
    <row r="86" spans="1:3" ht="15.75" customHeight="1" x14ac:dyDescent="0.25">
      <c r="B86" s="127" t="s">
        <v>220</v>
      </c>
      <c r="C86" s="180">
        <f>C52</f>
        <v>65</v>
      </c>
    </row>
    <row r="87" spans="1:3" ht="15.75" customHeight="1" x14ac:dyDescent="0.25">
      <c r="B87" s="126" t="s">
        <v>219</v>
      </c>
      <c r="C87" s="203">
        <f>C57</f>
        <v>39</v>
      </c>
    </row>
    <row r="88" spans="1:3" ht="15.75" customHeight="1" x14ac:dyDescent="0.25">
      <c r="B88" s="125" t="s">
        <v>218</v>
      </c>
      <c r="C88" s="204">
        <f>C59</f>
        <v>10</v>
      </c>
    </row>
    <row r="89" spans="1:3" ht="15.75" customHeight="1" x14ac:dyDescent="0.25">
      <c r="B89" s="2"/>
      <c r="C89" s="2">
        <f>SUM(C84:C88)</f>
        <v>943</v>
      </c>
    </row>
    <row r="90" spans="1:3" ht="15.75" customHeight="1" x14ac:dyDescent="0.25">
      <c r="B90" s="2"/>
      <c r="C90" s="2"/>
    </row>
    <row r="91" spans="1:3" ht="15.75" customHeight="1" x14ac:dyDescent="0.3">
      <c r="B91" s="205" t="s">
        <v>217</v>
      </c>
      <c r="C91" s="205">
        <f>C68+C70</f>
        <v>224</v>
      </c>
    </row>
    <row r="92" spans="1:3" ht="15.75" customHeight="1" x14ac:dyDescent="0.3">
      <c r="B92" s="206" t="s">
        <v>216</v>
      </c>
      <c r="C92" s="206">
        <f>C78</f>
        <v>190</v>
      </c>
    </row>
    <row r="93" spans="1:3" ht="15.75" customHeight="1" x14ac:dyDescent="0.25"/>
  </sheetData>
  <mergeCells count="15">
    <mergeCell ref="A62:A67"/>
    <mergeCell ref="A73:A77"/>
    <mergeCell ref="A80:A81"/>
    <mergeCell ref="A27:A29"/>
    <mergeCell ref="A30:A32"/>
    <mergeCell ref="A35:A37"/>
    <mergeCell ref="A41:A43"/>
    <mergeCell ref="A49:A51"/>
    <mergeCell ref="A55:A56"/>
    <mergeCell ref="A2:A3"/>
    <mergeCell ref="A4:A5"/>
    <mergeCell ref="A6:A11"/>
    <mergeCell ref="A14:A15"/>
    <mergeCell ref="A16:A17"/>
    <mergeCell ref="A19:A26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5</vt:i4>
      </vt:variant>
    </vt:vector>
  </HeadingPairs>
  <TitlesOfParts>
    <vt:vector size="5" baseType="lpstr">
      <vt:lpstr>Média</vt:lpstr>
      <vt:lpstr>Orçamento</vt:lpstr>
      <vt:lpstr>Planilha2</vt:lpstr>
      <vt:lpstr>veiculos </vt:lpstr>
      <vt:lpstr>quantitativos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2026-04-09T11:25:13Z</cp:lastPrinted>
  <dcterms:created xsi:type="dcterms:W3CDTF">2026-04-07T17:21:48Z</dcterms:created>
  <dcterms:modified xsi:type="dcterms:W3CDTF">2026-04-09T13:32:42Z</dcterms:modified>
</cp:coreProperties>
</file>