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LICITAÇÕES\LICITAÇÕES 2026\PL 106-2026 - Estrada Boa Rural\"/>
    </mc:Choice>
  </mc:AlternateContent>
  <xr:revisionPtr revIDLastSave="0" documentId="13_ncr:1_{40C799AD-DEDE-41B6-91B8-E93554B8D56C}" xr6:coauthVersionLast="47" xr6:coauthVersionMax="47" xr10:uidLastSave="{00000000-0000-0000-0000-000000000000}"/>
  <workbookProtection lockStructure="1"/>
  <bookViews>
    <workbookView xWindow="-120" yWindow="-120" windowWidth="29040" windowHeight="15720" activeTab="1" xr2:uid="{00000000-000D-0000-FFFF-FFFF00000000}"/>
  </bookViews>
  <sheets>
    <sheet name="DADOS" sheetId="1" r:id="rId1"/>
    <sheet name="Orçamento" sheetId="2" r:id="rId2"/>
    <sheet name="Cronograma" sheetId="3" r:id="rId3"/>
    <sheet name="BDI Principal" sheetId="4" r:id="rId4"/>
    <sheet name="BDI Diferenciado" sheetId="5" r:id="rId5"/>
    <sheet name="BDI (Fator K e TRDE)" sheetId="6" r:id="rId6"/>
    <sheet name="Repositório" sheetId="7" state="veryHidden"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6" l="1"/>
  <c r="E23" i="6"/>
  <c r="B13" i="6"/>
  <c r="A4" i="7" s="1"/>
  <c r="B12" i="6"/>
  <c r="A3" i="7" s="1"/>
  <c r="I5" i="6"/>
  <c r="E5" i="6"/>
  <c r="B5" i="6"/>
  <c r="H4" i="6"/>
  <c r="B4" i="6"/>
  <c r="B3" i="6"/>
  <c r="E27" i="5"/>
  <c r="E26" i="5"/>
  <c r="J15" i="5"/>
  <c r="D14" i="5"/>
  <c r="I28" i="2" s="1"/>
  <c r="J28" i="2" s="1"/>
  <c r="J13" i="5"/>
  <c r="D13" i="5"/>
  <c r="J12" i="5"/>
  <c r="J11" i="5"/>
  <c r="J10" i="5"/>
  <c r="J9" i="5"/>
  <c r="J8" i="5"/>
  <c r="I5" i="5"/>
  <c r="E5" i="5"/>
  <c r="B5" i="5"/>
  <c r="H4" i="5"/>
  <c r="B4" i="5"/>
  <c r="B3" i="5"/>
  <c r="E30" i="4"/>
  <c r="E29" i="4"/>
  <c r="J18" i="4"/>
  <c r="I18" i="4"/>
  <c r="J16" i="4"/>
  <c r="J15" i="4"/>
  <c r="D13" i="4"/>
  <c r="J13" i="4" s="1"/>
  <c r="J12" i="4"/>
  <c r="J11" i="4"/>
  <c r="J10" i="4"/>
  <c r="J9" i="4"/>
  <c r="J8" i="4"/>
  <c r="D14" i="4" s="1"/>
  <c r="I5" i="4"/>
  <c r="E5" i="4"/>
  <c r="B5" i="4"/>
  <c r="H4" i="4"/>
  <c r="B4" i="4"/>
  <c r="B3" i="4"/>
  <c r="P13" i="3"/>
  <c r="P12" i="3"/>
  <c r="P11" i="3"/>
  <c r="P10" i="3"/>
  <c r="P9" i="3"/>
  <c r="P8" i="3"/>
  <c r="I5" i="3"/>
  <c r="E5" i="3"/>
  <c r="B5" i="3"/>
  <c r="H4" i="3"/>
  <c r="B4" i="3"/>
  <c r="B3" i="3"/>
  <c r="E51" i="2"/>
  <c r="E50" i="2"/>
  <c r="M39" i="2"/>
  <c r="M38" i="2"/>
  <c r="M31" i="2" s="1"/>
  <c r="M37" i="2"/>
  <c r="M36" i="2"/>
  <c r="M35" i="2"/>
  <c r="M34" i="2"/>
  <c r="M33" i="2"/>
  <c r="M32" i="2"/>
  <c r="M30" i="2"/>
  <c r="M29" i="2"/>
  <c r="M28" i="2"/>
  <c r="M27" i="2"/>
  <c r="M26" i="2"/>
  <c r="M25" i="2"/>
  <c r="M24" i="2" s="1"/>
  <c r="M23" i="2"/>
  <c r="M22" i="2"/>
  <c r="M21" i="2"/>
  <c r="M20" i="2"/>
  <c r="M19" i="2"/>
  <c r="M18" i="2"/>
  <c r="M17" i="2"/>
  <c r="M16" i="2" s="1"/>
  <c r="M15" i="2"/>
  <c r="M14" i="2" s="1"/>
  <c r="M13" i="2"/>
  <c r="M12" i="2"/>
  <c r="M11" i="2"/>
  <c r="M10" i="2"/>
  <c r="M9" i="2"/>
  <c r="M8" i="2"/>
  <c r="I5" i="2"/>
  <c r="E5" i="2"/>
  <c r="B5" i="2"/>
  <c r="H4" i="2"/>
  <c r="B4" i="2"/>
  <c r="B3" i="2"/>
  <c r="M40" i="2" l="1"/>
  <c r="I17" i="2"/>
  <c r="J17" i="2" s="1"/>
  <c r="A1" i="7"/>
  <c r="I21" i="2"/>
  <c r="J21" i="2" s="1"/>
  <c r="I38" i="2"/>
  <c r="J38" i="2" s="1"/>
  <c r="I36" i="2"/>
  <c r="J36" i="2" s="1"/>
  <c r="I34" i="2"/>
  <c r="J34" i="2" s="1"/>
  <c r="I32" i="2"/>
  <c r="J32" i="2" s="1"/>
  <c r="I23" i="2"/>
  <c r="J23" i="2" s="1"/>
  <c r="I19" i="2"/>
  <c r="J19" i="2" s="1"/>
  <c r="I11" i="2"/>
  <c r="J11" i="2" s="1"/>
  <c r="I13" i="2"/>
  <c r="J13" i="2" s="1"/>
  <c r="I9" i="2"/>
  <c r="J9" i="2" s="1"/>
  <c r="I20" i="2"/>
  <c r="J20" i="2" s="1"/>
  <c r="I39" i="2"/>
  <c r="J39" i="2" s="1"/>
  <c r="I37" i="2"/>
  <c r="J37" i="2" s="1"/>
  <c r="I35" i="2"/>
  <c r="J35" i="2" s="1"/>
  <c r="I33" i="2"/>
  <c r="J33" i="2" s="1"/>
  <c r="I22" i="2"/>
  <c r="J22" i="2" s="1"/>
  <c r="I15" i="2"/>
  <c r="J15" i="2" s="1"/>
  <c r="I12" i="2"/>
  <c r="J12" i="2" s="1"/>
  <c r="I10" i="2"/>
  <c r="J10" i="2" s="1"/>
  <c r="O28" i="2"/>
  <c r="N28" i="2" s="1"/>
  <c r="L28" i="2"/>
  <c r="I26" i="2"/>
  <c r="J26" i="2" s="1"/>
  <c r="I30" i="2"/>
  <c r="J30" i="2" s="1"/>
  <c r="I25" i="2"/>
  <c r="J25" i="2" s="1"/>
  <c r="I27" i="2"/>
  <c r="J27" i="2" s="1"/>
  <c r="I29" i="2"/>
  <c r="J29" i="2" s="1"/>
  <c r="A2" i="7"/>
  <c r="L13" i="2" l="1"/>
  <c r="O13" i="2"/>
  <c r="N13" i="2" s="1"/>
  <c r="L23" i="2"/>
  <c r="O23" i="2"/>
  <c r="N23" i="2" s="1"/>
  <c r="O15" i="2"/>
  <c r="L15" i="2"/>
  <c r="L32" i="2"/>
  <c r="O32" i="2"/>
  <c r="O12" i="2"/>
  <c r="N12" i="2" s="1"/>
  <c r="L12" i="2"/>
  <c r="O22" i="2"/>
  <c r="N22" i="2" s="1"/>
  <c r="L22" i="2"/>
  <c r="L34" i="2"/>
  <c r="O34" i="2"/>
  <c r="N34" i="2" s="1"/>
  <c r="O10" i="2"/>
  <c r="N10" i="2" s="1"/>
  <c r="L10" i="2"/>
  <c r="O33" i="2"/>
  <c r="N33" i="2" s="1"/>
  <c r="L33" i="2"/>
  <c r="L36" i="2"/>
  <c r="O36" i="2"/>
  <c r="N36" i="2" s="1"/>
  <c r="L38" i="2"/>
  <c r="O38" i="2"/>
  <c r="N38" i="2" s="1"/>
  <c r="O37" i="2"/>
  <c r="N37" i="2" s="1"/>
  <c r="L37" i="2"/>
  <c r="L21" i="2"/>
  <c r="O21" i="2"/>
  <c r="N21" i="2" s="1"/>
  <c r="O11" i="2"/>
  <c r="N11" i="2" s="1"/>
  <c r="L11" i="2"/>
  <c r="L29" i="2"/>
  <c r="O29" i="2"/>
  <c r="N29" i="2" s="1"/>
  <c r="L25" i="2"/>
  <c r="O25" i="2"/>
  <c r="O39" i="2"/>
  <c r="N39" i="2" s="1"/>
  <c r="L39" i="2"/>
  <c r="O35" i="2"/>
  <c r="N35" i="2" s="1"/>
  <c r="L35" i="2"/>
  <c r="O30" i="2"/>
  <c r="N30" i="2" s="1"/>
  <c r="L30" i="2"/>
  <c r="O20" i="2"/>
  <c r="N20" i="2" s="1"/>
  <c r="L20" i="2"/>
  <c r="O17" i="2"/>
  <c r="L17" i="2"/>
  <c r="L19" i="2"/>
  <c r="O19" i="2"/>
  <c r="O27" i="2"/>
  <c r="N27" i="2" s="1"/>
  <c r="L27" i="2"/>
  <c r="O26" i="2"/>
  <c r="N26" i="2" s="1"/>
  <c r="L26" i="2"/>
  <c r="O9" i="2"/>
  <c r="L9" i="2"/>
  <c r="N32" i="2" l="1"/>
  <c r="N31" i="2" s="1"/>
  <c r="O31" i="2"/>
  <c r="C13" i="3" s="1"/>
  <c r="O16" i="2"/>
  <c r="C10" i="3" s="1"/>
  <c r="N17" i="2"/>
  <c r="N16" i="2" s="1"/>
  <c r="N15" i="2"/>
  <c r="N14" i="2" s="1"/>
  <c r="O14" i="2"/>
  <c r="C9" i="3" s="1"/>
  <c r="N25" i="2"/>
  <c r="N24" i="2" s="1"/>
  <c r="O24" i="2"/>
  <c r="C12" i="3" s="1"/>
  <c r="N19" i="2"/>
  <c r="N18" i="2" s="1"/>
  <c r="O18" i="2"/>
  <c r="C11" i="3" s="1"/>
  <c r="N9" i="2"/>
  <c r="N8" i="2" s="1"/>
  <c r="N40" i="2" s="1"/>
  <c r="O8" i="2"/>
  <c r="C8" i="3" l="1"/>
  <c r="O40" i="2"/>
  <c r="O9" i="3"/>
  <c r="M9" i="3"/>
  <c r="K9" i="3"/>
  <c r="G9" i="3"/>
  <c r="E9" i="3"/>
  <c r="I9" i="3"/>
  <c r="G11" i="3"/>
  <c r="E11" i="3"/>
  <c r="O11" i="3"/>
  <c r="M11" i="3"/>
  <c r="K11" i="3"/>
  <c r="I11" i="3"/>
  <c r="M10" i="3"/>
  <c r="K10" i="3"/>
  <c r="I10" i="3"/>
  <c r="G10" i="3"/>
  <c r="E10" i="3"/>
  <c r="O10" i="3"/>
  <c r="O13" i="3"/>
  <c r="M13" i="3"/>
  <c r="K13" i="3"/>
  <c r="G13" i="3"/>
  <c r="E13" i="3"/>
  <c r="I13" i="3"/>
  <c r="M12" i="3"/>
  <c r="K12" i="3"/>
  <c r="I12" i="3"/>
  <c r="G12" i="3"/>
  <c r="E12" i="3"/>
  <c r="O12" i="3"/>
  <c r="Q10" i="3" l="1"/>
  <c r="Q11" i="3"/>
  <c r="Q12" i="3"/>
  <c r="Q9" i="3"/>
  <c r="Q13" i="3"/>
  <c r="M8" i="3"/>
  <c r="L14" i="3" s="1"/>
  <c r="K8" i="3"/>
  <c r="J14" i="3" s="1"/>
  <c r="I8" i="3"/>
  <c r="H14" i="3" s="1"/>
  <c r="G8" i="3"/>
  <c r="F14" i="3" s="1"/>
  <c r="E8" i="3"/>
  <c r="C14" i="3"/>
  <c r="O8" i="3"/>
  <c r="N14" i="3" s="1"/>
  <c r="Q8" i="3" l="1"/>
  <c r="Q14" i="3" s="1"/>
  <c r="P14" i="3" s="1"/>
  <c r="D14" i="3"/>
</calcChain>
</file>

<file path=xl/sharedStrings.xml><?xml version="1.0" encoding="utf-8"?>
<sst xmlns="http://schemas.openxmlformats.org/spreadsheetml/2006/main" count="302" uniqueCount="167">
  <si>
    <t>Prefeitura Municipal de Ibicaré - SC</t>
  </si>
  <si>
    <t>SEMOP - Secretaria de Transporte, Obras e Serviços Públicos</t>
  </si>
  <si>
    <t>Data do documento:</t>
  </si>
  <si>
    <t>30/04/2026</t>
  </si>
  <si>
    <t>Licitação número:</t>
  </si>
  <si>
    <t>Lote:</t>
  </si>
  <si>
    <t>Dados da licitante</t>
  </si>
  <si>
    <t>Razão social</t>
  </si>
  <si>
    <t>CNPJ:</t>
  </si>
  <si>
    <t/>
  </si>
  <si>
    <t>Telefone:</t>
  </si>
  <si>
    <t>E-Mail:</t>
  </si>
  <si>
    <t>Nome responsável:</t>
  </si>
  <si>
    <t>CPF responsável:</t>
  </si>
  <si>
    <t>Cidade licitante:</t>
  </si>
  <si>
    <t>UF licitante:</t>
  </si>
  <si>
    <t>INSTRUÇÕES DE PREENCHIMENTO DA PLANILHA</t>
  </si>
  <si>
    <t>PLANILHA DE ORÇAMENTO</t>
  </si>
  <si>
    <t>Na planilha de orçamento apresenta dois campos editáveis: Coluna de custo e a coluna de valor do material.</t>
  </si>
  <si>
    <t>A coluna de custo unitário é referente ao custo unitário de cada item.</t>
  </si>
  <si>
    <t>A coluna de material deverá ser informado quanto do valor total do item corresponde ao custo do material. Caso nenhum valor seja informado, todo o custo será considerado como custo de serviço. Ao preencher o campo de material, a planilha recalculará automaticamente o valor do custo de serviço.</t>
  </si>
  <si>
    <t xml:space="preserve">Orcamento de obra - Pavimentação Estrada Linha Triângulo a Gramados Leite </t>
  </si>
  <si>
    <t xml:space="preserve">Data: </t>
  </si>
  <si>
    <t xml:space="preserve">Empresa: </t>
  </si>
  <si>
    <t xml:space="preserve">Telefone: </t>
  </si>
  <si>
    <t xml:space="preserve">CNPJ: </t>
  </si>
  <si>
    <t xml:space="preserve">Cidade: </t>
  </si>
  <si>
    <t xml:space="preserve">UF: </t>
  </si>
  <si>
    <t>Item</t>
  </si>
  <si>
    <t>Descrição dos itens</t>
  </si>
  <si>
    <t>U.M.</t>
  </si>
  <si>
    <t>Qtde.</t>
  </si>
  <si>
    <t>Custo base R$</t>
  </si>
  <si>
    <t>%BDI/K/TRDE Base</t>
  </si>
  <si>
    <t>Preço base R$</t>
  </si>
  <si>
    <t>Custo Un. R$</t>
  </si>
  <si>
    <t>%BDI/K/TRDE</t>
  </si>
  <si>
    <t>Preço Un. R$</t>
  </si>
  <si>
    <t>Material R$</t>
  </si>
  <si>
    <t>Serviço R$</t>
  </si>
  <si>
    <t>Total Material R$</t>
  </si>
  <si>
    <t>Total Serviço R$</t>
  </si>
  <si>
    <t>Total R$</t>
  </si>
  <si>
    <t>1</t>
  </si>
  <si>
    <t>SERVIÇOS INICIAIS E EVENTUAIS</t>
  </si>
  <si>
    <t>Etapa</t>
  </si>
  <si>
    <t>1.1</t>
  </si>
  <si>
    <t>FORNECIMENTO E INSTALAÇÃO DE PLACA DE OBRA COM CHAPA GALVANIZADA E ESTRUTURA DE MADEIRA. AF_03/2022_PS</t>
  </si>
  <si>
    <t>M2</t>
  </si>
  <si>
    <t>1.2</t>
  </si>
  <si>
    <t>SERVIÇOS TOPOGRÁFICOS PARA PAVIMENTAÇÃO (LOCAÇÃO DO GREIDE E NIVELAMENTO), INCLUSIVE ACOMPANHAMENTO E NOTA DE SERVIÇOS</t>
  </si>
  <si>
    <t>M</t>
  </si>
  <si>
    <t>1.3</t>
  </si>
  <si>
    <t>ENSAIOS DA CAMADA DE REVESTIMENTO, INCLUINDO EXTRAÇÃO DE CORPOS DE PROVA (ROTAREX) PARA ENSAIOS DE RECONSTITUIÇÃO DE TRAÇO, DENSIDADE MÁXIMA MEDIDA, EXTRAÇÃO DE BETUME, DENSIDADE APARENTE, ROMPIMENTO (ESPESSURA DE CAMADA DE REVESTIMENTO, ENQUADRAMENTO DE FAIXA, GRAU DE COMPACTAÇÃO, VOLUME DE VAZIOS, RESISTÊNCIA A TRAÇÃO DA CAMADA DE REVESTIMENTO)</t>
  </si>
  <si>
    <t>1.4</t>
  </si>
  <si>
    <t>AS BUILT PARA PROJETO DE PAVIMENTAÇÃO, INCLUINDO TOPOGRAFIA, MEMORIAIS DE CÁLCULO, VOLUMES E APRESENTAÇÃO - FAIXA C (ÁREA TOTAL DA OBRA = ACIMA DE 5000 M²)</t>
  </si>
  <si>
    <t>1.5</t>
  </si>
  <si>
    <t>HIDROSSEMEADURA</t>
  </si>
  <si>
    <t>M²</t>
  </si>
  <si>
    <t>2</t>
  </si>
  <si>
    <t>DRENAGEM</t>
  </si>
  <si>
    <t>2.1</t>
  </si>
  <si>
    <t>SARJETA TRIANGULAR DE CONCRETO - STC 100-21 MOLDADA NO LOCAL COM EXTRUSORA E CONCRETO USINADO - ESCAVAÇÃO MECÂNICA - AREIA E BRITA COMERCIAIS</t>
  </si>
  <si>
    <t>3</t>
  </si>
  <si>
    <t>BASE E SUB-BASE</t>
  </si>
  <si>
    <t>3.1</t>
  </si>
  <si>
    <t xml:space="preserve">BRITA GRADUADA SIMPLES ENTREGUE NA OBRA. AF_09/2025 </t>
  </si>
  <si>
    <t>M3</t>
  </si>
  <si>
    <t>4</t>
  </si>
  <si>
    <t>PAVIMENTAÇÃO ASFÁLTICA</t>
  </si>
  <si>
    <t>4.1</t>
  </si>
  <si>
    <t>IMPRIMAÇÃO COM EMULSÃO ASFÁLTICA</t>
  </si>
  <si>
    <t>4.2</t>
  </si>
  <si>
    <t>PINTURA DE LIGAÇÃO</t>
  </si>
  <si>
    <t>4.3</t>
  </si>
  <si>
    <t>TRANSPORTE DE MATERIAL BETUMINOSO COM CAMINHÃO TANQUE DISTRIBUIDOR - RODOVIA PAVIMENTADA</t>
  </si>
  <si>
    <t>TKM</t>
  </si>
  <si>
    <t>4.4</t>
  </si>
  <si>
    <t>CONCRETO ASFÁLTICO - FAIXA C-12,5 - AREIA E BRITA COMERCIAIS</t>
  </si>
  <si>
    <t>T</t>
  </si>
  <si>
    <t>4.5</t>
  </si>
  <si>
    <t>TRANSPORTE DE MISTURA BETUMINOSA A QUENTE COM CAMINHÃO COM CAÇAMBA TÉRMICA DE 6 M³ - RODOVIA PAVIMENTADA</t>
  </si>
  <si>
    <t>5</t>
  </si>
  <si>
    <t>AQUISIÇÃO DE INSUMOS ASFÁLTICOS</t>
  </si>
  <si>
    <t>5.1</t>
  </si>
  <si>
    <t xml:space="preserve">CIMENTOS ASFÁLTICOS (CAP-50-70) ACRESCIDO DE 17% DE ICMS </t>
  </si>
  <si>
    <t>5.2</t>
  </si>
  <si>
    <t xml:space="preserve">EMULSÃO ASFÁLTICA PARA IMPRIMAÇÃO (EAI) ACRESCIDO DE 17% DE ICMS </t>
  </si>
  <si>
    <t>5.3</t>
  </si>
  <si>
    <t>EMULSÃO ASFÁLTICA (RR-2C) ACRESCIDO DE 17% DE ICMS</t>
  </si>
  <si>
    <t>5.4</t>
  </si>
  <si>
    <t>TRANSPORTE DE MATERIAL BETUMINOSO COM CAMINHÃO TANQUE DISTRIBUIDOR - RODOVIA PAVIMENTADA - CAP-50-70</t>
  </si>
  <si>
    <t>5.5</t>
  </si>
  <si>
    <t>TRANSPORTE DE MATERIAL BETUMINOSO COM CAMINHÃO TANQUE DISTRIBUIDOR - RODOVIA PAVIMENTADA - EAI</t>
  </si>
  <si>
    <t>5.6</t>
  </si>
  <si>
    <t>TRANSPORTE DE MATERIAL BETUMINOSO COM CAMINHÃO TANQUE DISTRIBUIDOR - TRASPORTE DE EMULSÃO ASFÁLTICA CATIONICA RR-2C</t>
  </si>
  <si>
    <t>6</t>
  </si>
  <si>
    <t>SINALIZAÇÃO</t>
  </si>
  <si>
    <t>6.1</t>
  </si>
  <si>
    <t>PINTURA DE EIXO VIÁRIO SOBRE ASFALTO COM TINTA RETRORREFLETIVA A BASE DE RESINA ACRÍLICA COM MICROESFERAS DE VIDRO - LINHA CONTÍNUA AMARELA</t>
  </si>
  <si>
    <t>6.2</t>
  </si>
  <si>
    <t>PINTURA DE EIXO VIÁRIO SOBRE ASFALTO COM TINTA RETRORREFLETIVA A BASE DE RESINA ACRÍLICA COM MICROESFERAS DE VIDRO - LINHA CONTÍNUA BRANCA</t>
  </si>
  <si>
    <t>6.3</t>
  </si>
  <si>
    <t>PINTURA DE FAIXA DE PEDESTRE, ZEBRADA, RETENÇÃO OU INSCRIÇÕES TINTA RETRORREFLETIVA A BASE DE RESINA ACRÍLICA COM MICROESFERAS DE VIDRO, E = 30 CM, APLICAÇÃO MANUAL. AF_05/2021</t>
  </si>
  <si>
    <t>6.4</t>
  </si>
  <si>
    <t>PLACA DE SINALIZACAO VIARIA QUADRADA L = 50 CM, COM SUPORTE DE ACO GALVANIZADO D = 50 MM E ALTURA = 3 M, INCLUSIVE BASE DE CONCRETO MAGRO</t>
  </si>
  <si>
    <t>UN</t>
  </si>
  <si>
    <t>6.5</t>
  </si>
  <si>
    <t>PLACA DE SINALIZAÇÃO VIARIA CIRCULAR D = 50 CM, COM SUPORTE DE ACO GALVANIZADO D = 50 MM E ALTURA = 3M INCLUSIVE BASE DE CONCRETO MAGRO</t>
  </si>
  <si>
    <t>6.6</t>
  </si>
  <si>
    <t>TACHA REFLETIVA EM PLÁSTICO INJETADO - BIDIRECIONAL TIPO II - COM UM PINO - FORNECIMENTO E COLOCAÇÃO</t>
  </si>
  <si>
    <t>6.7</t>
  </si>
  <si>
    <t>DEFENSA MALEÁVEL SIMPLES - FORNECIMENTO E IMPLANTAÇÃO</t>
  </si>
  <si>
    <t>6.8</t>
  </si>
  <si>
    <t>ANCORAGEM DE DEFENSA SEMIMALEÁVEL SIMPLES - FORNECIMENTO E IMPLANTAÇÃO</t>
  </si>
  <si>
    <t>Valor total R$</t>
  </si>
  <si>
    <t>Itens com 'Custo Un. R$' na cor azul são de contrapartida do município, por isso seu custo deve permanecer zero!</t>
  </si>
  <si>
    <t>Itens com 'Custo Un. R$' na cor amarela serão executados pela empresa contratante!</t>
  </si>
  <si>
    <t>% Mês 1</t>
  </si>
  <si>
    <t>R$ Mês 1</t>
  </si>
  <si>
    <t>% Mês 2</t>
  </si>
  <si>
    <t>R$ Mês 2</t>
  </si>
  <si>
    <t>% Mês 3</t>
  </si>
  <si>
    <t>R$ Mês 3</t>
  </si>
  <si>
    <t>% Mês 4</t>
  </si>
  <si>
    <t>R$ Mês 4</t>
  </si>
  <si>
    <t>% Mês 5</t>
  </si>
  <si>
    <t>R$ Mês 5</t>
  </si>
  <si>
    <t>% Mês 6</t>
  </si>
  <si>
    <t>R$ Mês 6</t>
  </si>
  <si>
    <t>% Total</t>
  </si>
  <si>
    <t>R$ Total</t>
  </si>
  <si>
    <t>Totais cronograma</t>
  </si>
  <si>
    <t>1º quartil</t>
  </si>
  <si>
    <t>3º quartil</t>
  </si>
  <si>
    <t>Proposto</t>
  </si>
  <si>
    <t>Identificação</t>
  </si>
  <si>
    <t>AC</t>
  </si>
  <si>
    <t>Administração Central</t>
  </si>
  <si>
    <t>S+G</t>
  </si>
  <si>
    <t>Seguro e Garantia</t>
  </si>
  <si>
    <t>R</t>
  </si>
  <si>
    <t>Risco</t>
  </si>
  <si>
    <t>DF</t>
  </si>
  <si>
    <t>Despesas Financeiras</t>
  </si>
  <si>
    <t>L</t>
  </si>
  <si>
    <t>Lucro</t>
  </si>
  <si>
    <t>I*</t>
  </si>
  <si>
    <t>Tributos *</t>
  </si>
  <si>
    <t>Total</t>
  </si>
  <si>
    <t>PIS e COFINS</t>
  </si>
  <si>
    <t>Alíquota ISS</t>
  </si>
  <si>
    <t>Base de cálculo</t>
  </si>
  <si>
    <t>ISS Aplicável</t>
  </si>
  <si>
    <t>Cont. Prev. s/Rec.Bruta</t>
  </si>
  <si>
    <t>K1=</t>
  </si>
  <si>
    <t>Encargos sociais incidentes sobre a mão de obra</t>
  </si>
  <si>
    <t>k2=</t>
  </si>
  <si>
    <t>Administração central (overhead)</t>
  </si>
  <si>
    <t>k3=</t>
  </si>
  <si>
    <t>Margem bruta</t>
  </si>
  <si>
    <t>k4=</t>
  </si>
  <si>
    <t>Impostos (PIS + COFINS + ISS)</t>
  </si>
  <si>
    <t>K</t>
  </si>
  <si>
    <t>{[(1+k1+k2)(1+k3)]/(1-k4)}</t>
  </si>
  <si>
    <t>TRDE</t>
  </si>
  <si>
    <t>[(1+k3)/(1-k4)]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</si>
</sst>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000\ 000\ 0000\ 00"/>
    <numFmt numFmtId="165" formatCode="00\ 000\ 0000\ 00"/>
    <numFmt numFmtId="166" formatCode="\(##\)\ ####\-####"/>
    <numFmt numFmtId="167" formatCode="\(000\)\ 0000\-0000"/>
    <numFmt numFmtId="168" formatCode="#,##0.0000"/>
    <numFmt numFmtId="169" formatCode="###,##0.00"/>
    <numFmt numFmtId="170" formatCode="###,##0.0000"/>
    <numFmt numFmtId="171" formatCode="#,##0.00##"/>
  </numFmts>
  <fonts count="898" x14ac:knownFonts="1">
    <font>
      <sz val="11"/>
      <color indexed="8"/>
      <name val="Calibri"/>
      <family val="2"/>
      <scheme val="minor"/>
    </font>
    <font>
      <b/>
      <sz val="8"/>
      <name val="Calibri"/>
    </font>
    <font>
      <sz val="8"/>
      <name val="Calibri"/>
    </font>
    <font>
      <b/>
      <sz val="8"/>
      <name val="Calibri"/>
    </font>
    <font>
      <sz val="8"/>
      <name val="Calibri"/>
    </font>
    <font>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8"/>
      <name val="Calibri"/>
    </font>
    <font>
      <sz val="11"/>
      <color indexed="9"/>
      <name val="Calibri"/>
    </font>
    <font>
      <b/>
      <sz val="8"/>
      <name val="Calibri"/>
    </font>
    <font>
      <b/>
      <sz val="8"/>
      <name val="Calibri"/>
    </font>
    <font>
      <b/>
      <sz val="8"/>
      <name val="Calibri"/>
    </font>
    <font>
      <b/>
      <sz val="8"/>
      <name val="Calibri"/>
    </font>
    <font>
      <b/>
      <sz val="8"/>
      <name val="Calibri"/>
    </font>
    <font>
      <b/>
      <sz val="8"/>
      <name val="Calibri"/>
    </font>
    <font>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b/>
      <sz val="8"/>
      <name val="Calibri"/>
    </font>
    <font>
      <b/>
      <sz val="8"/>
      <name val="Calibri"/>
    </font>
    <font>
      <sz val="8"/>
      <name val="Calibri"/>
    </font>
    <font>
      <sz val="11"/>
      <color indexed="9"/>
      <name val="Calibri"/>
    </font>
    <font>
      <b/>
      <sz val="8"/>
      <name val="Calibri"/>
    </font>
    <font>
      <b/>
      <sz val="8"/>
      <name val="Calibri"/>
    </font>
    <font>
      <b/>
      <sz val="8"/>
      <name val="Calibri"/>
    </font>
    <font>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sz val="11"/>
      <color indexed="9"/>
      <name val="Calibri"/>
    </font>
    <font>
      <b/>
      <sz val="8"/>
      <name val="Calibri"/>
    </font>
    <font>
      <b/>
      <sz val="8"/>
      <name val="Calibri"/>
    </font>
    <font>
      <b/>
      <sz val="8"/>
      <name val="Calibri"/>
    </font>
    <font>
      <b/>
      <sz val="8"/>
      <name val="Calibri"/>
    </font>
    <font>
      <b/>
      <sz val="8"/>
      <name val="Calibri"/>
    </font>
    <font>
      <sz val="8"/>
      <name val="Calibri"/>
    </font>
    <font>
      <sz val="11"/>
      <color indexed="9"/>
      <name val="Calibri"/>
    </font>
    <font>
      <b/>
      <sz val="8"/>
      <name val="Calibri"/>
    </font>
    <font>
      <b/>
      <sz val="8"/>
      <name val="Calibri"/>
    </font>
    <font>
      <b/>
      <sz val="8"/>
      <name val="Calibri"/>
    </font>
    <font>
      <sz val="8"/>
      <name val="Calibri"/>
    </font>
    <font>
      <sz val="8"/>
      <name val="Calibri"/>
    </font>
    <font>
      <sz val="8"/>
      <name val="Calibri"/>
    </font>
    <font>
      <b/>
      <sz val="8"/>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b/>
      <sz val="8"/>
      <name val="Calibri"/>
    </font>
    <font>
      <sz val="8"/>
      <name val="Calibri"/>
    </font>
    <font>
      <sz val="8"/>
      <name val="Calibri"/>
    </font>
    <font>
      <b/>
      <sz val="8"/>
      <name val="Calibri"/>
    </font>
    <font>
      <b/>
      <sz val="8"/>
      <name val="Calibri"/>
    </font>
    <font>
      <b/>
      <sz val="8"/>
      <name val="Calibri"/>
    </font>
    <font>
      <b/>
      <sz val="8"/>
      <name val="Calibri"/>
    </font>
    <font>
      <b/>
      <sz val="8"/>
      <color indexed="8"/>
      <name val="Calibri"/>
    </font>
  </fonts>
  <fills count="7">
    <fill>
      <patternFill patternType="none"/>
    </fill>
    <fill>
      <patternFill patternType="gray125"/>
    </fill>
    <fill>
      <patternFill patternType="solid">
        <fgColor rgb="FFFFFF64"/>
      </patternFill>
    </fill>
    <fill>
      <patternFill patternType="solid">
        <fgColor rgb="FFC0C0C0"/>
      </patternFill>
    </fill>
    <fill>
      <patternFill patternType="solid">
        <fgColor rgb="FFC0C0C0"/>
        <bgColor indexed="22"/>
      </patternFill>
    </fill>
    <fill>
      <patternFill patternType="solid">
        <fgColor rgb="FFB0E0E6"/>
      </patternFill>
    </fill>
    <fill>
      <patternFill patternType="solid">
        <fgColor indexed="22"/>
      </patternFill>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905">
    <xf numFmtId="0" fontId="0" fillId="0" borderId="0" xfId="0"/>
    <xf numFmtId="0" fontId="7" fillId="0" borderId="0" xfId="0" applyFont="1" applyAlignment="1">
      <alignment horizontal="left" vertical="top"/>
    </xf>
    <xf numFmtId="14" fontId="0" fillId="0" borderId="0" xfId="0" applyNumberFormat="1"/>
    <xf numFmtId="0" fontId="10" fillId="3" borderId="0" xfId="0" applyFont="1" applyFill="1" applyAlignment="1">
      <alignment horizontal="left"/>
    </xf>
    <xf numFmtId="0" fontId="11" fillId="3" borderId="1" xfId="0" applyFont="1" applyFill="1" applyBorder="1" applyAlignment="1">
      <alignment horizontal="left"/>
    </xf>
    <xf numFmtId="4" fontId="23" fillId="3" borderId="1" xfId="0" applyNumberFormat="1" applyFont="1" applyFill="1" applyBorder="1" applyAlignment="1">
      <alignment horizontal="right"/>
    </xf>
    <xf numFmtId="4" fontId="24" fillId="3" borderId="1" xfId="0" applyNumberFormat="1" applyFont="1" applyFill="1" applyBorder="1" applyAlignment="1">
      <alignment horizontal="right"/>
    </xf>
    <xf numFmtId="4" fontId="25" fillId="3" borderId="1" xfId="0" applyNumberFormat="1" applyFont="1" applyFill="1" applyBorder="1" applyAlignment="1">
      <alignment horizontal="right"/>
    </xf>
    <xf numFmtId="0" fontId="26" fillId="0" borderId="0" xfId="0" applyFont="1"/>
    <xf numFmtId="0" fontId="27" fillId="0" borderId="1" xfId="0" applyFont="1" applyBorder="1" applyAlignment="1">
      <alignment horizontal="left" vertical="top"/>
    </xf>
    <xf numFmtId="0" fontId="28" fillId="0" borderId="1" xfId="0" applyFont="1" applyBorder="1" applyAlignment="1">
      <alignment horizontal="left" vertical="top" wrapText="1"/>
    </xf>
    <xf numFmtId="0" fontId="29" fillId="0" borderId="1" xfId="0" applyFont="1" applyBorder="1" applyAlignment="1">
      <alignment horizontal="center" vertical="top"/>
    </xf>
    <xf numFmtId="168" fontId="30" fillId="0" borderId="1" xfId="0" applyNumberFormat="1" applyFont="1" applyBorder="1" applyAlignment="1">
      <alignment horizontal="right" vertical="top"/>
    </xf>
    <xf numFmtId="169" fontId="31" fillId="0" borderId="1" xfId="0" applyNumberFormat="1" applyFont="1" applyBorder="1" applyAlignment="1">
      <alignment horizontal="right" vertical="top"/>
    </xf>
    <xf numFmtId="169" fontId="32" fillId="0" borderId="1" xfId="0" applyNumberFormat="1" applyFont="1" applyBorder="1" applyAlignment="1">
      <alignment horizontal="right" vertical="top"/>
    </xf>
    <xf numFmtId="169" fontId="33" fillId="0" borderId="1" xfId="0" applyNumberFormat="1" applyFont="1" applyBorder="1" applyAlignment="1">
      <alignment horizontal="right" vertical="top"/>
    </xf>
    <xf numFmtId="170" fontId="34" fillId="2" borderId="1" xfId="0" applyNumberFormat="1" applyFont="1" applyFill="1" applyBorder="1" applyAlignment="1" applyProtection="1">
      <alignment horizontal="right" vertical="top"/>
      <protection locked="0"/>
    </xf>
    <xf numFmtId="171" fontId="35" fillId="0" borderId="1" xfId="0" applyNumberFormat="1" applyFont="1" applyBorder="1" applyAlignment="1">
      <alignment horizontal="right" vertical="top"/>
    </xf>
    <xf numFmtId="4" fontId="36" fillId="0" borderId="1" xfId="0" applyNumberFormat="1" applyFont="1" applyBorder="1" applyAlignment="1">
      <alignment horizontal="right" vertical="top"/>
    </xf>
    <xf numFmtId="170" fontId="37" fillId="2" borderId="1" xfId="0" applyNumberFormat="1" applyFont="1" applyFill="1" applyBorder="1" applyAlignment="1" applyProtection="1">
      <alignment horizontal="right" vertical="top"/>
      <protection locked="0"/>
    </xf>
    <xf numFmtId="169" fontId="38" fillId="0" borderId="1" xfId="0" applyNumberFormat="1" applyFont="1" applyBorder="1" applyAlignment="1">
      <alignment horizontal="right" vertical="top"/>
    </xf>
    <xf numFmtId="169" fontId="39" fillId="0" borderId="1" xfId="0" applyNumberFormat="1" applyFont="1" applyBorder="1" applyAlignment="1">
      <alignment horizontal="right" vertical="top"/>
    </xf>
    <xf numFmtId="169" fontId="40" fillId="0" borderId="1" xfId="0" applyNumberFormat="1" applyFont="1" applyBorder="1" applyAlignment="1">
      <alignment horizontal="right" vertical="top"/>
    </xf>
    <xf numFmtId="4" fontId="41" fillId="0" borderId="1" xfId="0" applyNumberFormat="1" applyFont="1" applyBorder="1" applyAlignment="1">
      <alignment horizontal="right" vertical="top"/>
    </xf>
    <xf numFmtId="0" fontId="42" fillId="0" borderId="0" xfId="0" applyFont="1"/>
    <xf numFmtId="0" fontId="43" fillId="0" borderId="1" xfId="0" applyFont="1" applyBorder="1" applyAlignment="1">
      <alignment horizontal="left" vertical="top"/>
    </xf>
    <xf numFmtId="0" fontId="44" fillId="0" borderId="1" xfId="0" applyFont="1" applyBorder="1" applyAlignment="1">
      <alignment horizontal="left" vertical="top" wrapText="1"/>
    </xf>
    <xf numFmtId="0" fontId="45" fillId="0" borderId="1" xfId="0" applyFont="1" applyBorder="1" applyAlignment="1">
      <alignment horizontal="center" vertical="top"/>
    </xf>
    <xf numFmtId="168" fontId="46" fillId="0" borderId="1" xfId="0" applyNumberFormat="1" applyFont="1" applyBorder="1" applyAlignment="1">
      <alignment horizontal="right" vertical="top"/>
    </xf>
    <xf numFmtId="169" fontId="47" fillId="0" borderId="1" xfId="0" applyNumberFormat="1" applyFont="1" applyBorder="1" applyAlignment="1">
      <alignment horizontal="right" vertical="top"/>
    </xf>
    <xf numFmtId="169" fontId="48" fillId="0" borderId="1" xfId="0" applyNumberFormat="1" applyFont="1" applyBorder="1" applyAlignment="1">
      <alignment horizontal="right" vertical="top"/>
    </xf>
    <xf numFmtId="169" fontId="49" fillId="0" borderId="1" xfId="0" applyNumberFormat="1" applyFont="1" applyBorder="1" applyAlignment="1">
      <alignment horizontal="right" vertical="top"/>
    </xf>
    <xf numFmtId="170" fontId="50" fillId="2" borderId="1" xfId="0" applyNumberFormat="1" applyFont="1" applyFill="1" applyBorder="1" applyAlignment="1" applyProtection="1">
      <alignment horizontal="right" vertical="top"/>
      <protection locked="0"/>
    </xf>
    <xf numFmtId="171" fontId="51" fillId="0" borderId="1" xfId="0" applyNumberFormat="1" applyFont="1" applyBorder="1" applyAlignment="1">
      <alignment horizontal="right" vertical="top"/>
    </xf>
    <xf numFmtId="4" fontId="52" fillId="0" borderId="1" xfId="0" applyNumberFormat="1" applyFont="1" applyBorder="1" applyAlignment="1">
      <alignment horizontal="right" vertical="top"/>
    </xf>
    <xf numFmtId="170" fontId="53" fillId="2" borderId="1" xfId="0" applyNumberFormat="1" applyFont="1" applyFill="1" applyBorder="1" applyAlignment="1" applyProtection="1">
      <alignment horizontal="right" vertical="top"/>
      <protection locked="0"/>
    </xf>
    <xf numFmtId="169" fontId="54" fillId="0" borderId="1" xfId="0" applyNumberFormat="1" applyFont="1" applyBorder="1" applyAlignment="1">
      <alignment horizontal="right" vertical="top"/>
    </xf>
    <xf numFmtId="169" fontId="55" fillId="0" borderId="1" xfId="0" applyNumberFormat="1" applyFont="1" applyBorder="1" applyAlignment="1">
      <alignment horizontal="right" vertical="top"/>
    </xf>
    <xf numFmtId="169" fontId="56" fillId="0" borderId="1" xfId="0" applyNumberFormat="1" applyFont="1" applyBorder="1" applyAlignment="1">
      <alignment horizontal="right" vertical="top"/>
    </xf>
    <xf numFmtId="4" fontId="57" fillId="0" borderId="1" xfId="0" applyNumberFormat="1" applyFont="1" applyBorder="1" applyAlignment="1">
      <alignment horizontal="right" vertical="top"/>
    </xf>
    <xf numFmtId="0" fontId="58" fillId="0" borderId="0" xfId="0" applyFont="1"/>
    <xf numFmtId="0" fontId="59" fillId="0" borderId="1" xfId="0" applyFont="1" applyBorder="1" applyAlignment="1">
      <alignment horizontal="left" vertical="top"/>
    </xf>
    <xf numFmtId="0" fontId="60" fillId="0" borderId="1" xfId="0" applyFont="1" applyBorder="1" applyAlignment="1">
      <alignment horizontal="left" vertical="top" wrapText="1"/>
    </xf>
    <xf numFmtId="0" fontId="61" fillId="0" borderId="1" xfId="0" applyFont="1" applyBorder="1" applyAlignment="1">
      <alignment horizontal="center" vertical="top"/>
    </xf>
    <xf numFmtId="168" fontId="62" fillId="0" borderId="1" xfId="0" applyNumberFormat="1" applyFont="1" applyBorder="1" applyAlignment="1">
      <alignment horizontal="right" vertical="top"/>
    </xf>
    <xf numFmtId="169" fontId="63" fillId="0" borderId="1" xfId="0" applyNumberFormat="1" applyFont="1" applyBorder="1" applyAlignment="1">
      <alignment horizontal="right" vertical="top"/>
    </xf>
    <xf numFmtId="169" fontId="64" fillId="0" borderId="1" xfId="0" applyNumberFormat="1" applyFont="1" applyBorder="1" applyAlignment="1">
      <alignment horizontal="right" vertical="top"/>
    </xf>
    <xf numFmtId="169" fontId="65" fillId="0" borderId="1" xfId="0" applyNumberFormat="1" applyFont="1" applyBorder="1" applyAlignment="1">
      <alignment horizontal="right" vertical="top"/>
    </xf>
    <xf numFmtId="170" fontId="66" fillId="2" borderId="1" xfId="0" applyNumberFormat="1" applyFont="1" applyFill="1" applyBorder="1" applyAlignment="1" applyProtection="1">
      <alignment horizontal="right" vertical="top"/>
      <protection locked="0"/>
    </xf>
    <xf numFmtId="171" fontId="67" fillId="0" borderId="1" xfId="0" applyNumberFormat="1" applyFont="1" applyBorder="1" applyAlignment="1">
      <alignment horizontal="right" vertical="top"/>
    </xf>
    <xf numFmtId="4" fontId="68" fillId="0" borderId="1" xfId="0" applyNumberFormat="1" applyFont="1" applyBorder="1" applyAlignment="1">
      <alignment horizontal="right" vertical="top"/>
    </xf>
    <xf numFmtId="170" fontId="69" fillId="2" borderId="1" xfId="0" applyNumberFormat="1" applyFont="1" applyFill="1" applyBorder="1" applyAlignment="1" applyProtection="1">
      <alignment horizontal="right" vertical="top"/>
      <protection locked="0"/>
    </xf>
    <xf numFmtId="169" fontId="70" fillId="0" borderId="1" xfId="0" applyNumberFormat="1" applyFont="1" applyBorder="1" applyAlignment="1">
      <alignment horizontal="right" vertical="top"/>
    </xf>
    <xf numFmtId="169" fontId="71" fillId="0" borderId="1" xfId="0" applyNumberFormat="1" applyFont="1" applyBorder="1" applyAlignment="1">
      <alignment horizontal="right" vertical="top"/>
    </xf>
    <xf numFmtId="169" fontId="72" fillId="0" borderId="1" xfId="0" applyNumberFormat="1" applyFont="1" applyBorder="1" applyAlignment="1">
      <alignment horizontal="right" vertical="top"/>
    </xf>
    <xf numFmtId="4" fontId="73" fillId="0" borderId="1" xfId="0" applyNumberFormat="1" applyFont="1" applyBorder="1" applyAlignment="1">
      <alignment horizontal="right" vertical="top"/>
    </xf>
    <xf numFmtId="0" fontId="74" fillId="0" borderId="0" xfId="0" applyFont="1"/>
    <xf numFmtId="0" fontId="75" fillId="0" borderId="1" xfId="0" applyFont="1" applyBorder="1" applyAlignment="1">
      <alignment horizontal="left" vertical="top"/>
    </xf>
    <xf numFmtId="0" fontId="76" fillId="0" borderId="1" xfId="0" applyFont="1" applyBorder="1" applyAlignment="1">
      <alignment horizontal="left" vertical="top" wrapText="1"/>
    </xf>
    <xf numFmtId="0" fontId="77" fillId="0" borderId="1" xfId="0" applyFont="1" applyBorder="1" applyAlignment="1">
      <alignment horizontal="center" vertical="top"/>
    </xf>
    <xf numFmtId="168" fontId="78" fillId="0" borderId="1" xfId="0" applyNumberFormat="1" applyFont="1" applyBorder="1" applyAlignment="1">
      <alignment horizontal="right" vertical="top"/>
    </xf>
    <xf numFmtId="169" fontId="79" fillId="0" borderId="1" xfId="0" applyNumberFormat="1" applyFont="1" applyBorder="1" applyAlignment="1">
      <alignment horizontal="right" vertical="top"/>
    </xf>
    <xf numFmtId="169" fontId="80" fillId="0" borderId="1" xfId="0" applyNumberFormat="1" applyFont="1" applyBorder="1" applyAlignment="1">
      <alignment horizontal="right" vertical="top"/>
    </xf>
    <xf numFmtId="169" fontId="81" fillId="0" borderId="1" xfId="0" applyNumberFormat="1" applyFont="1" applyBorder="1" applyAlignment="1">
      <alignment horizontal="right" vertical="top"/>
    </xf>
    <xf numFmtId="170" fontId="82" fillId="2" borderId="1" xfId="0" applyNumberFormat="1" applyFont="1" applyFill="1" applyBorder="1" applyAlignment="1" applyProtection="1">
      <alignment horizontal="right" vertical="top"/>
      <protection locked="0"/>
    </xf>
    <xf numFmtId="171" fontId="83" fillId="0" borderId="1" xfId="0" applyNumberFormat="1" applyFont="1" applyBorder="1" applyAlignment="1">
      <alignment horizontal="right" vertical="top"/>
    </xf>
    <xf numFmtId="4" fontId="84" fillId="0" borderId="1" xfId="0" applyNumberFormat="1" applyFont="1" applyBorder="1" applyAlignment="1">
      <alignment horizontal="right" vertical="top"/>
    </xf>
    <xf numFmtId="170" fontId="85" fillId="2" borderId="1" xfId="0" applyNumberFormat="1" applyFont="1" applyFill="1" applyBorder="1" applyAlignment="1" applyProtection="1">
      <alignment horizontal="right" vertical="top"/>
      <protection locked="0"/>
    </xf>
    <xf numFmtId="169" fontId="86" fillId="0" borderId="1" xfId="0" applyNumberFormat="1" applyFont="1" applyBorder="1" applyAlignment="1">
      <alignment horizontal="right" vertical="top"/>
    </xf>
    <xf numFmtId="169" fontId="87" fillId="0" borderId="1" xfId="0" applyNumberFormat="1" applyFont="1" applyBorder="1" applyAlignment="1">
      <alignment horizontal="right" vertical="top"/>
    </xf>
    <xf numFmtId="169" fontId="88" fillId="0" borderId="1" xfId="0" applyNumberFormat="1" applyFont="1" applyBorder="1" applyAlignment="1">
      <alignment horizontal="right" vertical="top"/>
    </xf>
    <xf numFmtId="4" fontId="89" fillId="0" borderId="1" xfId="0" applyNumberFormat="1" applyFont="1" applyBorder="1" applyAlignment="1">
      <alignment horizontal="right" vertical="top"/>
    </xf>
    <xf numFmtId="0" fontId="90" fillId="0" borderId="0" xfId="0" applyFont="1"/>
    <xf numFmtId="0" fontId="91" fillId="0" borderId="1" xfId="0" applyFont="1" applyBorder="1" applyAlignment="1">
      <alignment horizontal="left" vertical="top"/>
    </xf>
    <xf numFmtId="0" fontId="92" fillId="0" borderId="1" xfId="0" applyFont="1" applyBorder="1" applyAlignment="1">
      <alignment horizontal="left" vertical="top" wrapText="1"/>
    </xf>
    <xf numFmtId="0" fontId="93" fillId="0" borderId="1" xfId="0" applyFont="1" applyBorder="1" applyAlignment="1">
      <alignment horizontal="center" vertical="top"/>
    </xf>
    <xf numFmtId="168" fontId="94" fillId="0" borderId="1" xfId="0" applyNumberFormat="1" applyFont="1" applyBorder="1" applyAlignment="1">
      <alignment horizontal="right" vertical="top"/>
    </xf>
    <xf numFmtId="169" fontId="95" fillId="0" borderId="1" xfId="0" applyNumberFormat="1" applyFont="1" applyBorder="1" applyAlignment="1">
      <alignment horizontal="right" vertical="top"/>
    </xf>
    <xf numFmtId="169" fontId="96" fillId="0" borderId="1" xfId="0" applyNumberFormat="1" applyFont="1" applyBorder="1" applyAlignment="1">
      <alignment horizontal="right" vertical="top"/>
    </xf>
    <xf numFmtId="169" fontId="97" fillId="0" borderId="1" xfId="0" applyNumberFormat="1" applyFont="1" applyBorder="1" applyAlignment="1">
      <alignment horizontal="right" vertical="top"/>
    </xf>
    <xf numFmtId="170" fontId="98" fillId="2" borderId="1" xfId="0" applyNumberFormat="1" applyFont="1" applyFill="1" applyBorder="1" applyAlignment="1" applyProtection="1">
      <alignment horizontal="right" vertical="top"/>
      <protection locked="0"/>
    </xf>
    <xf numFmtId="171" fontId="99" fillId="0" borderId="1" xfId="0" applyNumberFormat="1" applyFont="1" applyBorder="1" applyAlignment="1">
      <alignment horizontal="right" vertical="top"/>
    </xf>
    <xf numFmtId="4" fontId="100" fillId="0" borderId="1" xfId="0" applyNumberFormat="1" applyFont="1" applyBorder="1" applyAlignment="1">
      <alignment horizontal="right" vertical="top"/>
    </xf>
    <xf numFmtId="170" fontId="101" fillId="2" borderId="1" xfId="0" applyNumberFormat="1" applyFont="1" applyFill="1" applyBorder="1" applyAlignment="1" applyProtection="1">
      <alignment horizontal="right" vertical="top"/>
      <protection locked="0"/>
    </xf>
    <xf numFmtId="169" fontId="102" fillId="0" borderId="1" xfId="0" applyNumberFormat="1" applyFont="1" applyBorder="1" applyAlignment="1">
      <alignment horizontal="right" vertical="top"/>
    </xf>
    <xf numFmtId="169" fontId="103" fillId="0" borderId="1" xfId="0" applyNumberFormat="1" applyFont="1" applyBorder="1" applyAlignment="1">
      <alignment horizontal="right" vertical="top"/>
    </xf>
    <xf numFmtId="169" fontId="104" fillId="0" borderId="1" xfId="0" applyNumberFormat="1" applyFont="1" applyBorder="1" applyAlignment="1">
      <alignment horizontal="right" vertical="top"/>
    </xf>
    <xf numFmtId="4" fontId="105" fillId="0" borderId="1" xfId="0" applyNumberFormat="1" applyFont="1" applyBorder="1" applyAlignment="1">
      <alignment horizontal="right" vertical="top"/>
    </xf>
    <xf numFmtId="0" fontId="106" fillId="0" borderId="0" xfId="0" applyFont="1"/>
    <xf numFmtId="0" fontId="107" fillId="3" borderId="1" xfId="0" applyFont="1" applyFill="1" applyBorder="1" applyAlignment="1">
      <alignment horizontal="left"/>
    </xf>
    <xf numFmtId="4" fontId="119" fillId="3" borderId="1" xfId="0" applyNumberFormat="1" applyFont="1" applyFill="1" applyBorder="1" applyAlignment="1">
      <alignment horizontal="right"/>
    </xf>
    <xf numFmtId="4" fontId="120" fillId="3" borderId="1" xfId="0" applyNumberFormat="1" applyFont="1" applyFill="1" applyBorder="1" applyAlignment="1">
      <alignment horizontal="right"/>
    </xf>
    <xf numFmtId="4" fontId="121" fillId="3" borderId="1" xfId="0" applyNumberFormat="1" applyFont="1" applyFill="1" applyBorder="1" applyAlignment="1">
      <alignment horizontal="right"/>
    </xf>
    <xf numFmtId="0" fontId="122" fillId="0" borderId="0" xfId="0" applyFont="1"/>
    <xf numFmtId="0" fontId="123" fillId="0" borderId="1" xfId="0" applyFont="1" applyBorder="1" applyAlignment="1">
      <alignment horizontal="left" vertical="top"/>
    </xf>
    <xf numFmtId="0" fontId="124" fillId="0" borderId="1" xfId="0" applyFont="1" applyBorder="1" applyAlignment="1">
      <alignment horizontal="left" vertical="top" wrapText="1"/>
    </xf>
    <xf numFmtId="0" fontId="125" fillId="0" borderId="1" xfId="0" applyFont="1" applyBorder="1" applyAlignment="1">
      <alignment horizontal="center" vertical="top"/>
    </xf>
    <xf numFmtId="168" fontId="126" fillId="0" borderId="1" xfId="0" applyNumberFormat="1" applyFont="1" applyBorder="1" applyAlignment="1">
      <alignment horizontal="right" vertical="top"/>
    </xf>
    <xf numFmtId="169" fontId="127" fillId="0" borderId="1" xfId="0" applyNumberFormat="1" applyFont="1" applyBorder="1" applyAlignment="1">
      <alignment horizontal="right" vertical="top"/>
    </xf>
    <xf numFmtId="169" fontId="128" fillId="0" borderId="1" xfId="0" applyNumberFormat="1" applyFont="1" applyBorder="1" applyAlignment="1">
      <alignment horizontal="right" vertical="top"/>
    </xf>
    <xf numFmtId="169" fontId="129" fillId="0" borderId="1" xfId="0" applyNumberFormat="1" applyFont="1" applyBorder="1" applyAlignment="1">
      <alignment horizontal="right" vertical="top"/>
    </xf>
    <xf numFmtId="170" fontId="130" fillId="2" borderId="1" xfId="0" applyNumberFormat="1" applyFont="1" applyFill="1" applyBorder="1" applyAlignment="1" applyProtection="1">
      <alignment horizontal="right" vertical="top"/>
      <protection locked="0"/>
    </xf>
    <xf numFmtId="171" fontId="131" fillId="0" borderId="1" xfId="0" applyNumberFormat="1" applyFont="1" applyBorder="1" applyAlignment="1">
      <alignment horizontal="right" vertical="top"/>
    </xf>
    <xf numFmtId="4" fontId="132" fillId="0" borderId="1" xfId="0" applyNumberFormat="1" applyFont="1" applyBorder="1" applyAlignment="1">
      <alignment horizontal="right" vertical="top"/>
    </xf>
    <xf numFmtId="170" fontId="133" fillId="2" borderId="1" xfId="0" applyNumberFormat="1" applyFont="1" applyFill="1" applyBorder="1" applyAlignment="1" applyProtection="1">
      <alignment horizontal="right" vertical="top"/>
      <protection locked="0"/>
    </xf>
    <xf numFmtId="169" fontId="134" fillId="0" borderId="1" xfId="0" applyNumberFormat="1" applyFont="1" applyBorder="1" applyAlignment="1">
      <alignment horizontal="right" vertical="top"/>
    </xf>
    <xf numFmtId="169" fontId="135" fillId="0" borderId="1" xfId="0" applyNumberFormat="1" applyFont="1" applyBorder="1" applyAlignment="1">
      <alignment horizontal="right" vertical="top"/>
    </xf>
    <xf numFmtId="169" fontId="136" fillId="0" borderId="1" xfId="0" applyNumberFormat="1" applyFont="1" applyBorder="1" applyAlignment="1">
      <alignment horizontal="right" vertical="top"/>
    </xf>
    <xf numFmtId="4" fontId="137" fillId="0" borderId="1" xfId="0" applyNumberFormat="1" applyFont="1" applyBorder="1" applyAlignment="1">
      <alignment horizontal="right" vertical="top"/>
    </xf>
    <xf numFmtId="0" fontId="138" fillId="0" borderId="0" xfId="0" applyFont="1"/>
    <xf numFmtId="0" fontId="139" fillId="3" borderId="1" xfId="0" applyFont="1" applyFill="1" applyBorder="1" applyAlignment="1">
      <alignment horizontal="left"/>
    </xf>
    <xf numFmtId="4" fontId="151" fillId="3" borderId="1" xfId="0" applyNumberFormat="1" applyFont="1" applyFill="1" applyBorder="1" applyAlignment="1">
      <alignment horizontal="right"/>
    </xf>
    <xf numFmtId="4" fontId="152" fillId="3" borderId="1" xfId="0" applyNumberFormat="1" applyFont="1" applyFill="1" applyBorder="1" applyAlignment="1">
      <alignment horizontal="right"/>
    </xf>
    <xf numFmtId="4" fontId="153" fillId="3" borderId="1" xfId="0" applyNumberFormat="1" applyFont="1" applyFill="1" applyBorder="1" applyAlignment="1">
      <alignment horizontal="right"/>
    </xf>
    <xf numFmtId="0" fontId="154" fillId="0" borderId="0" xfId="0" applyFont="1"/>
    <xf numFmtId="0" fontId="155" fillId="0" borderId="1" xfId="0" applyFont="1" applyBorder="1" applyAlignment="1">
      <alignment horizontal="left" vertical="top"/>
    </xf>
    <xf numFmtId="0" fontId="156" fillId="0" borderId="1" xfId="0" applyFont="1" applyBorder="1" applyAlignment="1">
      <alignment horizontal="left" vertical="top" wrapText="1"/>
    </xf>
    <xf numFmtId="0" fontId="157" fillId="0" borderId="1" xfId="0" applyFont="1" applyBorder="1" applyAlignment="1">
      <alignment horizontal="center" vertical="top"/>
    </xf>
    <xf numFmtId="168" fontId="158" fillId="0" borderId="1" xfId="0" applyNumberFormat="1" applyFont="1" applyBorder="1" applyAlignment="1">
      <alignment horizontal="right" vertical="top"/>
    </xf>
    <xf numFmtId="169" fontId="159" fillId="0" borderId="1" xfId="0" applyNumberFormat="1" applyFont="1" applyBorder="1" applyAlignment="1">
      <alignment horizontal="right" vertical="top"/>
    </xf>
    <xf numFmtId="169" fontId="160" fillId="0" borderId="1" xfId="0" applyNumberFormat="1" applyFont="1" applyBorder="1" applyAlignment="1">
      <alignment horizontal="right" vertical="top"/>
    </xf>
    <xf numFmtId="169" fontId="161" fillId="0" borderId="1" xfId="0" applyNumberFormat="1" applyFont="1" applyBorder="1" applyAlignment="1">
      <alignment horizontal="right" vertical="top"/>
    </xf>
    <xf numFmtId="170" fontId="162" fillId="2" borderId="1" xfId="0" applyNumberFormat="1" applyFont="1" applyFill="1" applyBorder="1" applyAlignment="1" applyProtection="1">
      <alignment horizontal="right" vertical="top"/>
      <protection locked="0"/>
    </xf>
    <xf numFmtId="171" fontId="163" fillId="0" borderId="1" xfId="0" applyNumberFormat="1" applyFont="1" applyBorder="1" applyAlignment="1">
      <alignment horizontal="right" vertical="top"/>
    </xf>
    <xf numFmtId="4" fontId="164" fillId="0" borderId="1" xfId="0" applyNumberFormat="1" applyFont="1" applyBorder="1" applyAlignment="1">
      <alignment horizontal="right" vertical="top"/>
    </xf>
    <xf numFmtId="170" fontId="165" fillId="2" borderId="1" xfId="0" applyNumberFormat="1" applyFont="1" applyFill="1" applyBorder="1" applyAlignment="1" applyProtection="1">
      <alignment horizontal="right" vertical="top"/>
      <protection locked="0"/>
    </xf>
    <xf numFmtId="169" fontId="166" fillId="0" borderId="1" xfId="0" applyNumberFormat="1" applyFont="1" applyBorder="1" applyAlignment="1">
      <alignment horizontal="right" vertical="top"/>
    </xf>
    <xf numFmtId="169" fontId="167" fillId="0" borderId="1" xfId="0" applyNumberFormat="1" applyFont="1" applyBorder="1" applyAlignment="1">
      <alignment horizontal="right" vertical="top"/>
    </xf>
    <xf numFmtId="169" fontId="168" fillId="0" borderId="1" xfId="0" applyNumberFormat="1" applyFont="1" applyBorder="1" applyAlignment="1">
      <alignment horizontal="right" vertical="top"/>
    </xf>
    <xf numFmtId="4" fontId="169" fillId="0" borderId="1" xfId="0" applyNumberFormat="1" applyFont="1" applyBorder="1" applyAlignment="1">
      <alignment horizontal="right" vertical="top"/>
    </xf>
    <xf numFmtId="0" fontId="170" fillId="0" borderId="0" xfId="0" applyFont="1"/>
    <xf numFmtId="0" fontId="171" fillId="3" borderId="1" xfId="0" applyFont="1" applyFill="1" applyBorder="1" applyAlignment="1">
      <alignment horizontal="left"/>
    </xf>
    <xf numFmtId="4" fontId="183" fillId="3" borderId="1" xfId="0" applyNumberFormat="1" applyFont="1" applyFill="1" applyBorder="1" applyAlignment="1">
      <alignment horizontal="right"/>
    </xf>
    <xf numFmtId="4" fontId="184" fillId="3" borderId="1" xfId="0" applyNumberFormat="1" applyFont="1" applyFill="1" applyBorder="1" applyAlignment="1">
      <alignment horizontal="right"/>
    </xf>
    <xf numFmtId="4" fontId="185" fillId="3" borderId="1" xfId="0" applyNumberFormat="1" applyFont="1" applyFill="1" applyBorder="1" applyAlignment="1">
      <alignment horizontal="right"/>
    </xf>
    <xf numFmtId="0" fontId="186" fillId="0" borderId="0" xfId="0" applyFont="1"/>
    <xf numFmtId="0" fontId="187" fillId="0" borderId="1" xfId="0" applyFont="1" applyBorder="1" applyAlignment="1">
      <alignment horizontal="left" vertical="top"/>
    </xf>
    <xf numFmtId="0" fontId="188" fillId="0" borderId="1" xfId="0" applyFont="1" applyBorder="1" applyAlignment="1">
      <alignment horizontal="left" vertical="top" wrapText="1"/>
    </xf>
    <xf numFmtId="0" fontId="189" fillId="0" borderId="1" xfId="0" applyFont="1" applyBorder="1" applyAlignment="1">
      <alignment horizontal="center" vertical="top"/>
    </xf>
    <xf numFmtId="168" fontId="190" fillId="0" borderId="1" xfId="0" applyNumberFormat="1" applyFont="1" applyBorder="1" applyAlignment="1">
      <alignment horizontal="right" vertical="top"/>
    </xf>
    <xf numFmtId="169" fontId="191" fillId="0" borderId="1" xfId="0" applyNumberFormat="1" applyFont="1" applyBorder="1" applyAlignment="1">
      <alignment horizontal="right" vertical="top"/>
    </xf>
    <xf numFmtId="169" fontId="192" fillId="0" borderId="1" xfId="0" applyNumberFormat="1" applyFont="1" applyBorder="1" applyAlignment="1">
      <alignment horizontal="right" vertical="top"/>
    </xf>
    <xf numFmtId="169" fontId="193" fillId="0" borderId="1" xfId="0" applyNumberFormat="1" applyFont="1" applyBorder="1" applyAlignment="1">
      <alignment horizontal="right" vertical="top"/>
    </xf>
    <xf numFmtId="170" fontId="194" fillId="2" borderId="1" xfId="0" applyNumberFormat="1" applyFont="1" applyFill="1" applyBorder="1" applyAlignment="1" applyProtection="1">
      <alignment horizontal="right" vertical="top"/>
      <protection locked="0"/>
    </xf>
    <xf numFmtId="171" fontId="195" fillId="0" borderId="1" xfId="0" applyNumberFormat="1" applyFont="1" applyBorder="1" applyAlignment="1">
      <alignment horizontal="right" vertical="top"/>
    </xf>
    <xf numFmtId="4" fontId="196" fillId="0" borderId="1" xfId="0" applyNumberFormat="1" applyFont="1" applyBorder="1" applyAlignment="1">
      <alignment horizontal="right" vertical="top"/>
    </xf>
    <xf numFmtId="170" fontId="197" fillId="2" borderId="1" xfId="0" applyNumberFormat="1" applyFont="1" applyFill="1" applyBorder="1" applyAlignment="1" applyProtection="1">
      <alignment horizontal="right" vertical="top"/>
      <protection locked="0"/>
    </xf>
    <xf numFmtId="169" fontId="198" fillId="0" borderId="1" xfId="0" applyNumberFormat="1" applyFont="1" applyBorder="1" applyAlignment="1">
      <alignment horizontal="right" vertical="top"/>
    </xf>
    <xf numFmtId="169" fontId="199" fillId="0" borderId="1" xfId="0" applyNumberFormat="1" applyFont="1" applyBorder="1" applyAlignment="1">
      <alignment horizontal="right" vertical="top"/>
    </xf>
    <xf numFmtId="169" fontId="200" fillId="0" borderId="1" xfId="0" applyNumberFormat="1" applyFont="1" applyBorder="1" applyAlignment="1">
      <alignment horizontal="right" vertical="top"/>
    </xf>
    <xf numFmtId="4" fontId="201" fillId="0" borderId="1" xfId="0" applyNumberFormat="1" applyFont="1" applyBorder="1" applyAlignment="1">
      <alignment horizontal="right" vertical="top"/>
    </xf>
    <xf numFmtId="0" fontId="202" fillId="0" borderId="0" xfId="0" applyFont="1"/>
    <xf numFmtId="0" fontId="203" fillId="0" borderId="1" xfId="0" applyFont="1" applyBorder="1" applyAlignment="1">
      <alignment horizontal="left" vertical="top"/>
    </xf>
    <xf numFmtId="0" fontId="204" fillId="0" borderId="1" xfId="0" applyFont="1" applyBorder="1" applyAlignment="1">
      <alignment horizontal="left" vertical="top" wrapText="1"/>
    </xf>
    <xf numFmtId="0" fontId="205" fillId="0" borderId="1" xfId="0" applyFont="1" applyBorder="1" applyAlignment="1">
      <alignment horizontal="center" vertical="top"/>
    </xf>
    <xf numFmtId="168" fontId="206" fillId="0" borderId="1" xfId="0" applyNumberFormat="1" applyFont="1" applyBorder="1" applyAlignment="1">
      <alignment horizontal="right" vertical="top"/>
    </xf>
    <xf numFmtId="169" fontId="207" fillId="0" borderId="1" xfId="0" applyNumberFormat="1" applyFont="1" applyBorder="1" applyAlignment="1">
      <alignment horizontal="right" vertical="top"/>
    </xf>
    <xf numFmtId="169" fontId="208" fillId="0" borderId="1" xfId="0" applyNumberFormat="1" applyFont="1" applyBorder="1" applyAlignment="1">
      <alignment horizontal="right" vertical="top"/>
    </xf>
    <xf numFmtId="169" fontId="209" fillId="0" borderId="1" xfId="0" applyNumberFormat="1" applyFont="1" applyBorder="1" applyAlignment="1">
      <alignment horizontal="right" vertical="top"/>
    </xf>
    <xf numFmtId="170" fontId="210" fillId="2" borderId="1" xfId="0" applyNumberFormat="1" applyFont="1" applyFill="1" applyBorder="1" applyAlignment="1" applyProtection="1">
      <alignment horizontal="right" vertical="top"/>
      <protection locked="0"/>
    </xf>
    <xf numFmtId="171" fontId="211" fillId="0" borderId="1" xfId="0" applyNumberFormat="1" applyFont="1" applyBorder="1" applyAlignment="1">
      <alignment horizontal="right" vertical="top"/>
    </xf>
    <xf numFmtId="4" fontId="212" fillId="0" borderId="1" xfId="0" applyNumberFormat="1" applyFont="1" applyBorder="1" applyAlignment="1">
      <alignment horizontal="right" vertical="top"/>
    </xf>
    <xf numFmtId="170" fontId="213" fillId="2" borderId="1" xfId="0" applyNumberFormat="1" applyFont="1" applyFill="1" applyBorder="1" applyAlignment="1" applyProtection="1">
      <alignment horizontal="right" vertical="top"/>
      <protection locked="0"/>
    </xf>
    <xf numFmtId="169" fontId="214" fillId="0" borderId="1" xfId="0" applyNumberFormat="1" applyFont="1" applyBorder="1" applyAlignment="1">
      <alignment horizontal="right" vertical="top"/>
    </xf>
    <xf numFmtId="169" fontId="215" fillId="0" borderId="1" xfId="0" applyNumberFormat="1" applyFont="1" applyBorder="1" applyAlignment="1">
      <alignment horizontal="right" vertical="top"/>
    </xf>
    <xf numFmtId="169" fontId="216" fillId="0" borderId="1" xfId="0" applyNumberFormat="1" applyFont="1" applyBorder="1" applyAlignment="1">
      <alignment horizontal="right" vertical="top"/>
    </xf>
    <xf numFmtId="4" fontId="217" fillId="0" borderId="1" xfId="0" applyNumberFormat="1" applyFont="1" applyBorder="1" applyAlignment="1">
      <alignment horizontal="right" vertical="top"/>
    </xf>
    <xf numFmtId="0" fontId="218" fillId="0" borderId="0" xfId="0" applyFont="1"/>
    <xf numFmtId="0" fontId="219" fillId="0" borderId="1" xfId="0" applyFont="1" applyBorder="1" applyAlignment="1">
      <alignment horizontal="left" vertical="top"/>
    </xf>
    <xf numFmtId="0" fontId="220" fillId="0" borderId="1" xfId="0" applyFont="1" applyBorder="1" applyAlignment="1">
      <alignment horizontal="left" vertical="top" wrapText="1"/>
    </xf>
    <xf numFmtId="0" fontId="221" fillId="0" borderId="1" xfId="0" applyFont="1" applyBorder="1" applyAlignment="1">
      <alignment horizontal="center" vertical="top"/>
    </xf>
    <xf numFmtId="168" fontId="222" fillId="0" borderId="1" xfId="0" applyNumberFormat="1" applyFont="1" applyBorder="1" applyAlignment="1">
      <alignment horizontal="right" vertical="top"/>
    </xf>
    <xf numFmtId="169" fontId="223" fillId="0" borderId="1" xfId="0" applyNumberFormat="1" applyFont="1" applyBorder="1" applyAlignment="1">
      <alignment horizontal="right" vertical="top"/>
    </xf>
    <xf numFmtId="169" fontId="224" fillId="0" borderId="1" xfId="0" applyNumberFormat="1" applyFont="1" applyBorder="1" applyAlignment="1">
      <alignment horizontal="right" vertical="top"/>
    </xf>
    <xf numFmtId="169" fontId="225" fillId="0" borderId="1" xfId="0" applyNumberFormat="1" applyFont="1" applyBorder="1" applyAlignment="1">
      <alignment horizontal="right" vertical="top"/>
    </xf>
    <xf numFmtId="170" fontId="226" fillId="2" borderId="1" xfId="0" applyNumberFormat="1" applyFont="1" applyFill="1" applyBorder="1" applyAlignment="1" applyProtection="1">
      <alignment horizontal="right" vertical="top"/>
      <protection locked="0"/>
    </xf>
    <xf numFmtId="171" fontId="227" fillId="0" borderId="1" xfId="0" applyNumberFormat="1" applyFont="1" applyBorder="1" applyAlignment="1">
      <alignment horizontal="right" vertical="top"/>
    </xf>
    <xf numFmtId="4" fontId="228" fillId="0" borderId="1" xfId="0" applyNumberFormat="1" applyFont="1" applyBorder="1" applyAlignment="1">
      <alignment horizontal="right" vertical="top"/>
    </xf>
    <xf numFmtId="170" fontId="229" fillId="2" borderId="1" xfId="0" applyNumberFormat="1" applyFont="1" applyFill="1" applyBorder="1" applyAlignment="1" applyProtection="1">
      <alignment horizontal="right" vertical="top"/>
      <protection locked="0"/>
    </xf>
    <xf numFmtId="169" fontId="230" fillId="0" borderId="1" xfId="0" applyNumberFormat="1" applyFont="1" applyBorder="1" applyAlignment="1">
      <alignment horizontal="right" vertical="top"/>
    </xf>
    <xf numFmtId="169" fontId="231" fillId="0" borderId="1" xfId="0" applyNumberFormat="1" applyFont="1" applyBorder="1" applyAlignment="1">
      <alignment horizontal="right" vertical="top"/>
    </xf>
    <xf numFmtId="169" fontId="232" fillId="0" borderId="1" xfId="0" applyNumberFormat="1" applyFont="1" applyBorder="1" applyAlignment="1">
      <alignment horizontal="right" vertical="top"/>
    </xf>
    <xf numFmtId="4" fontId="233" fillId="0" borderId="1" xfId="0" applyNumberFormat="1" applyFont="1" applyBorder="1" applyAlignment="1">
      <alignment horizontal="right" vertical="top"/>
    </xf>
    <xf numFmtId="0" fontId="234" fillId="0" borderId="0" xfId="0" applyFont="1"/>
    <xf numFmtId="0" fontId="235" fillId="0" borderId="1" xfId="0" applyFont="1" applyBorder="1" applyAlignment="1">
      <alignment horizontal="left" vertical="top"/>
    </xf>
    <xf numFmtId="0" fontId="236" fillId="0" borderId="1" xfId="0" applyFont="1" applyBorder="1" applyAlignment="1">
      <alignment horizontal="left" vertical="top" wrapText="1"/>
    </xf>
    <xf numFmtId="0" fontId="237" fillId="0" borderId="1" xfId="0" applyFont="1" applyBorder="1" applyAlignment="1">
      <alignment horizontal="center" vertical="top"/>
    </xf>
    <xf numFmtId="168" fontId="238" fillId="0" borderId="1" xfId="0" applyNumberFormat="1" applyFont="1" applyBorder="1" applyAlignment="1">
      <alignment horizontal="right" vertical="top"/>
    </xf>
    <xf numFmtId="169" fontId="239" fillId="0" borderId="1" xfId="0" applyNumberFormat="1" applyFont="1" applyBorder="1" applyAlignment="1">
      <alignment horizontal="right" vertical="top"/>
    </xf>
    <xf numFmtId="169" fontId="240" fillId="0" borderId="1" xfId="0" applyNumberFormat="1" applyFont="1" applyBorder="1" applyAlignment="1">
      <alignment horizontal="right" vertical="top"/>
    </xf>
    <xf numFmtId="169" fontId="241" fillId="0" borderId="1" xfId="0" applyNumberFormat="1" applyFont="1" applyBorder="1" applyAlignment="1">
      <alignment horizontal="right" vertical="top"/>
    </xf>
    <xf numFmtId="170" fontId="242" fillId="2" borderId="1" xfId="0" applyNumberFormat="1" applyFont="1" applyFill="1" applyBorder="1" applyAlignment="1" applyProtection="1">
      <alignment horizontal="right" vertical="top"/>
      <protection locked="0"/>
    </xf>
    <xf numFmtId="171" fontId="243" fillId="0" borderId="1" xfId="0" applyNumberFormat="1" applyFont="1" applyBorder="1" applyAlignment="1">
      <alignment horizontal="right" vertical="top"/>
    </xf>
    <xf numFmtId="4" fontId="244" fillId="0" borderId="1" xfId="0" applyNumberFormat="1" applyFont="1" applyBorder="1" applyAlignment="1">
      <alignment horizontal="right" vertical="top"/>
    </xf>
    <xf numFmtId="170" fontId="245" fillId="2" borderId="1" xfId="0" applyNumberFormat="1" applyFont="1" applyFill="1" applyBorder="1" applyAlignment="1" applyProtection="1">
      <alignment horizontal="right" vertical="top"/>
      <protection locked="0"/>
    </xf>
    <xf numFmtId="169" fontId="246" fillId="0" borderId="1" xfId="0" applyNumberFormat="1" applyFont="1" applyBorder="1" applyAlignment="1">
      <alignment horizontal="right" vertical="top"/>
    </xf>
    <xf numFmtId="169" fontId="247" fillId="0" borderId="1" xfId="0" applyNumberFormat="1" applyFont="1" applyBorder="1" applyAlignment="1">
      <alignment horizontal="right" vertical="top"/>
    </xf>
    <xf numFmtId="169" fontId="248" fillId="0" borderId="1" xfId="0" applyNumberFormat="1" applyFont="1" applyBorder="1" applyAlignment="1">
      <alignment horizontal="right" vertical="top"/>
    </xf>
    <xf numFmtId="4" fontId="249" fillId="0" borderId="1" xfId="0" applyNumberFormat="1" applyFont="1" applyBorder="1" applyAlignment="1">
      <alignment horizontal="right" vertical="top"/>
    </xf>
    <xf numFmtId="0" fontId="250" fillId="0" borderId="0" xfId="0" applyFont="1"/>
    <xf numFmtId="0" fontId="251" fillId="0" borderId="1" xfId="0" applyFont="1" applyBorder="1" applyAlignment="1">
      <alignment horizontal="left" vertical="top"/>
    </xf>
    <xf numFmtId="0" fontId="252" fillId="0" borderId="1" xfId="0" applyFont="1" applyBorder="1" applyAlignment="1">
      <alignment horizontal="left" vertical="top" wrapText="1"/>
    </xf>
    <xf numFmtId="0" fontId="253" fillId="0" borderId="1" xfId="0" applyFont="1" applyBorder="1" applyAlignment="1">
      <alignment horizontal="center" vertical="top"/>
    </xf>
    <xf numFmtId="168" fontId="254" fillId="0" borderId="1" xfId="0" applyNumberFormat="1" applyFont="1" applyBorder="1" applyAlignment="1">
      <alignment horizontal="right" vertical="top"/>
    </xf>
    <xf numFmtId="169" fontId="255" fillId="0" borderId="1" xfId="0" applyNumberFormat="1" applyFont="1" applyBorder="1" applyAlignment="1">
      <alignment horizontal="right" vertical="top"/>
    </xf>
    <xf numFmtId="169" fontId="256" fillId="0" borderId="1" xfId="0" applyNumberFormat="1" applyFont="1" applyBorder="1" applyAlignment="1">
      <alignment horizontal="right" vertical="top"/>
    </xf>
    <xf numFmtId="169" fontId="257" fillId="0" borderId="1" xfId="0" applyNumberFormat="1" applyFont="1" applyBorder="1" applyAlignment="1">
      <alignment horizontal="right" vertical="top"/>
    </xf>
    <xf numFmtId="170" fontId="258" fillId="2" borderId="1" xfId="0" applyNumberFormat="1" applyFont="1" applyFill="1" applyBorder="1" applyAlignment="1" applyProtection="1">
      <alignment horizontal="right" vertical="top"/>
      <protection locked="0"/>
    </xf>
    <xf numFmtId="171" fontId="259" fillId="0" borderId="1" xfId="0" applyNumberFormat="1" applyFont="1" applyBorder="1" applyAlignment="1">
      <alignment horizontal="right" vertical="top"/>
    </xf>
    <xf numFmtId="4" fontId="260" fillId="0" borderId="1" xfId="0" applyNumberFormat="1" applyFont="1" applyBorder="1" applyAlignment="1">
      <alignment horizontal="right" vertical="top"/>
    </xf>
    <xf numFmtId="170" fontId="261" fillId="2" borderId="1" xfId="0" applyNumberFormat="1" applyFont="1" applyFill="1" applyBorder="1" applyAlignment="1" applyProtection="1">
      <alignment horizontal="right" vertical="top"/>
      <protection locked="0"/>
    </xf>
    <xf numFmtId="169" fontId="262" fillId="0" borderId="1" xfId="0" applyNumberFormat="1" applyFont="1" applyBorder="1" applyAlignment="1">
      <alignment horizontal="right" vertical="top"/>
    </xf>
    <xf numFmtId="169" fontId="263" fillId="0" borderId="1" xfId="0" applyNumberFormat="1" applyFont="1" applyBorder="1" applyAlignment="1">
      <alignment horizontal="right" vertical="top"/>
    </xf>
    <xf numFmtId="169" fontId="264" fillId="0" borderId="1" xfId="0" applyNumberFormat="1" applyFont="1" applyBorder="1" applyAlignment="1">
      <alignment horizontal="right" vertical="top"/>
    </xf>
    <xf numFmtId="4" fontId="265" fillId="0" borderId="1" xfId="0" applyNumberFormat="1" applyFont="1" applyBorder="1" applyAlignment="1">
      <alignment horizontal="right" vertical="top"/>
    </xf>
    <xf numFmtId="0" fontId="266" fillId="0" borderId="0" xfId="0" applyFont="1"/>
    <xf numFmtId="0" fontId="267" fillId="3" borderId="1" xfId="0" applyFont="1" applyFill="1" applyBorder="1" applyAlignment="1">
      <alignment horizontal="left"/>
    </xf>
    <xf numFmtId="4" fontId="279" fillId="3" borderId="1" xfId="0" applyNumberFormat="1" applyFont="1" applyFill="1" applyBorder="1" applyAlignment="1">
      <alignment horizontal="right"/>
    </xf>
    <xf numFmtId="4" fontId="280" fillId="3" borderId="1" xfId="0" applyNumberFormat="1" applyFont="1" applyFill="1" applyBorder="1" applyAlignment="1">
      <alignment horizontal="right"/>
    </xf>
    <xf numFmtId="4" fontId="281" fillId="3" borderId="1" xfId="0" applyNumberFormat="1" applyFont="1" applyFill="1" applyBorder="1" applyAlignment="1">
      <alignment horizontal="right"/>
    </xf>
    <xf numFmtId="0" fontId="282" fillId="0" borderId="0" xfId="0" applyFont="1"/>
    <xf numFmtId="0" fontId="283" fillId="0" borderId="1" xfId="0" applyFont="1" applyBorder="1" applyAlignment="1">
      <alignment horizontal="left" vertical="top"/>
    </xf>
    <xf numFmtId="0" fontId="284" fillId="0" borderId="1" xfId="0" applyFont="1" applyBorder="1" applyAlignment="1">
      <alignment horizontal="left" vertical="top" wrapText="1"/>
    </xf>
    <xf numFmtId="0" fontId="285" fillId="0" borderId="1" xfId="0" applyFont="1" applyBorder="1" applyAlignment="1">
      <alignment horizontal="center" vertical="top"/>
    </xf>
    <xf numFmtId="168" fontId="286" fillId="0" borderId="1" xfId="0" applyNumberFormat="1" applyFont="1" applyBorder="1" applyAlignment="1">
      <alignment horizontal="right" vertical="top"/>
    </xf>
    <xf numFmtId="169" fontId="287" fillId="0" borderId="1" xfId="0" applyNumberFormat="1" applyFont="1" applyBorder="1" applyAlignment="1">
      <alignment horizontal="right" vertical="top"/>
    </xf>
    <xf numFmtId="169" fontId="288" fillId="0" borderId="1" xfId="0" applyNumberFormat="1" applyFont="1" applyBorder="1" applyAlignment="1">
      <alignment horizontal="right" vertical="top"/>
    </xf>
    <xf numFmtId="169" fontId="289" fillId="0" borderId="1" xfId="0" applyNumberFormat="1" applyFont="1" applyBorder="1" applyAlignment="1">
      <alignment horizontal="right" vertical="top"/>
    </xf>
    <xf numFmtId="170" fontId="290" fillId="2" borderId="1" xfId="0" applyNumberFormat="1" applyFont="1" applyFill="1" applyBorder="1" applyAlignment="1" applyProtection="1">
      <alignment horizontal="right" vertical="top"/>
      <protection locked="0"/>
    </xf>
    <xf numFmtId="171" fontId="291" fillId="0" borderId="1" xfId="0" applyNumberFormat="1" applyFont="1" applyBorder="1" applyAlignment="1">
      <alignment horizontal="right" vertical="top"/>
    </xf>
    <xf numFmtId="4" fontId="292" fillId="0" borderId="1" xfId="0" applyNumberFormat="1" applyFont="1" applyBorder="1" applyAlignment="1">
      <alignment horizontal="right" vertical="top"/>
    </xf>
    <xf numFmtId="170" fontId="293" fillId="2" borderId="1" xfId="0" applyNumberFormat="1" applyFont="1" applyFill="1" applyBorder="1" applyAlignment="1" applyProtection="1">
      <alignment horizontal="right" vertical="top"/>
      <protection locked="0"/>
    </xf>
    <xf numFmtId="169" fontId="294" fillId="0" borderId="1" xfId="0" applyNumberFormat="1" applyFont="1" applyBorder="1" applyAlignment="1">
      <alignment horizontal="right" vertical="top"/>
    </xf>
    <xf numFmtId="169" fontId="295" fillId="0" borderId="1" xfId="0" applyNumberFormat="1" applyFont="1" applyBorder="1" applyAlignment="1">
      <alignment horizontal="right" vertical="top"/>
    </xf>
    <xf numFmtId="169" fontId="296" fillId="0" borderId="1" xfId="0" applyNumberFormat="1" applyFont="1" applyBorder="1" applyAlignment="1">
      <alignment horizontal="right" vertical="top"/>
    </xf>
    <xf numFmtId="4" fontId="297" fillId="0" borderId="1" xfId="0" applyNumberFormat="1" applyFont="1" applyBorder="1" applyAlignment="1">
      <alignment horizontal="right" vertical="top"/>
    </xf>
    <xf numFmtId="0" fontId="298" fillId="0" borderId="0" xfId="0" applyFont="1"/>
    <xf numFmtId="0" fontId="299" fillId="0" borderId="1" xfId="0" applyFont="1" applyBorder="1" applyAlignment="1">
      <alignment horizontal="left" vertical="top"/>
    </xf>
    <xf numFmtId="0" fontId="300" fillId="0" borderId="1" xfId="0" applyFont="1" applyBorder="1" applyAlignment="1">
      <alignment horizontal="left" vertical="top" wrapText="1"/>
    </xf>
    <xf numFmtId="0" fontId="301" fillId="0" borderId="1" xfId="0" applyFont="1" applyBorder="1" applyAlignment="1">
      <alignment horizontal="center" vertical="top"/>
    </xf>
    <xf numFmtId="168" fontId="302" fillId="0" borderId="1" xfId="0" applyNumberFormat="1" applyFont="1" applyBorder="1" applyAlignment="1">
      <alignment horizontal="right" vertical="top"/>
    </xf>
    <xf numFmtId="169" fontId="303" fillId="0" borderId="1" xfId="0" applyNumberFormat="1" applyFont="1" applyBorder="1" applyAlignment="1">
      <alignment horizontal="right" vertical="top"/>
    </xf>
    <xf numFmtId="169" fontId="304" fillId="0" borderId="1" xfId="0" applyNumberFormat="1" applyFont="1" applyBorder="1" applyAlignment="1">
      <alignment horizontal="right" vertical="top"/>
    </xf>
    <xf numFmtId="169" fontId="305" fillId="0" borderId="1" xfId="0" applyNumberFormat="1" applyFont="1" applyBorder="1" applyAlignment="1">
      <alignment horizontal="right" vertical="top"/>
    </xf>
    <xf numFmtId="170" fontId="306" fillId="2" borderId="1" xfId="0" applyNumberFormat="1" applyFont="1" applyFill="1" applyBorder="1" applyAlignment="1" applyProtection="1">
      <alignment horizontal="right" vertical="top"/>
      <protection locked="0"/>
    </xf>
    <xf numFmtId="171" fontId="307" fillId="0" borderId="1" xfId="0" applyNumberFormat="1" applyFont="1" applyBorder="1" applyAlignment="1">
      <alignment horizontal="right" vertical="top"/>
    </xf>
    <xf numFmtId="4" fontId="308" fillId="0" borderId="1" xfId="0" applyNumberFormat="1" applyFont="1" applyBorder="1" applyAlignment="1">
      <alignment horizontal="right" vertical="top"/>
    </xf>
    <xf numFmtId="170" fontId="309" fillId="2" borderId="1" xfId="0" applyNumberFormat="1" applyFont="1" applyFill="1" applyBorder="1" applyAlignment="1" applyProtection="1">
      <alignment horizontal="right" vertical="top"/>
      <protection locked="0"/>
    </xf>
    <xf numFmtId="169" fontId="310" fillId="0" borderId="1" xfId="0" applyNumberFormat="1" applyFont="1" applyBorder="1" applyAlignment="1">
      <alignment horizontal="right" vertical="top"/>
    </xf>
    <xf numFmtId="169" fontId="311" fillId="0" borderId="1" xfId="0" applyNumberFormat="1" applyFont="1" applyBorder="1" applyAlignment="1">
      <alignment horizontal="right" vertical="top"/>
    </xf>
    <xf numFmtId="169" fontId="312" fillId="0" borderId="1" xfId="0" applyNumberFormat="1" applyFont="1" applyBorder="1" applyAlignment="1">
      <alignment horizontal="right" vertical="top"/>
    </xf>
    <xf numFmtId="4" fontId="313" fillId="0" borderId="1" xfId="0" applyNumberFormat="1" applyFont="1" applyBorder="1" applyAlignment="1">
      <alignment horizontal="right" vertical="top"/>
    </xf>
    <xf numFmtId="0" fontId="314" fillId="0" borderId="0" xfId="0" applyFont="1"/>
    <xf numFmtId="0" fontId="315" fillId="0" borderId="1" xfId="0" applyFont="1" applyBorder="1" applyAlignment="1">
      <alignment horizontal="left" vertical="top"/>
    </xf>
    <xf numFmtId="0" fontId="316" fillId="0" borderId="1" xfId="0" applyFont="1" applyBorder="1" applyAlignment="1">
      <alignment horizontal="left" vertical="top" wrapText="1"/>
    </xf>
    <xf numFmtId="0" fontId="317" fillId="0" borderId="1" xfId="0" applyFont="1" applyBorder="1" applyAlignment="1">
      <alignment horizontal="center" vertical="top"/>
    </xf>
    <xf numFmtId="168" fontId="318" fillId="0" borderId="1" xfId="0" applyNumberFormat="1" applyFont="1" applyBorder="1" applyAlignment="1">
      <alignment horizontal="right" vertical="top"/>
    </xf>
    <xf numFmtId="169" fontId="319" fillId="0" borderId="1" xfId="0" applyNumberFormat="1" applyFont="1" applyBorder="1" applyAlignment="1">
      <alignment horizontal="right" vertical="top"/>
    </xf>
    <xf numFmtId="169" fontId="320" fillId="0" borderId="1" xfId="0" applyNumberFormat="1" applyFont="1" applyBorder="1" applyAlignment="1">
      <alignment horizontal="right" vertical="top"/>
    </xf>
    <xf numFmtId="169" fontId="321" fillId="0" borderId="1" xfId="0" applyNumberFormat="1" applyFont="1" applyBorder="1" applyAlignment="1">
      <alignment horizontal="right" vertical="top"/>
    </xf>
    <xf numFmtId="170" fontId="322" fillId="2" borderId="1" xfId="0" applyNumberFormat="1" applyFont="1" applyFill="1" applyBorder="1" applyAlignment="1" applyProtection="1">
      <alignment horizontal="right" vertical="top"/>
      <protection locked="0"/>
    </xf>
    <xf numFmtId="171" fontId="323" fillId="0" borderId="1" xfId="0" applyNumberFormat="1" applyFont="1" applyBorder="1" applyAlignment="1">
      <alignment horizontal="right" vertical="top"/>
    </xf>
    <xf numFmtId="4" fontId="324" fillId="0" borderId="1" xfId="0" applyNumberFormat="1" applyFont="1" applyBorder="1" applyAlignment="1">
      <alignment horizontal="right" vertical="top"/>
    </xf>
    <xf numFmtId="170" fontId="325" fillId="2" borderId="1" xfId="0" applyNumberFormat="1" applyFont="1" applyFill="1" applyBorder="1" applyAlignment="1" applyProtection="1">
      <alignment horizontal="right" vertical="top"/>
      <protection locked="0"/>
    </xf>
    <xf numFmtId="169" fontId="326" fillId="0" borderId="1" xfId="0" applyNumberFormat="1" applyFont="1" applyBorder="1" applyAlignment="1">
      <alignment horizontal="right" vertical="top"/>
    </xf>
    <xf numFmtId="169" fontId="327" fillId="0" borderId="1" xfId="0" applyNumberFormat="1" applyFont="1" applyBorder="1" applyAlignment="1">
      <alignment horizontal="right" vertical="top"/>
    </xf>
    <xf numFmtId="169" fontId="328" fillId="0" borderId="1" xfId="0" applyNumberFormat="1" applyFont="1" applyBorder="1" applyAlignment="1">
      <alignment horizontal="right" vertical="top"/>
    </xf>
    <xf numFmtId="4" fontId="329" fillId="0" borderId="1" xfId="0" applyNumberFormat="1" applyFont="1" applyBorder="1" applyAlignment="1">
      <alignment horizontal="right" vertical="top"/>
    </xf>
    <xf numFmtId="0" fontId="330" fillId="0" borderId="0" xfId="0" applyFont="1"/>
    <xf numFmtId="0" fontId="331" fillId="0" borderId="1" xfId="0" applyFont="1" applyBorder="1" applyAlignment="1">
      <alignment horizontal="left" vertical="top"/>
    </xf>
    <xf numFmtId="0" fontId="332" fillId="0" borderId="1" xfId="0" applyFont="1" applyBorder="1" applyAlignment="1">
      <alignment horizontal="left" vertical="top" wrapText="1"/>
    </xf>
    <xf numFmtId="0" fontId="333" fillId="0" borderId="1" xfId="0" applyFont="1" applyBorder="1" applyAlignment="1">
      <alignment horizontal="center" vertical="top"/>
    </xf>
    <xf numFmtId="168" fontId="334" fillId="0" borderId="1" xfId="0" applyNumberFormat="1" applyFont="1" applyBorder="1" applyAlignment="1">
      <alignment horizontal="right" vertical="top"/>
    </xf>
    <xf numFmtId="169" fontId="335" fillId="0" borderId="1" xfId="0" applyNumberFormat="1" applyFont="1" applyBorder="1" applyAlignment="1">
      <alignment horizontal="right" vertical="top"/>
    </xf>
    <xf numFmtId="169" fontId="336" fillId="0" borderId="1" xfId="0" applyNumberFormat="1" applyFont="1" applyBorder="1" applyAlignment="1">
      <alignment horizontal="right" vertical="top"/>
    </xf>
    <xf numFmtId="169" fontId="337" fillId="0" borderId="1" xfId="0" applyNumberFormat="1" applyFont="1" applyBorder="1" applyAlignment="1">
      <alignment horizontal="right" vertical="top"/>
    </xf>
    <xf numFmtId="170" fontId="338" fillId="2" borderId="1" xfId="0" applyNumberFormat="1" applyFont="1" applyFill="1" applyBorder="1" applyAlignment="1" applyProtection="1">
      <alignment horizontal="right" vertical="top"/>
      <protection locked="0"/>
    </xf>
    <xf numFmtId="171" fontId="339" fillId="0" borderId="1" xfId="0" applyNumberFormat="1" applyFont="1" applyBorder="1" applyAlignment="1">
      <alignment horizontal="right" vertical="top"/>
    </xf>
    <xf numFmtId="4" fontId="340" fillId="0" borderId="1" xfId="0" applyNumberFormat="1" applyFont="1" applyBorder="1" applyAlignment="1">
      <alignment horizontal="right" vertical="top"/>
    </xf>
    <xf numFmtId="170" fontId="341" fillId="2" borderId="1" xfId="0" applyNumberFormat="1" applyFont="1" applyFill="1" applyBorder="1" applyAlignment="1" applyProtection="1">
      <alignment horizontal="right" vertical="top"/>
      <protection locked="0"/>
    </xf>
    <xf numFmtId="169" fontId="342" fillId="0" borderId="1" xfId="0" applyNumberFormat="1" applyFont="1" applyBorder="1" applyAlignment="1">
      <alignment horizontal="right" vertical="top"/>
    </xf>
    <xf numFmtId="169" fontId="343" fillId="0" borderId="1" xfId="0" applyNumberFormat="1" applyFont="1" applyBorder="1" applyAlignment="1">
      <alignment horizontal="right" vertical="top"/>
    </xf>
    <xf numFmtId="169" fontId="344" fillId="0" borderId="1" xfId="0" applyNumberFormat="1" applyFont="1" applyBorder="1" applyAlignment="1">
      <alignment horizontal="right" vertical="top"/>
    </xf>
    <xf numFmtId="4" fontId="345" fillId="0" borderId="1" xfId="0" applyNumberFormat="1" applyFont="1" applyBorder="1" applyAlignment="1">
      <alignment horizontal="right" vertical="top"/>
    </xf>
    <xf numFmtId="0" fontId="346" fillId="0" borderId="0" xfId="0" applyFont="1"/>
    <xf numFmtId="0" fontId="347" fillId="0" borderId="1" xfId="0" applyFont="1" applyBorder="1" applyAlignment="1">
      <alignment horizontal="left" vertical="top"/>
    </xf>
    <xf numFmtId="0" fontId="348" fillId="0" borderId="1" xfId="0" applyFont="1" applyBorder="1" applyAlignment="1">
      <alignment horizontal="left" vertical="top" wrapText="1"/>
    </xf>
    <xf numFmtId="0" fontId="349" fillId="0" borderId="1" xfId="0" applyFont="1" applyBorder="1" applyAlignment="1">
      <alignment horizontal="center" vertical="top"/>
    </xf>
    <xf numFmtId="168" fontId="350" fillId="0" borderId="1" xfId="0" applyNumberFormat="1" applyFont="1" applyBorder="1" applyAlignment="1">
      <alignment horizontal="right" vertical="top"/>
    </xf>
    <xf numFmtId="169" fontId="351" fillId="0" borderId="1" xfId="0" applyNumberFormat="1" applyFont="1" applyBorder="1" applyAlignment="1">
      <alignment horizontal="right" vertical="top"/>
    </xf>
    <xf numFmtId="169" fontId="352" fillId="0" borderId="1" xfId="0" applyNumberFormat="1" applyFont="1" applyBorder="1" applyAlignment="1">
      <alignment horizontal="right" vertical="top"/>
    </xf>
    <xf numFmtId="169" fontId="353" fillId="0" borderId="1" xfId="0" applyNumberFormat="1" applyFont="1" applyBorder="1" applyAlignment="1">
      <alignment horizontal="right" vertical="top"/>
    </xf>
    <xf numFmtId="170" fontId="354" fillId="2" borderId="1" xfId="0" applyNumberFormat="1" applyFont="1" applyFill="1" applyBorder="1" applyAlignment="1" applyProtection="1">
      <alignment horizontal="right" vertical="top"/>
      <protection locked="0"/>
    </xf>
    <xf numFmtId="171" fontId="355" fillId="0" borderId="1" xfId="0" applyNumberFormat="1" applyFont="1" applyBorder="1" applyAlignment="1">
      <alignment horizontal="right" vertical="top"/>
    </xf>
    <xf numFmtId="4" fontId="356" fillId="0" borderId="1" xfId="0" applyNumberFormat="1" applyFont="1" applyBorder="1" applyAlignment="1">
      <alignment horizontal="right" vertical="top"/>
    </xf>
    <xf numFmtId="170" fontId="357" fillId="2" borderId="1" xfId="0" applyNumberFormat="1" applyFont="1" applyFill="1" applyBorder="1" applyAlignment="1" applyProtection="1">
      <alignment horizontal="right" vertical="top"/>
      <protection locked="0"/>
    </xf>
    <xf numFmtId="169" fontId="358" fillId="0" borderId="1" xfId="0" applyNumberFormat="1" applyFont="1" applyBorder="1" applyAlignment="1">
      <alignment horizontal="right" vertical="top"/>
    </xf>
    <xf numFmtId="169" fontId="359" fillId="0" borderId="1" xfId="0" applyNumberFormat="1" applyFont="1" applyBorder="1" applyAlignment="1">
      <alignment horizontal="right" vertical="top"/>
    </xf>
    <xf numFmtId="169" fontId="360" fillId="0" borderId="1" xfId="0" applyNumberFormat="1" applyFont="1" applyBorder="1" applyAlignment="1">
      <alignment horizontal="right" vertical="top"/>
    </xf>
    <xf numFmtId="4" fontId="361" fillId="0" borderId="1" xfId="0" applyNumberFormat="1" applyFont="1" applyBorder="1" applyAlignment="1">
      <alignment horizontal="right" vertical="top"/>
    </xf>
    <xf numFmtId="0" fontId="362" fillId="0" borderId="0" xfId="0" applyFont="1"/>
    <xf numFmtId="0" fontId="363" fillId="0" borderId="1" xfId="0" applyFont="1" applyBorder="1" applyAlignment="1">
      <alignment horizontal="left" vertical="top"/>
    </xf>
    <xf numFmtId="0" fontId="364" fillId="0" borderId="1" xfId="0" applyFont="1" applyBorder="1" applyAlignment="1">
      <alignment horizontal="left" vertical="top" wrapText="1"/>
    </xf>
    <xf numFmtId="0" fontId="365" fillId="0" borderId="1" xfId="0" applyFont="1" applyBorder="1" applyAlignment="1">
      <alignment horizontal="center" vertical="top"/>
    </xf>
    <xf numFmtId="168" fontId="366" fillId="0" borderId="1" xfId="0" applyNumberFormat="1" applyFont="1" applyBorder="1" applyAlignment="1">
      <alignment horizontal="right" vertical="top"/>
    </xf>
    <xf numFmtId="169" fontId="367" fillId="0" borderId="1" xfId="0" applyNumberFormat="1" applyFont="1" applyBorder="1" applyAlignment="1">
      <alignment horizontal="right" vertical="top"/>
    </xf>
    <xf numFmtId="169" fontId="368" fillId="0" borderId="1" xfId="0" applyNumberFormat="1" applyFont="1" applyBorder="1" applyAlignment="1">
      <alignment horizontal="right" vertical="top"/>
    </xf>
    <xf numFmtId="169" fontId="369" fillId="0" borderId="1" xfId="0" applyNumberFormat="1" applyFont="1" applyBorder="1" applyAlignment="1">
      <alignment horizontal="right" vertical="top"/>
    </xf>
    <xf numFmtId="170" fontId="370" fillId="2" borderId="1" xfId="0" applyNumberFormat="1" applyFont="1" applyFill="1" applyBorder="1" applyAlignment="1" applyProtection="1">
      <alignment horizontal="right" vertical="top"/>
      <protection locked="0"/>
    </xf>
    <xf numFmtId="171" fontId="371" fillId="0" borderId="1" xfId="0" applyNumberFormat="1" applyFont="1" applyBorder="1" applyAlignment="1">
      <alignment horizontal="right" vertical="top"/>
    </xf>
    <xf numFmtId="4" fontId="372" fillId="0" borderId="1" xfId="0" applyNumberFormat="1" applyFont="1" applyBorder="1" applyAlignment="1">
      <alignment horizontal="right" vertical="top"/>
    </xf>
    <xf numFmtId="170" fontId="373" fillId="2" borderId="1" xfId="0" applyNumberFormat="1" applyFont="1" applyFill="1" applyBorder="1" applyAlignment="1" applyProtection="1">
      <alignment horizontal="right" vertical="top"/>
      <protection locked="0"/>
    </xf>
    <xf numFmtId="169" fontId="374" fillId="0" borderId="1" xfId="0" applyNumberFormat="1" applyFont="1" applyBorder="1" applyAlignment="1">
      <alignment horizontal="right" vertical="top"/>
    </xf>
    <xf numFmtId="169" fontId="375" fillId="0" borderId="1" xfId="0" applyNumberFormat="1" applyFont="1" applyBorder="1" applyAlignment="1">
      <alignment horizontal="right" vertical="top"/>
    </xf>
    <xf numFmtId="169" fontId="376" fillId="0" borderId="1" xfId="0" applyNumberFormat="1" applyFont="1" applyBorder="1" applyAlignment="1">
      <alignment horizontal="right" vertical="top"/>
    </xf>
    <xf numFmtId="4" fontId="377" fillId="0" borderId="1" xfId="0" applyNumberFormat="1" applyFont="1" applyBorder="1" applyAlignment="1">
      <alignment horizontal="right" vertical="top"/>
    </xf>
    <xf numFmtId="0" fontId="378" fillId="0" borderId="0" xfId="0" applyFont="1"/>
    <xf numFmtId="0" fontId="379" fillId="3" borderId="1" xfId="0" applyFont="1" applyFill="1" applyBorder="1" applyAlignment="1">
      <alignment horizontal="left"/>
    </xf>
    <xf numFmtId="4" fontId="391" fillId="3" borderId="1" xfId="0" applyNumberFormat="1" applyFont="1" applyFill="1" applyBorder="1" applyAlignment="1">
      <alignment horizontal="right"/>
    </xf>
    <xf numFmtId="4" fontId="392" fillId="3" borderId="1" xfId="0" applyNumberFormat="1" applyFont="1" applyFill="1" applyBorder="1" applyAlignment="1">
      <alignment horizontal="right"/>
    </xf>
    <xf numFmtId="4" fontId="393" fillId="3" borderId="1" xfId="0" applyNumberFormat="1" applyFont="1" applyFill="1" applyBorder="1" applyAlignment="1">
      <alignment horizontal="right"/>
    </xf>
    <xf numFmtId="0" fontId="394" fillId="0" borderId="0" xfId="0" applyFont="1"/>
    <xf numFmtId="0" fontId="395" fillId="0" borderId="1" xfId="0" applyFont="1" applyBorder="1" applyAlignment="1">
      <alignment horizontal="left" vertical="top"/>
    </xf>
    <xf numFmtId="0" fontId="396" fillId="0" borderId="1" xfId="0" applyFont="1" applyBorder="1" applyAlignment="1">
      <alignment horizontal="left" vertical="top" wrapText="1"/>
    </xf>
    <xf numFmtId="0" fontId="397" fillId="0" borderId="1" xfId="0" applyFont="1" applyBorder="1" applyAlignment="1">
      <alignment horizontal="center" vertical="top"/>
    </xf>
    <xf numFmtId="168" fontId="398" fillId="0" borderId="1" xfId="0" applyNumberFormat="1" applyFont="1" applyBorder="1" applyAlignment="1">
      <alignment horizontal="right" vertical="top"/>
    </xf>
    <xf numFmtId="169" fontId="399" fillId="0" borderId="1" xfId="0" applyNumberFormat="1" applyFont="1" applyBorder="1" applyAlignment="1">
      <alignment horizontal="right" vertical="top"/>
    </xf>
    <xf numFmtId="169" fontId="400" fillId="0" borderId="1" xfId="0" applyNumberFormat="1" applyFont="1" applyBorder="1" applyAlignment="1">
      <alignment horizontal="right" vertical="top"/>
    </xf>
    <xf numFmtId="169" fontId="401" fillId="0" borderId="1" xfId="0" applyNumberFormat="1" applyFont="1" applyBorder="1" applyAlignment="1">
      <alignment horizontal="right" vertical="top"/>
    </xf>
    <xf numFmtId="170" fontId="402" fillId="2" borderId="1" xfId="0" applyNumberFormat="1" applyFont="1" applyFill="1" applyBorder="1" applyAlignment="1" applyProtection="1">
      <alignment horizontal="right" vertical="top"/>
      <protection locked="0"/>
    </xf>
    <xf numFmtId="171" fontId="403" fillId="0" borderId="1" xfId="0" applyNumberFormat="1" applyFont="1" applyBorder="1" applyAlignment="1">
      <alignment horizontal="right" vertical="top"/>
    </xf>
    <xf numFmtId="4" fontId="404" fillId="0" borderId="1" xfId="0" applyNumberFormat="1" applyFont="1" applyBorder="1" applyAlignment="1">
      <alignment horizontal="right" vertical="top"/>
    </xf>
    <xf numFmtId="170" fontId="405" fillId="2" borderId="1" xfId="0" applyNumberFormat="1" applyFont="1" applyFill="1" applyBorder="1" applyAlignment="1" applyProtection="1">
      <alignment horizontal="right" vertical="top"/>
      <protection locked="0"/>
    </xf>
    <xf numFmtId="169" fontId="406" fillId="0" borderId="1" xfId="0" applyNumberFormat="1" applyFont="1" applyBorder="1" applyAlignment="1">
      <alignment horizontal="right" vertical="top"/>
    </xf>
    <xf numFmtId="169" fontId="407" fillId="0" borderId="1" xfId="0" applyNumberFormat="1" applyFont="1" applyBorder="1" applyAlignment="1">
      <alignment horizontal="right" vertical="top"/>
    </xf>
    <xf numFmtId="169" fontId="408" fillId="0" borderId="1" xfId="0" applyNumberFormat="1" applyFont="1" applyBorder="1" applyAlignment="1">
      <alignment horizontal="right" vertical="top"/>
    </xf>
    <xf numFmtId="4" fontId="409" fillId="0" borderId="1" xfId="0" applyNumberFormat="1" applyFont="1" applyBorder="1" applyAlignment="1">
      <alignment horizontal="right" vertical="top"/>
    </xf>
    <xf numFmtId="0" fontId="410" fillId="0" borderId="0" xfId="0" applyFont="1"/>
    <xf numFmtId="0" fontId="411" fillId="0" borderId="1" xfId="0" applyFont="1" applyBorder="1" applyAlignment="1">
      <alignment horizontal="left" vertical="top"/>
    </xf>
    <xf numFmtId="0" fontId="412" fillId="0" borderId="1" xfId="0" applyFont="1" applyBorder="1" applyAlignment="1">
      <alignment horizontal="left" vertical="top" wrapText="1"/>
    </xf>
    <xf numFmtId="0" fontId="413" fillId="0" borderId="1" xfId="0" applyFont="1" applyBorder="1" applyAlignment="1">
      <alignment horizontal="center" vertical="top"/>
    </xf>
    <xf numFmtId="168" fontId="414" fillId="0" borderId="1" xfId="0" applyNumberFormat="1" applyFont="1" applyBorder="1" applyAlignment="1">
      <alignment horizontal="right" vertical="top"/>
    </xf>
    <xf numFmtId="169" fontId="415" fillId="0" borderId="1" xfId="0" applyNumberFormat="1" applyFont="1" applyBorder="1" applyAlignment="1">
      <alignment horizontal="right" vertical="top"/>
    </xf>
    <xf numFmtId="169" fontId="416" fillId="0" borderId="1" xfId="0" applyNumberFormat="1" applyFont="1" applyBorder="1" applyAlignment="1">
      <alignment horizontal="right" vertical="top"/>
    </xf>
    <xf numFmtId="169" fontId="417" fillId="0" borderId="1" xfId="0" applyNumberFormat="1" applyFont="1" applyBorder="1" applyAlignment="1">
      <alignment horizontal="right" vertical="top"/>
    </xf>
    <xf numFmtId="170" fontId="418" fillId="2" borderId="1" xfId="0" applyNumberFormat="1" applyFont="1" applyFill="1" applyBorder="1" applyAlignment="1" applyProtection="1">
      <alignment horizontal="right" vertical="top"/>
      <protection locked="0"/>
    </xf>
    <xf numFmtId="171" fontId="419" fillId="0" borderId="1" xfId="0" applyNumberFormat="1" applyFont="1" applyBorder="1" applyAlignment="1">
      <alignment horizontal="right" vertical="top"/>
    </xf>
    <xf numFmtId="4" fontId="420" fillId="0" borderId="1" xfId="0" applyNumberFormat="1" applyFont="1" applyBorder="1" applyAlignment="1">
      <alignment horizontal="right" vertical="top"/>
    </xf>
    <xf numFmtId="170" fontId="421" fillId="2" borderId="1" xfId="0" applyNumberFormat="1" applyFont="1" applyFill="1" applyBorder="1" applyAlignment="1" applyProtection="1">
      <alignment horizontal="right" vertical="top"/>
      <protection locked="0"/>
    </xf>
    <xf numFmtId="169" fontId="422" fillId="0" borderId="1" xfId="0" applyNumberFormat="1" applyFont="1" applyBorder="1" applyAlignment="1">
      <alignment horizontal="right" vertical="top"/>
    </xf>
    <xf numFmtId="169" fontId="423" fillId="0" borderId="1" xfId="0" applyNumberFormat="1" applyFont="1" applyBorder="1" applyAlignment="1">
      <alignment horizontal="right" vertical="top"/>
    </xf>
    <xf numFmtId="169" fontId="424" fillId="0" borderId="1" xfId="0" applyNumberFormat="1" applyFont="1" applyBorder="1" applyAlignment="1">
      <alignment horizontal="right" vertical="top"/>
    </xf>
    <xf numFmtId="4" fontId="425" fillId="0" borderId="1" xfId="0" applyNumberFormat="1" applyFont="1" applyBorder="1" applyAlignment="1">
      <alignment horizontal="right" vertical="top"/>
    </xf>
    <xf numFmtId="0" fontId="426" fillId="0" borderId="0" xfId="0" applyFont="1"/>
    <xf numFmtId="0" fontId="427" fillId="0" borderId="1" xfId="0" applyFont="1" applyBorder="1" applyAlignment="1">
      <alignment horizontal="left" vertical="top"/>
    </xf>
    <xf numFmtId="0" fontId="428" fillId="0" borderId="1" xfId="0" applyFont="1" applyBorder="1" applyAlignment="1">
      <alignment horizontal="left" vertical="top" wrapText="1"/>
    </xf>
    <xf numFmtId="0" fontId="429" fillId="0" borderId="1" xfId="0" applyFont="1" applyBorder="1" applyAlignment="1">
      <alignment horizontal="center" vertical="top"/>
    </xf>
    <xf numFmtId="168" fontId="430" fillId="0" borderId="1" xfId="0" applyNumberFormat="1" applyFont="1" applyBorder="1" applyAlignment="1">
      <alignment horizontal="right" vertical="top"/>
    </xf>
    <xf numFmtId="169" fontId="431" fillId="0" borderId="1" xfId="0" applyNumberFormat="1" applyFont="1" applyBorder="1" applyAlignment="1">
      <alignment horizontal="right" vertical="top"/>
    </xf>
    <xf numFmtId="169" fontId="432" fillId="0" borderId="1" xfId="0" applyNumberFormat="1" applyFont="1" applyBorder="1" applyAlignment="1">
      <alignment horizontal="right" vertical="top"/>
    </xf>
    <xf numFmtId="169" fontId="433" fillId="0" borderId="1" xfId="0" applyNumberFormat="1" applyFont="1" applyBorder="1" applyAlignment="1">
      <alignment horizontal="right" vertical="top"/>
    </xf>
    <xf numFmtId="170" fontId="434" fillId="2" borderId="1" xfId="0" applyNumberFormat="1" applyFont="1" applyFill="1" applyBorder="1" applyAlignment="1" applyProtection="1">
      <alignment horizontal="right" vertical="top"/>
      <protection locked="0"/>
    </xf>
    <xf numFmtId="171" fontId="435" fillId="0" borderId="1" xfId="0" applyNumberFormat="1" applyFont="1" applyBorder="1" applyAlignment="1">
      <alignment horizontal="right" vertical="top"/>
    </xf>
    <xf numFmtId="4" fontId="436" fillId="0" borderId="1" xfId="0" applyNumberFormat="1" applyFont="1" applyBorder="1" applyAlignment="1">
      <alignment horizontal="right" vertical="top"/>
    </xf>
    <xf numFmtId="170" fontId="437" fillId="2" borderId="1" xfId="0" applyNumberFormat="1" applyFont="1" applyFill="1" applyBorder="1" applyAlignment="1" applyProtection="1">
      <alignment horizontal="right" vertical="top"/>
      <protection locked="0"/>
    </xf>
    <xf numFmtId="169" fontId="438" fillId="0" borderId="1" xfId="0" applyNumberFormat="1" applyFont="1" applyBorder="1" applyAlignment="1">
      <alignment horizontal="right" vertical="top"/>
    </xf>
    <xf numFmtId="169" fontId="439" fillId="0" borderId="1" xfId="0" applyNumberFormat="1" applyFont="1" applyBorder="1" applyAlignment="1">
      <alignment horizontal="right" vertical="top"/>
    </xf>
    <xf numFmtId="169" fontId="440" fillId="0" borderId="1" xfId="0" applyNumberFormat="1" applyFont="1" applyBorder="1" applyAlignment="1">
      <alignment horizontal="right" vertical="top"/>
    </xf>
    <xf numFmtId="4" fontId="441" fillId="0" borderId="1" xfId="0" applyNumberFormat="1" applyFont="1" applyBorder="1" applyAlignment="1">
      <alignment horizontal="right" vertical="top"/>
    </xf>
    <xf numFmtId="0" fontId="442" fillId="0" borderId="0" xfId="0" applyFont="1"/>
    <xf numFmtId="0" fontId="443" fillId="0" borderId="1" xfId="0" applyFont="1" applyBorder="1" applyAlignment="1">
      <alignment horizontal="left" vertical="top"/>
    </xf>
    <xf numFmtId="0" fontId="444" fillId="0" borderId="1" xfId="0" applyFont="1" applyBorder="1" applyAlignment="1">
      <alignment horizontal="left" vertical="top" wrapText="1"/>
    </xf>
    <xf numFmtId="0" fontId="445" fillId="0" borderId="1" xfId="0" applyFont="1" applyBorder="1" applyAlignment="1">
      <alignment horizontal="center" vertical="top"/>
    </xf>
    <xf numFmtId="168" fontId="446" fillId="0" borderId="1" xfId="0" applyNumberFormat="1" applyFont="1" applyBorder="1" applyAlignment="1">
      <alignment horizontal="right" vertical="top"/>
    </xf>
    <xf numFmtId="169" fontId="447" fillId="0" borderId="1" xfId="0" applyNumberFormat="1" applyFont="1" applyBorder="1" applyAlignment="1">
      <alignment horizontal="right" vertical="top"/>
    </xf>
    <xf numFmtId="169" fontId="448" fillId="0" borderId="1" xfId="0" applyNumberFormat="1" applyFont="1" applyBorder="1" applyAlignment="1">
      <alignment horizontal="right" vertical="top"/>
    </xf>
    <xf numFmtId="169" fontId="449" fillId="0" borderId="1" xfId="0" applyNumberFormat="1" applyFont="1" applyBorder="1" applyAlignment="1">
      <alignment horizontal="right" vertical="top"/>
    </xf>
    <xf numFmtId="170" fontId="450" fillId="2" borderId="1" xfId="0" applyNumberFormat="1" applyFont="1" applyFill="1" applyBorder="1" applyAlignment="1" applyProtection="1">
      <alignment horizontal="right" vertical="top"/>
      <protection locked="0"/>
    </xf>
    <xf numFmtId="171" fontId="451" fillId="0" borderId="1" xfId="0" applyNumberFormat="1" applyFont="1" applyBorder="1" applyAlignment="1">
      <alignment horizontal="right" vertical="top"/>
    </xf>
    <xf numFmtId="4" fontId="452" fillId="0" borderId="1" xfId="0" applyNumberFormat="1" applyFont="1" applyBorder="1" applyAlignment="1">
      <alignment horizontal="right" vertical="top"/>
    </xf>
    <xf numFmtId="170" fontId="453" fillId="2" borderId="1" xfId="0" applyNumberFormat="1" applyFont="1" applyFill="1" applyBorder="1" applyAlignment="1" applyProtection="1">
      <alignment horizontal="right" vertical="top"/>
      <protection locked="0"/>
    </xf>
    <xf numFmtId="169" fontId="454" fillId="0" borderId="1" xfId="0" applyNumberFormat="1" applyFont="1" applyBorder="1" applyAlignment="1">
      <alignment horizontal="right" vertical="top"/>
    </xf>
    <xf numFmtId="169" fontId="455" fillId="0" borderId="1" xfId="0" applyNumberFormat="1" applyFont="1" applyBorder="1" applyAlignment="1">
      <alignment horizontal="right" vertical="top"/>
    </xf>
    <xf numFmtId="169" fontId="456" fillId="0" borderId="1" xfId="0" applyNumberFormat="1" applyFont="1" applyBorder="1" applyAlignment="1">
      <alignment horizontal="right" vertical="top"/>
    </xf>
    <xf numFmtId="4" fontId="457" fillId="0" borderId="1" xfId="0" applyNumberFormat="1" applyFont="1" applyBorder="1" applyAlignment="1">
      <alignment horizontal="right" vertical="top"/>
    </xf>
    <xf numFmtId="0" fontId="458" fillId="0" borderId="0" xfId="0" applyFont="1"/>
    <xf numFmtId="0" fontId="459" fillId="0" borderId="1" xfId="0" applyFont="1" applyBorder="1" applyAlignment="1">
      <alignment horizontal="left" vertical="top"/>
    </xf>
    <xf numFmtId="0" fontId="460" fillId="0" borderId="1" xfId="0" applyFont="1" applyBorder="1" applyAlignment="1">
      <alignment horizontal="left" vertical="top" wrapText="1"/>
    </xf>
    <xf numFmtId="0" fontId="461" fillId="0" borderId="1" xfId="0" applyFont="1" applyBorder="1" applyAlignment="1">
      <alignment horizontal="center" vertical="top"/>
    </xf>
    <xf numFmtId="168" fontId="462" fillId="0" borderId="1" xfId="0" applyNumberFormat="1" applyFont="1" applyBorder="1" applyAlignment="1">
      <alignment horizontal="right" vertical="top"/>
    </xf>
    <xf numFmtId="169" fontId="463" fillId="0" borderId="1" xfId="0" applyNumberFormat="1" applyFont="1" applyBorder="1" applyAlignment="1">
      <alignment horizontal="right" vertical="top"/>
    </xf>
    <xf numFmtId="169" fontId="464" fillId="0" borderId="1" xfId="0" applyNumberFormat="1" applyFont="1" applyBorder="1" applyAlignment="1">
      <alignment horizontal="right" vertical="top"/>
    </xf>
    <xf numFmtId="169" fontId="465" fillId="0" borderId="1" xfId="0" applyNumberFormat="1" applyFont="1" applyBorder="1" applyAlignment="1">
      <alignment horizontal="right" vertical="top"/>
    </xf>
    <xf numFmtId="170" fontId="466" fillId="2" borderId="1" xfId="0" applyNumberFormat="1" applyFont="1" applyFill="1" applyBorder="1" applyAlignment="1" applyProtection="1">
      <alignment horizontal="right" vertical="top"/>
      <protection locked="0"/>
    </xf>
    <xf numFmtId="171" fontId="467" fillId="0" borderId="1" xfId="0" applyNumberFormat="1" applyFont="1" applyBorder="1" applyAlignment="1">
      <alignment horizontal="right" vertical="top"/>
    </xf>
    <xf numFmtId="4" fontId="468" fillId="0" borderId="1" xfId="0" applyNumberFormat="1" applyFont="1" applyBorder="1" applyAlignment="1">
      <alignment horizontal="right" vertical="top"/>
    </xf>
    <xf numFmtId="170" fontId="469" fillId="2" borderId="1" xfId="0" applyNumberFormat="1" applyFont="1" applyFill="1" applyBorder="1" applyAlignment="1" applyProtection="1">
      <alignment horizontal="right" vertical="top"/>
      <protection locked="0"/>
    </xf>
    <xf numFmtId="169" fontId="470" fillId="0" borderId="1" xfId="0" applyNumberFormat="1" applyFont="1" applyBorder="1" applyAlignment="1">
      <alignment horizontal="right" vertical="top"/>
    </xf>
    <xf numFmtId="169" fontId="471" fillId="0" borderId="1" xfId="0" applyNumberFormat="1" applyFont="1" applyBorder="1" applyAlignment="1">
      <alignment horizontal="right" vertical="top"/>
    </xf>
    <xf numFmtId="169" fontId="472" fillId="0" borderId="1" xfId="0" applyNumberFormat="1" applyFont="1" applyBorder="1" applyAlignment="1">
      <alignment horizontal="right" vertical="top"/>
    </xf>
    <xf numFmtId="4" fontId="473" fillId="0" borderId="1" xfId="0" applyNumberFormat="1" applyFont="1" applyBorder="1" applyAlignment="1">
      <alignment horizontal="right" vertical="top"/>
    </xf>
    <xf numFmtId="0" fontId="474" fillId="0" borderId="0" xfId="0" applyFont="1"/>
    <xf numFmtId="0" fontId="475" fillId="0" borderId="1" xfId="0" applyFont="1" applyBorder="1" applyAlignment="1">
      <alignment horizontal="left" vertical="top"/>
    </xf>
    <xf numFmtId="0" fontId="476" fillId="0" borderId="1" xfId="0" applyFont="1" applyBorder="1" applyAlignment="1">
      <alignment horizontal="left" vertical="top" wrapText="1"/>
    </xf>
    <xf numFmtId="0" fontId="477" fillId="0" borderId="1" xfId="0" applyFont="1" applyBorder="1" applyAlignment="1">
      <alignment horizontal="center" vertical="top"/>
    </xf>
    <xf numFmtId="168" fontId="478" fillId="0" borderId="1" xfId="0" applyNumberFormat="1" applyFont="1" applyBorder="1" applyAlignment="1">
      <alignment horizontal="right" vertical="top"/>
    </xf>
    <xf numFmtId="169" fontId="479" fillId="0" borderId="1" xfId="0" applyNumberFormat="1" applyFont="1" applyBorder="1" applyAlignment="1">
      <alignment horizontal="right" vertical="top"/>
    </xf>
    <xf numFmtId="169" fontId="480" fillId="0" borderId="1" xfId="0" applyNumberFormat="1" applyFont="1" applyBorder="1" applyAlignment="1">
      <alignment horizontal="right" vertical="top"/>
    </xf>
    <xf numFmtId="169" fontId="481" fillId="0" borderId="1" xfId="0" applyNumberFormat="1" applyFont="1" applyBorder="1" applyAlignment="1">
      <alignment horizontal="right" vertical="top"/>
    </xf>
    <xf numFmtId="170" fontId="482" fillId="2" borderId="1" xfId="0" applyNumberFormat="1" applyFont="1" applyFill="1" applyBorder="1" applyAlignment="1" applyProtection="1">
      <alignment horizontal="right" vertical="top"/>
      <protection locked="0"/>
    </xf>
    <xf numFmtId="171" fontId="483" fillId="0" borderId="1" xfId="0" applyNumberFormat="1" applyFont="1" applyBorder="1" applyAlignment="1">
      <alignment horizontal="right" vertical="top"/>
    </xf>
    <xf numFmtId="4" fontId="484" fillId="0" borderId="1" xfId="0" applyNumberFormat="1" applyFont="1" applyBorder="1" applyAlignment="1">
      <alignment horizontal="right" vertical="top"/>
    </xf>
    <xf numFmtId="170" fontId="485" fillId="2" borderId="1" xfId="0" applyNumberFormat="1" applyFont="1" applyFill="1" applyBorder="1" applyAlignment="1" applyProtection="1">
      <alignment horizontal="right" vertical="top"/>
      <protection locked="0"/>
    </xf>
    <xf numFmtId="169" fontId="486" fillId="0" borderId="1" xfId="0" applyNumberFormat="1" applyFont="1" applyBorder="1" applyAlignment="1">
      <alignment horizontal="right" vertical="top"/>
    </xf>
    <xf numFmtId="169" fontId="487" fillId="0" borderId="1" xfId="0" applyNumberFormat="1" applyFont="1" applyBorder="1" applyAlignment="1">
      <alignment horizontal="right" vertical="top"/>
    </xf>
    <xf numFmtId="169" fontId="488" fillId="0" borderId="1" xfId="0" applyNumberFormat="1" applyFont="1" applyBorder="1" applyAlignment="1">
      <alignment horizontal="right" vertical="top"/>
    </xf>
    <xf numFmtId="4" fontId="489" fillId="0" borderId="1" xfId="0" applyNumberFormat="1" applyFont="1" applyBorder="1" applyAlignment="1">
      <alignment horizontal="right" vertical="top"/>
    </xf>
    <xf numFmtId="0" fontId="490" fillId="0" borderId="0" xfId="0" applyFont="1"/>
    <xf numFmtId="0" fontId="491" fillId="0" borderId="1" xfId="0" applyFont="1" applyBorder="1" applyAlignment="1">
      <alignment horizontal="left" vertical="top"/>
    </xf>
    <xf numFmtId="0" fontId="492" fillId="0" borderId="1" xfId="0" applyFont="1" applyBorder="1" applyAlignment="1">
      <alignment horizontal="left" vertical="top" wrapText="1"/>
    </xf>
    <xf numFmtId="0" fontId="493" fillId="0" borderId="1" xfId="0" applyFont="1" applyBorder="1" applyAlignment="1">
      <alignment horizontal="center" vertical="top"/>
    </xf>
    <xf numFmtId="168" fontId="494" fillId="0" borderId="1" xfId="0" applyNumberFormat="1" applyFont="1" applyBorder="1" applyAlignment="1">
      <alignment horizontal="right" vertical="top"/>
    </xf>
    <xf numFmtId="169" fontId="495" fillId="0" borderId="1" xfId="0" applyNumberFormat="1" applyFont="1" applyBorder="1" applyAlignment="1">
      <alignment horizontal="right" vertical="top"/>
    </xf>
    <xf numFmtId="169" fontId="496" fillId="0" borderId="1" xfId="0" applyNumberFormat="1" applyFont="1" applyBorder="1" applyAlignment="1">
      <alignment horizontal="right" vertical="top"/>
    </xf>
    <xf numFmtId="169" fontId="497" fillId="0" borderId="1" xfId="0" applyNumberFormat="1" applyFont="1" applyBorder="1" applyAlignment="1">
      <alignment horizontal="right" vertical="top"/>
    </xf>
    <xf numFmtId="170" fontId="498" fillId="2" borderId="1" xfId="0" applyNumberFormat="1" applyFont="1" applyFill="1" applyBorder="1" applyAlignment="1" applyProtection="1">
      <alignment horizontal="right" vertical="top"/>
      <protection locked="0"/>
    </xf>
    <xf numFmtId="171" fontId="499" fillId="0" borderId="1" xfId="0" applyNumberFormat="1" applyFont="1" applyBorder="1" applyAlignment="1">
      <alignment horizontal="right" vertical="top"/>
    </xf>
    <xf numFmtId="4" fontId="500" fillId="0" borderId="1" xfId="0" applyNumberFormat="1" applyFont="1" applyBorder="1" applyAlignment="1">
      <alignment horizontal="right" vertical="top"/>
    </xf>
    <xf numFmtId="170" fontId="501" fillId="2" borderId="1" xfId="0" applyNumberFormat="1" applyFont="1" applyFill="1" applyBorder="1" applyAlignment="1" applyProtection="1">
      <alignment horizontal="right" vertical="top"/>
      <protection locked="0"/>
    </xf>
    <xf numFmtId="169" fontId="502" fillId="0" borderId="1" xfId="0" applyNumberFormat="1" applyFont="1" applyBorder="1" applyAlignment="1">
      <alignment horizontal="right" vertical="top"/>
    </xf>
    <xf numFmtId="169" fontId="503" fillId="0" borderId="1" xfId="0" applyNumberFormat="1" applyFont="1" applyBorder="1" applyAlignment="1">
      <alignment horizontal="right" vertical="top"/>
    </xf>
    <xf numFmtId="169" fontId="504" fillId="0" borderId="1" xfId="0" applyNumberFormat="1" applyFont="1" applyBorder="1" applyAlignment="1">
      <alignment horizontal="right" vertical="top"/>
    </xf>
    <xf numFmtId="4" fontId="505" fillId="0" borderId="1" xfId="0" applyNumberFormat="1" applyFont="1" applyBorder="1" applyAlignment="1">
      <alignment horizontal="right" vertical="top"/>
    </xf>
    <xf numFmtId="0" fontId="506" fillId="0" borderId="0" xfId="0" applyFont="1"/>
    <xf numFmtId="0" fontId="507" fillId="0" borderId="1" xfId="0" applyFont="1" applyBorder="1" applyAlignment="1">
      <alignment horizontal="left" vertical="top"/>
    </xf>
    <xf numFmtId="0" fontId="508" fillId="0" borderId="1" xfId="0" applyFont="1" applyBorder="1" applyAlignment="1">
      <alignment horizontal="left" vertical="top" wrapText="1"/>
    </xf>
    <xf numFmtId="0" fontId="509" fillId="0" borderId="1" xfId="0" applyFont="1" applyBorder="1" applyAlignment="1">
      <alignment horizontal="center" vertical="top"/>
    </xf>
    <xf numFmtId="168" fontId="510" fillId="0" borderId="1" xfId="0" applyNumberFormat="1" applyFont="1" applyBorder="1" applyAlignment="1">
      <alignment horizontal="right" vertical="top"/>
    </xf>
    <xf numFmtId="169" fontId="511" fillId="0" borderId="1" xfId="0" applyNumberFormat="1" applyFont="1" applyBorder="1" applyAlignment="1">
      <alignment horizontal="right" vertical="top"/>
    </xf>
    <xf numFmtId="169" fontId="512" fillId="0" borderId="1" xfId="0" applyNumberFormat="1" applyFont="1" applyBorder="1" applyAlignment="1">
      <alignment horizontal="right" vertical="top"/>
    </xf>
    <xf numFmtId="169" fontId="513" fillId="0" borderId="1" xfId="0" applyNumberFormat="1" applyFont="1" applyBorder="1" applyAlignment="1">
      <alignment horizontal="right" vertical="top"/>
    </xf>
    <xf numFmtId="170" fontId="514" fillId="2" borderId="1" xfId="0" applyNumberFormat="1" applyFont="1" applyFill="1" applyBorder="1" applyAlignment="1" applyProtection="1">
      <alignment horizontal="right" vertical="top"/>
      <protection locked="0"/>
    </xf>
    <xf numFmtId="171" fontId="515" fillId="0" borderId="1" xfId="0" applyNumberFormat="1" applyFont="1" applyBorder="1" applyAlignment="1">
      <alignment horizontal="right" vertical="top"/>
    </xf>
    <xf numFmtId="4" fontId="516" fillId="0" borderId="1" xfId="0" applyNumberFormat="1" applyFont="1" applyBorder="1" applyAlignment="1">
      <alignment horizontal="right" vertical="top"/>
    </xf>
    <xf numFmtId="170" fontId="517" fillId="2" borderId="1" xfId="0" applyNumberFormat="1" applyFont="1" applyFill="1" applyBorder="1" applyAlignment="1" applyProtection="1">
      <alignment horizontal="right" vertical="top"/>
      <protection locked="0"/>
    </xf>
    <xf numFmtId="169" fontId="518" fillId="0" borderId="1" xfId="0" applyNumberFormat="1" applyFont="1" applyBorder="1" applyAlignment="1">
      <alignment horizontal="right" vertical="top"/>
    </xf>
    <xf numFmtId="169" fontId="519" fillId="0" borderId="1" xfId="0" applyNumberFormat="1" applyFont="1" applyBorder="1" applyAlignment="1">
      <alignment horizontal="right" vertical="top"/>
    </xf>
    <xf numFmtId="169" fontId="520" fillId="0" borderId="1" xfId="0" applyNumberFormat="1" applyFont="1" applyBorder="1" applyAlignment="1">
      <alignment horizontal="right" vertical="top"/>
    </xf>
    <xf numFmtId="4" fontId="521" fillId="0" borderId="1" xfId="0" applyNumberFormat="1" applyFont="1" applyBorder="1" applyAlignment="1">
      <alignment horizontal="right" vertical="top"/>
    </xf>
    <xf numFmtId="0" fontId="522" fillId="0" borderId="0" xfId="0" applyFont="1"/>
    <xf numFmtId="4" fontId="524" fillId="3" borderId="0" xfId="0" applyNumberFormat="1" applyFont="1" applyFill="1" applyAlignment="1">
      <alignment horizontal="right"/>
    </xf>
    <xf numFmtId="4" fontId="525" fillId="3" borderId="0" xfId="0" applyNumberFormat="1" applyFont="1" applyFill="1" applyAlignment="1">
      <alignment horizontal="right"/>
    </xf>
    <xf numFmtId="4" fontId="526" fillId="3" borderId="0" xfId="0" applyNumberFormat="1" applyFont="1" applyFill="1" applyAlignment="1">
      <alignment horizontal="right"/>
    </xf>
    <xf numFmtId="0" fontId="531" fillId="0" borderId="0" xfId="0" applyFont="1" applyAlignment="1">
      <alignment horizontal="left" vertical="top"/>
    </xf>
    <xf numFmtId="0" fontId="534" fillId="3" borderId="1" xfId="0" applyFont="1" applyFill="1" applyBorder="1" applyAlignment="1">
      <alignment horizontal="left"/>
    </xf>
    <xf numFmtId="0" fontId="535" fillId="3" borderId="1" xfId="0" applyFont="1" applyFill="1" applyBorder="1" applyAlignment="1">
      <alignment horizontal="left"/>
    </xf>
    <xf numFmtId="0" fontId="536" fillId="3" borderId="1" xfId="0" applyFont="1" applyFill="1" applyBorder="1" applyAlignment="1">
      <alignment horizontal="left"/>
    </xf>
    <xf numFmtId="0" fontId="537" fillId="3" borderId="1" xfId="0" applyFont="1" applyFill="1" applyBorder="1" applyAlignment="1">
      <alignment horizontal="left"/>
    </xf>
    <xf numFmtId="0" fontId="538" fillId="3" borderId="1" xfId="0" applyFont="1" applyFill="1" applyBorder="1" applyAlignment="1">
      <alignment horizontal="left"/>
    </xf>
    <xf numFmtId="0" fontId="539" fillId="3" borderId="1" xfId="0" applyFont="1" applyFill="1" applyBorder="1" applyAlignment="1">
      <alignment horizontal="left"/>
    </xf>
    <xf numFmtId="0" fontId="540" fillId="3" borderId="1" xfId="0" applyFont="1" applyFill="1" applyBorder="1" applyAlignment="1">
      <alignment horizontal="left"/>
    </xf>
    <xf numFmtId="0" fontId="541" fillId="3" borderId="1" xfId="0" applyFont="1" applyFill="1" applyBorder="1" applyAlignment="1">
      <alignment horizontal="left"/>
    </xf>
    <xf numFmtId="0" fontId="542" fillId="3" borderId="1" xfId="0" applyFont="1" applyFill="1" applyBorder="1" applyAlignment="1">
      <alignment horizontal="left"/>
    </xf>
    <xf numFmtId="0" fontId="543" fillId="3" borderId="1" xfId="0" applyFont="1" applyFill="1" applyBorder="1" applyAlignment="1">
      <alignment horizontal="left"/>
    </xf>
    <xf numFmtId="0" fontId="544" fillId="3" borderId="1" xfId="0" applyFont="1" applyFill="1" applyBorder="1" applyAlignment="1">
      <alignment horizontal="left"/>
    </xf>
    <xf numFmtId="0" fontId="545" fillId="3" borderId="1" xfId="0" applyFont="1" applyFill="1" applyBorder="1" applyAlignment="1">
      <alignment horizontal="left"/>
    </xf>
    <xf numFmtId="0" fontId="546" fillId="3" borderId="1" xfId="0" applyFont="1" applyFill="1" applyBorder="1" applyAlignment="1">
      <alignment horizontal="left"/>
    </xf>
    <xf numFmtId="0" fontId="547" fillId="3" borderId="1" xfId="0" applyFont="1" applyFill="1" applyBorder="1" applyAlignment="1">
      <alignment horizontal="left"/>
    </xf>
    <xf numFmtId="0" fontId="548" fillId="3" borderId="1" xfId="0" applyFont="1" applyFill="1" applyBorder="1" applyAlignment="1">
      <alignment horizontal="left"/>
    </xf>
    <xf numFmtId="0" fontId="549" fillId="3" borderId="1" xfId="0" applyFont="1" applyFill="1" applyBorder="1" applyAlignment="1">
      <alignment horizontal="left"/>
    </xf>
    <xf numFmtId="0" fontId="550" fillId="3" borderId="1" xfId="0" applyFont="1" applyFill="1" applyBorder="1" applyAlignment="1">
      <alignment horizontal="left"/>
    </xf>
    <xf numFmtId="0" fontId="551" fillId="0" borderId="1" xfId="0" applyFont="1" applyBorder="1" applyAlignment="1">
      <alignment horizontal="left" vertical="top"/>
    </xf>
    <xf numFmtId="0" fontId="552" fillId="0" borderId="1" xfId="0" applyFont="1" applyBorder="1" applyAlignment="1">
      <alignment horizontal="left" vertical="top" wrapText="1"/>
    </xf>
    <xf numFmtId="4" fontId="553" fillId="2" borderId="1" xfId="0" applyNumberFormat="1" applyFont="1" applyFill="1" applyBorder="1" applyAlignment="1" applyProtection="1">
      <alignment horizontal="right" vertical="top"/>
      <protection locked="0"/>
    </xf>
    <xf numFmtId="4" fontId="554" fillId="0" borderId="1" xfId="0" applyNumberFormat="1" applyFont="1" applyBorder="1" applyAlignment="1">
      <alignment horizontal="right" vertical="top"/>
    </xf>
    <xf numFmtId="4" fontId="555" fillId="2" borderId="1" xfId="0" applyNumberFormat="1" applyFont="1" applyFill="1" applyBorder="1" applyAlignment="1" applyProtection="1">
      <alignment horizontal="right" vertical="top"/>
      <protection locked="0"/>
    </xf>
    <xf numFmtId="4" fontId="556" fillId="0" borderId="1" xfId="0" applyNumberFormat="1" applyFont="1" applyBorder="1" applyAlignment="1">
      <alignment horizontal="right" vertical="top"/>
    </xf>
    <xf numFmtId="4" fontId="557" fillId="2" borderId="1" xfId="0" applyNumberFormat="1" applyFont="1" applyFill="1" applyBorder="1" applyAlignment="1" applyProtection="1">
      <alignment horizontal="right" vertical="top"/>
      <protection locked="0"/>
    </xf>
    <xf numFmtId="4" fontId="558" fillId="0" borderId="1" xfId="0" applyNumberFormat="1" applyFont="1" applyBorder="1" applyAlignment="1">
      <alignment horizontal="right" vertical="top"/>
    </xf>
    <xf numFmtId="4" fontId="559" fillId="2" borderId="1" xfId="0" applyNumberFormat="1" applyFont="1" applyFill="1" applyBorder="1" applyAlignment="1" applyProtection="1">
      <alignment horizontal="right" vertical="top"/>
      <protection locked="0"/>
    </xf>
    <xf numFmtId="4" fontId="560" fillId="0" borderId="1" xfId="0" applyNumberFormat="1" applyFont="1" applyBorder="1" applyAlignment="1">
      <alignment horizontal="right" vertical="top"/>
    </xf>
    <xf numFmtId="4" fontId="561" fillId="2" borderId="1" xfId="0" applyNumberFormat="1" applyFont="1" applyFill="1" applyBorder="1" applyAlignment="1" applyProtection="1">
      <alignment horizontal="right" vertical="top"/>
      <protection locked="0"/>
    </xf>
    <xf numFmtId="4" fontId="562" fillId="0" borderId="1" xfId="0" applyNumberFormat="1" applyFont="1" applyBorder="1" applyAlignment="1">
      <alignment horizontal="right" vertical="top"/>
    </xf>
    <xf numFmtId="4" fontId="563" fillId="2" borderId="1" xfId="0" applyNumberFormat="1" applyFont="1" applyFill="1" applyBorder="1" applyAlignment="1" applyProtection="1">
      <alignment horizontal="right" vertical="top"/>
      <protection locked="0"/>
    </xf>
    <xf numFmtId="4" fontId="564" fillId="0" borderId="1" xfId="0" applyNumberFormat="1" applyFont="1" applyBorder="1" applyAlignment="1">
      <alignment horizontal="right" vertical="top"/>
    </xf>
    <xf numFmtId="4" fontId="565" fillId="3" borderId="1" xfId="0" applyNumberFormat="1" applyFont="1" applyFill="1" applyBorder="1" applyAlignment="1">
      <alignment horizontal="right" vertical="top"/>
    </xf>
    <xf numFmtId="4" fontId="566" fillId="3" borderId="1" xfId="0" applyNumberFormat="1" applyFont="1" applyFill="1" applyBorder="1" applyAlignment="1">
      <alignment horizontal="right" vertical="top"/>
    </xf>
    <xf numFmtId="0" fontId="567" fillId="0" borderId="1" xfId="0" applyFont="1" applyBorder="1" applyAlignment="1">
      <alignment horizontal="left" vertical="top"/>
    </xf>
    <xf numFmtId="0" fontId="568" fillId="0" borderId="1" xfId="0" applyFont="1" applyBorder="1" applyAlignment="1">
      <alignment horizontal="left" vertical="top" wrapText="1"/>
    </xf>
    <xf numFmtId="4" fontId="569" fillId="2" borderId="1" xfId="0" applyNumberFormat="1" applyFont="1" applyFill="1" applyBorder="1" applyAlignment="1" applyProtection="1">
      <alignment horizontal="right" vertical="top"/>
      <protection locked="0"/>
    </xf>
    <xf numFmtId="4" fontId="570" fillId="0" borderId="1" xfId="0" applyNumberFormat="1" applyFont="1" applyBorder="1" applyAlignment="1">
      <alignment horizontal="right" vertical="top"/>
    </xf>
    <xf numFmtId="4" fontId="571" fillId="2" borderId="1" xfId="0" applyNumberFormat="1" applyFont="1" applyFill="1" applyBorder="1" applyAlignment="1" applyProtection="1">
      <alignment horizontal="right" vertical="top"/>
      <protection locked="0"/>
    </xf>
    <xf numFmtId="4" fontId="572" fillId="0" borderId="1" xfId="0" applyNumberFormat="1" applyFont="1" applyBorder="1" applyAlignment="1">
      <alignment horizontal="right" vertical="top"/>
    </xf>
    <xf numFmtId="4" fontId="573" fillId="2" borderId="1" xfId="0" applyNumberFormat="1" applyFont="1" applyFill="1" applyBorder="1" applyAlignment="1" applyProtection="1">
      <alignment horizontal="right" vertical="top"/>
      <protection locked="0"/>
    </xf>
    <xf numFmtId="4" fontId="574" fillId="0" borderId="1" xfId="0" applyNumberFormat="1" applyFont="1" applyBorder="1" applyAlignment="1">
      <alignment horizontal="right" vertical="top"/>
    </xf>
    <xf numFmtId="4" fontId="575" fillId="2" borderId="1" xfId="0" applyNumberFormat="1" applyFont="1" applyFill="1" applyBorder="1" applyAlignment="1" applyProtection="1">
      <alignment horizontal="right" vertical="top"/>
      <protection locked="0"/>
    </xf>
    <xf numFmtId="4" fontId="576" fillId="0" borderId="1" xfId="0" applyNumberFormat="1" applyFont="1" applyBorder="1" applyAlignment="1">
      <alignment horizontal="right" vertical="top"/>
    </xf>
    <xf numFmtId="4" fontId="577" fillId="2" borderId="1" xfId="0" applyNumberFormat="1" applyFont="1" applyFill="1" applyBorder="1" applyAlignment="1" applyProtection="1">
      <alignment horizontal="right" vertical="top"/>
      <protection locked="0"/>
    </xf>
    <xf numFmtId="4" fontId="578" fillId="0" borderId="1" xfId="0" applyNumberFormat="1" applyFont="1" applyBorder="1" applyAlignment="1">
      <alignment horizontal="right" vertical="top"/>
    </xf>
    <xf numFmtId="4" fontId="579" fillId="2" borderId="1" xfId="0" applyNumberFormat="1" applyFont="1" applyFill="1" applyBorder="1" applyAlignment="1" applyProtection="1">
      <alignment horizontal="right" vertical="top"/>
      <protection locked="0"/>
    </xf>
    <xf numFmtId="4" fontId="580" fillId="0" borderId="1" xfId="0" applyNumberFormat="1" applyFont="1" applyBorder="1" applyAlignment="1">
      <alignment horizontal="right" vertical="top"/>
    </xf>
    <xf numFmtId="4" fontId="581" fillId="3" borderId="1" xfId="0" applyNumberFormat="1" applyFont="1" applyFill="1" applyBorder="1" applyAlignment="1">
      <alignment horizontal="right" vertical="top"/>
    </xf>
    <xf numFmtId="4" fontId="582" fillId="3" borderId="1" xfId="0" applyNumberFormat="1" applyFont="1" applyFill="1" applyBorder="1" applyAlignment="1">
      <alignment horizontal="right" vertical="top"/>
    </xf>
    <xf numFmtId="0" fontId="583" fillId="0" borderId="1" xfId="0" applyFont="1" applyBorder="1" applyAlignment="1">
      <alignment horizontal="left" vertical="top"/>
    </xf>
    <xf numFmtId="0" fontId="584" fillId="0" borderId="1" xfId="0" applyFont="1" applyBorder="1" applyAlignment="1">
      <alignment horizontal="left" vertical="top" wrapText="1"/>
    </xf>
    <xf numFmtId="4" fontId="585" fillId="2" borderId="1" xfId="0" applyNumberFormat="1" applyFont="1" applyFill="1" applyBorder="1" applyAlignment="1" applyProtection="1">
      <alignment horizontal="right" vertical="top"/>
      <protection locked="0"/>
    </xf>
    <xf numFmtId="4" fontId="586" fillId="0" borderId="1" xfId="0" applyNumberFormat="1" applyFont="1" applyBorder="1" applyAlignment="1">
      <alignment horizontal="right" vertical="top"/>
    </xf>
    <xf numFmtId="4" fontId="587" fillId="2" borderId="1" xfId="0" applyNumberFormat="1" applyFont="1" applyFill="1" applyBorder="1" applyAlignment="1" applyProtection="1">
      <alignment horizontal="right" vertical="top"/>
      <protection locked="0"/>
    </xf>
    <xf numFmtId="4" fontId="588" fillId="0" borderId="1" xfId="0" applyNumberFormat="1" applyFont="1" applyBorder="1" applyAlignment="1">
      <alignment horizontal="right" vertical="top"/>
    </xf>
    <xf numFmtId="4" fontId="589" fillId="2" borderId="1" xfId="0" applyNumberFormat="1" applyFont="1" applyFill="1" applyBorder="1" applyAlignment="1" applyProtection="1">
      <alignment horizontal="right" vertical="top"/>
      <protection locked="0"/>
    </xf>
    <xf numFmtId="4" fontId="590" fillId="0" borderId="1" xfId="0" applyNumberFormat="1" applyFont="1" applyBorder="1" applyAlignment="1">
      <alignment horizontal="right" vertical="top"/>
    </xf>
    <xf numFmtId="4" fontId="591" fillId="2" borderId="1" xfId="0" applyNumberFormat="1" applyFont="1" applyFill="1" applyBorder="1" applyAlignment="1" applyProtection="1">
      <alignment horizontal="right" vertical="top"/>
      <protection locked="0"/>
    </xf>
    <xf numFmtId="4" fontId="592" fillId="0" borderId="1" xfId="0" applyNumberFormat="1" applyFont="1" applyBorder="1" applyAlignment="1">
      <alignment horizontal="right" vertical="top"/>
    </xf>
    <xf numFmtId="4" fontId="593" fillId="2" borderId="1" xfId="0" applyNumberFormat="1" applyFont="1" applyFill="1" applyBorder="1" applyAlignment="1" applyProtection="1">
      <alignment horizontal="right" vertical="top"/>
      <protection locked="0"/>
    </xf>
    <xf numFmtId="4" fontId="594" fillId="0" borderId="1" xfId="0" applyNumberFormat="1" applyFont="1" applyBorder="1" applyAlignment="1">
      <alignment horizontal="right" vertical="top"/>
    </xf>
    <xf numFmtId="4" fontId="595" fillId="2" borderId="1" xfId="0" applyNumberFormat="1" applyFont="1" applyFill="1" applyBorder="1" applyAlignment="1" applyProtection="1">
      <alignment horizontal="right" vertical="top"/>
      <protection locked="0"/>
    </xf>
    <xf numFmtId="4" fontId="596" fillId="0" borderId="1" xfId="0" applyNumberFormat="1" applyFont="1" applyBorder="1" applyAlignment="1">
      <alignment horizontal="right" vertical="top"/>
    </xf>
    <xf numFmtId="4" fontId="597" fillId="3" borderId="1" xfId="0" applyNumberFormat="1" applyFont="1" applyFill="1" applyBorder="1" applyAlignment="1">
      <alignment horizontal="right" vertical="top"/>
    </xf>
    <xf numFmtId="4" fontId="598" fillId="3" borderId="1" xfId="0" applyNumberFormat="1" applyFont="1" applyFill="1" applyBorder="1" applyAlignment="1">
      <alignment horizontal="right" vertical="top"/>
    </xf>
    <xf numFmtId="0" fontId="599" fillId="0" borderId="1" xfId="0" applyFont="1" applyBorder="1" applyAlignment="1">
      <alignment horizontal="left" vertical="top"/>
    </xf>
    <xf numFmtId="0" fontId="600" fillId="0" borderId="1" xfId="0" applyFont="1" applyBorder="1" applyAlignment="1">
      <alignment horizontal="left" vertical="top" wrapText="1"/>
    </xf>
    <xf numFmtId="4" fontId="601" fillId="2" borderId="1" xfId="0" applyNumberFormat="1" applyFont="1" applyFill="1" applyBorder="1" applyAlignment="1" applyProtection="1">
      <alignment horizontal="right" vertical="top"/>
      <protection locked="0"/>
    </xf>
    <xf numFmtId="4" fontId="602" fillId="0" borderId="1" xfId="0" applyNumberFormat="1" applyFont="1" applyBorder="1" applyAlignment="1">
      <alignment horizontal="right" vertical="top"/>
    </xf>
    <xf numFmtId="4" fontId="603" fillId="2" borderId="1" xfId="0" applyNumberFormat="1" applyFont="1" applyFill="1" applyBorder="1" applyAlignment="1" applyProtection="1">
      <alignment horizontal="right" vertical="top"/>
      <protection locked="0"/>
    </xf>
    <xf numFmtId="4" fontId="604" fillId="0" borderId="1" xfId="0" applyNumberFormat="1" applyFont="1" applyBorder="1" applyAlignment="1">
      <alignment horizontal="right" vertical="top"/>
    </xf>
    <xf numFmtId="4" fontId="605" fillId="2" borderId="1" xfId="0" applyNumberFormat="1" applyFont="1" applyFill="1" applyBorder="1" applyAlignment="1" applyProtection="1">
      <alignment horizontal="right" vertical="top"/>
      <protection locked="0"/>
    </xf>
    <xf numFmtId="4" fontId="606" fillId="0" borderId="1" xfId="0" applyNumberFormat="1" applyFont="1" applyBorder="1" applyAlignment="1">
      <alignment horizontal="right" vertical="top"/>
    </xf>
    <xf numFmtId="4" fontId="607" fillId="2" borderId="1" xfId="0" applyNumberFormat="1" applyFont="1" applyFill="1" applyBorder="1" applyAlignment="1" applyProtection="1">
      <alignment horizontal="right" vertical="top"/>
      <protection locked="0"/>
    </xf>
    <xf numFmtId="4" fontId="608" fillId="0" borderId="1" xfId="0" applyNumberFormat="1" applyFont="1" applyBorder="1" applyAlignment="1">
      <alignment horizontal="right" vertical="top"/>
    </xf>
    <xf numFmtId="4" fontId="609" fillId="2" borderId="1" xfId="0" applyNumberFormat="1" applyFont="1" applyFill="1" applyBorder="1" applyAlignment="1" applyProtection="1">
      <alignment horizontal="right" vertical="top"/>
      <protection locked="0"/>
    </xf>
    <xf numFmtId="4" fontId="610" fillId="0" borderId="1" xfId="0" applyNumberFormat="1" applyFont="1" applyBorder="1" applyAlignment="1">
      <alignment horizontal="right" vertical="top"/>
    </xf>
    <xf numFmtId="4" fontId="611" fillId="2" borderId="1" xfId="0" applyNumberFormat="1" applyFont="1" applyFill="1" applyBorder="1" applyAlignment="1" applyProtection="1">
      <alignment horizontal="right" vertical="top"/>
      <protection locked="0"/>
    </xf>
    <xf numFmtId="4" fontId="612" fillId="0" borderId="1" xfId="0" applyNumberFormat="1" applyFont="1" applyBorder="1" applyAlignment="1">
      <alignment horizontal="right" vertical="top"/>
    </xf>
    <xf numFmtId="4" fontId="613" fillId="3" borderId="1" xfId="0" applyNumberFormat="1" applyFont="1" applyFill="1" applyBorder="1" applyAlignment="1">
      <alignment horizontal="right" vertical="top"/>
    </xf>
    <xf numFmtId="4" fontId="614" fillId="3" borderId="1" xfId="0" applyNumberFormat="1" applyFont="1" applyFill="1" applyBorder="1" applyAlignment="1">
      <alignment horizontal="right" vertical="top"/>
    </xf>
    <xf numFmtId="0" fontId="615" fillId="0" borderId="1" xfId="0" applyFont="1" applyBorder="1" applyAlignment="1">
      <alignment horizontal="left" vertical="top"/>
    </xf>
    <xf numFmtId="0" fontId="616" fillId="0" borderId="1" xfId="0" applyFont="1" applyBorder="1" applyAlignment="1">
      <alignment horizontal="left" vertical="top" wrapText="1"/>
    </xf>
    <xf numFmtId="4" fontId="617" fillId="2" borderId="1" xfId="0" applyNumberFormat="1" applyFont="1" applyFill="1" applyBorder="1" applyAlignment="1" applyProtection="1">
      <alignment horizontal="right" vertical="top"/>
      <protection locked="0"/>
    </xf>
    <xf numFmtId="4" fontId="618" fillId="0" borderId="1" xfId="0" applyNumberFormat="1" applyFont="1" applyBorder="1" applyAlignment="1">
      <alignment horizontal="right" vertical="top"/>
    </xf>
    <xf numFmtId="4" fontId="619" fillId="2" borderId="1" xfId="0" applyNumberFormat="1" applyFont="1" applyFill="1" applyBorder="1" applyAlignment="1" applyProtection="1">
      <alignment horizontal="right" vertical="top"/>
      <protection locked="0"/>
    </xf>
    <xf numFmtId="4" fontId="620" fillId="0" borderId="1" xfId="0" applyNumberFormat="1" applyFont="1" applyBorder="1" applyAlignment="1">
      <alignment horizontal="right" vertical="top"/>
    </xf>
    <xf numFmtId="4" fontId="621" fillId="2" borderId="1" xfId="0" applyNumberFormat="1" applyFont="1" applyFill="1" applyBorder="1" applyAlignment="1" applyProtection="1">
      <alignment horizontal="right" vertical="top"/>
      <protection locked="0"/>
    </xf>
    <xf numFmtId="4" fontId="622" fillId="0" borderId="1" xfId="0" applyNumberFormat="1" applyFont="1" applyBorder="1" applyAlignment="1">
      <alignment horizontal="right" vertical="top"/>
    </xf>
    <xf numFmtId="4" fontId="623" fillId="2" borderId="1" xfId="0" applyNumberFormat="1" applyFont="1" applyFill="1" applyBorder="1" applyAlignment="1" applyProtection="1">
      <alignment horizontal="right" vertical="top"/>
      <protection locked="0"/>
    </xf>
    <xf numFmtId="4" fontId="624" fillId="0" borderId="1" xfId="0" applyNumberFormat="1" applyFont="1" applyBorder="1" applyAlignment="1">
      <alignment horizontal="right" vertical="top"/>
    </xf>
    <xf numFmtId="4" fontId="625" fillId="2" borderId="1" xfId="0" applyNumberFormat="1" applyFont="1" applyFill="1" applyBorder="1" applyAlignment="1" applyProtection="1">
      <alignment horizontal="right" vertical="top"/>
      <protection locked="0"/>
    </xf>
    <xf numFmtId="4" fontId="626" fillId="0" borderId="1" xfId="0" applyNumberFormat="1" applyFont="1" applyBorder="1" applyAlignment="1">
      <alignment horizontal="right" vertical="top"/>
    </xf>
    <xf numFmtId="4" fontId="627" fillId="2" borderId="1" xfId="0" applyNumberFormat="1" applyFont="1" applyFill="1" applyBorder="1" applyAlignment="1" applyProtection="1">
      <alignment horizontal="right" vertical="top"/>
      <protection locked="0"/>
    </xf>
    <xf numFmtId="4" fontId="628" fillId="0" borderId="1" xfId="0" applyNumberFormat="1" applyFont="1" applyBorder="1" applyAlignment="1">
      <alignment horizontal="right" vertical="top"/>
    </xf>
    <xf numFmtId="4" fontId="629" fillId="3" borderId="1" xfId="0" applyNumberFormat="1" applyFont="1" applyFill="1" applyBorder="1" applyAlignment="1">
      <alignment horizontal="right" vertical="top"/>
    </xf>
    <xf numFmtId="4" fontId="630" fillId="3" borderId="1" xfId="0" applyNumberFormat="1" applyFont="1" applyFill="1" applyBorder="1" applyAlignment="1">
      <alignment horizontal="right" vertical="top"/>
    </xf>
    <xf numFmtId="0" fontId="631" fillId="0" borderId="1" xfId="0" applyFont="1" applyBorder="1" applyAlignment="1">
      <alignment horizontal="left" vertical="top"/>
    </xf>
    <xf numFmtId="0" fontId="632" fillId="0" borderId="1" xfId="0" applyFont="1" applyBorder="1" applyAlignment="1">
      <alignment horizontal="left" vertical="top" wrapText="1"/>
    </xf>
    <xf numFmtId="4" fontId="633" fillId="2" borderId="1" xfId="0" applyNumberFormat="1" applyFont="1" applyFill="1" applyBorder="1" applyAlignment="1" applyProtection="1">
      <alignment horizontal="right" vertical="top"/>
      <protection locked="0"/>
    </xf>
    <xf numFmtId="4" fontId="634" fillId="0" borderId="1" xfId="0" applyNumberFormat="1" applyFont="1" applyBorder="1" applyAlignment="1">
      <alignment horizontal="right" vertical="top"/>
    </xf>
    <xf numFmtId="4" fontId="635" fillId="2" borderId="1" xfId="0" applyNumberFormat="1" applyFont="1" applyFill="1" applyBorder="1" applyAlignment="1" applyProtection="1">
      <alignment horizontal="right" vertical="top"/>
      <protection locked="0"/>
    </xf>
    <xf numFmtId="4" fontId="636" fillId="0" borderId="1" xfId="0" applyNumberFormat="1" applyFont="1" applyBorder="1" applyAlignment="1">
      <alignment horizontal="right" vertical="top"/>
    </xf>
    <xf numFmtId="4" fontId="637" fillId="2" borderId="1" xfId="0" applyNumberFormat="1" applyFont="1" applyFill="1" applyBorder="1" applyAlignment="1" applyProtection="1">
      <alignment horizontal="right" vertical="top"/>
      <protection locked="0"/>
    </xf>
    <xf numFmtId="4" fontId="638" fillId="0" borderId="1" xfId="0" applyNumberFormat="1" applyFont="1" applyBorder="1" applyAlignment="1">
      <alignment horizontal="right" vertical="top"/>
    </xf>
    <xf numFmtId="4" fontId="639" fillId="2" borderId="1" xfId="0" applyNumberFormat="1" applyFont="1" applyFill="1" applyBorder="1" applyAlignment="1" applyProtection="1">
      <alignment horizontal="right" vertical="top"/>
      <protection locked="0"/>
    </xf>
    <xf numFmtId="4" fontId="640" fillId="0" borderId="1" xfId="0" applyNumberFormat="1" applyFont="1" applyBorder="1" applyAlignment="1">
      <alignment horizontal="right" vertical="top"/>
    </xf>
    <xf numFmtId="4" fontId="641" fillId="2" borderId="1" xfId="0" applyNumberFormat="1" applyFont="1" applyFill="1" applyBorder="1" applyAlignment="1" applyProtection="1">
      <alignment horizontal="right" vertical="top"/>
      <protection locked="0"/>
    </xf>
    <xf numFmtId="4" fontId="642" fillId="0" borderId="1" xfId="0" applyNumberFormat="1" applyFont="1" applyBorder="1" applyAlignment="1">
      <alignment horizontal="right" vertical="top"/>
    </xf>
    <xf numFmtId="4" fontId="643" fillId="2" borderId="1" xfId="0" applyNumberFormat="1" applyFont="1" applyFill="1" applyBorder="1" applyAlignment="1" applyProtection="1">
      <alignment horizontal="right" vertical="top"/>
      <protection locked="0"/>
    </xf>
    <xf numFmtId="4" fontId="644" fillId="0" borderId="1" xfId="0" applyNumberFormat="1" applyFont="1" applyBorder="1" applyAlignment="1">
      <alignment horizontal="right" vertical="top"/>
    </xf>
    <xf numFmtId="4" fontId="645" fillId="3" borderId="1" xfId="0" applyNumberFormat="1" applyFont="1" applyFill="1" applyBorder="1" applyAlignment="1">
      <alignment horizontal="right" vertical="top"/>
    </xf>
    <xf numFmtId="4" fontId="646" fillId="3" borderId="1" xfId="0" applyNumberFormat="1" applyFont="1" applyFill="1" applyBorder="1" applyAlignment="1">
      <alignment horizontal="right" vertical="top"/>
    </xf>
    <xf numFmtId="4" fontId="649" fillId="3" borderId="1" xfId="0" applyNumberFormat="1" applyFont="1" applyFill="1" applyBorder="1" applyAlignment="1">
      <alignment horizontal="right"/>
    </xf>
    <xf numFmtId="4" fontId="662" fillId="3" borderId="1" xfId="0" applyNumberFormat="1" applyFont="1" applyFill="1" applyBorder="1" applyAlignment="1">
      <alignment horizontal="right"/>
    </xf>
    <xf numFmtId="4" fontId="663" fillId="3" borderId="1" xfId="0" applyNumberFormat="1" applyFont="1" applyFill="1" applyBorder="1" applyAlignment="1">
      <alignment horizontal="right"/>
    </xf>
    <xf numFmtId="0" fontId="664" fillId="0" borderId="0" xfId="0" applyFont="1" applyAlignment="1">
      <alignment horizontal="left" vertical="top"/>
    </xf>
    <xf numFmtId="0" fontId="667" fillId="3" borderId="1" xfId="0" applyFont="1" applyFill="1" applyBorder="1" applyAlignment="1">
      <alignment horizontal="left"/>
    </xf>
    <xf numFmtId="0" fontId="668" fillId="3" borderId="1" xfId="0" applyFont="1" applyFill="1" applyBorder="1" applyAlignment="1">
      <alignment horizontal="left"/>
    </xf>
    <xf numFmtId="0" fontId="669" fillId="3" borderId="1" xfId="0" applyFont="1" applyFill="1" applyBorder="1" applyAlignment="1">
      <alignment horizontal="left"/>
    </xf>
    <xf numFmtId="0" fontId="670" fillId="3" borderId="1" xfId="0" applyFont="1" applyFill="1" applyBorder="1" applyAlignment="1">
      <alignment horizontal="left"/>
    </xf>
    <xf numFmtId="0" fontId="676" fillId="0" borderId="1" xfId="0" applyFont="1" applyBorder="1" applyAlignment="1">
      <alignment horizontal="left" vertical="top"/>
    </xf>
    <xf numFmtId="4" fontId="677" fillId="0" borderId="1" xfId="0" applyNumberFormat="1" applyFont="1" applyBorder="1" applyAlignment="1">
      <alignment horizontal="right" vertical="top"/>
    </xf>
    <xf numFmtId="4" fontId="678" fillId="0" borderId="1" xfId="0" applyNumberFormat="1" applyFont="1" applyBorder="1" applyAlignment="1">
      <alignment horizontal="right" vertical="top"/>
    </xf>
    <xf numFmtId="4" fontId="679" fillId="2" borderId="1" xfId="0" applyNumberFormat="1" applyFont="1" applyFill="1" applyBorder="1" applyAlignment="1" applyProtection="1">
      <alignment vertical="top"/>
      <protection locked="0"/>
    </xf>
    <xf numFmtId="0" fontId="685" fillId="0" borderId="0" xfId="0" applyFont="1"/>
    <xf numFmtId="0" fontId="686" fillId="0" borderId="1" xfId="0" applyFont="1" applyBorder="1" applyAlignment="1">
      <alignment horizontal="left" vertical="top"/>
    </xf>
    <xf numFmtId="4" fontId="687" fillId="0" borderId="1" xfId="0" applyNumberFormat="1" applyFont="1" applyBorder="1" applyAlignment="1">
      <alignment horizontal="right" vertical="top"/>
    </xf>
    <xf numFmtId="4" fontId="688" fillId="0" borderId="1" xfId="0" applyNumberFormat="1" applyFont="1" applyBorder="1" applyAlignment="1">
      <alignment horizontal="right" vertical="top"/>
    </xf>
    <xf numFmtId="4" fontId="689" fillId="2" borderId="1" xfId="0" applyNumberFormat="1" applyFont="1" applyFill="1" applyBorder="1" applyAlignment="1" applyProtection="1">
      <alignment vertical="top"/>
      <protection locked="0"/>
    </xf>
    <xf numFmtId="0" fontId="695" fillId="0" borderId="0" xfId="0" applyFont="1"/>
    <xf numFmtId="0" fontId="696" fillId="0" borderId="1" xfId="0" applyFont="1" applyBorder="1" applyAlignment="1">
      <alignment horizontal="left" vertical="top"/>
    </xf>
    <xf numFmtId="4" fontId="697" fillId="0" borderId="1" xfId="0" applyNumberFormat="1" applyFont="1" applyBorder="1" applyAlignment="1">
      <alignment horizontal="right" vertical="top"/>
    </xf>
    <xf numFmtId="4" fontId="698" fillId="0" borderId="1" xfId="0" applyNumberFormat="1" applyFont="1" applyBorder="1" applyAlignment="1">
      <alignment horizontal="right" vertical="top"/>
    </xf>
    <xf numFmtId="4" fontId="699" fillId="2" borderId="1" xfId="0" applyNumberFormat="1" applyFont="1" applyFill="1" applyBorder="1" applyAlignment="1" applyProtection="1">
      <alignment vertical="top"/>
      <protection locked="0"/>
    </xf>
    <xf numFmtId="0" fontId="705" fillId="0" borderId="0" xfId="0" applyFont="1"/>
    <xf numFmtId="0" fontId="706" fillId="0" borderId="1" xfId="0" applyFont="1" applyBorder="1" applyAlignment="1">
      <alignment horizontal="left" vertical="top"/>
    </xf>
    <xf numFmtId="4" fontId="707" fillId="0" borderId="1" xfId="0" applyNumberFormat="1" applyFont="1" applyBorder="1" applyAlignment="1">
      <alignment horizontal="right" vertical="top"/>
    </xf>
    <xf numFmtId="4" fontId="708" fillId="0" borderId="1" xfId="0" applyNumberFormat="1" applyFont="1" applyBorder="1" applyAlignment="1">
      <alignment horizontal="right" vertical="top"/>
    </xf>
    <xf numFmtId="4" fontId="709" fillId="2" borderId="1" xfId="0" applyNumberFormat="1" applyFont="1" applyFill="1" applyBorder="1" applyAlignment="1" applyProtection="1">
      <alignment vertical="top"/>
      <protection locked="0"/>
    </xf>
    <xf numFmtId="0" fontId="715" fillId="0" borderId="0" xfId="0" applyFont="1"/>
    <xf numFmtId="0" fontId="716" fillId="0" borderId="1" xfId="0" applyFont="1" applyBorder="1" applyAlignment="1">
      <alignment horizontal="left" vertical="top"/>
    </xf>
    <xf numFmtId="4" fontId="717" fillId="0" borderId="1" xfId="0" applyNumberFormat="1" applyFont="1" applyBorder="1" applyAlignment="1">
      <alignment horizontal="right" vertical="top"/>
    </xf>
    <xf numFmtId="4" fontId="718" fillId="0" borderId="1" xfId="0" applyNumberFormat="1" applyFont="1" applyBorder="1" applyAlignment="1">
      <alignment horizontal="right" vertical="top"/>
    </xf>
    <xf numFmtId="4" fontId="719" fillId="2" borderId="1" xfId="0" applyNumberFormat="1" applyFont="1" applyFill="1" applyBorder="1" applyAlignment="1" applyProtection="1">
      <alignment vertical="top"/>
      <protection locked="0"/>
    </xf>
    <xf numFmtId="0" fontId="725" fillId="0" borderId="0" xfId="0" applyFont="1"/>
    <xf numFmtId="0" fontId="726" fillId="0" borderId="1" xfId="0" applyFont="1" applyBorder="1" applyAlignment="1">
      <alignment horizontal="left" vertical="top"/>
    </xf>
    <xf numFmtId="4" fontId="727" fillId="0" borderId="1" xfId="0" applyNumberFormat="1" applyFont="1" applyBorder="1" applyAlignment="1">
      <alignment horizontal="right" vertical="top"/>
    </xf>
    <xf numFmtId="4" fontId="728" fillId="0" borderId="1" xfId="0" applyNumberFormat="1" applyFont="1" applyBorder="1" applyAlignment="1">
      <alignment horizontal="right" vertical="top"/>
    </xf>
    <xf numFmtId="4" fontId="729" fillId="0" borderId="1" xfId="0" applyNumberFormat="1" applyFont="1" applyBorder="1" applyAlignment="1">
      <alignment horizontal="right" vertical="top"/>
    </xf>
    <xf numFmtId="0" fontId="735" fillId="0" borderId="0" xfId="0" applyFont="1"/>
    <xf numFmtId="0" fontId="736" fillId="0" borderId="1" xfId="0" applyFont="1" applyBorder="1" applyAlignment="1">
      <alignment horizontal="left" vertical="top"/>
    </xf>
    <xf numFmtId="4" fontId="737" fillId="0" borderId="1" xfId="0" applyNumberFormat="1" applyFont="1" applyBorder="1" applyAlignment="1">
      <alignment horizontal="right" vertical="top"/>
    </xf>
    <xf numFmtId="4" fontId="741" fillId="2" borderId="1" xfId="0" applyNumberFormat="1" applyFont="1" applyFill="1" applyBorder="1" applyAlignment="1" applyProtection="1">
      <alignment horizontal="right" vertical="top"/>
      <protection locked="0"/>
    </xf>
    <xf numFmtId="0" fontId="742" fillId="0" borderId="0" xfId="0" applyFont="1"/>
    <xf numFmtId="4" fontId="746" fillId="2" borderId="1" xfId="0" applyNumberFormat="1" applyFont="1" applyFill="1" applyBorder="1" applyAlignment="1" applyProtection="1">
      <alignment horizontal="right" vertical="top"/>
      <protection locked="0"/>
    </xf>
    <xf numFmtId="0" fontId="747" fillId="0" borderId="0" xfId="0" applyFont="1"/>
    <xf numFmtId="4" fontId="751" fillId="2" borderId="1" xfId="0" applyNumberFormat="1" applyFont="1" applyFill="1" applyBorder="1" applyAlignment="1" applyProtection="1">
      <alignment horizontal="right" vertical="top"/>
      <protection locked="0"/>
    </xf>
    <xf numFmtId="4" fontId="755" fillId="3" borderId="1" xfId="0" applyNumberFormat="1" applyFont="1" applyFill="1" applyBorder="1" applyAlignment="1">
      <alignment horizontal="right"/>
    </xf>
    <xf numFmtId="0" fontId="756" fillId="0" borderId="0" xfId="0" applyFont="1"/>
    <xf numFmtId="4" fontId="760" fillId="2" borderId="1" xfId="0" applyNumberFormat="1" applyFont="1" applyFill="1" applyBorder="1" applyAlignment="1" applyProtection="1">
      <alignment horizontal="right" vertical="top"/>
      <protection locked="0"/>
    </xf>
    <xf numFmtId="0" fontId="763" fillId="0" borderId="0" xfId="0" applyFont="1" applyAlignment="1">
      <alignment horizontal="left" vertical="top"/>
    </xf>
    <xf numFmtId="0" fontId="766" fillId="3" borderId="1" xfId="0" applyFont="1" applyFill="1" applyBorder="1" applyAlignment="1">
      <alignment horizontal="left"/>
    </xf>
    <xf numFmtId="0" fontId="767" fillId="3" borderId="1" xfId="0" applyFont="1" applyFill="1" applyBorder="1" applyAlignment="1">
      <alignment horizontal="left"/>
    </xf>
    <xf numFmtId="0" fontId="768" fillId="3" borderId="1" xfId="0" applyFont="1" applyFill="1" applyBorder="1" applyAlignment="1">
      <alignment horizontal="left"/>
    </xf>
    <xf numFmtId="0" fontId="769" fillId="3" borderId="1" xfId="0" applyFont="1" applyFill="1" applyBorder="1" applyAlignment="1">
      <alignment horizontal="left"/>
    </xf>
    <xf numFmtId="0" fontId="775" fillId="0" borderId="1" xfId="0" applyFont="1" applyBorder="1" applyAlignment="1">
      <alignment horizontal="left" vertical="top"/>
    </xf>
    <xf numFmtId="4" fontId="776" fillId="0" borderId="1" xfId="0" applyNumberFormat="1" applyFont="1" applyBorder="1" applyAlignment="1">
      <alignment horizontal="right" vertical="top"/>
    </xf>
    <xf numFmtId="4" fontId="777" fillId="0" borderId="1" xfId="0" applyNumberFormat="1" applyFont="1" applyBorder="1" applyAlignment="1">
      <alignment horizontal="right" vertical="top"/>
    </xf>
    <xf numFmtId="4" fontId="778" fillId="2" borderId="1" xfId="0" applyNumberFormat="1" applyFont="1" applyFill="1" applyBorder="1" applyAlignment="1" applyProtection="1">
      <alignment vertical="top"/>
      <protection locked="0"/>
    </xf>
    <xf numFmtId="0" fontId="784" fillId="0" borderId="0" xfId="0" applyFont="1"/>
    <xf numFmtId="0" fontId="785" fillId="0" borderId="1" xfId="0" applyFont="1" applyBorder="1" applyAlignment="1">
      <alignment horizontal="left" vertical="top"/>
    </xf>
    <xf numFmtId="4" fontId="786" fillId="0" borderId="1" xfId="0" applyNumberFormat="1" applyFont="1" applyBorder="1" applyAlignment="1">
      <alignment horizontal="right" vertical="top"/>
    </xf>
    <xf numFmtId="4" fontId="787" fillId="0" borderId="1" xfId="0" applyNumberFormat="1" applyFont="1" applyBorder="1" applyAlignment="1">
      <alignment horizontal="right" vertical="top"/>
    </xf>
    <xf numFmtId="4" fontId="788" fillId="2" borderId="1" xfId="0" applyNumberFormat="1" applyFont="1" applyFill="1" applyBorder="1" applyAlignment="1" applyProtection="1">
      <alignment vertical="top"/>
      <protection locked="0"/>
    </xf>
    <xf numFmtId="0" fontId="794" fillId="0" borderId="0" xfId="0" applyFont="1"/>
    <xf numFmtId="0" fontId="795" fillId="0" borderId="1" xfId="0" applyFont="1" applyBorder="1" applyAlignment="1">
      <alignment horizontal="left" vertical="top"/>
    </xf>
    <xf numFmtId="4" fontId="796" fillId="0" borderId="1" xfId="0" applyNumberFormat="1" applyFont="1" applyBorder="1" applyAlignment="1">
      <alignment horizontal="right" vertical="top"/>
    </xf>
    <xf numFmtId="4" fontId="797" fillId="0" borderId="1" xfId="0" applyNumberFormat="1" applyFont="1" applyBorder="1" applyAlignment="1">
      <alignment horizontal="right" vertical="top"/>
    </xf>
    <xf numFmtId="4" fontId="798" fillId="2" borderId="1" xfId="0" applyNumberFormat="1" applyFont="1" applyFill="1" applyBorder="1" applyAlignment="1" applyProtection="1">
      <alignment vertical="top"/>
      <protection locked="0"/>
    </xf>
    <xf numFmtId="0" fontId="804" fillId="0" borderId="0" xfId="0" applyFont="1"/>
    <xf numFmtId="0" fontId="805" fillId="0" borderId="1" xfId="0" applyFont="1" applyBorder="1" applyAlignment="1">
      <alignment horizontal="left" vertical="top"/>
    </xf>
    <xf numFmtId="4" fontId="806" fillId="0" borderId="1" xfId="0" applyNumberFormat="1" applyFont="1" applyBorder="1" applyAlignment="1">
      <alignment horizontal="right" vertical="top"/>
    </xf>
    <xf numFmtId="4" fontId="807" fillId="0" borderId="1" xfId="0" applyNumberFormat="1" applyFont="1" applyBorder="1" applyAlignment="1">
      <alignment horizontal="right" vertical="top"/>
    </xf>
    <xf numFmtId="4" fontId="808" fillId="2" borderId="1" xfId="0" applyNumberFormat="1" applyFont="1" applyFill="1" applyBorder="1" applyAlignment="1" applyProtection="1">
      <alignment vertical="top"/>
      <protection locked="0"/>
    </xf>
    <xf numFmtId="0" fontId="814" fillId="0" borderId="0" xfId="0" applyFont="1"/>
    <xf numFmtId="0" fontId="815" fillId="0" borderId="1" xfId="0" applyFont="1" applyBorder="1" applyAlignment="1">
      <alignment horizontal="left" vertical="top"/>
    </xf>
    <xf numFmtId="4" fontId="816" fillId="0" borderId="1" xfId="0" applyNumberFormat="1" applyFont="1" applyBorder="1" applyAlignment="1">
      <alignment horizontal="right" vertical="top"/>
    </xf>
    <xf numFmtId="4" fontId="817" fillId="0" borderId="1" xfId="0" applyNumberFormat="1" applyFont="1" applyBorder="1" applyAlignment="1">
      <alignment horizontal="right" vertical="top"/>
    </xf>
    <xf numFmtId="4" fontId="818" fillId="2" borderId="1" xfId="0" applyNumberFormat="1" applyFont="1" applyFill="1" applyBorder="1" applyAlignment="1" applyProtection="1">
      <alignment vertical="top"/>
      <protection locked="0"/>
    </xf>
    <xf numFmtId="0" fontId="824" fillId="0" borderId="0" xfId="0" applyFont="1"/>
    <xf numFmtId="0" fontId="825" fillId="0" borderId="1" xfId="0" applyFont="1" applyBorder="1" applyAlignment="1">
      <alignment horizontal="left" vertical="top"/>
    </xf>
    <xf numFmtId="4" fontId="826" fillId="0" borderId="1" xfId="0" applyNumberFormat="1" applyFont="1" applyBorder="1" applyAlignment="1">
      <alignment horizontal="right" vertical="top"/>
    </xf>
    <xf numFmtId="4" fontId="827" fillId="0" borderId="1" xfId="0" applyNumberFormat="1" applyFont="1" applyBorder="1" applyAlignment="1">
      <alignment horizontal="right" vertical="top"/>
    </xf>
    <xf numFmtId="4" fontId="828" fillId="0" borderId="1" xfId="0" applyNumberFormat="1" applyFont="1" applyBorder="1" applyAlignment="1">
      <alignment horizontal="right" vertical="top"/>
    </xf>
    <xf numFmtId="0" fontId="834" fillId="0" borderId="0" xfId="0" applyFont="1"/>
    <xf numFmtId="0" fontId="835" fillId="0" borderId="1" xfId="0" applyFont="1" applyBorder="1" applyAlignment="1">
      <alignment horizontal="left" vertical="top"/>
    </xf>
    <xf numFmtId="4" fontId="836" fillId="0" borderId="1" xfId="0" applyNumberFormat="1" applyFont="1" applyBorder="1" applyAlignment="1">
      <alignment horizontal="right" vertical="top"/>
    </xf>
    <xf numFmtId="4" fontId="840" fillId="2" borderId="1" xfId="0" applyNumberFormat="1" applyFont="1" applyFill="1" applyBorder="1" applyAlignment="1" applyProtection="1">
      <alignment horizontal="right" vertical="top"/>
      <protection locked="0"/>
    </xf>
    <xf numFmtId="0" fontId="841" fillId="0" borderId="0" xfId="0" applyFont="1"/>
    <xf numFmtId="4" fontId="845" fillId="2" borderId="1" xfId="0" applyNumberFormat="1" applyFont="1" applyFill="1" applyBorder="1" applyAlignment="1" applyProtection="1">
      <alignment horizontal="right" vertical="top"/>
      <protection locked="0"/>
    </xf>
    <xf numFmtId="0" fontId="848" fillId="0" borderId="0" xfId="0" applyFont="1" applyAlignment="1">
      <alignment horizontal="left" vertical="top"/>
    </xf>
    <xf numFmtId="0" fontId="851" fillId="0" borderId="1" xfId="0" applyFont="1" applyBorder="1" applyAlignment="1">
      <alignment horizontal="left" vertical="top"/>
    </xf>
    <xf numFmtId="0" fontId="852" fillId="2" borderId="1" xfId="0" applyFont="1" applyFill="1" applyBorder="1" applyAlignment="1" applyProtection="1">
      <alignment vertical="top"/>
      <protection locked="0"/>
    </xf>
    <xf numFmtId="0" fontId="860" fillId="0" borderId="1" xfId="0" applyFont="1" applyBorder="1" applyAlignment="1">
      <alignment horizontal="left" vertical="top"/>
    </xf>
    <xf numFmtId="0" fontId="861" fillId="2" borderId="1" xfId="0" applyFont="1" applyFill="1" applyBorder="1" applyAlignment="1" applyProtection="1">
      <alignment vertical="top"/>
      <protection locked="0"/>
    </xf>
    <xf numFmtId="0" fontId="869" fillId="0" borderId="1" xfId="0" applyFont="1" applyBorder="1" applyAlignment="1">
      <alignment horizontal="left" vertical="top"/>
    </xf>
    <xf numFmtId="0" fontId="870" fillId="2" borderId="1" xfId="0" applyFont="1" applyFill="1" applyBorder="1" applyAlignment="1" applyProtection="1">
      <alignment vertical="top"/>
      <protection locked="0"/>
    </xf>
    <xf numFmtId="0" fontId="878" fillId="0" borderId="1" xfId="0" applyFont="1" applyBorder="1" applyAlignment="1">
      <alignment horizontal="left" vertical="top"/>
    </xf>
    <xf numFmtId="0" fontId="879" fillId="2" borderId="1" xfId="0" applyFont="1" applyFill="1" applyBorder="1" applyAlignment="1" applyProtection="1">
      <alignment vertical="top"/>
      <protection locked="0"/>
    </xf>
    <xf numFmtId="0" fontId="887" fillId="0" borderId="1" xfId="0" applyFont="1" applyBorder="1" applyAlignment="1">
      <alignment horizontal="left" vertical="top"/>
    </xf>
    <xf numFmtId="170" fontId="888" fillId="0" borderId="1" xfId="0" applyNumberFormat="1" applyFont="1" applyBorder="1" applyAlignment="1">
      <alignment horizontal="right" vertical="top"/>
    </xf>
    <xf numFmtId="0" fontId="889" fillId="0" borderId="1" xfId="0" applyFont="1" applyBorder="1" applyAlignment="1">
      <alignment horizontal="left" vertical="top"/>
    </xf>
    <xf numFmtId="170" fontId="890" fillId="0" borderId="1" xfId="0" applyNumberFormat="1" applyFont="1" applyBorder="1" applyAlignment="1">
      <alignment horizontal="right" vertical="top"/>
    </xf>
    <xf numFmtId="4" fontId="893" fillId="0" borderId="1" xfId="0" applyNumberFormat="1" applyFont="1" applyBorder="1" applyAlignment="1">
      <alignment horizontal="right" vertical="top"/>
    </xf>
    <xf numFmtId="4" fontId="894" fillId="0" borderId="1" xfId="0" applyNumberFormat="1" applyFont="1" applyBorder="1" applyAlignment="1">
      <alignment horizontal="right" vertical="top"/>
    </xf>
    <xf numFmtId="170" fontId="895" fillId="0" borderId="1" xfId="0" applyNumberFormat="1" applyFont="1" applyBorder="1" applyAlignment="1">
      <alignment horizontal="right" vertical="top"/>
    </xf>
    <xf numFmtId="170" fontId="896" fillId="0" borderId="1" xfId="0" applyNumberFormat="1" applyFont="1" applyBorder="1" applyAlignment="1">
      <alignment horizontal="right" vertical="top"/>
    </xf>
    <xf numFmtId="4" fontId="897" fillId="6" borderId="1" xfId="0" applyNumberFormat="1" applyFont="1" applyFill="1" applyBorder="1"/>
    <xf numFmtId="0" fontId="1" fillId="0" borderId="1" xfId="0" applyFont="1" applyBorder="1" applyAlignment="1">
      <alignment horizontal="center" vertical="top" wrapText="1"/>
    </xf>
    <xf numFmtId="0" fontId="2" fillId="2" borderId="1" xfId="0" applyFont="1" applyFill="1" applyBorder="1" applyAlignment="1" applyProtection="1">
      <alignment vertical="top"/>
      <protection locked="0"/>
    </xf>
    <xf numFmtId="0" fontId="0" fillId="0" borderId="0" xfId="0"/>
    <xf numFmtId="164" fontId="4" fillId="2" borderId="1" xfId="0" applyNumberFormat="1" applyFont="1" applyFill="1" applyBorder="1" applyAlignment="1" applyProtection="1">
      <alignment vertical="top"/>
      <protection locked="0"/>
    </xf>
    <xf numFmtId="166" fontId="6" fillId="2" borderId="1" xfId="0" applyNumberFormat="1" applyFont="1" applyFill="1" applyBorder="1" applyAlignment="1" applyProtection="1">
      <alignment vertical="top"/>
      <protection locked="0"/>
    </xf>
    <xf numFmtId="165" fontId="5" fillId="2" borderId="1" xfId="0" applyNumberFormat="1" applyFont="1" applyFill="1" applyBorder="1" applyAlignment="1" applyProtection="1">
      <alignment vertical="top"/>
      <protection locked="0"/>
    </xf>
    <xf numFmtId="0" fontId="3" fillId="4" borderId="1" xfId="0" applyFont="1" applyFill="1" applyBorder="1" applyAlignment="1">
      <alignment horizontal="center"/>
    </xf>
    <xf numFmtId="0" fontId="7" fillId="0" borderId="0" xfId="0" applyFont="1" applyAlignment="1">
      <alignment horizontal="left" vertical="top"/>
    </xf>
    <xf numFmtId="167" fontId="9" fillId="0" borderId="0" xfId="0" applyNumberFormat="1" applyFont="1" applyAlignment="1">
      <alignment horizontal="left" vertical="top"/>
    </xf>
    <xf numFmtId="164" fontId="8" fillId="0" borderId="0" xfId="0" applyNumberFormat="1" applyFont="1" applyAlignment="1">
      <alignment horizontal="left" vertical="top"/>
    </xf>
    <xf numFmtId="0" fontId="12" fillId="3" borderId="1" xfId="0" applyFont="1" applyFill="1" applyBorder="1" applyAlignment="1">
      <alignment horizontal="left"/>
    </xf>
    <xf numFmtId="0" fontId="13" fillId="3" borderId="1" xfId="0" applyFont="1" applyFill="1" applyBorder="1" applyAlignment="1">
      <alignment horizontal="left"/>
    </xf>
    <xf numFmtId="0" fontId="14" fillId="3" borderId="1" xfId="0" applyFont="1" applyFill="1" applyBorder="1" applyAlignment="1">
      <alignment horizontal="left"/>
    </xf>
    <xf numFmtId="0" fontId="15" fillId="3" borderId="1" xfId="0" applyFont="1" applyFill="1" applyBorder="1" applyAlignment="1">
      <alignment horizontal="left"/>
    </xf>
    <xf numFmtId="0" fontId="16" fillId="3" borderId="1" xfId="0" applyFont="1" applyFill="1" applyBorder="1" applyAlignment="1">
      <alignment horizontal="left"/>
    </xf>
    <xf numFmtId="0" fontId="17" fillId="3" borderId="1" xfId="0" applyFont="1" applyFill="1" applyBorder="1" applyAlignment="1">
      <alignment horizontal="left"/>
    </xf>
    <xf numFmtId="0" fontId="18" fillId="3" borderId="1" xfId="0" applyFont="1" applyFill="1" applyBorder="1" applyAlignment="1">
      <alignment horizontal="left"/>
    </xf>
    <xf numFmtId="0" fontId="19" fillId="3" borderId="1" xfId="0" applyFont="1" applyFill="1" applyBorder="1" applyAlignment="1">
      <alignment horizontal="left"/>
    </xf>
    <xf numFmtId="0" fontId="20" fillId="3" borderId="1" xfId="0" applyFont="1" applyFill="1" applyBorder="1" applyAlignment="1">
      <alignment horizontal="left"/>
    </xf>
    <xf numFmtId="0" fontId="21" fillId="3" borderId="1" xfId="0" applyFont="1" applyFill="1" applyBorder="1" applyAlignment="1">
      <alignment horizontal="left"/>
    </xf>
    <xf numFmtId="0" fontId="22" fillId="3" borderId="1" xfId="0" applyFont="1" applyFill="1" applyBorder="1" applyAlignment="1">
      <alignment horizontal="left"/>
    </xf>
    <xf numFmtId="0" fontId="108" fillId="3" borderId="1" xfId="0" applyFont="1" applyFill="1" applyBorder="1" applyAlignment="1">
      <alignment horizontal="left"/>
    </xf>
    <xf numFmtId="0" fontId="109" fillId="3" borderId="1" xfId="0" applyFont="1" applyFill="1" applyBorder="1" applyAlignment="1">
      <alignment horizontal="left"/>
    </xf>
    <xf numFmtId="0" fontId="110" fillId="3" borderId="1" xfId="0" applyFont="1" applyFill="1" applyBorder="1" applyAlignment="1">
      <alignment horizontal="left"/>
    </xf>
    <xf numFmtId="0" fontId="111" fillId="3" borderId="1" xfId="0" applyFont="1" applyFill="1" applyBorder="1" applyAlignment="1">
      <alignment horizontal="left"/>
    </xf>
    <xf numFmtId="0" fontId="112" fillId="3" borderId="1" xfId="0" applyFont="1" applyFill="1" applyBorder="1" applyAlignment="1">
      <alignment horizontal="left"/>
    </xf>
    <xf numFmtId="0" fontId="113" fillId="3" borderId="1" xfId="0" applyFont="1" applyFill="1" applyBorder="1" applyAlignment="1">
      <alignment horizontal="left"/>
    </xf>
    <xf numFmtId="0" fontId="114" fillId="3" borderId="1" xfId="0" applyFont="1" applyFill="1" applyBorder="1" applyAlignment="1">
      <alignment horizontal="left"/>
    </xf>
    <xf numFmtId="0" fontId="115" fillId="3" borderId="1" xfId="0" applyFont="1" applyFill="1" applyBorder="1" applyAlignment="1">
      <alignment horizontal="left"/>
    </xf>
    <xf numFmtId="0" fontId="116" fillId="3" borderId="1" xfId="0" applyFont="1" applyFill="1" applyBorder="1" applyAlignment="1">
      <alignment horizontal="left"/>
    </xf>
    <xf numFmtId="0" fontId="117" fillId="3" borderId="1" xfId="0" applyFont="1" applyFill="1" applyBorder="1" applyAlignment="1">
      <alignment horizontal="left"/>
    </xf>
    <xf numFmtId="0" fontId="118" fillId="3" borderId="1" xfId="0" applyFont="1" applyFill="1" applyBorder="1" applyAlignment="1">
      <alignment horizontal="left"/>
    </xf>
    <xf numFmtId="0" fontId="140" fillId="3" borderId="1" xfId="0" applyFont="1" applyFill="1" applyBorder="1" applyAlignment="1">
      <alignment horizontal="left"/>
    </xf>
    <xf numFmtId="0" fontId="141" fillId="3" borderId="1" xfId="0" applyFont="1" applyFill="1" applyBorder="1" applyAlignment="1">
      <alignment horizontal="left"/>
    </xf>
    <xf numFmtId="0" fontId="142" fillId="3" borderId="1" xfId="0" applyFont="1" applyFill="1" applyBorder="1" applyAlignment="1">
      <alignment horizontal="left"/>
    </xf>
    <xf numFmtId="0" fontId="143" fillId="3" borderId="1" xfId="0" applyFont="1" applyFill="1" applyBorder="1" applyAlignment="1">
      <alignment horizontal="left"/>
    </xf>
    <xf numFmtId="0" fontId="144" fillId="3" borderId="1" xfId="0" applyFont="1" applyFill="1" applyBorder="1" applyAlignment="1">
      <alignment horizontal="left"/>
    </xf>
    <xf numFmtId="0" fontId="145" fillId="3" borderId="1" xfId="0" applyFont="1" applyFill="1" applyBorder="1" applyAlignment="1">
      <alignment horizontal="left"/>
    </xf>
    <xf numFmtId="0" fontId="146" fillId="3" borderId="1" xfId="0" applyFont="1" applyFill="1" applyBorder="1" applyAlignment="1">
      <alignment horizontal="left"/>
    </xf>
    <xf numFmtId="0" fontId="147" fillId="3" borderId="1" xfId="0" applyFont="1" applyFill="1" applyBorder="1" applyAlignment="1">
      <alignment horizontal="left"/>
    </xf>
    <xf numFmtId="0" fontId="148" fillId="3" borderId="1" xfId="0" applyFont="1" applyFill="1" applyBorder="1" applyAlignment="1">
      <alignment horizontal="left"/>
    </xf>
    <xf numFmtId="0" fontId="149" fillId="3" borderId="1" xfId="0" applyFont="1" applyFill="1" applyBorder="1" applyAlignment="1">
      <alignment horizontal="left"/>
    </xf>
    <xf numFmtId="0" fontId="150" fillId="3" borderId="1" xfId="0" applyFont="1" applyFill="1" applyBorder="1" applyAlignment="1">
      <alignment horizontal="left"/>
    </xf>
    <xf numFmtId="0" fontId="172" fillId="3" borderId="1" xfId="0" applyFont="1" applyFill="1" applyBorder="1" applyAlignment="1">
      <alignment horizontal="left"/>
    </xf>
    <xf numFmtId="0" fontId="173" fillId="3" borderId="1" xfId="0" applyFont="1" applyFill="1" applyBorder="1" applyAlignment="1">
      <alignment horizontal="left"/>
    </xf>
    <xf numFmtId="0" fontId="174" fillId="3" borderId="1" xfId="0" applyFont="1" applyFill="1" applyBorder="1" applyAlignment="1">
      <alignment horizontal="left"/>
    </xf>
    <xf numFmtId="0" fontId="175" fillId="3" borderId="1" xfId="0" applyFont="1" applyFill="1" applyBorder="1" applyAlignment="1">
      <alignment horizontal="left"/>
    </xf>
    <xf numFmtId="0" fontId="176" fillId="3" borderId="1" xfId="0" applyFont="1" applyFill="1" applyBorder="1" applyAlignment="1">
      <alignment horizontal="left"/>
    </xf>
    <xf numFmtId="0" fontId="177" fillId="3" borderId="1" xfId="0" applyFont="1" applyFill="1" applyBorder="1" applyAlignment="1">
      <alignment horizontal="left"/>
    </xf>
    <xf numFmtId="0" fontId="178" fillId="3" borderId="1" xfId="0" applyFont="1" applyFill="1" applyBorder="1" applyAlignment="1">
      <alignment horizontal="left"/>
    </xf>
    <xf numFmtId="0" fontId="179" fillId="3" borderId="1" xfId="0" applyFont="1" applyFill="1" applyBorder="1" applyAlignment="1">
      <alignment horizontal="left"/>
    </xf>
    <xf numFmtId="0" fontId="180" fillId="3" borderId="1" xfId="0" applyFont="1" applyFill="1" applyBorder="1" applyAlignment="1">
      <alignment horizontal="left"/>
    </xf>
    <xf numFmtId="0" fontId="181" fillId="3" borderId="1" xfId="0" applyFont="1" applyFill="1" applyBorder="1" applyAlignment="1">
      <alignment horizontal="left"/>
    </xf>
    <xf numFmtId="0" fontId="182" fillId="3" borderId="1" xfId="0" applyFont="1" applyFill="1" applyBorder="1" applyAlignment="1">
      <alignment horizontal="left"/>
    </xf>
    <xf numFmtId="0" fontId="268" fillId="3" borderId="1" xfId="0" applyFont="1" applyFill="1" applyBorder="1" applyAlignment="1">
      <alignment horizontal="left"/>
    </xf>
    <xf numFmtId="0" fontId="269" fillId="3" borderId="1" xfId="0" applyFont="1" applyFill="1" applyBorder="1" applyAlignment="1">
      <alignment horizontal="left"/>
    </xf>
    <xf numFmtId="0" fontId="270" fillId="3" borderId="1" xfId="0" applyFont="1" applyFill="1" applyBorder="1" applyAlignment="1">
      <alignment horizontal="left"/>
    </xf>
    <xf numFmtId="0" fontId="271" fillId="3" borderId="1" xfId="0" applyFont="1" applyFill="1" applyBorder="1" applyAlignment="1">
      <alignment horizontal="left"/>
    </xf>
    <xf numFmtId="0" fontId="272" fillId="3" borderId="1" xfId="0" applyFont="1" applyFill="1" applyBorder="1" applyAlignment="1">
      <alignment horizontal="left"/>
    </xf>
    <xf numFmtId="0" fontId="273" fillId="3" borderId="1" xfId="0" applyFont="1" applyFill="1" applyBorder="1" applyAlignment="1">
      <alignment horizontal="left"/>
    </xf>
    <xf numFmtId="0" fontId="274" fillId="3" borderId="1" xfId="0" applyFont="1" applyFill="1" applyBorder="1" applyAlignment="1">
      <alignment horizontal="left"/>
    </xf>
    <xf numFmtId="0" fontId="275" fillId="3" borderId="1" xfId="0" applyFont="1" applyFill="1" applyBorder="1" applyAlignment="1">
      <alignment horizontal="left"/>
    </xf>
    <xf numFmtId="0" fontId="276" fillId="3" borderId="1" xfId="0" applyFont="1" applyFill="1" applyBorder="1" applyAlignment="1">
      <alignment horizontal="left"/>
    </xf>
    <xf numFmtId="0" fontId="277" fillId="3" borderId="1" xfId="0" applyFont="1" applyFill="1" applyBorder="1" applyAlignment="1">
      <alignment horizontal="left"/>
    </xf>
    <xf numFmtId="0" fontId="278" fillId="3" borderId="1" xfId="0" applyFont="1" applyFill="1" applyBorder="1" applyAlignment="1">
      <alignment horizontal="left"/>
    </xf>
    <xf numFmtId="0" fontId="380" fillId="3" borderId="1" xfId="0" applyFont="1" applyFill="1" applyBorder="1" applyAlignment="1">
      <alignment horizontal="left"/>
    </xf>
    <xf numFmtId="0" fontId="381" fillId="3" borderId="1" xfId="0" applyFont="1" applyFill="1" applyBorder="1" applyAlignment="1">
      <alignment horizontal="left"/>
    </xf>
    <xf numFmtId="0" fontId="382" fillId="3" borderId="1" xfId="0" applyFont="1" applyFill="1" applyBorder="1" applyAlignment="1">
      <alignment horizontal="left"/>
    </xf>
    <xf numFmtId="0" fontId="383" fillId="3" borderId="1" xfId="0" applyFont="1" applyFill="1" applyBorder="1" applyAlignment="1">
      <alignment horizontal="left"/>
    </xf>
    <xf numFmtId="0" fontId="384" fillId="3" borderId="1" xfId="0" applyFont="1" applyFill="1" applyBorder="1" applyAlignment="1">
      <alignment horizontal="left"/>
    </xf>
    <xf numFmtId="0" fontId="385" fillId="3" borderId="1" xfId="0" applyFont="1" applyFill="1" applyBorder="1" applyAlignment="1">
      <alignment horizontal="left"/>
    </xf>
    <xf numFmtId="0" fontId="386" fillId="3" borderId="1" xfId="0" applyFont="1" applyFill="1" applyBorder="1" applyAlignment="1">
      <alignment horizontal="left"/>
    </xf>
    <xf numFmtId="0" fontId="387" fillId="3" borderId="1" xfId="0" applyFont="1" applyFill="1" applyBorder="1" applyAlignment="1">
      <alignment horizontal="left"/>
    </xf>
    <xf numFmtId="0" fontId="388" fillId="3" borderId="1" xfId="0" applyFont="1" applyFill="1" applyBorder="1" applyAlignment="1">
      <alignment horizontal="left"/>
    </xf>
    <xf numFmtId="0" fontId="389" fillId="3" borderId="1" xfId="0" applyFont="1" applyFill="1" applyBorder="1" applyAlignment="1">
      <alignment horizontal="left"/>
    </xf>
    <xf numFmtId="0" fontId="390" fillId="3" borderId="1" xfId="0" applyFont="1" applyFill="1" applyBorder="1" applyAlignment="1">
      <alignment horizontal="left"/>
    </xf>
    <xf numFmtId="0" fontId="523" fillId="3" borderId="0" xfId="0" applyFont="1" applyFill="1" applyAlignment="1">
      <alignment horizontal="right"/>
    </xf>
    <xf numFmtId="0" fontId="527" fillId="5" borderId="0" xfId="0" applyFont="1" applyFill="1" applyAlignment="1">
      <alignment horizontal="left" vertical="top"/>
    </xf>
    <xf numFmtId="0" fontId="528" fillId="2" borderId="0" xfId="0" applyFont="1" applyFill="1" applyAlignment="1">
      <alignment horizontal="left" vertical="top"/>
    </xf>
    <xf numFmtId="0" fontId="529" fillId="0" borderId="2" xfId="0" applyFont="1" applyBorder="1" applyAlignment="1">
      <alignment horizontal="center" vertical="top"/>
    </xf>
    <xf numFmtId="165" fontId="530" fillId="0" borderId="0" xfId="0" applyNumberFormat="1" applyFont="1" applyAlignment="1">
      <alignment horizontal="center" vertical="top"/>
    </xf>
    <xf numFmtId="0" fontId="531" fillId="0" borderId="0" xfId="0" applyFont="1" applyAlignment="1">
      <alignment horizontal="left" vertical="top"/>
    </xf>
    <xf numFmtId="167" fontId="533" fillId="0" borderId="0" xfId="0" applyNumberFormat="1" applyFont="1" applyAlignment="1">
      <alignment horizontal="left" vertical="top"/>
    </xf>
    <xf numFmtId="164" fontId="532" fillId="0" borderId="0" xfId="0" applyNumberFormat="1" applyFont="1" applyAlignment="1">
      <alignment horizontal="left" vertical="top"/>
    </xf>
    <xf numFmtId="4" fontId="650" fillId="3" borderId="1" xfId="0" applyNumberFormat="1" applyFont="1" applyFill="1" applyBorder="1" applyAlignment="1">
      <alignment horizontal="right"/>
    </xf>
    <xf numFmtId="0" fontId="651" fillId="3" borderId="1" xfId="0" applyFont="1" applyFill="1" applyBorder="1" applyAlignment="1">
      <alignment horizontal="left"/>
    </xf>
    <xf numFmtId="4" fontId="652" fillId="3" borderId="1" xfId="0" applyNumberFormat="1" applyFont="1" applyFill="1" applyBorder="1" applyAlignment="1">
      <alignment horizontal="right"/>
    </xf>
    <xf numFmtId="0" fontId="653" fillId="3" borderId="1" xfId="0" applyFont="1" applyFill="1" applyBorder="1" applyAlignment="1">
      <alignment horizontal="left"/>
    </xf>
    <xf numFmtId="4" fontId="654" fillId="3" borderId="1" xfId="0" applyNumberFormat="1" applyFont="1" applyFill="1" applyBorder="1" applyAlignment="1">
      <alignment horizontal="right"/>
    </xf>
    <xf numFmtId="0" fontId="655" fillId="3" borderId="1" xfId="0" applyFont="1" applyFill="1" applyBorder="1" applyAlignment="1">
      <alignment horizontal="left"/>
    </xf>
    <xf numFmtId="4" fontId="656" fillId="3" borderId="1" xfId="0" applyNumberFormat="1" applyFont="1" applyFill="1" applyBorder="1" applyAlignment="1">
      <alignment horizontal="right"/>
    </xf>
    <xf numFmtId="0" fontId="657" fillId="3" borderId="1" xfId="0" applyFont="1" applyFill="1" applyBorder="1" applyAlignment="1">
      <alignment horizontal="left"/>
    </xf>
    <xf numFmtId="4" fontId="658" fillId="3" borderId="1" xfId="0" applyNumberFormat="1" applyFont="1" applyFill="1" applyBorder="1" applyAlignment="1">
      <alignment horizontal="right"/>
    </xf>
    <xf numFmtId="0" fontId="659" fillId="3" borderId="1" xfId="0" applyFont="1" applyFill="1" applyBorder="1" applyAlignment="1">
      <alignment horizontal="left"/>
    </xf>
    <xf numFmtId="4" fontId="660" fillId="3" borderId="1" xfId="0" applyNumberFormat="1" applyFont="1" applyFill="1" applyBorder="1" applyAlignment="1">
      <alignment horizontal="right"/>
    </xf>
    <xf numFmtId="0" fontId="661" fillId="3" borderId="1" xfId="0" applyFont="1" applyFill="1" applyBorder="1" applyAlignment="1">
      <alignment horizontal="left"/>
    </xf>
    <xf numFmtId="0" fontId="647" fillId="3" borderId="1" xfId="0" applyFont="1" applyFill="1" applyBorder="1" applyAlignment="1">
      <alignment horizontal="left"/>
    </xf>
    <xf numFmtId="0" fontId="648" fillId="3" borderId="1" xfId="0" applyFont="1" applyFill="1" applyBorder="1" applyAlignment="1">
      <alignment horizontal="left"/>
    </xf>
    <xf numFmtId="0" fontId="664" fillId="0" borderId="0" xfId="0" applyFont="1" applyAlignment="1">
      <alignment horizontal="left" vertical="top"/>
    </xf>
    <xf numFmtId="167" fontId="666" fillId="0" borderId="0" xfId="0" applyNumberFormat="1" applyFont="1" applyAlignment="1">
      <alignment horizontal="left" vertical="top"/>
    </xf>
    <xf numFmtId="164" fontId="665" fillId="0" borderId="0" xfId="0" applyNumberFormat="1" applyFont="1" applyAlignment="1">
      <alignment horizontal="left" vertical="top"/>
    </xf>
    <xf numFmtId="0" fontId="671" fillId="3" borderId="1" xfId="0" applyFont="1" applyFill="1" applyBorder="1" applyAlignment="1">
      <alignment horizontal="left"/>
    </xf>
    <xf numFmtId="0" fontId="672" fillId="3" borderId="1" xfId="0" applyFont="1" applyFill="1" applyBorder="1" applyAlignment="1">
      <alignment horizontal="left"/>
    </xf>
    <xf numFmtId="0" fontId="673" fillId="3" borderId="1" xfId="0" applyFont="1" applyFill="1" applyBorder="1" applyAlignment="1">
      <alignment horizontal="left"/>
    </xf>
    <xf numFmtId="0" fontId="674" fillId="3" borderId="1" xfId="0" applyFont="1" applyFill="1" applyBorder="1" applyAlignment="1">
      <alignment horizontal="left"/>
    </xf>
    <xf numFmtId="0" fontId="675" fillId="3" borderId="1" xfId="0" applyFont="1" applyFill="1" applyBorder="1" applyAlignment="1">
      <alignment horizontal="left"/>
    </xf>
    <xf numFmtId="0" fontId="680" fillId="0" borderId="1" xfId="0" applyFont="1" applyBorder="1" applyAlignment="1">
      <alignment horizontal="left" vertical="top"/>
    </xf>
    <xf numFmtId="0" fontId="681" fillId="0" borderId="1" xfId="0" applyFont="1" applyBorder="1" applyAlignment="1">
      <alignment horizontal="left" vertical="top"/>
    </xf>
    <xf numFmtId="0" fontId="682" fillId="0" borderId="1" xfId="0" applyFont="1" applyBorder="1" applyAlignment="1">
      <alignment horizontal="left" vertical="top"/>
    </xf>
    <xf numFmtId="0" fontId="683" fillId="0" borderId="1" xfId="0" applyFont="1" applyBorder="1" applyAlignment="1">
      <alignment horizontal="left" vertical="top"/>
    </xf>
    <xf numFmtId="0" fontId="684" fillId="0" borderId="1" xfId="0" applyFont="1" applyBorder="1" applyAlignment="1">
      <alignment horizontal="left" vertical="top"/>
    </xf>
    <xf numFmtId="0" fontId="690" fillId="0" borderId="1" xfId="0" applyFont="1" applyBorder="1" applyAlignment="1">
      <alignment horizontal="left" vertical="top"/>
    </xf>
    <xf numFmtId="0" fontId="691" fillId="0" borderId="1" xfId="0" applyFont="1" applyBorder="1" applyAlignment="1">
      <alignment horizontal="left" vertical="top"/>
    </xf>
    <xf numFmtId="0" fontId="692" fillId="0" borderId="1" xfId="0" applyFont="1" applyBorder="1" applyAlignment="1">
      <alignment horizontal="left" vertical="top"/>
    </xf>
    <xf numFmtId="0" fontId="693" fillId="0" borderId="1" xfId="0" applyFont="1" applyBorder="1" applyAlignment="1">
      <alignment horizontal="left" vertical="top"/>
    </xf>
    <xf numFmtId="0" fontId="694" fillId="0" borderId="1" xfId="0" applyFont="1" applyBorder="1" applyAlignment="1">
      <alignment horizontal="left" vertical="top"/>
    </xf>
    <xf numFmtId="0" fontId="700" fillId="0" borderId="1" xfId="0" applyFont="1" applyBorder="1" applyAlignment="1">
      <alignment horizontal="left" vertical="top"/>
    </xf>
    <xf numFmtId="0" fontId="701" fillId="0" borderId="1" xfId="0" applyFont="1" applyBorder="1" applyAlignment="1">
      <alignment horizontal="left" vertical="top"/>
    </xf>
    <xf numFmtId="0" fontId="702" fillId="0" borderId="1" xfId="0" applyFont="1" applyBorder="1" applyAlignment="1">
      <alignment horizontal="left" vertical="top"/>
    </xf>
    <xf numFmtId="0" fontId="703" fillId="0" borderId="1" xfId="0" applyFont="1" applyBorder="1" applyAlignment="1">
      <alignment horizontal="left" vertical="top"/>
    </xf>
    <xf numFmtId="0" fontId="704" fillId="0" borderId="1" xfId="0" applyFont="1" applyBorder="1" applyAlignment="1">
      <alignment horizontal="left" vertical="top"/>
    </xf>
    <xf numFmtId="0" fontId="710" fillId="0" borderId="1" xfId="0" applyFont="1" applyBorder="1" applyAlignment="1">
      <alignment horizontal="left" vertical="top"/>
    </xf>
    <xf numFmtId="0" fontId="711" fillId="0" borderId="1" xfId="0" applyFont="1" applyBorder="1" applyAlignment="1">
      <alignment horizontal="left" vertical="top"/>
    </xf>
    <xf numFmtId="0" fontId="712" fillId="0" borderId="1" xfId="0" applyFont="1" applyBorder="1" applyAlignment="1">
      <alignment horizontal="left" vertical="top"/>
    </xf>
    <xf numFmtId="0" fontId="713" fillId="0" borderId="1" xfId="0" applyFont="1" applyBorder="1" applyAlignment="1">
      <alignment horizontal="left" vertical="top"/>
    </xf>
    <xf numFmtId="0" fontId="714" fillId="0" borderId="1" xfId="0" applyFont="1" applyBorder="1" applyAlignment="1">
      <alignment horizontal="left" vertical="top"/>
    </xf>
    <xf numFmtId="0" fontId="720" fillId="0" borderId="1" xfId="0" applyFont="1" applyBorder="1" applyAlignment="1">
      <alignment horizontal="left" vertical="top"/>
    </xf>
    <xf numFmtId="0" fontId="721" fillId="0" borderId="1" xfId="0" applyFont="1" applyBorder="1" applyAlignment="1">
      <alignment horizontal="left" vertical="top"/>
    </xf>
    <xf numFmtId="0" fontId="722" fillId="0" borderId="1" xfId="0" applyFont="1" applyBorder="1" applyAlignment="1">
      <alignment horizontal="left" vertical="top"/>
    </xf>
    <xf numFmtId="0" fontId="723" fillId="0" borderId="1" xfId="0" applyFont="1" applyBorder="1" applyAlignment="1">
      <alignment horizontal="left" vertical="top"/>
    </xf>
    <xf numFmtId="0" fontId="724" fillId="0" borderId="1" xfId="0" applyFont="1" applyBorder="1" applyAlignment="1">
      <alignment horizontal="left" vertical="top"/>
    </xf>
    <xf numFmtId="0" fontId="730" fillId="0" borderId="1" xfId="0" applyFont="1" applyBorder="1" applyAlignment="1">
      <alignment horizontal="left" vertical="top"/>
    </xf>
    <xf numFmtId="0" fontId="731" fillId="0" borderId="1" xfId="0" applyFont="1" applyBorder="1" applyAlignment="1">
      <alignment horizontal="left" vertical="top"/>
    </xf>
    <xf numFmtId="0" fontId="732" fillId="0" borderId="1" xfId="0" applyFont="1" applyBorder="1" applyAlignment="1">
      <alignment horizontal="left" vertical="top"/>
    </xf>
    <xf numFmtId="0" fontId="733" fillId="0" borderId="1" xfId="0" applyFont="1" applyBorder="1" applyAlignment="1">
      <alignment horizontal="left" vertical="top"/>
    </xf>
    <xf numFmtId="0" fontId="734" fillId="0" borderId="1" xfId="0" applyFont="1" applyBorder="1" applyAlignment="1">
      <alignment horizontal="left" vertical="top"/>
    </xf>
    <xf numFmtId="0" fontId="738" fillId="0" borderId="1" xfId="0" applyFont="1" applyBorder="1" applyAlignment="1">
      <alignment horizontal="left" vertical="top"/>
    </xf>
    <xf numFmtId="0" fontId="739" fillId="0" borderId="1" xfId="0" applyFont="1" applyBorder="1" applyAlignment="1">
      <alignment horizontal="left" vertical="top"/>
    </xf>
    <xf numFmtId="0" fontId="740" fillId="0" borderId="1" xfId="0" applyFont="1" applyBorder="1" applyAlignment="1">
      <alignment horizontal="left" vertical="top"/>
    </xf>
    <xf numFmtId="0" fontId="743" fillId="0" borderId="1" xfId="0" applyFont="1" applyBorder="1" applyAlignment="1">
      <alignment horizontal="left" vertical="top"/>
    </xf>
    <xf numFmtId="0" fontId="744" fillId="0" borderId="1" xfId="0" applyFont="1" applyBorder="1" applyAlignment="1">
      <alignment horizontal="left" vertical="top"/>
    </xf>
    <xf numFmtId="0" fontId="745" fillId="0" borderId="1" xfId="0" applyFont="1" applyBorder="1" applyAlignment="1">
      <alignment horizontal="left" vertical="top"/>
    </xf>
    <xf numFmtId="0" fontId="748" fillId="0" borderId="1" xfId="0" applyFont="1" applyBorder="1" applyAlignment="1">
      <alignment horizontal="left" vertical="top"/>
    </xf>
    <xf numFmtId="0" fontId="749" fillId="0" borderId="1" xfId="0" applyFont="1" applyBorder="1" applyAlignment="1">
      <alignment horizontal="left" vertical="top"/>
    </xf>
    <xf numFmtId="0" fontId="750" fillId="0" borderId="1" xfId="0" applyFont="1" applyBorder="1" applyAlignment="1">
      <alignment horizontal="left" vertical="top"/>
    </xf>
    <xf numFmtId="0" fontId="752" fillId="0" borderId="1" xfId="0" applyFont="1" applyBorder="1" applyAlignment="1">
      <alignment horizontal="left" vertical="top"/>
    </xf>
    <xf numFmtId="0" fontId="753" fillId="0" borderId="1" xfId="0" applyFont="1" applyBorder="1" applyAlignment="1">
      <alignment horizontal="left" vertical="top"/>
    </xf>
    <xf numFmtId="0" fontId="754" fillId="0" borderId="1" xfId="0" applyFont="1" applyBorder="1" applyAlignment="1">
      <alignment horizontal="left" vertical="top"/>
    </xf>
    <xf numFmtId="0" fontId="757" fillId="0" borderId="1" xfId="0" applyFont="1" applyBorder="1" applyAlignment="1">
      <alignment horizontal="left" vertical="top"/>
    </xf>
    <xf numFmtId="0" fontId="758" fillId="0" borderId="1" xfId="0" applyFont="1" applyBorder="1" applyAlignment="1">
      <alignment horizontal="left" vertical="top"/>
    </xf>
    <xf numFmtId="0" fontId="759" fillId="0" borderId="1" xfId="0" applyFont="1" applyBorder="1" applyAlignment="1">
      <alignment horizontal="left" vertical="top"/>
    </xf>
    <xf numFmtId="0" fontId="761" fillId="0" borderId="2" xfId="0" applyFont="1" applyBorder="1" applyAlignment="1">
      <alignment horizontal="center" vertical="top"/>
    </xf>
    <xf numFmtId="165" fontId="762" fillId="0" borderId="0" xfId="0" applyNumberFormat="1" applyFont="1" applyAlignment="1">
      <alignment horizontal="center" vertical="top"/>
    </xf>
    <xf numFmtId="0" fontId="763" fillId="0" borderId="0" xfId="0" applyFont="1" applyAlignment="1">
      <alignment horizontal="left" vertical="top"/>
    </xf>
    <xf numFmtId="167" fontId="765" fillId="0" borderId="0" xfId="0" applyNumberFormat="1" applyFont="1" applyAlignment="1">
      <alignment horizontal="left" vertical="top"/>
    </xf>
    <xf numFmtId="164" fontId="764" fillId="0" borderId="0" xfId="0" applyNumberFormat="1" applyFont="1" applyAlignment="1">
      <alignment horizontal="left" vertical="top"/>
    </xf>
    <xf numFmtId="0" fontId="770" fillId="3" borderId="1" xfId="0" applyFont="1" applyFill="1" applyBorder="1" applyAlignment="1">
      <alignment horizontal="left"/>
    </xf>
    <xf numFmtId="0" fontId="771" fillId="3" borderId="1" xfId="0" applyFont="1" applyFill="1" applyBorder="1" applyAlignment="1">
      <alignment horizontal="left"/>
    </xf>
    <xf numFmtId="0" fontId="772" fillId="3" borderId="1" xfId="0" applyFont="1" applyFill="1" applyBorder="1" applyAlignment="1">
      <alignment horizontal="left"/>
    </xf>
    <xf numFmtId="0" fontId="773" fillId="3" borderId="1" xfId="0" applyFont="1" applyFill="1" applyBorder="1" applyAlignment="1">
      <alignment horizontal="left"/>
    </xf>
    <xf numFmtId="0" fontId="774" fillId="3" borderId="1" xfId="0" applyFont="1" applyFill="1" applyBorder="1" applyAlignment="1">
      <alignment horizontal="left"/>
    </xf>
    <xf numFmtId="0" fontId="779" fillId="0" borderId="1" xfId="0" applyFont="1" applyBorder="1" applyAlignment="1">
      <alignment horizontal="left" vertical="top"/>
    </xf>
    <xf numFmtId="0" fontId="780" fillId="0" borderId="1" xfId="0" applyFont="1" applyBorder="1" applyAlignment="1">
      <alignment horizontal="left" vertical="top"/>
    </xf>
    <xf numFmtId="0" fontId="781" fillId="0" borderId="1" xfId="0" applyFont="1" applyBorder="1" applyAlignment="1">
      <alignment horizontal="left" vertical="top"/>
    </xf>
    <xf numFmtId="0" fontId="782" fillId="0" borderId="1" xfId="0" applyFont="1" applyBorder="1" applyAlignment="1">
      <alignment horizontal="left" vertical="top"/>
    </xf>
    <xf numFmtId="0" fontId="783" fillId="0" borderId="1" xfId="0" applyFont="1" applyBorder="1" applyAlignment="1">
      <alignment horizontal="left" vertical="top"/>
    </xf>
    <xf numFmtId="0" fontId="789" fillId="0" borderId="1" xfId="0" applyFont="1" applyBorder="1" applyAlignment="1">
      <alignment horizontal="left" vertical="top"/>
    </xf>
    <xf numFmtId="0" fontId="790" fillId="0" borderId="1" xfId="0" applyFont="1" applyBorder="1" applyAlignment="1">
      <alignment horizontal="left" vertical="top"/>
    </xf>
    <xf numFmtId="0" fontId="791" fillId="0" borderId="1" xfId="0" applyFont="1" applyBorder="1" applyAlignment="1">
      <alignment horizontal="left" vertical="top"/>
    </xf>
    <xf numFmtId="0" fontId="792" fillId="0" borderId="1" xfId="0" applyFont="1" applyBorder="1" applyAlignment="1">
      <alignment horizontal="left" vertical="top"/>
    </xf>
    <xf numFmtId="0" fontId="793" fillId="0" borderId="1" xfId="0" applyFont="1" applyBorder="1" applyAlignment="1">
      <alignment horizontal="left" vertical="top"/>
    </xf>
    <xf numFmtId="0" fontId="799" fillId="0" borderId="1" xfId="0" applyFont="1" applyBorder="1" applyAlignment="1">
      <alignment horizontal="left" vertical="top"/>
    </xf>
    <xf numFmtId="0" fontId="800" fillId="0" borderId="1" xfId="0" applyFont="1" applyBorder="1" applyAlignment="1">
      <alignment horizontal="left" vertical="top"/>
    </xf>
    <xf numFmtId="0" fontId="801" fillId="0" borderId="1" xfId="0" applyFont="1" applyBorder="1" applyAlignment="1">
      <alignment horizontal="left" vertical="top"/>
    </xf>
    <xf numFmtId="0" fontId="802" fillId="0" borderId="1" xfId="0" applyFont="1" applyBorder="1" applyAlignment="1">
      <alignment horizontal="left" vertical="top"/>
    </xf>
    <xf numFmtId="0" fontId="803" fillId="0" borderId="1" xfId="0" applyFont="1" applyBorder="1" applyAlignment="1">
      <alignment horizontal="left" vertical="top"/>
    </xf>
    <xf numFmtId="0" fontId="809" fillId="0" borderId="1" xfId="0" applyFont="1" applyBorder="1" applyAlignment="1">
      <alignment horizontal="left" vertical="top"/>
    </xf>
    <xf numFmtId="0" fontId="810" fillId="0" borderId="1" xfId="0" applyFont="1" applyBorder="1" applyAlignment="1">
      <alignment horizontal="left" vertical="top"/>
    </xf>
    <xf numFmtId="0" fontId="811" fillId="0" borderId="1" xfId="0" applyFont="1" applyBorder="1" applyAlignment="1">
      <alignment horizontal="left" vertical="top"/>
    </xf>
    <xf numFmtId="0" fontId="812" fillId="0" borderId="1" xfId="0" applyFont="1" applyBorder="1" applyAlignment="1">
      <alignment horizontal="left" vertical="top"/>
    </xf>
    <xf numFmtId="0" fontId="813" fillId="0" borderId="1" xfId="0" applyFont="1" applyBorder="1" applyAlignment="1">
      <alignment horizontal="left" vertical="top"/>
    </xf>
    <xf numFmtId="0" fontId="819" fillId="0" borderId="1" xfId="0" applyFont="1" applyBorder="1" applyAlignment="1">
      <alignment horizontal="left" vertical="top"/>
    </xf>
    <xf numFmtId="0" fontId="820" fillId="0" borderId="1" xfId="0" applyFont="1" applyBorder="1" applyAlignment="1">
      <alignment horizontal="left" vertical="top"/>
    </xf>
    <xf numFmtId="0" fontId="821" fillId="0" borderId="1" xfId="0" applyFont="1" applyBorder="1" applyAlignment="1">
      <alignment horizontal="left" vertical="top"/>
    </xf>
    <xf numFmtId="0" fontId="822" fillId="0" borderId="1" xfId="0" applyFont="1" applyBorder="1" applyAlignment="1">
      <alignment horizontal="left" vertical="top"/>
    </xf>
    <xf numFmtId="0" fontId="823" fillId="0" borderId="1" xfId="0" applyFont="1" applyBorder="1" applyAlignment="1">
      <alignment horizontal="left" vertical="top"/>
    </xf>
    <xf numFmtId="0" fontId="829" fillId="0" borderId="1" xfId="0" applyFont="1" applyBorder="1" applyAlignment="1">
      <alignment horizontal="left" vertical="top"/>
    </xf>
    <xf numFmtId="0" fontId="830" fillId="0" borderId="1" xfId="0" applyFont="1" applyBorder="1" applyAlignment="1">
      <alignment horizontal="left" vertical="top"/>
    </xf>
    <xf numFmtId="0" fontId="831" fillId="0" borderId="1" xfId="0" applyFont="1" applyBorder="1" applyAlignment="1">
      <alignment horizontal="left" vertical="top"/>
    </xf>
    <xf numFmtId="0" fontId="832" fillId="0" borderId="1" xfId="0" applyFont="1" applyBorder="1" applyAlignment="1">
      <alignment horizontal="left" vertical="top"/>
    </xf>
    <xf numFmtId="0" fontId="833" fillId="0" borderId="1" xfId="0" applyFont="1" applyBorder="1" applyAlignment="1">
      <alignment horizontal="left" vertical="top"/>
    </xf>
    <xf numFmtId="0" fontId="837" fillId="0" borderId="1" xfId="0" applyFont="1" applyBorder="1" applyAlignment="1">
      <alignment horizontal="left" vertical="top"/>
    </xf>
    <xf numFmtId="0" fontId="838" fillId="0" borderId="1" xfId="0" applyFont="1" applyBorder="1" applyAlignment="1">
      <alignment horizontal="left" vertical="top"/>
    </xf>
    <xf numFmtId="0" fontId="839" fillId="0" borderId="1" xfId="0" applyFont="1" applyBorder="1" applyAlignment="1">
      <alignment horizontal="left" vertical="top"/>
    </xf>
    <xf numFmtId="0" fontId="842" fillId="0" borderId="1" xfId="0" applyFont="1" applyBorder="1" applyAlignment="1">
      <alignment horizontal="left" vertical="top"/>
    </xf>
    <xf numFmtId="0" fontId="843" fillId="0" borderId="1" xfId="0" applyFont="1" applyBorder="1" applyAlignment="1">
      <alignment horizontal="left" vertical="top"/>
    </xf>
    <xf numFmtId="0" fontId="844" fillId="0" borderId="1" xfId="0" applyFont="1" applyBorder="1" applyAlignment="1">
      <alignment horizontal="left" vertical="top"/>
    </xf>
    <xf numFmtId="0" fontId="846" fillId="0" borderId="2" xfId="0" applyFont="1" applyBorder="1" applyAlignment="1">
      <alignment horizontal="center" vertical="top"/>
    </xf>
    <xf numFmtId="165" fontId="847" fillId="0" borderId="0" xfId="0" applyNumberFormat="1" applyFont="1" applyAlignment="1">
      <alignment horizontal="center" vertical="top"/>
    </xf>
    <xf numFmtId="0" fontId="848" fillId="0" borderId="0" xfId="0" applyFont="1" applyAlignment="1">
      <alignment horizontal="left" vertical="top"/>
    </xf>
    <xf numFmtId="167" fontId="850" fillId="0" borderId="0" xfId="0" applyNumberFormat="1" applyFont="1" applyAlignment="1">
      <alignment horizontal="left" vertical="top"/>
    </xf>
    <xf numFmtId="164" fontId="849" fillId="0" borderId="0" xfId="0" applyNumberFormat="1" applyFont="1" applyAlignment="1">
      <alignment horizontal="left" vertical="top"/>
    </xf>
    <xf numFmtId="0" fontId="853" fillId="0" borderId="1" xfId="0" applyFont="1" applyBorder="1" applyAlignment="1">
      <alignment horizontal="left" vertical="top"/>
    </xf>
    <xf numFmtId="0" fontId="854" fillId="0" borderId="1" xfId="0" applyFont="1" applyBorder="1" applyAlignment="1">
      <alignment horizontal="left" vertical="top"/>
    </xf>
    <xf numFmtId="0" fontId="855" fillId="0" borderId="1" xfId="0" applyFont="1" applyBorder="1" applyAlignment="1">
      <alignment horizontal="left" vertical="top"/>
    </xf>
    <xf numFmtId="0" fontId="856" fillId="0" borderId="1" xfId="0" applyFont="1" applyBorder="1" applyAlignment="1">
      <alignment horizontal="left" vertical="top"/>
    </xf>
    <xf numFmtId="0" fontId="857" fillId="0" borderId="1" xfId="0" applyFont="1" applyBorder="1" applyAlignment="1">
      <alignment horizontal="left" vertical="top"/>
    </xf>
    <xf numFmtId="0" fontId="858" fillId="0" borderId="1" xfId="0" applyFont="1" applyBorder="1" applyAlignment="1">
      <alignment horizontal="left" vertical="top"/>
    </xf>
    <xf numFmtId="0" fontId="859" fillId="0" borderId="1" xfId="0" applyFont="1" applyBorder="1" applyAlignment="1">
      <alignment horizontal="left" vertical="top"/>
    </xf>
    <xf numFmtId="0" fontId="862" fillId="0" borderId="1" xfId="0" applyFont="1" applyBorder="1" applyAlignment="1">
      <alignment horizontal="left" vertical="top"/>
    </xf>
    <xf numFmtId="0" fontId="863" fillId="0" borderId="1" xfId="0" applyFont="1" applyBorder="1" applyAlignment="1">
      <alignment horizontal="left" vertical="top"/>
    </xf>
    <xf numFmtId="0" fontId="864" fillId="0" borderId="1" xfId="0" applyFont="1" applyBorder="1" applyAlignment="1">
      <alignment horizontal="left" vertical="top"/>
    </xf>
    <xf numFmtId="0" fontId="865" fillId="0" borderId="1" xfId="0" applyFont="1" applyBorder="1" applyAlignment="1">
      <alignment horizontal="left" vertical="top"/>
    </xf>
    <xf numFmtId="0" fontId="866" fillId="0" borderId="1" xfId="0" applyFont="1" applyBorder="1" applyAlignment="1">
      <alignment horizontal="left" vertical="top"/>
    </xf>
    <xf numFmtId="0" fontId="867" fillId="0" borderId="1" xfId="0" applyFont="1" applyBorder="1" applyAlignment="1">
      <alignment horizontal="left" vertical="top"/>
    </xf>
    <xf numFmtId="0" fontId="868" fillId="0" borderId="1" xfId="0" applyFont="1" applyBorder="1" applyAlignment="1">
      <alignment horizontal="left" vertical="top"/>
    </xf>
    <xf numFmtId="0" fontId="871" fillId="0" borderId="1" xfId="0" applyFont="1" applyBorder="1" applyAlignment="1">
      <alignment horizontal="left" vertical="top"/>
    </xf>
    <xf numFmtId="0" fontId="872" fillId="0" borderId="1" xfId="0" applyFont="1" applyBorder="1" applyAlignment="1">
      <alignment horizontal="left" vertical="top"/>
    </xf>
    <xf numFmtId="0" fontId="873" fillId="0" borderId="1" xfId="0" applyFont="1" applyBorder="1" applyAlignment="1">
      <alignment horizontal="left" vertical="top"/>
    </xf>
    <xf numFmtId="0" fontId="874" fillId="0" borderId="1" xfId="0" applyFont="1" applyBorder="1" applyAlignment="1">
      <alignment horizontal="left" vertical="top"/>
    </xf>
    <xf numFmtId="0" fontId="875" fillId="0" borderId="1" xfId="0" applyFont="1" applyBorder="1" applyAlignment="1">
      <alignment horizontal="left" vertical="top"/>
    </xf>
    <xf numFmtId="0" fontId="876" fillId="0" borderId="1" xfId="0" applyFont="1" applyBorder="1" applyAlignment="1">
      <alignment horizontal="left" vertical="top"/>
    </xf>
    <xf numFmtId="0" fontId="877" fillId="0" borderId="1" xfId="0" applyFont="1" applyBorder="1" applyAlignment="1">
      <alignment horizontal="left" vertical="top"/>
    </xf>
    <xf numFmtId="0" fontId="880" fillId="0" borderId="1" xfId="0" applyFont="1" applyBorder="1" applyAlignment="1">
      <alignment horizontal="left" vertical="top"/>
    </xf>
    <xf numFmtId="0" fontId="881" fillId="0" borderId="1" xfId="0" applyFont="1" applyBorder="1" applyAlignment="1">
      <alignment horizontal="left" vertical="top"/>
    </xf>
    <xf numFmtId="0" fontId="882" fillId="0" borderId="1" xfId="0" applyFont="1" applyBorder="1" applyAlignment="1">
      <alignment horizontal="left" vertical="top"/>
    </xf>
    <xf numFmtId="0" fontId="883" fillId="0" borderId="1" xfId="0" applyFont="1" applyBorder="1" applyAlignment="1">
      <alignment horizontal="left" vertical="top"/>
    </xf>
    <xf numFmtId="0" fontId="884" fillId="0" borderId="1" xfId="0" applyFont="1" applyBorder="1" applyAlignment="1">
      <alignment horizontal="left" vertical="top"/>
    </xf>
    <xf numFmtId="0" fontId="885" fillId="0" borderId="1" xfId="0" applyFont="1" applyBorder="1" applyAlignment="1">
      <alignment horizontal="left" vertical="top"/>
    </xf>
    <xf numFmtId="0" fontId="886" fillId="0" borderId="1" xfId="0" applyFont="1" applyBorder="1" applyAlignment="1">
      <alignment horizontal="left" vertical="top"/>
    </xf>
    <xf numFmtId="0" fontId="891" fillId="0" borderId="2" xfId="0" applyFont="1" applyBorder="1" applyAlignment="1">
      <alignment horizontal="center" vertical="top"/>
    </xf>
    <xf numFmtId="165" fontId="892" fillId="0" borderId="0" xfId="0" applyNumberFormat="1" applyFont="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0</xdr:colOff>
      <xdr:row>0</xdr:row>
      <xdr:rowOff>0</xdr:rowOff>
    </xdr:from>
    <xdr:to>
      <xdr:col>11</xdr:col>
      <xdr:colOff>0</xdr:colOff>
      <xdr:row>3</xdr:row>
      <xdr:rowOff>0</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0</xdr:colOff>
      <xdr:row>0</xdr:row>
      <xdr:rowOff>0</xdr:rowOff>
    </xdr:from>
    <xdr:to>
      <xdr:col>11</xdr:col>
      <xdr:colOff>0</xdr:colOff>
      <xdr:row>3</xdr:row>
      <xdr:rowOff>0</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0</xdr:row>
      <xdr:rowOff>0</xdr:rowOff>
    </xdr:from>
    <xdr:to>
      <xdr:col>11</xdr:col>
      <xdr:colOff>0</xdr:colOff>
      <xdr:row>3</xdr:row>
      <xdr:rowOff>0</xdr:rowOff>
    </xdr:to>
    <xdr:pic>
      <xdr:nvPicPr>
        <xdr:cNvPr id="2" name="Picture 1" descr="Pictur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0</xdr:colOff>
      <xdr:row>0</xdr:row>
      <xdr:rowOff>0</xdr:rowOff>
    </xdr:from>
    <xdr:to>
      <xdr:col>11</xdr:col>
      <xdr:colOff>0</xdr:colOff>
      <xdr:row>3</xdr:row>
      <xdr:rowOff>0</xdr:rowOff>
    </xdr:to>
    <xdr:pic>
      <xdr:nvPicPr>
        <xdr:cNvPr id="2" name="Picture 1" descr="Picture">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0</xdr:colOff>
      <xdr:row>0</xdr:row>
      <xdr:rowOff>0</xdr:rowOff>
    </xdr:from>
    <xdr:to>
      <xdr:col>11</xdr:col>
      <xdr:colOff>0</xdr:colOff>
      <xdr:row>3</xdr:row>
      <xdr:rowOff>0</xdr:rowOff>
    </xdr:to>
    <xdr:pic>
      <xdr:nvPicPr>
        <xdr:cNvPr id="2" name="Picture 1" descr="Picture">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workbookViewId="0">
      <selection activeCell="C3" sqref="C3:I3"/>
    </sheetView>
  </sheetViews>
  <sheetFormatPr defaultRowHeight="15" x14ac:dyDescent="0.25"/>
  <sheetData>
    <row r="1" spans="1:9" x14ac:dyDescent="0.25">
      <c r="A1" s="673" t="s">
        <v>0</v>
      </c>
      <c r="B1" s="673"/>
      <c r="C1" s="673"/>
      <c r="D1" s="673"/>
      <c r="E1" s="673"/>
      <c r="F1" s="673"/>
      <c r="G1" s="673"/>
      <c r="H1" s="673"/>
      <c r="I1" s="673"/>
    </row>
    <row r="2" spans="1:9" x14ac:dyDescent="0.25">
      <c r="A2" s="673" t="s">
        <v>1</v>
      </c>
      <c r="B2" s="673"/>
      <c r="C2" s="673"/>
      <c r="D2" s="673"/>
      <c r="E2" s="673"/>
      <c r="F2" s="673"/>
      <c r="G2" s="673"/>
      <c r="H2" s="673"/>
      <c r="I2" s="673"/>
    </row>
    <row r="3" spans="1:9" x14ac:dyDescent="0.25">
      <c r="A3" s="673" t="s">
        <v>2</v>
      </c>
      <c r="B3" s="673"/>
      <c r="C3" s="674" t="s">
        <v>3</v>
      </c>
      <c r="D3" s="674"/>
      <c r="E3" s="674"/>
      <c r="F3" s="674"/>
      <c r="G3" s="674"/>
      <c r="H3" s="674"/>
      <c r="I3" s="674"/>
    </row>
    <row r="4" spans="1:9" x14ac:dyDescent="0.25">
      <c r="A4" s="673" t="s">
        <v>4</v>
      </c>
      <c r="B4" s="675"/>
      <c r="C4" s="674"/>
      <c r="D4" s="674"/>
      <c r="E4" s="674"/>
      <c r="F4" s="674"/>
      <c r="G4" s="674"/>
      <c r="H4" s="674"/>
      <c r="I4" s="674"/>
    </row>
    <row r="5" spans="1:9" x14ac:dyDescent="0.25">
      <c r="A5" s="673" t="s">
        <v>5</v>
      </c>
      <c r="B5" s="674"/>
      <c r="C5" s="674"/>
      <c r="D5" s="674"/>
      <c r="E5" s="674"/>
      <c r="F5" s="674"/>
      <c r="G5" s="674"/>
      <c r="H5" s="674"/>
      <c r="I5" s="674"/>
    </row>
    <row r="6" spans="1:9" x14ac:dyDescent="0.25">
      <c r="A6" s="673" t="s">
        <v>6</v>
      </c>
      <c r="B6" s="673"/>
      <c r="C6" s="673"/>
      <c r="D6" s="673"/>
      <c r="E6" s="673"/>
      <c r="F6" s="673"/>
      <c r="G6" s="673"/>
      <c r="H6" s="673"/>
      <c r="I6" s="673"/>
    </row>
    <row r="7" spans="1:9" x14ac:dyDescent="0.25">
      <c r="A7" s="673" t="s">
        <v>7</v>
      </c>
      <c r="B7" s="673"/>
      <c r="C7" s="674"/>
      <c r="D7" s="674"/>
      <c r="E7" s="674"/>
      <c r="F7" s="674"/>
      <c r="G7" s="674"/>
      <c r="H7" s="674"/>
      <c r="I7" s="674"/>
    </row>
    <row r="8" spans="1:9" x14ac:dyDescent="0.25">
      <c r="A8" s="673" t="s">
        <v>8</v>
      </c>
      <c r="B8" s="673"/>
      <c r="C8" s="676" t="s">
        <v>9</v>
      </c>
      <c r="D8" s="676"/>
      <c r="E8" s="676"/>
      <c r="F8" s="676"/>
      <c r="G8" s="676"/>
      <c r="H8" s="676"/>
      <c r="I8" s="676"/>
    </row>
    <row r="9" spans="1:9" x14ac:dyDescent="0.25">
      <c r="A9" s="673" t="s">
        <v>10</v>
      </c>
      <c r="B9" s="673"/>
      <c r="C9" s="677" t="s">
        <v>9</v>
      </c>
      <c r="D9" s="677"/>
      <c r="E9" s="677"/>
      <c r="F9" s="677"/>
      <c r="G9" s="677"/>
      <c r="H9" s="677"/>
      <c r="I9" s="677"/>
    </row>
    <row r="10" spans="1:9" x14ac:dyDescent="0.25">
      <c r="A10" s="673" t="s">
        <v>11</v>
      </c>
      <c r="B10" s="673"/>
      <c r="C10" s="674"/>
      <c r="D10" s="674"/>
      <c r="E10" s="674"/>
      <c r="F10" s="674"/>
      <c r="G10" s="674"/>
      <c r="H10" s="674"/>
      <c r="I10" s="674"/>
    </row>
    <row r="11" spans="1:9" x14ac:dyDescent="0.25">
      <c r="A11" s="673" t="s">
        <v>12</v>
      </c>
      <c r="B11" s="673"/>
      <c r="C11" s="674"/>
      <c r="D11" s="674"/>
      <c r="E11" s="674"/>
      <c r="F11" s="674"/>
      <c r="G11" s="674"/>
      <c r="H11" s="674"/>
      <c r="I11" s="674"/>
    </row>
    <row r="12" spans="1:9" x14ac:dyDescent="0.25">
      <c r="A12" s="673" t="s">
        <v>13</v>
      </c>
      <c r="B12" s="673"/>
      <c r="C12" s="678"/>
      <c r="D12" s="678"/>
      <c r="E12" s="678"/>
      <c r="F12" s="678"/>
      <c r="G12" s="678"/>
      <c r="H12" s="678"/>
      <c r="I12" s="678"/>
    </row>
    <row r="13" spans="1:9" x14ac:dyDescent="0.25">
      <c r="A13" s="673" t="s">
        <v>14</v>
      </c>
      <c r="B13" s="673"/>
      <c r="C13" s="674"/>
      <c r="D13" s="674"/>
      <c r="E13" s="674"/>
      <c r="F13" s="674"/>
      <c r="G13" s="674"/>
      <c r="H13" s="674"/>
      <c r="I13" s="674"/>
    </row>
    <row r="14" spans="1:9" x14ac:dyDescent="0.25">
      <c r="A14" s="673" t="s">
        <v>15</v>
      </c>
      <c r="B14" s="673"/>
      <c r="C14" s="674"/>
      <c r="D14" s="674"/>
      <c r="E14" s="674"/>
      <c r="F14" s="674"/>
      <c r="G14" s="674"/>
      <c r="H14" s="674"/>
      <c r="I14" s="674"/>
    </row>
    <row r="15" spans="1:9" x14ac:dyDescent="0.25">
      <c r="A15" s="673"/>
      <c r="B15" s="673"/>
      <c r="C15" s="673"/>
      <c r="D15" s="673"/>
      <c r="E15" s="673"/>
      <c r="F15" s="673"/>
      <c r="G15" s="673"/>
      <c r="H15" s="673"/>
      <c r="I15" s="673"/>
    </row>
    <row r="16" spans="1:9" x14ac:dyDescent="0.25">
      <c r="A16" s="673"/>
      <c r="B16" s="673"/>
      <c r="C16" s="673"/>
      <c r="D16" s="673"/>
      <c r="E16" s="673"/>
      <c r="F16" s="673"/>
      <c r="G16" s="673"/>
      <c r="H16" s="673"/>
      <c r="I16" s="673"/>
    </row>
    <row r="17" spans="1:9" x14ac:dyDescent="0.25">
      <c r="A17" s="673"/>
      <c r="B17" s="673"/>
      <c r="C17" s="673"/>
      <c r="D17" s="673"/>
      <c r="E17" s="673"/>
      <c r="F17" s="673"/>
      <c r="G17" s="673"/>
      <c r="H17" s="673"/>
      <c r="I17" s="673"/>
    </row>
    <row r="20" spans="1:9" x14ac:dyDescent="0.25">
      <c r="A20" s="679" t="s">
        <v>16</v>
      </c>
      <c r="B20" s="673"/>
      <c r="C20" s="673"/>
      <c r="D20" s="673"/>
      <c r="E20" s="673"/>
      <c r="F20" s="673"/>
      <c r="G20" s="673"/>
      <c r="H20" s="673"/>
      <c r="I20" s="673"/>
    </row>
    <row r="21" spans="1:9" x14ac:dyDescent="0.25">
      <c r="A21" s="679" t="s">
        <v>17</v>
      </c>
      <c r="B21" s="673"/>
      <c r="C21" s="673"/>
      <c r="D21" s="673"/>
      <c r="E21" s="673"/>
      <c r="F21" s="673"/>
      <c r="G21" s="673"/>
      <c r="H21" s="673"/>
      <c r="I21" s="673"/>
    </row>
    <row r="22" spans="1:9" x14ac:dyDescent="0.25">
      <c r="A22" s="673" t="s">
        <v>18</v>
      </c>
      <c r="B22" s="673"/>
      <c r="C22" s="673"/>
      <c r="D22" s="673"/>
      <c r="E22" s="673"/>
      <c r="F22" s="673"/>
      <c r="G22" s="673"/>
      <c r="H22" s="673"/>
      <c r="I22" s="673"/>
    </row>
    <row r="23" spans="1:9" x14ac:dyDescent="0.25">
      <c r="A23" s="673" t="s">
        <v>19</v>
      </c>
      <c r="B23" s="673"/>
      <c r="C23" s="673"/>
      <c r="D23" s="673"/>
      <c r="E23" s="673"/>
      <c r="F23" s="673"/>
      <c r="G23" s="673"/>
      <c r="H23" s="673"/>
      <c r="I23" s="673"/>
    </row>
    <row r="24" spans="1:9" ht="50.1" customHeight="1" x14ac:dyDescent="0.25">
      <c r="A24" s="673" t="s">
        <v>20</v>
      </c>
      <c r="B24" s="673"/>
      <c r="C24" s="673"/>
      <c r="D24" s="673"/>
      <c r="E24" s="673"/>
      <c r="F24" s="673"/>
      <c r="G24" s="673"/>
      <c r="H24" s="673"/>
      <c r="I24" s="673"/>
    </row>
  </sheetData>
  <sheetProtection password="BF59" sheet="1" objects="1" scenarios="1" selectLockedCells="1"/>
  <mergeCells count="31">
    <mergeCell ref="A22:I22"/>
    <mergeCell ref="A23:I23"/>
    <mergeCell ref="A24:I24"/>
    <mergeCell ref="A14:B14"/>
    <mergeCell ref="C14:I14"/>
    <mergeCell ref="A15:I17"/>
    <mergeCell ref="A20:I20"/>
    <mergeCell ref="A21:I21"/>
    <mergeCell ref="A11:B11"/>
    <mergeCell ref="C11:I11"/>
    <mergeCell ref="A12:B12"/>
    <mergeCell ref="C12:I12"/>
    <mergeCell ref="A13:B13"/>
    <mergeCell ref="C13:I13"/>
    <mergeCell ref="A8:B8"/>
    <mergeCell ref="C8:I8"/>
    <mergeCell ref="A9:B9"/>
    <mergeCell ref="C9:I9"/>
    <mergeCell ref="A10:B10"/>
    <mergeCell ref="C10:I10"/>
    <mergeCell ref="A5:B5"/>
    <mergeCell ref="C5:I5"/>
    <mergeCell ref="A6:I6"/>
    <mergeCell ref="A7:B7"/>
    <mergeCell ref="C7:I7"/>
    <mergeCell ref="A1:I1"/>
    <mergeCell ref="A2:I2"/>
    <mergeCell ref="A3:B3"/>
    <mergeCell ref="C3:I3"/>
    <mergeCell ref="A4:B4"/>
    <mergeCell ref="C4:I4"/>
  </mergeCells>
  <pageMargins left="0.5" right="0.5" top="0.75" bottom="0.75" header="0.5" footer="0.5"/>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51"/>
  <sheetViews>
    <sheetView tabSelected="1" workbookViewId="0">
      <selection activeCell="H9" sqref="H9"/>
    </sheetView>
  </sheetViews>
  <sheetFormatPr defaultRowHeight="15" x14ac:dyDescent="0.25"/>
  <cols>
    <col min="1" max="1" width="8" customWidth="1"/>
    <col min="2" max="2" width="30" customWidth="1"/>
    <col min="3" max="3" width="10" customWidth="1"/>
    <col min="4" max="4" width="12" customWidth="1"/>
    <col min="5" max="5" width="10" customWidth="1"/>
    <col min="6" max="6" width="13" customWidth="1"/>
    <col min="7" max="12" width="10" customWidth="1"/>
    <col min="13" max="15" width="12" customWidth="1"/>
  </cols>
  <sheetData>
    <row r="1" spans="1:16" x14ac:dyDescent="0.25">
      <c r="A1" s="1" t="s">
        <v>0</v>
      </c>
    </row>
    <row r="2" spans="1:16" x14ac:dyDescent="0.25">
      <c r="A2" s="1" t="s">
        <v>21</v>
      </c>
    </row>
    <row r="3" spans="1:16" x14ac:dyDescent="0.25">
      <c r="A3" s="1" t="s">
        <v>22</v>
      </c>
      <c r="B3" s="2" t="str">
        <f>DADOS!C3</f>
        <v>30/04/2026</v>
      </c>
    </row>
    <row r="4" spans="1:16" x14ac:dyDescent="0.25">
      <c r="A4" s="1" t="s">
        <v>23</v>
      </c>
      <c r="B4" s="680">
        <f>DADOS!C7</f>
        <v>0</v>
      </c>
      <c r="C4" s="675"/>
      <c r="D4" s="675"/>
      <c r="E4" s="675"/>
      <c r="F4" s="675"/>
      <c r="G4" s="1" t="s">
        <v>24</v>
      </c>
      <c r="H4" s="681" t="str">
        <f>DADOS!C9</f>
        <v/>
      </c>
      <c r="I4" s="675"/>
    </row>
    <row r="5" spans="1:16" x14ac:dyDescent="0.25">
      <c r="A5" s="1" t="s">
        <v>25</v>
      </c>
      <c r="B5" s="682" t="str">
        <f>DADOS!C8</f>
        <v/>
      </c>
      <c r="C5" s="680" t="s">
        <v>9</v>
      </c>
      <c r="D5" s="1" t="s">
        <v>26</v>
      </c>
      <c r="E5" s="680">
        <f>DADOS!C13</f>
        <v>0</v>
      </c>
      <c r="F5" s="680" t="s">
        <v>9</v>
      </c>
      <c r="G5" s="680" t="s">
        <v>9</v>
      </c>
      <c r="H5" s="1" t="s">
        <v>27</v>
      </c>
      <c r="I5" s="1">
        <f>DADOS!C14</f>
        <v>0</v>
      </c>
    </row>
    <row r="7" spans="1:16" x14ac:dyDescent="0.25">
      <c r="A7" s="3" t="s">
        <v>28</v>
      </c>
      <c r="B7" s="3" t="s">
        <v>29</v>
      </c>
      <c r="C7" s="3" t="s">
        <v>30</v>
      </c>
      <c r="D7" s="3" t="s">
        <v>31</v>
      </c>
      <c r="E7" s="3" t="s">
        <v>32</v>
      </c>
      <c r="F7" s="3" t="s">
        <v>33</v>
      </c>
      <c r="G7" s="3" t="s">
        <v>34</v>
      </c>
      <c r="H7" s="3" t="s">
        <v>35</v>
      </c>
      <c r="I7" s="3" t="s">
        <v>36</v>
      </c>
      <c r="J7" s="3" t="s">
        <v>37</v>
      </c>
      <c r="K7" s="3" t="s">
        <v>38</v>
      </c>
      <c r="L7" s="3" t="s">
        <v>39</v>
      </c>
      <c r="M7" s="3" t="s">
        <v>40</v>
      </c>
      <c r="N7" s="3" t="s">
        <v>41</v>
      </c>
      <c r="O7" s="3" t="s">
        <v>42</v>
      </c>
    </row>
    <row r="8" spans="1:16" x14ac:dyDescent="0.25">
      <c r="A8" s="4" t="s">
        <v>43</v>
      </c>
      <c r="B8" s="683" t="s">
        <v>44</v>
      </c>
      <c r="C8" s="684"/>
      <c r="D8" s="685"/>
      <c r="E8" s="686"/>
      <c r="F8" s="687"/>
      <c r="G8" s="688"/>
      <c r="H8" s="689"/>
      <c r="I8" s="690"/>
      <c r="J8" s="691"/>
      <c r="K8" s="692"/>
      <c r="L8" s="693"/>
      <c r="M8" s="5">
        <f>SUM(M9:M13)</f>
        <v>0</v>
      </c>
      <c r="N8" s="6">
        <f>SUM(N9:N13)</f>
        <v>0</v>
      </c>
      <c r="O8" s="7">
        <f>SUM(O9:O13)</f>
        <v>0</v>
      </c>
      <c r="P8" s="8" t="s">
        <v>45</v>
      </c>
    </row>
    <row r="9" spans="1:16" ht="33.75" x14ac:dyDescent="0.25">
      <c r="A9" s="9" t="s">
        <v>46</v>
      </c>
      <c r="B9" s="10" t="s">
        <v>47</v>
      </c>
      <c r="C9" s="11" t="s">
        <v>48</v>
      </c>
      <c r="D9" s="12">
        <v>10.5</v>
      </c>
      <c r="E9" s="13">
        <v>502.41</v>
      </c>
      <c r="F9" s="14">
        <v>22</v>
      </c>
      <c r="G9" s="15">
        <v>612.94000000000005</v>
      </c>
      <c r="H9" s="16"/>
      <c r="I9" s="17">
        <f>ROUND('BDI Principal'!D14,2)</f>
        <v>22</v>
      </c>
      <c r="J9" s="18">
        <f>ROUND((ROUND(H9,2)*I9/100)+ROUND(H9,2),2)</f>
        <v>0</v>
      </c>
      <c r="K9" s="19"/>
      <c r="L9" s="20">
        <f>J9-K9</f>
        <v>0</v>
      </c>
      <c r="M9" s="21">
        <f>ROUND(K9*D9,2)</f>
        <v>0</v>
      </c>
      <c r="N9" s="22">
        <f>O9-M9</f>
        <v>0</v>
      </c>
      <c r="O9" s="23">
        <f>ROUND(D9*J9,2)</f>
        <v>0</v>
      </c>
      <c r="P9" s="24" t="s">
        <v>28</v>
      </c>
    </row>
    <row r="10" spans="1:16" ht="45" x14ac:dyDescent="0.25">
      <c r="A10" s="25" t="s">
        <v>49</v>
      </c>
      <c r="B10" s="26" t="s">
        <v>50</v>
      </c>
      <c r="C10" s="27" t="s">
        <v>51</v>
      </c>
      <c r="D10" s="28">
        <v>29905.71</v>
      </c>
      <c r="E10" s="29">
        <v>0.53</v>
      </c>
      <c r="F10" s="30">
        <v>22</v>
      </c>
      <c r="G10" s="31">
        <v>0.65</v>
      </c>
      <c r="H10" s="32"/>
      <c r="I10" s="33">
        <f>ROUND('BDI Principal'!D14,2)</f>
        <v>22</v>
      </c>
      <c r="J10" s="34">
        <f>ROUND((ROUND(H10,2)*I10/100)+ROUND(H10,2),2)</f>
        <v>0</v>
      </c>
      <c r="K10" s="35"/>
      <c r="L10" s="36">
        <f>J10-K10</f>
        <v>0</v>
      </c>
      <c r="M10" s="37">
        <f>ROUND(K10*D10,2)</f>
        <v>0</v>
      </c>
      <c r="N10" s="38">
        <f>O10-M10</f>
        <v>0</v>
      </c>
      <c r="O10" s="39">
        <f>ROUND(D10*J10,2)</f>
        <v>0</v>
      </c>
      <c r="P10" s="40" t="s">
        <v>28</v>
      </c>
    </row>
    <row r="11" spans="1:16" ht="123.75" x14ac:dyDescent="0.25">
      <c r="A11" s="41" t="s">
        <v>52</v>
      </c>
      <c r="B11" s="42" t="s">
        <v>53</v>
      </c>
      <c r="C11" s="43" t="s">
        <v>51</v>
      </c>
      <c r="D11" s="44">
        <v>4055.52</v>
      </c>
      <c r="E11" s="45">
        <v>7.66</v>
      </c>
      <c r="F11" s="46">
        <v>22</v>
      </c>
      <c r="G11" s="47">
        <v>9.35</v>
      </c>
      <c r="H11" s="48"/>
      <c r="I11" s="49">
        <f>ROUND('BDI Principal'!D14,2)</f>
        <v>22</v>
      </c>
      <c r="J11" s="50">
        <f>ROUND((ROUND(H11,2)*I11/100)+ROUND(H11,2),2)</f>
        <v>0</v>
      </c>
      <c r="K11" s="51"/>
      <c r="L11" s="52">
        <f>J11-K11</f>
        <v>0</v>
      </c>
      <c r="M11" s="53">
        <f>ROUND(K11*D11,2)</f>
        <v>0</v>
      </c>
      <c r="N11" s="54">
        <f>O11-M11</f>
        <v>0</v>
      </c>
      <c r="O11" s="55">
        <f>ROUND(D11*J11,2)</f>
        <v>0</v>
      </c>
      <c r="P11" s="56" t="s">
        <v>28</v>
      </c>
    </row>
    <row r="12" spans="1:16" ht="56.25" x14ac:dyDescent="0.25">
      <c r="A12" s="57" t="s">
        <v>54</v>
      </c>
      <c r="B12" s="58" t="s">
        <v>55</v>
      </c>
      <c r="C12" s="59" t="s">
        <v>48</v>
      </c>
      <c r="D12" s="60">
        <v>29905.71</v>
      </c>
      <c r="E12" s="61">
        <v>0.54</v>
      </c>
      <c r="F12" s="62">
        <v>22</v>
      </c>
      <c r="G12" s="63">
        <v>0.66</v>
      </c>
      <c r="H12" s="64"/>
      <c r="I12" s="65">
        <f>ROUND('BDI Principal'!D14,2)</f>
        <v>22</v>
      </c>
      <c r="J12" s="66">
        <f>ROUND((ROUND(H12,2)*I12/100)+ROUND(H12,2),2)</f>
        <v>0</v>
      </c>
      <c r="K12" s="67"/>
      <c r="L12" s="68">
        <f>J12-K12</f>
        <v>0</v>
      </c>
      <c r="M12" s="69">
        <f>ROUND(K12*D12,2)</f>
        <v>0</v>
      </c>
      <c r="N12" s="70">
        <f>O12-M12</f>
        <v>0</v>
      </c>
      <c r="O12" s="71">
        <f>ROUND(D12*J12,2)</f>
        <v>0</v>
      </c>
      <c r="P12" s="72" t="s">
        <v>28</v>
      </c>
    </row>
    <row r="13" spans="1:16" x14ac:dyDescent="0.25">
      <c r="A13" s="73" t="s">
        <v>56</v>
      </c>
      <c r="B13" s="74" t="s">
        <v>57</v>
      </c>
      <c r="C13" s="75" t="s">
        <v>58</v>
      </c>
      <c r="D13" s="76">
        <v>13447.13</v>
      </c>
      <c r="E13" s="77">
        <v>6.78</v>
      </c>
      <c r="F13" s="78">
        <v>22</v>
      </c>
      <c r="G13" s="79">
        <v>8.27</v>
      </c>
      <c r="H13" s="80"/>
      <c r="I13" s="81">
        <f>ROUND('BDI Principal'!D14,2)</f>
        <v>22</v>
      </c>
      <c r="J13" s="82">
        <f>ROUND((ROUND(H13,2)*I13/100)+ROUND(H13,2),2)</f>
        <v>0</v>
      </c>
      <c r="K13" s="83"/>
      <c r="L13" s="84">
        <f>J13-K13</f>
        <v>0</v>
      </c>
      <c r="M13" s="85">
        <f>ROUND(K13*D13,2)</f>
        <v>0</v>
      </c>
      <c r="N13" s="86">
        <f>O13-M13</f>
        <v>0</v>
      </c>
      <c r="O13" s="87">
        <f>ROUND(D13*J13,2)</f>
        <v>0</v>
      </c>
      <c r="P13" s="88" t="s">
        <v>28</v>
      </c>
    </row>
    <row r="14" spans="1:16" x14ac:dyDescent="0.25">
      <c r="A14" s="89" t="s">
        <v>59</v>
      </c>
      <c r="B14" s="694" t="s">
        <v>60</v>
      </c>
      <c r="C14" s="695"/>
      <c r="D14" s="696"/>
      <c r="E14" s="697"/>
      <c r="F14" s="698"/>
      <c r="G14" s="699"/>
      <c r="H14" s="700"/>
      <c r="I14" s="701"/>
      <c r="J14" s="702"/>
      <c r="K14" s="703"/>
      <c r="L14" s="704"/>
      <c r="M14" s="90">
        <f>SUM(M15:M15)</f>
        <v>0</v>
      </c>
      <c r="N14" s="91">
        <f>SUM(N15:N15)</f>
        <v>0</v>
      </c>
      <c r="O14" s="92">
        <f>SUM(O15:O15)</f>
        <v>0</v>
      </c>
      <c r="P14" s="93" t="s">
        <v>45</v>
      </c>
    </row>
    <row r="15" spans="1:16" ht="56.25" x14ac:dyDescent="0.25">
      <c r="A15" s="94" t="s">
        <v>61</v>
      </c>
      <c r="B15" s="95" t="s">
        <v>62</v>
      </c>
      <c r="C15" s="96" t="s">
        <v>51</v>
      </c>
      <c r="D15" s="97">
        <v>6383</v>
      </c>
      <c r="E15" s="98">
        <v>71.599999999999994</v>
      </c>
      <c r="F15" s="99">
        <v>22</v>
      </c>
      <c r="G15" s="100">
        <v>87.35</v>
      </c>
      <c r="H15" s="101"/>
      <c r="I15" s="102">
        <f>ROUND('BDI Principal'!D14,2)</f>
        <v>22</v>
      </c>
      <c r="J15" s="103">
        <f>ROUND((ROUND(H15,2)*I15/100)+ROUND(H15,2),2)</f>
        <v>0</v>
      </c>
      <c r="K15" s="104"/>
      <c r="L15" s="105">
        <f>J15-K15</f>
        <v>0</v>
      </c>
      <c r="M15" s="106">
        <f>ROUND(K15*D15,2)</f>
        <v>0</v>
      </c>
      <c r="N15" s="107">
        <f>O15-M15</f>
        <v>0</v>
      </c>
      <c r="O15" s="108">
        <f>ROUND(D15*J15,2)</f>
        <v>0</v>
      </c>
      <c r="P15" s="109" t="s">
        <v>28</v>
      </c>
    </row>
    <row r="16" spans="1:16" x14ac:dyDescent="0.25">
      <c r="A16" s="110" t="s">
        <v>63</v>
      </c>
      <c r="B16" s="705" t="s">
        <v>64</v>
      </c>
      <c r="C16" s="706"/>
      <c r="D16" s="707"/>
      <c r="E16" s="708"/>
      <c r="F16" s="709"/>
      <c r="G16" s="710"/>
      <c r="H16" s="711"/>
      <c r="I16" s="712"/>
      <c r="J16" s="713"/>
      <c r="K16" s="714"/>
      <c r="L16" s="715"/>
      <c r="M16" s="111">
        <f>SUM(M17:M17)</f>
        <v>0</v>
      </c>
      <c r="N16" s="112">
        <f>SUM(N17:N17)</f>
        <v>0</v>
      </c>
      <c r="O16" s="113">
        <f>SUM(O17:O17)</f>
        <v>0</v>
      </c>
      <c r="P16" s="114" t="s">
        <v>45</v>
      </c>
    </row>
    <row r="17" spans="1:16" ht="22.5" x14ac:dyDescent="0.25">
      <c r="A17" s="115" t="s">
        <v>65</v>
      </c>
      <c r="B17" s="116" t="s">
        <v>66</v>
      </c>
      <c r="C17" s="117" t="s">
        <v>67</v>
      </c>
      <c r="D17" s="118">
        <v>6136.65</v>
      </c>
      <c r="E17" s="119">
        <v>180.62</v>
      </c>
      <c r="F17" s="120">
        <v>22</v>
      </c>
      <c r="G17" s="121">
        <v>220.36</v>
      </c>
      <c r="H17" s="122"/>
      <c r="I17" s="123">
        <f>ROUND('BDI Principal'!D14,2)</f>
        <v>22</v>
      </c>
      <c r="J17" s="124">
        <f>ROUND((ROUND(H17,2)*I17/100)+ROUND(H17,2),2)</f>
        <v>0</v>
      </c>
      <c r="K17" s="125"/>
      <c r="L17" s="126">
        <f>J17-K17</f>
        <v>0</v>
      </c>
      <c r="M17" s="127">
        <f>ROUND(K17*D17,2)</f>
        <v>0</v>
      </c>
      <c r="N17" s="128">
        <f>O17-M17</f>
        <v>0</v>
      </c>
      <c r="O17" s="129">
        <f>ROUND(D17*J17,2)</f>
        <v>0</v>
      </c>
      <c r="P17" s="130" t="s">
        <v>28</v>
      </c>
    </row>
    <row r="18" spans="1:16" x14ac:dyDescent="0.25">
      <c r="A18" s="131" t="s">
        <v>68</v>
      </c>
      <c r="B18" s="716" t="s">
        <v>69</v>
      </c>
      <c r="C18" s="717"/>
      <c r="D18" s="718"/>
      <c r="E18" s="719"/>
      <c r="F18" s="720"/>
      <c r="G18" s="721"/>
      <c r="H18" s="722"/>
      <c r="I18" s="723"/>
      <c r="J18" s="724"/>
      <c r="K18" s="725"/>
      <c r="L18" s="726"/>
      <c r="M18" s="132">
        <f>SUM(M19:M23)</f>
        <v>0</v>
      </c>
      <c r="N18" s="133">
        <f>SUM(N19:N23)</f>
        <v>0</v>
      </c>
      <c r="O18" s="134">
        <f>SUM(O19:O23)</f>
        <v>0</v>
      </c>
      <c r="P18" s="135" t="s">
        <v>45</v>
      </c>
    </row>
    <row r="19" spans="1:16" x14ac:dyDescent="0.25">
      <c r="A19" s="136" t="s">
        <v>70</v>
      </c>
      <c r="B19" s="137" t="s">
        <v>71</v>
      </c>
      <c r="C19" s="138" t="s">
        <v>58</v>
      </c>
      <c r="D19" s="139">
        <v>29905.71</v>
      </c>
      <c r="E19" s="140">
        <v>0.62</v>
      </c>
      <c r="F19" s="141">
        <v>22</v>
      </c>
      <c r="G19" s="142">
        <v>0.76</v>
      </c>
      <c r="H19" s="143"/>
      <c r="I19" s="144">
        <f>ROUND('BDI Principal'!D14,2)</f>
        <v>22</v>
      </c>
      <c r="J19" s="145">
        <f>ROUND((ROUND(H19,2)*I19/100)+ROUND(H19,2),2)</f>
        <v>0</v>
      </c>
      <c r="K19" s="146"/>
      <c r="L19" s="147">
        <f>J19-K19</f>
        <v>0</v>
      </c>
      <c r="M19" s="148">
        <f>ROUND(K19*D19,2)</f>
        <v>0</v>
      </c>
      <c r="N19" s="149">
        <f>O19-M19</f>
        <v>0</v>
      </c>
      <c r="O19" s="150">
        <f>ROUND(D19*J19,2)</f>
        <v>0</v>
      </c>
      <c r="P19" s="151" t="s">
        <v>28</v>
      </c>
    </row>
    <row r="20" spans="1:16" x14ac:dyDescent="0.25">
      <c r="A20" s="152" t="s">
        <v>72</v>
      </c>
      <c r="B20" s="153" t="s">
        <v>73</v>
      </c>
      <c r="C20" s="154" t="s">
        <v>58</v>
      </c>
      <c r="D20" s="155">
        <v>29905.71</v>
      </c>
      <c r="E20" s="156">
        <v>0.43</v>
      </c>
      <c r="F20" s="157">
        <v>22</v>
      </c>
      <c r="G20" s="158">
        <v>0.52</v>
      </c>
      <c r="H20" s="159"/>
      <c r="I20" s="160">
        <f>ROUND('BDI Principal'!D14,2)</f>
        <v>22</v>
      </c>
      <c r="J20" s="161">
        <f>ROUND((ROUND(H20,2)*I20/100)+ROUND(H20,2),2)</f>
        <v>0</v>
      </c>
      <c r="K20" s="162"/>
      <c r="L20" s="163">
        <f>J20-K20</f>
        <v>0</v>
      </c>
      <c r="M20" s="164">
        <f>ROUND(K20*D20,2)</f>
        <v>0</v>
      </c>
      <c r="N20" s="165">
        <f>O20-M20</f>
        <v>0</v>
      </c>
      <c r="O20" s="166">
        <f>ROUND(D20*J20,2)</f>
        <v>0</v>
      </c>
      <c r="P20" s="167" t="s">
        <v>28</v>
      </c>
    </row>
    <row r="21" spans="1:16" ht="33.75" x14ac:dyDescent="0.25">
      <c r="A21" s="168" t="s">
        <v>74</v>
      </c>
      <c r="B21" s="169" t="s">
        <v>75</v>
      </c>
      <c r="C21" s="170" t="s">
        <v>76</v>
      </c>
      <c r="D21" s="171">
        <v>923.73</v>
      </c>
      <c r="E21" s="172">
        <v>2.2400000000000002</v>
      </c>
      <c r="F21" s="173">
        <v>22</v>
      </c>
      <c r="G21" s="174">
        <v>2.73</v>
      </c>
      <c r="H21" s="175"/>
      <c r="I21" s="176">
        <f>ROUND('BDI Principal'!D14,2)</f>
        <v>22</v>
      </c>
      <c r="J21" s="177">
        <f>ROUND((ROUND(H21,2)*I21/100)+ROUND(H21,2),2)</f>
        <v>0</v>
      </c>
      <c r="K21" s="178"/>
      <c r="L21" s="179">
        <f>J21-K21</f>
        <v>0</v>
      </c>
      <c r="M21" s="180">
        <f>ROUND(K21*D21,2)</f>
        <v>0</v>
      </c>
      <c r="N21" s="181">
        <f>O21-M21</f>
        <v>0</v>
      </c>
      <c r="O21" s="182">
        <f>ROUND(D21*J21,2)</f>
        <v>0</v>
      </c>
      <c r="P21" s="183" t="s">
        <v>28</v>
      </c>
    </row>
    <row r="22" spans="1:16" ht="22.5" x14ac:dyDescent="0.25">
      <c r="A22" s="184" t="s">
        <v>77</v>
      </c>
      <c r="B22" s="185" t="s">
        <v>78</v>
      </c>
      <c r="C22" s="186" t="s">
        <v>79</v>
      </c>
      <c r="D22" s="187">
        <v>3588.69</v>
      </c>
      <c r="E22" s="188">
        <v>191.19</v>
      </c>
      <c r="F22" s="189">
        <v>22</v>
      </c>
      <c r="G22" s="190">
        <v>233.25</v>
      </c>
      <c r="H22" s="191"/>
      <c r="I22" s="192">
        <f>ROUND('BDI Principal'!D14,2)</f>
        <v>22</v>
      </c>
      <c r="J22" s="193">
        <f>ROUND((ROUND(H22,2)*I22/100)+ROUND(H22,2),2)</f>
        <v>0</v>
      </c>
      <c r="K22" s="194"/>
      <c r="L22" s="195">
        <f>J22-K22</f>
        <v>0</v>
      </c>
      <c r="M22" s="196">
        <f>ROUND(K22*D22,2)</f>
        <v>0</v>
      </c>
      <c r="N22" s="197">
        <f>O22-M22</f>
        <v>0</v>
      </c>
      <c r="O22" s="198">
        <f>ROUND(D22*J22,2)</f>
        <v>0</v>
      </c>
      <c r="P22" s="199" t="s">
        <v>28</v>
      </c>
    </row>
    <row r="23" spans="1:16" ht="33.75" x14ac:dyDescent="0.25">
      <c r="A23" s="200" t="s">
        <v>80</v>
      </c>
      <c r="B23" s="201" t="s">
        <v>81</v>
      </c>
      <c r="C23" s="202" t="s">
        <v>76</v>
      </c>
      <c r="D23" s="203">
        <v>12596.3</v>
      </c>
      <c r="E23" s="204">
        <v>0.91</v>
      </c>
      <c r="F23" s="205">
        <v>22</v>
      </c>
      <c r="G23" s="206">
        <v>1.1100000000000001</v>
      </c>
      <c r="H23" s="207"/>
      <c r="I23" s="208">
        <f>ROUND('BDI Principal'!D14,2)</f>
        <v>22</v>
      </c>
      <c r="J23" s="209">
        <f>ROUND((ROUND(H23,2)*I23/100)+ROUND(H23,2),2)</f>
        <v>0</v>
      </c>
      <c r="K23" s="210"/>
      <c r="L23" s="211">
        <f>J23-K23</f>
        <v>0</v>
      </c>
      <c r="M23" s="212">
        <f>ROUND(K23*D23,2)</f>
        <v>0</v>
      </c>
      <c r="N23" s="213">
        <f>O23-M23</f>
        <v>0</v>
      </c>
      <c r="O23" s="214">
        <f>ROUND(D23*J23,2)</f>
        <v>0</v>
      </c>
      <c r="P23" s="215" t="s">
        <v>28</v>
      </c>
    </row>
    <row r="24" spans="1:16" x14ac:dyDescent="0.25">
      <c r="A24" s="216" t="s">
        <v>82</v>
      </c>
      <c r="B24" s="727" t="s">
        <v>83</v>
      </c>
      <c r="C24" s="728"/>
      <c r="D24" s="729"/>
      <c r="E24" s="730"/>
      <c r="F24" s="731"/>
      <c r="G24" s="732"/>
      <c r="H24" s="733"/>
      <c r="I24" s="734"/>
      <c r="J24" s="735"/>
      <c r="K24" s="736"/>
      <c r="L24" s="737"/>
      <c r="M24" s="217">
        <f>SUM(M25:M30)</f>
        <v>0</v>
      </c>
      <c r="N24" s="218">
        <f>SUM(N25:N30)</f>
        <v>0</v>
      </c>
      <c r="O24" s="219">
        <f>SUM(O25:O30)</f>
        <v>0</v>
      </c>
      <c r="P24" s="220" t="s">
        <v>45</v>
      </c>
    </row>
    <row r="25" spans="1:16" ht="22.5" x14ac:dyDescent="0.25">
      <c r="A25" s="221" t="s">
        <v>84</v>
      </c>
      <c r="B25" s="222" t="s">
        <v>85</v>
      </c>
      <c r="C25" s="223" t="s">
        <v>79</v>
      </c>
      <c r="D25" s="224">
        <v>215.32</v>
      </c>
      <c r="E25" s="225">
        <v>3769.8</v>
      </c>
      <c r="F25" s="226">
        <v>15</v>
      </c>
      <c r="G25" s="227">
        <v>4335.2700000000004</v>
      </c>
      <c r="H25" s="228"/>
      <c r="I25" s="229">
        <f>'BDI Diferenciado'!D14</f>
        <v>15</v>
      </c>
      <c r="J25" s="230">
        <f t="shared" ref="J25:J30" si="0">ROUND((ROUND(H25,2)*I25/100)+ROUND(H25,2),2)</f>
        <v>0</v>
      </c>
      <c r="K25" s="231"/>
      <c r="L25" s="232">
        <f t="shared" ref="L25:L30" si="1">J25-K25</f>
        <v>0</v>
      </c>
      <c r="M25" s="233">
        <f t="shared" ref="M25:M30" si="2">ROUND(K25*D25,2)</f>
        <v>0</v>
      </c>
      <c r="N25" s="234">
        <f t="shared" ref="N25:N30" si="3">O25-M25</f>
        <v>0</v>
      </c>
      <c r="O25" s="235">
        <f t="shared" ref="O25:O30" si="4">ROUND(D25*J25,2)</f>
        <v>0</v>
      </c>
      <c r="P25" s="236" t="s">
        <v>28</v>
      </c>
    </row>
    <row r="26" spans="1:16" ht="22.5" x14ac:dyDescent="0.25">
      <c r="A26" s="237" t="s">
        <v>86</v>
      </c>
      <c r="B26" s="238" t="s">
        <v>87</v>
      </c>
      <c r="C26" s="239" t="s">
        <v>79</v>
      </c>
      <c r="D26" s="240">
        <v>47.85</v>
      </c>
      <c r="E26" s="241">
        <v>2802.46</v>
      </c>
      <c r="F26" s="242">
        <v>15</v>
      </c>
      <c r="G26" s="243">
        <v>3222.83</v>
      </c>
      <c r="H26" s="244"/>
      <c r="I26" s="245">
        <f>'BDI Diferenciado'!D14</f>
        <v>15</v>
      </c>
      <c r="J26" s="246">
        <f t="shared" si="0"/>
        <v>0</v>
      </c>
      <c r="K26" s="247"/>
      <c r="L26" s="248">
        <f t="shared" si="1"/>
        <v>0</v>
      </c>
      <c r="M26" s="249">
        <f t="shared" si="2"/>
        <v>0</v>
      </c>
      <c r="N26" s="250">
        <f t="shared" si="3"/>
        <v>0</v>
      </c>
      <c r="O26" s="251">
        <f t="shared" si="4"/>
        <v>0</v>
      </c>
      <c r="P26" s="252" t="s">
        <v>28</v>
      </c>
    </row>
    <row r="27" spans="1:16" ht="22.5" x14ac:dyDescent="0.25">
      <c r="A27" s="253" t="s">
        <v>88</v>
      </c>
      <c r="B27" s="254" t="s">
        <v>89</v>
      </c>
      <c r="C27" s="255" t="s">
        <v>79</v>
      </c>
      <c r="D27" s="256">
        <v>29.91</v>
      </c>
      <c r="E27" s="257">
        <v>3097.49</v>
      </c>
      <c r="F27" s="258">
        <v>15</v>
      </c>
      <c r="G27" s="259">
        <v>3562.11</v>
      </c>
      <c r="H27" s="260"/>
      <c r="I27" s="261">
        <f>'BDI Diferenciado'!D14</f>
        <v>15</v>
      </c>
      <c r="J27" s="262">
        <f t="shared" si="0"/>
        <v>0</v>
      </c>
      <c r="K27" s="263"/>
      <c r="L27" s="264">
        <f t="shared" si="1"/>
        <v>0</v>
      </c>
      <c r="M27" s="265">
        <f t="shared" si="2"/>
        <v>0</v>
      </c>
      <c r="N27" s="266">
        <f t="shared" si="3"/>
        <v>0</v>
      </c>
      <c r="O27" s="267">
        <f t="shared" si="4"/>
        <v>0</v>
      </c>
      <c r="P27" s="268" t="s">
        <v>28</v>
      </c>
    </row>
    <row r="28" spans="1:16" ht="33.75" x14ac:dyDescent="0.25">
      <c r="A28" s="269" t="s">
        <v>90</v>
      </c>
      <c r="B28" s="270" t="s">
        <v>91</v>
      </c>
      <c r="C28" s="271" t="s">
        <v>76</v>
      </c>
      <c r="D28" s="272">
        <v>79233.45</v>
      </c>
      <c r="E28" s="273">
        <v>2.2400000000000002</v>
      </c>
      <c r="F28" s="274">
        <v>15</v>
      </c>
      <c r="G28" s="275">
        <v>2.58</v>
      </c>
      <c r="H28" s="276"/>
      <c r="I28" s="277">
        <f>'BDI Diferenciado'!D14</f>
        <v>15</v>
      </c>
      <c r="J28" s="278">
        <f t="shared" si="0"/>
        <v>0</v>
      </c>
      <c r="K28" s="279"/>
      <c r="L28" s="280">
        <f t="shared" si="1"/>
        <v>0</v>
      </c>
      <c r="M28" s="281">
        <f t="shared" si="2"/>
        <v>0</v>
      </c>
      <c r="N28" s="282">
        <f t="shared" si="3"/>
        <v>0</v>
      </c>
      <c r="O28" s="283">
        <f t="shared" si="4"/>
        <v>0</v>
      </c>
      <c r="P28" s="284" t="s">
        <v>28</v>
      </c>
    </row>
    <row r="29" spans="1:16" ht="33.75" x14ac:dyDescent="0.25">
      <c r="A29" s="285" t="s">
        <v>92</v>
      </c>
      <c r="B29" s="286" t="s">
        <v>93</v>
      </c>
      <c r="C29" s="287" t="s">
        <v>76</v>
      </c>
      <c r="D29" s="288">
        <v>17607.84</v>
      </c>
      <c r="E29" s="289">
        <v>2.2400000000000002</v>
      </c>
      <c r="F29" s="290">
        <v>15</v>
      </c>
      <c r="G29" s="291">
        <v>2.58</v>
      </c>
      <c r="H29" s="292"/>
      <c r="I29" s="293">
        <f>'BDI Diferenciado'!D14</f>
        <v>15</v>
      </c>
      <c r="J29" s="294">
        <f t="shared" si="0"/>
        <v>0</v>
      </c>
      <c r="K29" s="295"/>
      <c r="L29" s="296">
        <f t="shared" si="1"/>
        <v>0</v>
      </c>
      <c r="M29" s="297">
        <f t="shared" si="2"/>
        <v>0</v>
      </c>
      <c r="N29" s="298">
        <f t="shared" si="3"/>
        <v>0</v>
      </c>
      <c r="O29" s="299">
        <f t="shared" si="4"/>
        <v>0</v>
      </c>
      <c r="P29" s="300" t="s">
        <v>28</v>
      </c>
    </row>
    <row r="30" spans="1:16" ht="45" x14ac:dyDescent="0.25">
      <c r="A30" s="301" t="s">
        <v>94</v>
      </c>
      <c r="B30" s="302" t="s">
        <v>95</v>
      </c>
      <c r="C30" s="303" t="s">
        <v>76</v>
      </c>
      <c r="D30" s="304">
        <v>11006.28</v>
      </c>
      <c r="E30" s="305">
        <v>2.2400000000000002</v>
      </c>
      <c r="F30" s="306">
        <v>15</v>
      </c>
      <c r="G30" s="307">
        <v>2.58</v>
      </c>
      <c r="H30" s="308"/>
      <c r="I30" s="309">
        <f>'BDI Diferenciado'!D14</f>
        <v>15</v>
      </c>
      <c r="J30" s="310">
        <f t="shared" si="0"/>
        <v>0</v>
      </c>
      <c r="K30" s="311"/>
      <c r="L30" s="312">
        <f t="shared" si="1"/>
        <v>0</v>
      </c>
      <c r="M30" s="313">
        <f t="shared" si="2"/>
        <v>0</v>
      </c>
      <c r="N30" s="314">
        <f t="shared" si="3"/>
        <v>0</v>
      </c>
      <c r="O30" s="315">
        <f t="shared" si="4"/>
        <v>0</v>
      </c>
      <c r="P30" s="316" t="s">
        <v>28</v>
      </c>
    </row>
    <row r="31" spans="1:16" x14ac:dyDescent="0.25">
      <c r="A31" s="317" t="s">
        <v>96</v>
      </c>
      <c r="B31" s="738" t="s">
        <v>97</v>
      </c>
      <c r="C31" s="739"/>
      <c r="D31" s="740"/>
      <c r="E31" s="741"/>
      <c r="F31" s="742"/>
      <c r="G31" s="743"/>
      <c r="H31" s="744"/>
      <c r="I31" s="745"/>
      <c r="J31" s="746"/>
      <c r="K31" s="747"/>
      <c r="L31" s="748"/>
      <c r="M31" s="318">
        <f>SUM(M32:M39)</f>
        <v>0</v>
      </c>
      <c r="N31" s="319">
        <f>SUM(N32:N39)</f>
        <v>0</v>
      </c>
      <c r="O31" s="320">
        <f>SUM(O32:O39)</f>
        <v>0</v>
      </c>
      <c r="P31" s="321" t="s">
        <v>45</v>
      </c>
    </row>
    <row r="32" spans="1:16" ht="45" x14ac:dyDescent="0.25">
      <c r="A32" s="322" t="s">
        <v>98</v>
      </c>
      <c r="B32" s="323" t="s">
        <v>99</v>
      </c>
      <c r="C32" s="324" t="s">
        <v>51</v>
      </c>
      <c r="D32" s="325">
        <v>7322</v>
      </c>
      <c r="E32" s="326">
        <v>6.99</v>
      </c>
      <c r="F32" s="327">
        <v>22</v>
      </c>
      <c r="G32" s="328">
        <v>8.5299999999999994</v>
      </c>
      <c r="H32" s="329"/>
      <c r="I32" s="330">
        <f>ROUND('BDI Principal'!D14,2)</f>
        <v>22</v>
      </c>
      <c r="J32" s="331">
        <f t="shared" ref="J32:J39" si="5">ROUND((ROUND(H32,2)*I32/100)+ROUND(H32,2),2)</f>
        <v>0</v>
      </c>
      <c r="K32" s="332"/>
      <c r="L32" s="333">
        <f t="shared" ref="L32:L39" si="6">J32-K32</f>
        <v>0</v>
      </c>
      <c r="M32" s="334">
        <f t="shared" ref="M32:M39" si="7">ROUND(K32*D32,2)</f>
        <v>0</v>
      </c>
      <c r="N32" s="335">
        <f t="shared" ref="N32:N39" si="8">O32-M32</f>
        <v>0</v>
      </c>
      <c r="O32" s="336">
        <f t="shared" ref="O32:O39" si="9">ROUND(D32*J32,2)</f>
        <v>0</v>
      </c>
      <c r="P32" s="337" t="s">
        <v>28</v>
      </c>
    </row>
    <row r="33" spans="1:16" ht="45" x14ac:dyDescent="0.25">
      <c r="A33" s="338" t="s">
        <v>100</v>
      </c>
      <c r="B33" s="339" t="s">
        <v>101</v>
      </c>
      <c r="C33" s="340" t="s">
        <v>51</v>
      </c>
      <c r="D33" s="341">
        <v>8168</v>
      </c>
      <c r="E33" s="342">
        <v>6.99</v>
      </c>
      <c r="F33" s="343">
        <v>22</v>
      </c>
      <c r="G33" s="344">
        <v>8.5299999999999994</v>
      </c>
      <c r="H33" s="345"/>
      <c r="I33" s="346">
        <f>ROUND('BDI Principal'!D14,2)</f>
        <v>22</v>
      </c>
      <c r="J33" s="347">
        <f t="shared" si="5"/>
        <v>0</v>
      </c>
      <c r="K33" s="348"/>
      <c r="L33" s="349">
        <f t="shared" si="6"/>
        <v>0</v>
      </c>
      <c r="M33" s="350">
        <f t="shared" si="7"/>
        <v>0</v>
      </c>
      <c r="N33" s="351">
        <f t="shared" si="8"/>
        <v>0</v>
      </c>
      <c r="O33" s="352">
        <f t="shared" si="9"/>
        <v>0</v>
      </c>
      <c r="P33" s="353" t="s">
        <v>28</v>
      </c>
    </row>
    <row r="34" spans="1:16" ht="56.25" x14ac:dyDescent="0.25">
      <c r="A34" s="354" t="s">
        <v>102</v>
      </c>
      <c r="B34" s="355" t="s">
        <v>103</v>
      </c>
      <c r="C34" s="356" t="s">
        <v>48</v>
      </c>
      <c r="D34" s="357">
        <v>13</v>
      </c>
      <c r="E34" s="358">
        <v>32.07</v>
      </c>
      <c r="F34" s="359">
        <v>22</v>
      </c>
      <c r="G34" s="360">
        <v>39.130000000000003</v>
      </c>
      <c r="H34" s="361"/>
      <c r="I34" s="362">
        <f>ROUND('BDI Principal'!D14,2)</f>
        <v>22</v>
      </c>
      <c r="J34" s="363">
        <f t="shared" si="5"/>
        <v>0</v>
      </c>
      <c r="K34" s="364"/>
      <c r="L34" s="365">
        <f t="shared" si="6"/>
        <v>0</v>
      </c>
      <c r="M34" s="366">
        <f t="shared" si="7"/>
        <v>0</v>
      </c>
      <c r="N34" s="367">
        <f t="shared" si="8"/>
        <v>0</v>
      </c>
      <c r="O34" s="368">
        <f t="shared" si="9"/>
        <v>0</v>
      </c>
      <c r="P34" s="369" t="s">
        <v>28</v>
      </c>
    </row>
    <row r="35" spans="1:16" ht="45" x14ac:dyDescent="0.25">
      <c r="A35" s="370" t="s">
        <v>104</v>
      </c>
      <c r="B35" s="371" t="s">
        <v>105</v>
      </c>
      <c r="C35" s="372" t="s">
        <v>106</v>
      </c>
      <c r="D35" s="373">
        <v>72</v>
      </c>
      <c r="E35" s="374">
        <v>471.76</v>
      </c>
      <c r="F35" s="375">
        <v>22</v>
      </c>
      <c r="G35" s="376">
        <v>575.54999999999995</v>
      </c>
      <c r="H35" s="377"/>
      <c r="I35" s="378">
        <f>ROUND('BDI Principal'!D14,2)</f>
        <v>22</v>
      </c>
      <c r="J35" s="379">
        <f t="shared" si="5"/>
        <v>0</v>
      </c>
      <c r="K35" s="380"/>
      <c r="L35" s="381">
        <f t="shared" si="6"/>
        <v>0</v>
      </c>
      <c r="M35" s="382">
        <f t="shared" si="7"/>
        <v>0</v>
      </c>
      <c r="N35" s="383">
        <f t="shared" si="8"/>
        <v>0</v>
      </c>
      <c r="O35" s="384">
        <f t="shared" si="9"/>
        <v>0</v>
      </c>
      <c r="P35" s="385" t="s">
        <v>28</v>
      </c>
    </row>
    <row r="36" spans="1:16" ht="45" x14ac:dyDescent="0.25">
      <c r="A36" s="386" t="s">
        <v>107</v>
      </c>
      <c r="B36" s="387" t="s">
        <v>108</v>
      </c>
      <c r="C36" s="388" t="s">
        <v>106</v>
      </c>
      <c r="D36" s="389">
        <v>22</v>
      </c>
      <c r="E36" s="390">
        <v>507.98</v>
      </c>
      <c r="F36" s="391">
        <v>22</v>
      </c>
      <c r="G36" s="392">
        <v>619.74</v>
      </c>
      <c r="H36" s="393"/>
      <c r="I36" s="394">
        <f>ROUND('BDI Principal'!D14,2)</f>
        <v>22</v>
      </c>
      <c r="J36" s="395">
        <f t="shared" si="5"/>
        <v>0</v>
      </c>
      <c r="K36" s="396"/>
      <c r="L36" s="397">
        <f t="shared" si="6"/>
        <v>0</v>
      </c>
      <c r="M36" s="398">
        <f t="shared" si="7"/>
        <v>0</v>
      </c>
      <c r="N36" s="399">
        <f t="shared" si="8"/>
        <v>0</v>
      </c>
      <c r="O36" s="400">
        <f t="shared" si="9"/>
        <v>0</v>
      </c>
      <c r="P36" s="401" t="s">
        <v>28</v>
      </c>
    </row>
    <row r="37" spans="1:16" ht="33.75" x14ac:dyDescent="0.25">
      <c r="A37" s="402" t="s">
        <v>109</v>
      </c>
      <c r="B37" s="403" t="s">
        <v>110</v>
      </c>
      <c r="C37" s="404" t="s">
        <v>106</v>
      </c>
      <c r="D37" s="405">
        <v>3063</v>
      </c>
      <c r="E37" s="406">
        <v>40.47</v>
      </c>
      <c r="F37" s="407">
        <v>22</v>
      </c>
      <c r="G37" s="408">
        <v>49.37</v>
      </c>
      <c r="H37" s="409"/>
      <c r="I37" s="410">
        <f>ROUND('BDI Principal'!D14,2)</f>
        <v>22</v>
      </c>
      <c r="J37" s="411">
        <f t="shared" si="5"/>
        <v>0</v>
      </c>
      <c r="K37" s="412"/>
      <c r="L37" s="413">
        <f t="shared" si="6"/>
        <v>0</v>
      </c>
      <c r="M37" s="414">
        <f t="shared" si="7"/>
        <v>0</v>
      </c>
      <c r="N37" s="415">
        <f t="shared" si="8"/>
        <v>0</v>
      </c>
      <c r="O37" s="416">
        <f t="shared" si="9"/>
        <v>0</v>
      </c>
      <c r="P37" s="417" t="s">
        <v>28</v>
      </c>
    </row>
    <row r="38" spans="1:16" ht="22.5" x14ac:dyDescent="0.25">
      <c r="A38" s="418" t="s">
        <v>111</v>
      </c>
      <c r="B38" s="419" t="s">
        <v>112</v>
      </c>
      <c r="C38" s="420" t="s">
        <v>51</v>
      </c>
      <c r="D38" s="421">
        <v>100</v>
      </c>
      <c r="E38" s="422">
        <v>817.83</v>
      </c>
      <c r="F38" s="423">
        <v>22</v>
      </c>
      <c r="G38" s="424">
        <v>997.75</v>
      </c>
      <c r="H38" s="425"/>
      <c r="I38" s="426">
        <f>ROUND('BDI Principal'!D14,2)</f>
        <v>22</v>
      </c>
      <c r="J38" s="427">
        <f t="shared" si="5"/>
        <v>0</v>
      </c>
      <c r="K38" s="428"/>
      <c r="L38" s="429">
        <f t="shared" si="6"/>
        <v>0</v>
      </c>
      <c r="M38" s="430">
        <f t="shared" si="7"/>
        <v>0</v>
      </c>
      <c r="N38" s="431">
        <f t="shared" si="8"/>
        <v>0</v>
      </c>
      <c r="O38" s="432">
        <f t="shared" si="9"/>
        <v>0</v>
      </c>
      <c r="P38" s="433" t="s">
        <v>28</v>
      </c>
    </row>
    <row r="39" spans="1:16" ht="22.5" x14ac:dyDescent="0.25">
      <c r="A39" s="434" t="s">
        <v>113</v>
      </c>
      <c r="B39" s="435" t="s">
        <v>114</v>
      </c>
      <c r="C39" s="436" t="s">
        <v>51</v>
      </c>
      <c r="D39" s="437">
        <v>27</v>
      </c>
      <c r="E39" s="438">
        <v>386.39</v>
      </c>
      <c r="F39" s="439">
        <v>22</v>
      </c>
      <c r="G39" s="440">
        <v>471.4</v>
      </c>
      <c r="H39" s="441"/>
      <c r="I39" s="442">
        <f>ROUND('BDI Principal'!D14,2)</f>
        <v>22</v>
      </c>
      <c r="J39" s="443">
        <f t="shared" si="5"/>
        <v>0</v>
      </c>
      <c r="K39" s="444"/>
      <c r="L39" s="445">
        <f t="shared" si="6"/>
        <v>0</v>
      </c>
      <c r="M39" s="446">
        <f t="shared" si="7"/>
        <v>0</v>
      </c>
      <c r="N39" s="447">
        <f t="shared" si="8"/>
        <v>0</v>
      </c>
      <c r="O39" s="448">
        <f t="shared" si="9"/>
        <v>0</v>
      </c>
      <c r="P39" s="449" t="s">
        <v>28</v>
      </c>
    </row>
    <row r="40" spans="1:16" x14ac:dyDescent="0.25">
      <c r="A40" s="749" t="s">
        <v>115</v>
      </c>
      <c r="B40" s="675"/>
      <c r="C40" s="675"/>
      <c r="D40" s="675"/>
      <c r="E40" s="675"/>
      <c r="F40" s="675"/>
      <c r="G40" s="675"/>
      <c r="H40" s="675"/>
      <c r="I40" s="675"/>
      <c r="J40" s="675"/>
      <c r="K40" s="675"/>
      <c r="L40" s="675"/>
      <c r="M40" s="450">
        <f>M8+M14+M16+M18+M24+M31</f>
        <v>0</v>
      </c>
      <c r="N40" s="451">
        <f>N8+N14+N16+N18+N24+N31</f>
        <v>0</v>
      </c>
      <c r="O40" s="452">
        <f>O8+O14+O16+O18+O24+O31</f>
        <v>0</v>
      </c>
    </row>
    <row r="42" spans="1:16" x14ac:dyDescent="0.25">
      <c r="A42" s="750" t="s">
        <v>116</v>
      </c>
      <c r="B42" s="675"/>
      <c r="C42" s="675"/>
      <c r="D42" s="675"/>
      <c r="E42" s="675"/>
      <c r="F42" s="675"/>
    </row>
    <row r="43" spans="1:16" x14ac:dyDescent="0.25">
      <c r="A43" s="751" t="s">
        <v>117</v>
      </c>
      <c r="B43" s="675"/>
      <c r="C43" s="675"/>
      <c r="D43" s="675"/>
      <c r="E43" s="675"/>
      <c r="F43" s="675"/>
    </row>
    <row r="50" spans="5:9" x14ac:dyDescent="0.25">
      <c r="E50" s="752">
        <f>DADOS!C11</f>
        <v>0</v>
      </c>
      <c r="F50" s="752"/>
      <c r="G50" s="752"/>
      <c r="H50" s="752"/>
      <c r="I50" s="752"/>
    </row>
    <row r="51" spans="5:9" x14ac:dyDescent="0.25">
      <c r="E51" s="753">
        <f>DADOS!C12</f>
        <v>0</v>
      </c>
      <c r="F51" s="675"/>
      <c r="G51" s="675"/>
      <c r="H51" s="675"/>
      <c r="I51" s="675"/>
    </row>
  </sheetData>
  <sheetProtection password="BF59" sheet="1" objects="1" scenarios="1" selectLockedCells="1"/>
  <mergeCells count="15">
    <mergeCell ref="A40:L40"/>
    <mergeCell ref="A42:F42"/>
    <mergeCell ref="A43:F43"/>
    <mergeCell ref="E50:I50"/>
    <mergeCell ref="E51:I51"/>
    <mergeCell ref="B14:L14"/>
    <mergeCell ref="B16:L16"/>
    <mergeCell ref="B18:L18"/>
    <mergeCell ref="B24:L24"/>
    <mergeCell ref="B31:L31"/>
    <mergeCell ref="B4:F4"/>
    <mergeCell ref="H4:I4"/>
    <mergeCell ref="B5:C5"/>
    <mergeCell ref="E5:G5"/>
    <mergeCell ref="B8:L8"/>
  </mergeCells>
  <pageMargins left="0.5" right="0.5" top="0.75" bottom="0.75" header="0.5" footer="0.5"/>
  <pageSetup paperSize="9"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4"/>
  <sheetViews>
    <sheetView workbookViewId="0"/>
  </sheetViews>
  <sheetFormatPr defaultRowHeight="15" x14ac:dyDescent="0.25"/>
  <cols>
    <col min="1" max="1" width="10" customWidth="1"/>
    <col min="2" max="2" width="50" customWidth="1"/>
    <col min="3" max="17" width="15" customWidth="1"/>
  </cols>
  <sheetData>
    <row r="1" spans="1:17" x14ac:dyDescent="0.25">
      <c r="A1" s="453" t="s">
        <v>0</v>
      </c>
    </row>
    <row r="2" spans="1:17" x14ac:dyDescent="0.25">
      <c r="A2" s="453" t="s">
        <v>21</v>
      </c>
    </row>
    <row r="3" spans="1:17" x14ac:dyDescent="0.25">
      <c r="A3" s="453" t="s">
        <v>22</v>
      </c>
      <c r="B3" s="2" t="str">
        <f>DADOS!C3</f>
        <v>30/04/2026</v>
      </c>
    </row>
    <row r="4" spans="1:17" x14ac:dyDescent="0.25">
      <c r="A4" s="453" t="s">
        <v>23</v>
      </c>
      <c r="B4" s="754">
        <f>DADOS!C7</f>
        <v>0</v>
      </c>
      <c r="C4" s="675"/>
      <c r="D4" s="675"/>
      <c r="E4" s="675"/>
      <c r="F4" s="675"/>
      <c r="G4" s="453" t="s">
        <v>24</v>
      </c>
      <c r="H4" s="755" t="str">
        <f>DADOS!C9</f>
        <v/>
      </c>
      <c r="I4" s="675"/>
    </row>
    <row r="5" spans="1:17" x14ac:dyDescent="0.25">
      <c r="A5" s="453" t="s">
        <v>25</v>
      </c>
      <c r="B5" s="756" t="str">
        <f>DADOS!C8</f>
        <v/>
      </c>
      <c r="C5" s="754" t="s">
        <v>9</v>
      </c>
      <c r="D5" s="453" t="s">
        <v>26</v>
      </c>
      <c r="E5" s="754">
        <f>DADOS!C13</f>
        <v>0</v>
      </c>
      <c r="F5" s="754" t="s">
        <v>9</v>
      </c>
      <c r="G5" s="754" t="s">
        <v>9</v>
      </c>
      <c r="H5" s="453" t="s">
        <v>27</v>
      </c>
      <c r="I5" s="453">
        <f>DADOS!C14</f>
        <v>0</v>
      </c>
    </row>
    <row r="7" spans="1:17" x14ac:dyDescent="0.25">
      <c r="A7" s="454" t="s">
        <v>28</v>
      </c>
      <c r="B7" s="455" t="s">
        <v>45</v>
      </c>
      <c r="C7" s="456" t="s">
        <v>42</v>
      </c>
      <c r="D7" s="457" t="s">
        <v>118</v>
      </c>
      <c r="E7" s="458" t="s">
        <v>119</v>
      </c>
      <c r="F7" s="459" t="s">
        <v>120</v>
      </c>
      <c r="G7" s="460" t="s">
        <v>121</v>
      </c>
      <c r="H7" s="461" t="s">
        <v>122</v>
      </c>
      <c r="I7" s="462" t="s">
        <v>123</v>
      </c>
      <c r="J7" s="463" t="s">
        <v>124</v>
      </c>
      <c r="K7" s="464" t="s">
        <v>125</v>
      </c>
      <c r="L7" s="465" t="s">
        <v>126</v>
      </c>
      <c r="M7" s="466" t="s">
        <v>127</v>
      </c>
      <c r="N7" s="467" t="s">
        <v>128</v>
      </c>
      <c r="O7" s="468" t="s">
        <v>129</v>
      </c>
      <c r="P7" s="469" t="s">
        <v>130</v>
      </c>
      <c r="Q7" s="470" t="s">
        <v>131</v>
      </c>
    </row>
    <row r="8" spans="1:17" x14ac:dyDescent="0.25">
      <c r="A8" s="471" t="s">
        <v>43</v>
      </c>
      <c r="B8" s="472" t="s">
        <v>44</v>
      </c>
      <c r="C8" s="672">
        <f>Orçamento!O8</f>
        <v>0</v>
      </c>
      <c r="D8" s="473">
        <v>50</v>
      </c>
      <c r="E8" s="474">
        <f t="shared" ref="E8:E13" si="0">C8*D8/100</f>
        <v>0</v>
      </c>
      <c r="F8" s="475">
        <v>0</v>
      </c>
      <c r="G8" s="476">
        <f t="shared" ref="G8:G13" si="1">C8*F8/100</f>
        <v>0</v>
      </c>
      <c r="H8" s="477">
        <v>0</v>
      </c>
      <c r="I8" s="478">
        <f t="shared" ref="I8:I13" si="2">C8*H8/100</f>
        <v>0</v>
      </c>
      <c r="J8" s="479">
        <v>0</v>
      </c>
      <c r="K8" s="480">
        <f t="shared" ref="K8:K13" si="3">C8*J8/100</f>
        <v>0</v>
      </c>
      <c r="L8" s="481">
        <v>0</v>
      </c>
      <c r="M8" s="482">
        <f t="shared" ref="M8:M13" si="4">C8*L8/100</f>
        <v>0</v>
      </c>
      <c r="N8" s="483">
        <v>50</v>
      </c>
      <c r="O8" s="484">
        <f t="shared" ref="O8:O13" si="5">C8*N8/100</f>
        <v>0</v>
      </c>
      <c r="P8" s="485">
        <f t="shared" ref="P8:Q13" si="6">D8+F8+H8+J8+L8+N8</f>
        <v>100</v>
      </c>
      <c r="Q8" s="486">
        <f t="shared" si="6"/>
        <v>0</v>
      </c>
    </row>
    <row r="9" spans="1:17" x14ac:dyDescent="0.25">
      <c r="A9" s="487" t="s">
        <v>59</v>
      </c>
      <c r="B9" s="488" t="s">
        <v>60</v>
      </c>
      <c r="C9" s="672">
        <f>Orçamento!O14</f>
        <v>0</v>
      </c>
      <c r="D9" s="489">
        <v>0</v>
      </c>
      <c r="E9" s="490">
        <f t="shared" si="0"/>
        <v>0</v>
      </c>
      <c r="F9" s="491">
        <v>0</v>
      </c>
      <c r="G9" s="492">
        <f t="shared" si="1"/>
        <v>0</v>
      </c>
      <c r="H9" s="493">
        <v>0</v>
      </c>
      <c r="I9" s="494">
        <f t="shared" si="2"/>
        <v>0</v>
      </c>
      <c r="J9" s="495">
        <v>0</v>
      </c>
      <c r="K9" s="496">
        <f t="shared" si="3"/>
        <v>0</v>
      </c>
      <c r="L9" s="497">
        <v>50</v>
      </c>
      <c r="M9" s="498">
        <f t="shared" si="4"/>
        <v>0</v>
      </c>
      <c r="N9" s="499">
        <v>50</v>
      </c>
      <c r="O9" s="500">
        <f t="shared" si="5"/>
        <v>0</v>
      </c>
      <c r="P9" s="501">
        <f t="shared" si="6"/>
        <v>100</v>
      </c>
      <c r="Q9" s="502">
        <f t="shared" si="6"/>
        <v>0</v>
      </c>
    </row>
    <row r="10" spans="1:17" x14ac:dyDescent="0.25">
      <c r="A10" s="503" t="s">
        <v>63</v>
      </c>
      <c r="B10" s="504" t="s">
        <v>64</v>
      </c>
      <c r="C10" s="672">
        <f>Orçamento!O16</f>
        <v>0</v>
      </c>
      <c r="D10" s="505">
        <v>0</v>
      </c>
      <c r="E10" s="506">
        <f t="shared" si="0"/>
        <v>0</v>
      </c>
      <c r="F10" s="507">
        <v>100</v>
      </c>
      <c r="G10" s="508">
        <f t="shared" si="1"/>
        <v>0</v>
      </c>
      <c r="H10" s="509">
        <v>0</v>
      </c>
      <c r="I10" s="510">
        <f t="shared" si="2"/>
        <v>0</v>
      </c>
      <c r="J10" s="511">
        <v>0</v>
      </c>
      <c r="K10" s="512">
        <f t="shared" si="3"/>
        <v>0</v>
      </c>
      <c r="L10" s="513">
        <v>0</v>
      </c>
      <c r="M10" s="514">
        <f t="shared" si="4"/>
        <v>0</v>
      </c>
      <c r="N10" s="515">
        <v>0</v>
      </c>
      <c r="O10" s="516">
        <f t="shared" si="5"/>
        <v>0</v>
      </c>
      <c r="P10" s="517">
        <f t="shared" si="6"/>
        <v>100</v>
      </c>
      <c r="Q10" s="518">
        <f t="shared" si="6"/>
        <v>0</v>
      </c>
    </row>
    <row r="11" spans="1:17" x14ac:dyDescent="0.25">
      <c r="A11" s="519" t="s">
        <v>68</v>
      </c>
      <c r="B11" s="520" t="s">
        <v>69</v>
      </c>
      <c r="C11" s="672">
        <f>Orçamento!O18</f>
        <v>0</v>
      </c>
      <c r="D11" s="521">
        <v>0</v>
      </c>
      <c r="E11" s="522">
        <f t="shared" si="0"/>
        <v>0</v>
      </c>
      <c r="F11" s="523">
        <v>0</v>
      </c>
      <c r="G11" s="524">
        <f t="shared" si="1"/>
        <v>0</v>
      </c>
      <c r="H11" s="525">
        <v>40</v>
      </c>
      <c r="I11" s="526">
        <f t="shared" si="2"/>
        <v>0</v>
      </c>
      <c r="J11" s="527">
        <v>30</v>
      </c>
      <c r="K11" s="528">
        <f t="shared" si="3"/>
        <v>0</v>
      </c>
      <c r="L11" s="529">
        <v>30</v>
      </c>
      <c r="M11" s="530">
        <f t="shared" si="4"/>
        <v>0</v>
      </c>
      <c r="N11" s="531">
        <v>0</v>
      </c>
      <c r="O11" s="532">
        <f t="shared" si="5"/>
        <v>0</v>
      </c>
      <c r="P11" s="533">
        <f t="shared" si="6"/>
        <v>100</v>
      </c>
      <c r="Q11" s="534">
        <f t="shared" si="6"/>
        <v>0</v>
      </c>
    </row>
    <row r="12" spans="1:17" x14ac:dyDescent="0.25">
      <c r="A12" s="535" t="s">
        <v>82</v>
      </c>
      <c r="B12" s="536" t="s">
        <v>83</v>
      </c>
      <c r="C12" s="672">
        <f>Orçamento!O24</f>
        <v>0</v>
      </c>
      <c r="D12" s="537">
        <v>0</v>
      </c>
      <c r="E12" s="538">
        <f t="shared" si="0"/>
        <v>0</v>
      </c>
      <c r="F12" s="539">
        <v>0</v>
      </c>
      <c r="G12" s="540">
        <f t="shared" si="1"/>
        <v>0</v>
      </c>
      <c r="H12" s="541">
        <v>40</v>
      </c>
      <c r="I12" s="542">
        <f t="shared" si="2"/>
        <v>0</v>
      </c>
      <c r="J12" s="543">
        <v>30</v>
      </c>
      <c r="K12" s="544">
        <f t="shared" si="3"/>
        <v>0</v>
      </c>
      <c r="L12" s="545">
        <v>30</v>
      </c>
      <c r="M12" s="546">
        <f t="shared" si="4"/>
        <v>0</v>
      </c>
      <c r="N12" s="547">
        <v>0</v>
      </c>
      <c r="O12" s="548">
        <f t="shared" si="5"/>
        <v>0</v>
      </c>
      <c r="P12" s="549">
        <f t="shared" si="6"/>
        <v>100</v>
      </c>
      <c r="Q12" s="550">
        <f t="shared" si="6"/>
        <v>0</v>
      </c>
    </row>
    <row r="13" spans="1:17" x14ac:dyDescent="0.25">
      <c r="A13" s="551" t="s">
        <v>96</v>
      </c>
      <c r="B13" s="552" t="s">
        <v>97</v>
      </c>
      <c r="C13" s="672">
        <f>Orçamento!O31</f>
        <v>0</v>
      </c>
      <c r="D13" s="553">
        <v>0</v>
      </c>
      <c r="E13" s="554">
        <f t="shared" si="0"/>
        <v>0</v>
      </c>
      <c r="F13" s="555">
        <v>0</v>
      </c>
      <c r="G13" s="556">
        <f t="shared" si="1"/>
        <v>0</v>
      </c>
      <c r="H13" s="557">
        <v>0</v>
      </c>
      <c r="I13" s="558">
        <f t="shared" si="2"/>
        <v>0</v>
      </c>
      <c r="J13" s="559">
        <v>0</v>
      </c>
      <c r="K13" s="560">
        <f t="shared" si="3"/>
        <v>0</v>
      </c>
      <c r="L13" s="561">
        <v>0</v>
      </c>
      <c r="M13" s="562">
        <f t="shared" si="4"/>
        <v>0</v>
      </c>
      <c r="N13" s="563">
        <v>100</v>
      </c>
      <c r="O13" s="564">
        <f t="shared" si="5"/>
        <v>0</v>
      </c>
      <c r="P13" s="565">
        <f t="shared" si="6"/>
        <v>100</v>
      </c>
      <c r="Q13" s="566">
        <f t="shared" si="6"/>
        <v>0</v>
      </c>
    </row>
    <row r="14" spans="1:17" x14ac:dyDescent="0.25">
      <c r="A14" s="769" t="s">
        <v>132</v>
      </c>
      <c r="B14" s="770"/>
      <c r="C14" s="567">
        <f>SUM(C8:C13)</f>
        <v>0</v>
      </c>
      <c r="D14" s="757">
        <f>SUM(E8:E13)</f>
        <v>0</v>
      </c>
      <c r="E14" s="758"/>
      <c r="F14" s="759">
        <f>SUM(G8:G13)</f>
        <v>0</v>
      </c>
      <c r="G14" s="760"/>
      <c r="H14" s="761">
        <f>SUM(I8:I13)</f>
        <v>0</v>
      </c>
      <c r="I14" s="762"/>
      <c r="J14" s="763">
        <f>SUM(K8:K13)</f>
        <v>0</v>
      </c>
      <c r="K14" s="764"/>
      <c r="L14" s="765">
        <f>SUM(M8:M13)</f>
        <v>0</v>
      </c>
      <c r="M14" s="766"/>
      <c r="N14" s="767">
        <f>SUM(O8:O13)</f>
        <v>0</v>
      </c>
      <c r="O14" s="768"/>
      <c r="P14" s="568" t="e">
        <f>(Q14/C14)*100</f>
        <v>#DIV/0!</v>
      </c>
      <c r="Q14" s="569">
        <f>SUM(Q8:Q13)</f>
        <v>0</v>
      </c>
    </row>
  </sheetData>
  <sheetProtection password="BF59" sheet="1" objects="1" scenarios="1" selectLockedCells="1"/>
  <mergeCells count="11">
    <mergeCell ref="J14:K14"/>
    <mergeCell ref="L14:M14"/>
    <mergeCell ref="N14:O14"/>
    <mergeCell ref="A14:B14"/>
    <mergeCell ref="B4:F4"/>
    <mergeCell ref="H4:I4"/>
    <mergeCell ref="B5:C5"/>
    <mergeCell ref="E5:G5"/>
    <mergeCell ref="D14:E14"/>
    <mergeCell ref="F14:G14"/>
    <mergeCell ref="H14:I14"/>
  </mergeCells>
  <pageMargins left="0.5" right="0.5" top="0.75" bottom="0.75" header="0.5" footer="0.5"/>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0"/>
  <sheetViews>
    <sheetView workbookViewId="0"/>
  </sheetViews>
  <sheetFormatPr defaultRowHeight="15" x14ac:dyDescent="0.25"/>
  <cols>
    <col min="1" max="1" width="10" customWidth="1"/>
    <col min="2" max="4" width="15" customWidth="1"/>
    <col min="5" max="9" width="10" customWidth="1"/>
  </cols>
  <sheetData>
    <row r="1" spans="1:10" x14ac:dyDescent="0.25">
      <c r="A1" s="570" t="s">
        <v>0</v>
      </c>
    </row>
    <row r="2" spans="1:10" x14ac:dyDescent="0.25">
      <c r="A2" s="570" t="s">
        <v>21</v>
      </c>
    </row>
    <row r="3" spans="1:10" x14ac:dyDescent="0.25">
      <c r="A3" s="570" t="s">
        <v>22</v>
      </c>
      <c r="B3" s="2" t="str">
        <f>DADOS!C3</f>
        <v>30/04/2026</v>
      </c>
    </row>
    <row r="4" spans="1:10" x14ac:dyDescent="0.25">
      <c r="A4" s="570" t="s">
        <v>23</v>
      </c>
      <c r="B4" s="771">
        <f>DADOS!C7</f>
        <v>0</v>
      </c>
      <c r="C4" s="675"/>
      <c r="D4" s="675"/>
      <c r="E4" s="675"/>
      <c r="F4" s="675"/>
      <c r="G4" s="570" t="s">
        <v>24</v>
      </c>
      <c r="H4" s="772" t="str">
        <f>DADOS!C9</f>
        <v/>
      </c>
      <c r="I4" s="675"/>
    </row>
    <row r="5" spans="1:10" x14ac:dyDescent="0.25">
      <c r="A5" s="570" t="s">
        <v>25</v>
      </c>
      <c r="B5" s="773" t="str">
        <f>DADOS!C8</f>
        <v/>
      </c>
      <c r="C5" s="771" t="s">
        <v>9</v>
      </c>
      <c r="D5" s="570" t="s">
        <v>26</v>
      </c>
      <c r="E5" s="771">
        <f>DADOS!C13</f>
        <v>0</v>
      </c>
      <c r="F5" s="771" t="s">
        <v>9</v>
      </c>
      <c r="G5" s="771" t="s">
        <v>9</v>
      </c>
      <c r="H5" s="570" t="s">
        <v>27</v>
      </c>
      <c r="I5" s="570">
        <f>DADOS!C14</f>
        <v>0</v>
      </c>
    </row>
    <row r="7" spans="1:10" x14ac:dyDescent="0.25">
      <c r="A7" s="571" t="s">
        <v>28</v>
      </c>
      <c r="B7" s="572" t="s">
        <v>133</v>
      </c>
      <c r="C7" s="573" t="s">
        <v>134</v>
      </c>
      <c r="D7" s="574" t="s">
        <v>135</v>
      </c>
      <c r="E7" s="774" t="s">
        <v>136</v>
      </c>
      <c r="F7" s="775"/>
      <c r="G7" s="776"/>
      <c r="H7" s="777"/>
      <c r="I7" s="778"/>
    </row>
    <row r="8" spans="1:10" x14ac:dyDescent="0.25">
      <c r="A8" s="575" t="s">
        <v>137</v>
      </c>
      <c r="B8" s="576">
        <v>3.8</v>
      </c>
      <c r="C8" s="577">
        <v>4.67</v>
      </c>
      <c r="D8" s="578">
        <v>4.01</v>
      </c>
      <c r="E8" s="779" t="s">
        <v>138</v>
      </c>
      <c r="F8" s="780"/>
      <c r="G8" s="781"/>
      <c r="H8" s="782"/>
      <c r="I8" s="783"/>
      <c r="J8" s="579">
        <f t="shared" ref="J8:J13" si="0">D8/100</f>
        <v>4.0099999999999997E-2</v>
      </c>
    </row>
    <row r="9" spans="1:10" x14ac:dyDescent="0.25">
      <c r="A9" s="580" t="s">
        <v>139</v>
      </c>
      <c r="B9" s="581">
        <v>0.32</v>
      </c>
      <c r="C9" s="582">
        <v>0.74</v>
      </c>
      <c r="D9" s="583">
        <v>0.4</v>
      </c>
      <c r="E9" s="784" t="s">
        <v>140</v>
      </c>
      <c r="F9" s="785"/>
      <c r="G9" s="786"/>
      <c r="H9" s="787"/>
      <c r="I9" s="788"/>
      <c r="J9" s="584">
        <f t="shared" si="0"/>
        <v>4.0000000000000001E-3</v>
      </c>
    </row>
    <row r="10" spans="1:10" x14ac:dyDescent="0.25">
      <c r="A10" s="585" t="s">
        <v>141</v>
      </c>
      <c r="B10" s="586">
        <v>0.5</v>
      </c>
      <c r="C10" s="587">
        <v>0.97</v>
      </c>
      <c r="D10" s="588">
        <v>0.56000000000000005</v>
      </c>
      <c r="E10" s="789" t="s">
        <v>142</v>
      </c>
      <c r="F10" s="790"/>
      <c r="G10" s="791"/>
      <c r="H10" s="792"/>
      <c r="I10" s="793"/>
      <c r="J10" s="589">
        <f t="shared" si="0"/>
        <v>5.6000000000000008E-3</v>
      </c>
    </row>
    <row r="11" spans="1:10" x14ac:dyDescent="0.25">
      <c r="A11" s="590" t="s">
        <v>143</v>
      </c>
      <c r="B11" s="591">
        <v>1.02</v>
      </c>
      <c r="C11" s="592">
        <v>1.21</v>
      </c>
      <c r="D11" s="593">
        <v>1.1100000000000001</v>
      </c>
      <c r="E11" s="794" t="s">
        <v>144</v>
      </c>
      <c r="F11" s="795"/>
      <c r="G11" s="796"/>
      <c r="H11" s="797"/>
      <c r="I11" s="798"/>
      <c r="J11" s="594">
        <f t="shared" si="0"/>
        <v>1.11E-2</v>
      </c>
    </row>
    <row r="12" spans="1:10" x14ac:dyDescent="0.25">
      <c r="A12" s="595" t="s">
        <v>145</v>
      </c>
      <c r="B12" s="596">
        <v>6.64</v>
      </c>
      <c r="C12" s="597">
        <v>8.69</v>
      </c>
      <c r="D12" s="598">
        <v>7.3</v>
      </c>
      <c r="E12" s="799" t="s">
        <v>146</v>
      </c>
      <c r="F12" s="800"/>
      <c r="G12" s="801"/>
      <c r="H12" s="802"/>
      <c r="I12" s="803"/>
      <c r="J12" s="599">
        <f t="shared" si="0"/>
        <v>7.2999999999999995E-2</v>
      </c>
    </row>
    <row r="13" spans="1:10" x14ac:dyDescent="0.25">
      <c r="A13" s="600" t="s">
        <v>147</v>
      </c>
      <c r="B13" s="601">
        <v>5.65</v>
      </c>
      <c r="C13" s="602">
        <v>10.65</v>
      </c>
      <c r="D13" s="603">
        <f>I15+I18+I19</f>
        <v>6.65</v>
      </c>
      <c r="E13" s="804" t="s">
        <v>148</v>
      </c>
      <c r="F13" s="805"/>
      <c r="G13" s="806"/>
      <c r="H13" s="807"/>
      <c r="I13" s="808"/>
      <c r="J13" s="604">
        <f t="shared" si="0"/>
        <v>6.6500000000000004E-2</v>
      </c>
    </row>
    <row r="14" spans="1:10" x14ac:dyDescent="0.25">
      <c r="C14" s="605" t="s">
        <v>149</v>
      </c>
      <c r="D14" s="606">
        <f>ROUND(((((1+J8+J9+J10)*(1+J11)*(1+J12)/(1-J15-J18))-1)*100),2)</f>
        <v>22</v>
      </c>
    </row>
    <row r="15" spans="1:10" x14ac:dyDescent="0.25">
      <c r="F15" s="809" t="s">
        <v>150</v>
      </c>
      <c r="G15" s="810"/>
      <c r="H15" s="811"/>
      <c r="I15" s="607">
        <v>3.65</v>
      </c>
      <c r="J15" s="608">
        <f>I15/100</f>
        <v>3.6499999999999998E-2</v>
      </c>
    </row>
    <row r="16" spans="1:10" x14ac:dyDescent="0.25">
      <c r="F16" s="812" t="s">
        <v>151</v>
      </c>
      <c r="G16" s="813"/>
      <c r="H16" s="814"/>
      <c r="I16" s="609">
        <v>3</v>
      </c>
      <c r="J16" s="610">
        <f>I16/100</f>
        <v>0.03</v>
      </c>
    </row>
    <row r="17" spans="5:10" x14ac:dyDescent="0.25">
      <c r="F17" s="815" t="s">
        <v>152</v>
      </c>
      <c r="G17" s="816"/>
      <c r="H17" s="817"/>
      <c r="I17" s="611">
        <v>100</v>
      </c>
    </row>
    <row r="18" spans="5:10" x14ac:dyDescent="0.25">
      <c r="F18" s="818" t="s">
        <v>153</v>
      </c>
      <c r="G18" s="819"/>
      <c r="H18" s="820"/>
      <c r="I18" s="612">
        <f>((I17*I16)/100)</f>
        <v>3</v>
      </c>
      <c r="J18" s="613">
        <f>I18/100</f>
        <v>0.03</v>
      </c>
    </row>
    <row r="19" spans="5:10" x14ac:dyDescent="0.25">
      <c r="F19" s="821" t="s">
        <v>154</v>
      </c>
      <c r="G19" s="822"/>
      <c r="H19" s="823"/>
      <c r="I19" s="614">
        <v>0</v>
      </c>
    </row>
    <row r="29" spans="5:10" x14ac:dyDescent="0.25">
      <c r="E29" s="824">
        <f>DADOS!C11</f>
        <v>0</v>
      </c>
      <c r="F29" s="824"/>
      <c r="G29" s="824"/>
      <c r="H29" s="824"/>
      <c r="I29" s="824"/>
    </row>
    <row r="30" spans="5:10" x14ac:dyDescent="0.25">
      <c r="E30" s="825">
        <f>DADOS!C12</f>
        <v>0</v>
      </c>
      <c r="F30" s="675"/>
      <c r="G30" s="675"/>
      <c r="H30" s="675"/>
      <c r="I30" s="675"/>
    </row>
  </sheetData>
  <sheetProtection password="BF59" sheet="1" objects="1" scenarios="1" selectLockedCells="1"/>
  <mergeCells count="18">
    <mergeCell ref="F19:H19"/>
    <mergeCell ref="E29:I29"/>
    <mergeCell ref="E30:I30"/>
    <mergeCell ref="E13:I13"/>
    <mergeCell ref="F15:H15"/>
    <mergeCell ref="F16:H16"/>
    <mergeCell ref="F17:H17"/>
    <mergeCell ref="F18:H18"/>
    <mergeCell ref="E8:I8"/>
    <mergeCell ref="E9:I9"/>
    <mergeCell ref="E10:I10"/>
    <mergeCell ref="E11:I11"/>
    <mergeCell ref="E12:I12"/>
    <mergeCell ref="B4:F4"/>
    <mergeCell ref="H4:I4"/>
    <mergeCell ref="B5:C5"/>
    <mergeCell ref="E5:G5"/>
    <mergeCell ref="E7:I7"/>
  </mergeCells>
  <pageMargins left="0.5" right="0.5" top="0.75" bottom="0.75" header="0.5" footer="0.5"/>
  <pageSetup paperSize="9"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7"/>
  <sheetViews>
    <sheetView workbookViewId="0"/>
  </sheetViews>
  <sheetFormatPr defaultRowHeight="15" x14ac:dyDescent="0.25"/>
  <cols>
    <col min="1" max="1" width="10" customWidth="1"/>
    <col min="2" max="4" width="15" customWidth="1"/>
    <col min="5" max="9" width="10" customWidth="1"/>
  </cols>
  <sheetData>
    <row r="1" spans="1:10" x14ac:dyDescent="0.25">
      <c r="A1" s="615" t="s">
        <v>0</v>
      </c>
    </row>
    <row r="2" spans="1:10" x14ac:dyDescent="0.25">
      <c r="A2" s="615" t="s">
        <v>21</v>
      </c>
    </row>
    <row r="3" spans="1:10" x14ac:dyDescent="0.25">
      <c r="A3" s="615" t="s">
        <v>22</v>
      </c>
      <c r="B3" s="2" t="str">
        <f>DADOS!C3</f>
        <v>30/04/2026</v>
      </c>
    </row>
    <row r="4" spans="1:10" x14ac:dyDescent="0.25">
      <c r="A4" s="615" t="s">
        <v>23</v>
      </c>
      <c r="B4" s="826">
        <f>DADOS!C7</f>
        <v>0</v>
      </c>
      <c r="C4" s="675"/>
      <c r="D4" s="675"/>
      <c r="E4" s="675"/>
      <c r="F4" s="675"/>
      <c r="G4" s="615" t="s">
        <v>24</v>
      </c>
      <c r="H4" s="827" t="str">
        <f>DADOS!C9</f>
        <v/>
      </c>
      <c r="I4" s="675"/>
    </row>
    <row r="5" spans="1:10" x14ac:dyDescent="0.25">
      <c r="A5" s="615" t="s">
        <v>25</v>
      </c>
      <c r="B5" s="828" t="str">
        <f>DADOS!C8</f>
        <v/>
      </c>
      <c r="C5" s="826" t="s">
        <v>9</v>
      </c>
      <c r="D5" s="615" t="s">
        <v>26</v>
      </c>
      <c r="E5" s="826">
        <f>DADOS!C13</f>
        <v>0</v>
      </c>
      <c r="F5" s="826" t="s">
        <v>9</v>
      </c>
      <c r="G5" s="826" t="s">
        <v>9</v>
      </c>
      <c r="H5" s="615" t="s">
        <v>27</v>
      </c>
      <c r="I5" s="615">
        <f>DADOS!C14</f>
        <v>0</v>
      </c>
    </row>
    <row r="7" spans="1:10" x14ac:dyDescent="0.25">
      <c r="A7" s="616" t="s">
        <v>28</v>
      </c>
      <c r="B7" s="617" t="s">
        <v>133</v>
      </c>
      <c r="C7" s="618" t="s">
        <v>134</v>
      </c>
      <c r="D7" s="619" t="s">
        <v>135</v>
      </c>
      <c r="E7" s="829" t="s">
        <v>136</v>
      </c>
      <c r="F7" s="830"/>
      <c r="G7" s="831"/>
      <c r="H7" s="832"/>
      <c r="I7" s="833"/>
    </row>
    <row r="8" spans="1:10" x14ac:dyDescent="0.25">
      <c r="A8" s="620" t="s">
        <v>137</v>
      </c>
      <c r="B8" s="621">
        <v>1.5</v>
      </c>
      <c r="C8" s="622">
        <v>4.49</v>
      </c>
      <c r="D8" s="623">
        <v>3.1</v>
      </c>
      <c r="E8" s="834" t="s">
        <v>138</v>
      </c>
      <c r="F8" s="835"/>
      <c r="G8" s="836"/>
      <c r="H8" s="837"/>
      <c r="I8" s="838"/>
      <c r="J8" s="624">
        <f t="shared" ref="J8:J13" si="0">D8/100</f>
        <v>3.1E-2</v>
      </c>
    </row>
    <row r="9" spans="1:10" x14ac:dyDescent="0.25">
      <c r="A9" s="625" t="s">
        <v>139</v>
      </c>
      <c r="B9" s="626">
        <v>0.3</v>
      </c>
      <c r="C9" s="627">
        <v>0.82</v>
      </c>
      <c r="D9" s="628">
        <v>0.82</v>
      </c>
      <c r="E9" s="839" t="s">
        <v>140</v>
      </c>
      <c r="F9" s="840"/>
      <c r="G9" s="841"/>
      <c r="H9" s="842"/>
      <c r="I9" s="843"/>
      <c r="J9" s="629">
        <f t="shared" si="0"/>
        <v>8.199999999999999E-3</v>
      </c>
    </row>
    <row r="10" spans="1:10" x14ac:dyDescent="0.25">
      <c r="A10" s="630" t="s">
        <v>141</v>
      </c>
      <c r="B10" s="631">
        <v>0.56000000000000005</v>
      </c>
      <c r="C10" s="632">
        <v>0.89</v>
      </c>
      <c r="D10" s="633">
        <v>0.56000000000000005</v>
      </c>
      <c r="E10" s="844" t="s">
        <v>142</v>
      </c>
      <c r="F10" s="845"/>
      <c r="G10" s="846"/>
      <c r="H10" s="847"/>
      <c r="I10" s="848"/>
      <c r="J10" s="634">
        <f t="shared" si="0"/>
        <v>5.6000000000000008E-3</v>
      </c>
    </row>
    <row r="11" spans="1:10" x14ac:dyDescent="0.25">
      <c r="A11" s="635" t="s">
        <v>143</v>
      </c>
      <c r="B11" s="636">
        <v>0.85</v>
      </c>
      <c r="C11" s="637">
        <v>1.1100000000000001</v>
      </c>
      <c r="D11" s="638">
        <v>1</v>
      </c>
      <c r="E11" s="849" t="s">
        <v>144</v>
      </c>
      <c r="F11" s="850"/>
      <c r="G11" s="851"/>
      <c r="H11" s="852"/>
      <c r="I11" s="853"/>
      <c r="J11" s="639">
        <f t="shared" si="0"/>
        <v>0.01</v>
      </c>
    </row>
    <row r="12" spans="1:10" x14ac:dyDescent="0.25">
      <c r="A12" s="640" t="s">
        <v>145</v>
      </c>
      <c r="B12" s="641">
        <v>3.5</v>
      </c>
      <c r="C12" s="642">
        <v>6.22</v>
      </c>
      <c r="D12" s="643">
        <v>5</v>
      </c>
      <c r="E12" s="854" t="s">
        <v>146</v>
      </c>
      <c r="F12" s="855"/>
      <c r="G12" s="856"/>
      <c r="H12" s="857"/>
      <c r="I12" s="858"/>
      <c r="J12" s="644">
        <f t="shared" si="0"/>
        <v>0.05</v>
      </c>
    </row>
    <row r="13" spans="1:10" x14ac:dyDescent="0.25">
      <c r="A13" s="645" t="s">
        <v>147</v>
      </c>
      <c r="B13" s="646">
        <v>5.65</v>
      </c>
      <c r="C13" s="647">
        <v>10.65</v>
      </c>
      <c r="D13" s="648">
        <f>I15+I16</f>
        <v>3.65</v>
      </c>
      <c r="E13" s="859" t="s">
        <v>148</v>
      </c>
      <c r="F13" s="860"/>
      <c r="G13" s="861"/>
      <c r="H13" s="862"/>
      <c r="I13" s="863"/>
      <c r="J13" s="649">
        <f t="shared" si="0"/>
        <v>3.6499999999999998E-2</v>
      </c>
    </row>
    <row r="14" spans="1:10" x14ac:dyDescent="0.25">
      <c r="C14" s="650" t="s">
        <v>149</v>
      </c>
      <c r="D14" s="651">
        <f>ROUND(((((1+J8+J9+J10)*(1+J11)*(1+J12)/(1-J13))-1)*100),2)</f>
        <v>15</v>
      </c>
    </row>
    <row r="15" spans="1:10" x14ac:dyDescent="0.25">
      <c r="F15" s="864" t="s">
        <v>150</v>
      </c>
      <c r="G15" s="865"/>
      <c r="H15" s="866"/>
      <c r="I15" s="652">
        <v>3.65</v>
      </c>
      <c r="J15" s="653">
        <f>I15/100</f>
        <v>3.6499999999999998E-2</v>
      </c>
    </row>
    <row r="16" spans="1:10" x14ac:dyDescent="0.25">
      <c r="F16" s="867" t="s">
        <v>154</v>
      </c>
      <c r="G16" s="868"/>
      <c r="H16" s="869"/>
      <c r="I16" s="654">
        <v>0</v>
      </c>
    </row>
    <row r="26" spans="5:9" x14ac:dyDescent="0.25">
      <c r="E26" s="870">
        <f>DADOS!C11</f>
        <v>0</v>
      </c>
      <c r="F26" s="870"/>
      <c r="G26" s="870"/>
      <c r="H26" s="870"/>
      <c r="I26" s="870"/>
    </row>
    <row r="27" spans="5:9" x14ac:dyDescent="0.25">
      <c r="E27" s="871">
        <f>DADOS!C12</f>
        <v>0</v>
      </c>
      <c r="F27" s="675"/>
      <c r="G27" s="675"/>
      <c r="H27" s="675"/>
      <c r="I27" s="675"/>
    </row>
  </sheetData>
  <sheetProtection password="BF59" sheet="1" objects="1" scenarios="1" selectLockedCells="1"/>
  <mergeCells count="15">
    <mergeCell ref="E13:I13"/>
    <mergeCell ref="F15:H15"/>
    <mergeCell ref="F16:H16"/>
    <mergeCell ref="E26:I26"/>
    <mergeCell ref="E27:I27"/>
    <mergeCell ref="E8:I8"/>
    <mergeCell ref="E9:I9"/>
    <mergeCell ref="E10:I10"/>
    <mergeCell ref="E11:I11"/>
    <mergeCell ref="E12:I12"/>
    <mergeCell ref="B4:F4"/>
    <mergeCell ref="H4:I4"/>
    <mergeCell ref="B5:C5"/>
    <mergeCell ref="E5:G5"/>
    <mergeCell ref="E7:I7"/>
  </mergeCells>
  <pageMargins left="0.5" right="0.5" top="0.75" bottom="0.75" header="0.5" footer="0.5"/>
  <pageSetup paperSize="9"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4"/>
  <sheetViews>
    <sheetView workbookViewId="0"/>
  </sheetViews>
  <sheetFormatPr defaultRowHeight="15" x14ac:dyDescent="0.25"/>
  <sheetData>
    <row r="1" spans="1:9" x14ac:dyDescent="0.25">
      <c r="A1" s="655" t="s">
        <v>0</v>
      </c>
    </row>
    <row r="2" spans="1:9" x14ac:dyDescent="0.25">
      <c r="A2" s="655" t="s">
        <v>21</v>
      </c>
    </row>
    <row r="3" spans="1:9" x14ac:dyDescent="0.25">
      <c r="A3" s="655" t="s">
        <v>22</v>
      </c>
      <c r="B3" s="2" t="str">
        <f>DADOS!C3</f>
        <v>30/04/2026</v>
      </c>
    </row>
    <row r="4" spans="1:9" x14ac:dyDescent="0.25">
      <c r="A4" s="655" t="s">
        <v>23</v>
      </c>
      <c r="B4" s="872">
        <f>DADOS!C7</f>
        <v>0</v>
      </c>
      <c r="C4" s="675"/>
      <c r="D4" s="675"/>
      <c r="E4" s="675"/>
      <c r="F4" s="675"/>
      <c r="G4" s="655" t="s">
        <v>24</v>
      </c>
      <c r="H4" s="873" t="str">
        <f>DADOS!C9</f>
        <v/>
      </c>
      <c r="I4" s="675"/>
    </row>
    <row r="5" spans="1:9" x14ac:dyDescent="0.25">
      <c r="A5" s="655" t="s">
        <v>25</v>
      </c>
      <c r="B5" s="874" t="str">
        <f>DADOS!C8</f>
        <v/>
      </c>
      <c r="C5" s="872" t="s">
        <v>9</v>
      </c>
      <c r="D5" s="655" t="s">
        <v>26</v>
      </c>
      <c r="E5" s="872">
        <f>DADOS!C13</f>
        <v>0</v>
      </c>
      <c r="F5" s="872" t="s">
        <v>9</v>
      </c>
      <c r="G5" s="872" t="s">
        <v>9</v>
      </c>
      <c r="H5" s="655" t="s">
        <v>27</v>
      </c>
      <c r="I5" s="655">
        <f>DADOS!C14</f>
        <v>0</v>
      </c>
    </row>
    <row r="8" spans="1:9" x14ac:dyDescent="0.25">
      <c r="A8" s="656" t="s">
        <v>155</v>
      </c>
      <c r="B8" s="657">
        <v>1.1428</v>
      </c>
      <c r="C8" s="875" t="s">
        <v>156</v>
      </c>
      <c r="D8" s="876"/>
      <c r="E8" s="877"/>
      <c r="F8" s="878"/>
      <c r="G8" s="879"/>
      <c r="H8" s="880"/>
      <c r="I8" s="881"/>
    </row>
    <row r="9" spans="1:9" x14ac:dyDescent="0.25">
      <c r="A9" s="658" t="s">
        <v>157</v>
      </c>
      <c r="B9" s="659">
        <v>0.2</v>
      </c>
      <c r="C9" s="882" t="s">
        <v>158</v>
      </c>
      <c r="D9" s="883"/>
      <c r="E9" s="884"/>
      <c r="F9" s="885"/>
      <c r="G9" s="886"/>
      <c r="H9" s="887"/>
      <c r="I9" s="888"/>
    </row>
    <row r="10" spans="1:9" x14ac:dyDescent="0.25">
      <c r="A10" s="660" t="s">
        <v>159</v>
      </c>
      <c r="B10" s="661">
        <v>0.12</v>
      </c>
      <c r="C10" s="889" t="s">
        <v>160</v>
      </c>
      <c r="D10" s="890"/>
      <c r="E10" s="891"/>
      <c r="F10" s="892"/>
      <c r="G10" s="893"/>
      <c r="H10" s="894"/>
      <c r="I10" s="895"/>
    </row>
    <row r="11" spans="1:9" x14ac:dyDescent="0.25">
      <c r="A11" s="662" t="s">
        <v>161</v>
      </c>
      <c r="B11" s="663">
        <v>0</v>
      </c>
      <c r="C11" s="896" t="s">
        <v>162</v>
      </c>
      <c r="D11" s="897"/>
      <c r="E11" s="898"/>
      <c r="F11" s="899"/>
      <c r="G11" s="900"/>
      <c r="H11" s="901"/>
      <c r="I11" s="902"/>
    </row>
    <row r="12" spans="1:9" x14ac:dyDescent="0.25">
      <c r="A12" s="664" t="s">
        <v>163</v>
      </c>
      <c r="B12" s="665">
        <f>(((1+B8+B9)*(1+B10))/(1-B11))</f>
        <v>2.6239360000000009</v>
      </c>
      <c r="C12" s="675" t="s">
        <v>164</v>
      </c>
      <c r="D12" s="675"/>
      <c r="E12" s="675"/>
      <c r="F12" s="675"/>
      <c r="G12" s="675"/>
      <c r="H12" s="675"/>
      <c r="I12" s="675"/>
    </row>
    <row r="13" spans="1:9" x14ac:dyDescent="0.25">
      <c r="A13" s="666" t="s">
        <v>165</v>
      </c>
      <c r="B13" s="667">
        <f>((1+B10)/(1-B11))</f>
        <v>1.1200000000000001</v>
      </c>
      <c r="C13" s="675" t="s">
        <v>166</v>
      </c>
      <c r="D13" s="675"/>
      <c r="E13" s="675"/>
      <c r="F13" s="675"/>
      <c r="G13" s="675"/>
      <c r="H13" s="675"/>
      <c r="I13" s="675"/>
    </row>
    <row r="23" spans="5:9" x14ac:dyDescent="0.25">
      <c r="E23" s="903">
        <f>DADOS!C11</f>
        <v>0</v>
      </c>
      <c r="F23" s="903"/>
      <c r="G23" s="903"/>
      <c r="H23" s="903"/>
      <c r="I23" s="903"/>
    </row>
    <row r="24" spans="5:9" x14ac:dyDescent="0.25">
      <c r="E24" s="904">
        <f>DADOS!C12</f>
        <v>0</v>
      </c>
      <c r="F24" s="675"/>
      <c r="G24" s="675"/>
      <c r="H24" s="675"/>
      <c r="I24" s="675"/>
    </row>
  </sheetData>
  <sheetProtection password="BF59" sheet="1" objects="1" scenarios="1" selectLockedCells="1"/>
  <mergeCells count="12">
    <mergeCell ref="E23:I23"/>
    <mergeCell ref="E24:I24"/>
    <mergeCell ref="C9:I9"/>
    <mergeCell ref="C10:I10"/>
    <mergeCell ref="C11:I11"/>
    <mergeCell ref="C12:I12"/>
    <mergeCell ref="C13:I13"/>
    <mergeCell ref="B4:F4"/>
    <mergeCell ref="H4:I4"/>
    <mergeCell ref="B5:C5"/>
    <mergeCell ref="E5:G5"/>
    <mergeCell ref="C8:I8"/>
  </mergeCells>
  <pageMargins left="0.5" right="0.5" top="0.75" bottom="0.75" header="0.5" footer="0.5"/>
  <pageSetup paperSize="9"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
  <sheetViews>
    <sheetView workbookViewId="0"/>
  </sheetViews>
  <sheetFormatPr defaultRowHeight="15" x14ac:dyDescent="0.25"/>
  <sheetData>
    <row r="1" spans="1:1" x14ac:dyDescent="0.25">
      <c r="A1" s="668">
        <f>'BDI Principal'!D14</f>
        <v>22</v>
      </c>
    </row>
    <row r="2" spans="1:1" x14ac:dyDescent="0.25">
      <c r="A2" s="669">
        <f>'BDI Diferenciado'!D14</f>
        <v>15</v>
      </c>
    </row>
    <row r="3" spans="1:1" x14ac:dyDescent="0.25">
      <c r="A3" s="670">
        <f>'BDI (Fator K e TRDE)'!B12</f>
        <v>2.6239360000000009</v>
      </c>
    </row>
    <row r="4" spans="1:1" x14ac:dyDescent="0.25">
      <c r="A4" s="671">
        <f>'BDI (Fator K e TRDE)'!B13</f>
        <v>1.1200000000000001</v>
      </c>
    </row>
  </sheetData>
  <sheetProtection password="BF59" sheet="1" objects="1" scenarios="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6</vt:i4>
      </vt:variant>
    </vt:vector>
  </HeadingPairs>
  <TitlesOfParts>
    <vt:vector size="6" baseType="lpstr">
      <vt:lpstr>DADOS</vt:lpstr>
      <vt:lpstr>Orçamento</vt:lpstr>
      <vt:lpstr>Cronograma</vt:lpstr>
      <vt:lpstr>BDI Principal</vt:lpstr>
      <vt:lpstr>BDI Diferenciado</vt:lpstr>
      <vt:lpstr>BDI (Fator K e TRDE)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IBI_Bruna</cp:lastModifiedBy>
  <dcterms:created xsi:type="dcterms:W3CDTF">2026-04-30T12:04:11Z</dcterms:created>
  <dcterms:modified xsi:type="dcterms:W3CDTF">2026-04-30T13:37:06Z</dcterms:modified>
</cp:coreProperties>
</file>