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Compartilhada\DFD\DFD, ETP e TR 2026\DOSU\LIMPEZA URBANA\"/>
    </mc:Choice>
  </mc:AlternateContent>
  <bookViews>
    <workbookView xWindow="0" yWindow="0" windowWidth="23040" windowHeight="8976"/>
  </bookViews>
  <sheets>
    <sheet name="Planilha de Custos" sheetId="1" r:id="rId1"/>
    <sheet name="Mao de Obra" sheetId="2" r:id="rId2"/>
    <sheet name="Referencias CCT" sheetId="3" r:id="rId3"/>
    <sheet name="Instrucoes" sheetId="4" r:id="rId4"/>
  </sheets>
  <calcPr calcId="152511"/>
</workbook>
</file>

<file path=xl/calcChain.xml><?xml version="1.0" encoding="utf-8"?>
<calcChain xmlns="http://schemas.openxmlformats.org/spreadsheetml/2006/main">
  <c r="P11" i="2" l="1"/>
  <c r="Q11" i="2" s="1"/>
  <c r="P10" i="2"/>
  <c r="Q10" i="2" s="1"/>
  <c r="P9" i="2"/>
  <c r="Q9" i="2" s="1"/>
  <c r="Q8" i="2"/>
  <c r="P8" i="2"/>
  <c r="F78" i="1"/>
  <c r="G78" i="1" s="1"/>
  <c r="G74" i="1"/>
  <c r="G75" i="1" s="1"/>
  <c r="F74" i="1"/>
  <c r="F75" i="1" s="1"/>
  <c r="F69" i="1"/>
  <c r="G69" i="1" s="1"/>
  <c r="F68" i="1"/>
  <c r="G68" i="1" s="1"/>
  <c r="G63" i="1"/>
  <c r="F63" i="1" s="1"/>
  <c r="G62" i="1"/>
  <c r="F62" i="1" s="1"/>
  <c r="G61" i="1"/>
  <c r="F61" i="1" s="1"/>
  <c r="G60" i="1"/>
  <c r="F60" i="1" s="1"/>
  <c r="G59" i="1"/>
  <c r="F59" i="1" s="1"/>
  <c r="G58" i="1"/>
  <c r="F58" i="1"/>
  <c r="G57" i="1"/>
  <c r="F57" i="1" s="1"/>
  <c r="G56" i="1"/>
  <c r="F56" i="1" s="1"/>
  <c r="G55" i="1"/>
  <c r="F55" i="1" s="1"/>
  <c r="G54" i="1"/>
  <c r="F54" i="1"/>
  <c r="G53" i="1"/>
  <c r="F53" i="1" s="1"/>
  <c r="G52" i="1"/>
  <c r="F52" i="1" s="1"/>
  <c r="G51" i="1"/>
  <c r="G64" i="1" s="1"/>
  <c r="G50" i="1"/>
  <c r="F50" i="1"/>
  <c r="G45" i="1"/>
  <c r="F45" i="1" s="1"/>
  <c r="G44" i="1"/>
  <c r="F44" i="1" s="1"/>
  <c r="G43" i="1"/>
  <c r="F43" i="1"/>
  <c r="G42" i="1"/>
  <c r="F42" i="1" s="1"/>
  <c r="G41" i="1"/>
  <c r="F41" i="1" s="1"/>
  <c r="G40" i="1"/>
  <c r="F40" i="1" s="1"/>
  <c r="G39" i="1"/>
  <c r="F39" i="1"/>
  <c r="G38" i="1"/>
  <c r="F38" i="1" s="1"/>
  <c r="G37" i="1"/>
  <c r="F37" i="1" s="1"/>
  <c r="G36" i="1"/>
  <c r="F36" i="1" s="1"/>
  <c r="G35" i="1"/>
  <c r="F35" i="1"/>
  <c r="G34" i="1"/>
  <c r="F34" i="1" s="1"/>
  <c r="G33" i="1"/>
  <c r="G46" i="1" s="1"/>
  <c r="E28" i="1"/>
  <c r="E27" i="1"/>
  <c r="E26" i="1"/>
  <c r="E25" i="1"/>
  <c r="G20" i="1"/>
  <c r="F20" i="1"/>
  <c r="F19" i="1"/>
  <c r="G19" i="1" s="1"/>
  <c r="G18" i="1"/>
  <c r="F18" i="1"/>
  <c r="G17" i="1"/>
  <c r="F17" i="1"/>
  <c r="G16" i="1"/>
  <c r="F16" i="1"/>
  <c r="F15" i="1"/>
  <c r="G15" i="1" s="1"/>
  <c r="G14" i="1"/>
  <c r="F14" i="1"/>
  <c r="F13" i="1"/>
  <c r="F21" i="1" s="1"/>
  <c r="G13" i="1" l="1"/>
  <c r="G21" i="1" s="1"/>
  <c r="Q13" i="2"/>
  <c r="R9" i="2"/>
  <c r="F26" i="1"/>
  <c r="G26" i="1" s="1"/>
  <c r="G70" i="1"/>
  <c r="F27" i="1"/>
  <c r="G27" i="1" s="1"/>
  <c r="R10" i="2"/>
  <c r="R11" i="2"/>
  <c r="F28" i="1"/>
  <c r="G28" i="1" s="1"/>
  <c r="F51" i="1"/>
  <c r="F64" i="1" s="1"/>
  <c r="F70" i="1"/>
  <c r="F33" i="1"/>
  <c r="F46" i="1" s="1"/>
  <c r="R8" i="2"/>
  <c r="R13" i="2" s="1"/>
  <c r="F25" i="1"/>
  <c r="G25" i="1" l="1"/>
  <c r="G29" i="1" s="1"/>
  <c r="F29" i="1"/>
  <c r="F81" i="1" s="1"/>
  <c r="G81" i="1" s="1"/>
</calcChain>
</file>

<file path=xl/sharedStrings.xml><?xml version="1.0" encoding="utf-8"?>
<sst xmlns="http://schemas.openxmlformats.org/spreadsheetml/2006/main" count="251" uniqueCount="174">
  <si>
    <t>PLANILHA DE CUSTOS • SERVIÇOS AUXILIARES DE LIMPEZA URBANA</t>
  </si>
  <si>
    <t>Licitante</t>
  </si>
  <si>
    <t>CNPJ</t>
  </si>
  <si>
    <t>Período</t>
  </si>
  <si>
    <t>Meses de execução</t>
  </si>
  <si>
    <t>Base: 12 meses</t>
  </si>
  <si>
    <t>Referência: São Carlos/SC</t>
  </si>
  <si>
    <t>Preencher apenas as células em azul. Preços ofertados sem valores pré-definidos. Totais calculados automaticamente.</t>
  </si>
  <si>
    <t>1. VEÍCULOS, MÁQUINAS E EQUIPAMENTOS</t>
  </si>
  <si>
    <t>Item</t>
  </si>
  <si>
    <t>Descrição</t>
  </si>
  <si>
    <t>Quantidade</t>
  </si>
  <si>
    <t>Unidade</t>
  </si>
  <si>
    <t>Preço unitário mensal (R$)</t>
  </si>
  <si>
    <t>Total mensal (R$)</t>
  </si>
  <si>
    <t>Total anual (R$)</t>
  </si>
  <si>
    <t>Caminhão basculante toco – idade máxima de 5 anos</t>
  </si>
  <si>
    <t>un.</t>
  </si>
  <si>
    <t>Retroescavadeira com garra/garfo frontal e concha – idade máxima de 5 anos</t>
  </si>
  <si>
    <t>Camioneta cabine dupla com caçamba para transporte de pessoal e equipamentos</t>
  </si>
  <si>
    <t>Motosserra a gasolina</t>
  </si>
  <si>
    <t>Roçadeira a gasolina</t>
  </si>
  <si>
    <t>Motopoda a gasolina</t>
  </si>
  <si>
    <t>Soprador de folhas a gasolina</t>
  </si>
  <si>
    <t>Pulverizador costal com capacidade de 20 litros</t>
  </si>
  <si>
    <t>SUBTOTAL – VEÍCULOS, MÁQUINAS E EQUIPAMENTOS</t>
  </si>
  <si>
    <t>2. MÃO DE OBRA – DETALHAMENTO NA ABA PRÓPRIA</t>
  </si>
  <si>
    <t>Função</t>
  </si>
  <si>
    <t>Postos</t>
  </si>
  <si>
    <t>Custo unitário mensal (R$)</t>
  </si>
  <si>
    <t>Motorista/Encarregado</t>
  </si>
  <si>
    <t>posto</t>
  </si>
  <si>
    <t>Operador de Máquina</t>
  </si>
  <si>
    <t>Serviços Gerais</t>
  </si>
  <si>
    <t>Serviços Gerais – Reserva Técnica</t>
  </si>
  <si>
    <t>SUBTOTAL – MÃO DE OBRA</t>
  </si>
  <si>
    <t>3. UNIFORMES E EPIs – QUANTITATIVOS ANUAIS</t>
  </si>
  <si>
    <t>Qtde anual (12 trab.)</t>
  </si>
  <si>
    <t>Preço unitário (R$)</t>
  </si>
  <si>
    <t>Equivalente mensal (R$)</t>
  </si>
  <si>
    <t>Custo anual (R$)</t>
  </si>
  <si>
    <t>Jaqueta impermeável (NBR 15.292)</t>
  </si>
  <si>
    <t>un./ano</t>
  </si>
  <si>
    <t>Calça</t>
  </si>
  <si>
    <t>Calça impermeável com refletivo</t>
  </si>
  <si>
    <t>Camisa</t>
  </si>
  <si>
    <t>Botina de segurança</t>
  </si>
  <si>
    <t>Meião</t>
  </si>
  <si>
    <t>Boné</t>
  </si>
  <si>
    <t>Luva de poliamida</t>
  </si>
  <si>
    <t>Avental / perneira</t>
  </si>
  <si>
    <t>Protetor auricular</t>
  </si>
  <si>
    <t>Óculos de proteção</t>
  </si>
  <si>
    <t>Protetor solar</t>
  </si>
  <si>
    <t>Capa de chuva amarela com refletivo</t>
  </si>
  <si>
    <t>SUBTOTAL – UNIFORMES E EPIs – QUANTITATIVOS ANUAIS</t>
  </si>
  <si>
    <t>4. FERRAMENTAS E CONSUMÍVEIS</t>
  </si>
  <si>
    <t>Qtde anual</t>
  </si>
  <si>
    <t>Vassourão</t>
  </si>
  <si>
    <t>Vassoura</t>
  </si>
  <si>
    <t>Pá quadrada</t>
  </si>
  <si>
    <t>Foice</t>
  </si>
  <si>
    <t>Rastelo</t>
  </si>
  <si>
    <t>Enxada</t>
  </si>
  <si>
    <t>Facão</t>
  </si>
  <si>
    <t>Picareta</t>
  </si>
  <si>
    <t>Tesoura</t>
  </si>
  <si>
    <t>Serrote</t>
  </si>
  <si>
    <t>Grades de proteção para veículos</t>
  </si>
  <si>
    <t>Nylon e navalhas – custo anual estimado por lote</t>
  </si>
  <si>
    <t>lote/ano</t>
  </si>
  <si>
    <t>Cone de sinalização para veículos</t>
  </si>
  <si>
    <t>Combustível, óleos, pneus e manutenção – estimativa anual consolidada</t>
  </si>
  <si>
    <t>SUBTOTAL – FERRAMENTAS E CONSUMÍVEIS</t>
  </si>
  <si>
    <t>5. ESTRUTURA LOCAL</t>
  </si>
  <si>
    <t>Custo mensal (R$)</t>
  </si>
  <si>
    <t>Escritório de representação no Município de São Carlos/SC, para atuação do preposto</t>
  </si>
  <si>
    <t>mês</t>
  </si>
  <si>
    <t>Espaço para guarda de veículos, máquinas, equipamentos e ferramentas (se não incluído no escritório)</t>
  </si>
  <si>
    <t>SUBTOTAL – ESTRUTURA LOCAL</t>
  </si>
  <si>
    <t>6. DISPOSIÇÃO FINAL DOS RESÍDUOS</t>
  </si>
  <si>
    <t>Destinação e disposição final dos resíduos oriundos da limpeza (referência estimativa: 650 m³; conferir período no TR)</t>
  </si>
  <si>
    <t>lote/mês</t>
  </si>
  <si>
    <t>SUBTOTAL – DISPOSIÇÃO FINAL DOS RESÍDUOS</t>
  </si>
  <si>
    <t>7. BENEFÍCIOS E DESPESAS INDIRETAS (BDI)</t>
  </si>
  <si>
    <t>BDI / despesas indiretas e lucro (%)</t>
  </si>
  <si>
    <t>VALOR GLOBAL DA PROPOSTA</t>
  </si>
  <si>
    <t>TOTAL MENSAL (R$)</t>
  </si>
  <si>
    <t>Observação: preço completo deve incluir salários, vantagens, encargos, benefícios, substituições, combustíveis, depreciação/locação, manutenção, seguros, tributos, administração, lucro e disposição final dos resíduos. Conferir TR/edital. Evitar duplicidade entre custos diretos, provisões e BDI. A coluna de reserva técnica é preservada do orçamento apresentado; a Administração deve confirmar sua exigibilidade no TR.</t>
  </si>
  <si>
    <t>COMPOSIÇÃO ANALÍTICA DA MÃO DE OBRA</t>
  </si>
  <si>
    <t>Células azuis são editáveis. Informar a convenção aplicável e as bases de cálculo. Adicionais não devem ser duplicados quando já incluídos no piso informado.</t>
  </si>
  <si>
    <t>CCT aplicada</t>
  </si>
  <si>
    <t>Salário-base / mês (R$)</t>
  </si>
  <si>
    <t>Insalubridade / mês (R$)</t>
  </si>
  <si>
    <t>Outros adicionais / mês (R$)</t>
  </si>
  <si>
    <t>Assiduidade / mês (R$)</t>
  </si>
  <si>
    <t>VA líquido empregador / mês (R$)</t>
  </si>
  <si>
    <t>VT líquido empregador / mês (R$)</t>
  </si>
  <si>
    <t>Seguro + outros benefícios / mês (R$)</t>
  </si>
  <si>
    <t>Encargos sociais (%)</t>
  </si>
  <si>
    <t>13º + férias + 1/3 (%)</t>
  </si>
  <si>
    <t>Rescisões + substituições (%)</t>
  </si>
  <si>
    <t>Outros custos / mês (R$)</t>
  </si>
  <si>
    <t>Custo por posto / mês (R$)</t>
  </si>
  <si>
    <t>Total postos / mês (R$)</t>
  </si>
  <si>
    <t>TOTAL MÃO DE OBRA</t>
  </si>
  <si>
    <t>Preenchimento: informar o salário-base e, separadamente, adicionais devidos (apenas quando não incluídos no salário-base), benefícios e percentuais efetivos de encargos/provisões. Percentuais de 13º, férias, rescisões e substituições são responsabilidade da licitante. A linha de reserva técnica reproduz o orçamento-base: verificar compatibilidade com o edital/TR.</t>
  </si>
  <si>
    <t>REFERÊNCIAS DAS CONVENÇÕES COLETIVAS • 2026/2027</t>
  </si>
  <si>
    <t>Ref.</t>
  </si>
  <si>
    <t>Piso / condição</t>
  </si>
  <si>
    <t>Valor</t>
  </si>
  <si>
    <t>Fonte e observação</t>
  </si>
  <si>
    <t>U01</t>
  </si>
  <si>
    <t>Limpeza urbana - piso geral</t>
  </si>
  <si>
    <t>R$/mês</t>
  </si>
  <si>
    <t>SINTEPLU/SELUR 2026/2027, cláusula 3, p.1; funções exceto motoristas</t>
  </si>
  <si>
    <t>U02</t>
  </si>
  <si>
    <t>Limpeza urbana - motorista</t>
  </si>
  <si>
    <t>SINTEPLU/SELUR 2026/2027, cláusula 4, p.1</t>
  </si>
  <si>
    <t>U03</t>
  </si>
  <si>
    <t>Limpeza urbana - vale alimentação</t>
  </si>
  <si>
    <t>SINTEPLU/SELUR 2026/2027, cláusula 10, p.3; benefício sem desconto, observar condições</t>
  </si>
  <si>
    <t>U04</t>
  </si>
  <si>
    <t>Limpeza urbana - adicional insalubridade (servente/garis)</t>
  </si>
  <si>
    <t>%</t>
  </si>
  <si>
    <t>SINTEPLU/SELUR 2026/2027, cláusula 41, p.9; base salário mínimo nacional; analisar efetivo enquadramento</t>
  </si>
  <si>
    <t>U05</t>
  </si>
  <si>
    <t>Limpeza urbana - jornada mensal</t>
  </si>
  <si>
    <t>horas</t>
  </si>
  <si>
    <t>SINTEPLU/SELUR 2026/2027, cláusula 31, p.7</t>
  </si>
  <si>
    <t>A01</t>
  </si>
  <si>
    <t>Asseio/conservação - base servente geral</t>
  </si>
  <si>
    <t>CCT SC000124/2026, cláusula 3, p.4; sem adicional</t>
  </si>
  <si>
    <t>A02</t>
  </si>
  <si>
    <t>Asseio/conservação - servente com insalubridade</t>
  </si>
  <si>
    <t>CCT SC000124/2026, cláusula 3, p.4; já inclui 20%, evitar duplicar</t>
  </si>
  <si>
    <t>A03</t>
  </si>
  <si>
    <t>Asseio/conservação - motorista</t>
  </si>
  <si>
    <t>CCT SC000124/2026, cláusula 3, p.4</t>
  </si>
  <si>
    <t>A04</t>
  </si>
  <si>
    <t>Asseio/conservação - vale alimentação &gt;180h</t>
  </si>
  <si>
    <t>R$/dia</t>
  </si>
  <si>
    <t>CCT SC000124/2026, cláusula 12, p.7; desconto 1% do benefício</t>
  </si>
  <si>
    <t>A05</t>
  </si>
  <si>
    <t>Asseio/conservação - prêmio assiduidade</t>
  </si>
  <si>
    <t>CCT SC000124/2026, cláusula 11, p.7; condicionado aos critérios da cláusula</t>
  </si>
  <si>
    <t>A06</t>
  </si>
  <si>
    <t>Asseio/conservação - assistência trabalhador</t>
  </si>
  <si>
    <t>R$/empregado/mês</t>
  </si>
  <si>
    <t>CCT SC000124/2026, cláusula 16, p.8; analisar aplicação</t>
  </si>
  <si>
    <t>ATENÇÃO: as convenções têm abrangências e pisos diferentes. O enquadramento sindical da licitante deve ser justificado; não acumular automaticamente os regimes. Valores da CCT são referências, não preços nem percentuais obrigatórios de composição para todas as empresas.</t>
  </si>
  <si>
    <t>ORIENTAÇÕES DE PREENCHIMENTO</t>
  </si>
  <si>
    <t>1. Finalidade</t>
  </si>
  <si>
    <t>Modelo de composição analítica de preços para a licitante, sem reprodução dos valores da cotação recebida.</t>
  </si>
  <si>
    <t>2. Digitação</t>
  </si>
  <si>
    <t>Preencher campos azuis: identificação, custos unitários, salário e benefícios, encargos e BDI. Os resultados têm fórmulas.</t>
  </si>
  <si>
    <t>3. Mão de obra</t>
  </si>
  <si>
    <t>Utilize a aba Mao de Obra. Insira salários, adicionais, benefícios, provisões e encargos, observando o regime trabalhista aplicável.</t>
  </si>
  <si>
    <t>4. Convenções</t>
  </si>
  <si>
    <t>Foram fornecidas a CCT SEAC/SC 2026 e a CCT SINTEPLU/SELUR 2026/2027. Aplicar a convenção correspondente ao enquadramento sindical; não somar condições de instrumentos distintos.</t>
  </si>
  <si>
    <t>5. Insalubridade</t>
  </si>
  <si>
    <t>CCT SINTEPLU/SELUR: 40% sobre o salário mínimo nacional para atividades especificadas na cláusula 41. CCT SEAC/SC: os pisos de serventes informados já incluem 20%. A aplicação deve ser justificada pela função e pelo enquadramento.</t>
  </si>
  <si>
    <t>6. Benefícios</t>
  </si>
  <si>
    <t>SINTEPLU/SELUR: VA R$ 500 por mês (mar/2026). SEAC/SC: VA R$ 33 por dia (220h) com desconto de 1% e prêmio assiduidade de 7% conforme condições. Seguro e outros benefícios devem ser considerados quando aplicáveis.</t>
  </si>
  <si>
    <t>7. Quantidades</t>
  </si>
  <si>
    <t>Quantidades originadas do orçamento GLI, com 12 trabalhadores para uniformes/EPIs. Confirmar conformidade com TR e eventual alteração do quadro de pessoal.</t>
  </si>
  <si>
    <t>8. BDI</t>
  </si>
  <si>
    <t>Percentual integralmente editável; não fixado em 28%. Justificar composição de tributos, despesas indiretas e lucro sem dupla contagem.</t>
  </si>
  <si>
    <t>9. Base temporal</t>
  </si>
  <si>
    <t>Proposta referida a 12 meses, editável. A CCT urbana tem vigência 01/03/2026 a 28/02/2027 e a CCT SEAC 01/01/2026 a 31/12/2026. Atualizar normas se o período avançar.</t>
  </si>
  <si>
    <t>10. Reserva técnica</t>
  </si>
  <si>
    <t>Mantido posto de reserva técnica como no orçamento original; cabe conferir no TR se é posto fixo ou mecanismo de cobertura de ausências.</t>
  </si>
  <si>
    <t>11. Origem</t>
  </si>
  <si>
    <t>Orçamento GLI (4 páginas); CCT 2026 SEAC/SC SC000124/2026 (22 páginas); CCT 2026/2027 SINTEPLU/SELUR-SC (13 páginas).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</si>
</sst>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&quot;R$&quot;\ #,##0.00;[Red]\(&quot;R$&quot;\ #,##0.00\);&quot;-&quot;"/>
  </numFmts>
  <fonts count="9">
    <font>
      <sz val="11"/>
      <color theme="1"/>
      <name val="Calibri"/>
      <family val="2"/>
      <scheme val="minor"/>
    </font>
    <font>
      <b/>
      <sz val="16"/>
      <color rgb="FFFFFFFF"/>
      <name val="Aptos Display"/>
    </font>
    <font>
      <b/>
      <sz val="10"/>
      <color rgb="FF174367"/>
      <name val="Calibri"/>
    </font>
    <font>
      <b/>
      <sz val="9"/>
      <color rgb="FFFFFFFF"/>
      <name val="Calibri"/>
    </font>
    <font>
      <sz val="10"/>
      <color rgb="FF175CD3"/>
      <name val="Calibri"/>
    </font>
    <font>
      <sz val="11"/>
      <color rgb="FF202B38"/>
      <name val="Calibri"/>
    </font>
    <font>
      <b/>
      <sz val="11"/>
      <color rgb="FF174367"/>
      <name val="Calibri"/>
    </font>
    <font>
      <b/>
      <sz val="11"/>
      <color rgb="FFFFFFFF"/>
      <name val="Calibri"/>
    </font>
    <font>
      <b/>
      <sz val="12"/>
      <color rgb="FF174367"/>
      <name val="Calibri"/>
    </font>
  </fonts>
  <fills count="9">
    <fill>
      <patternFill patternType="none"/>
    </fill>
    <fill>
      <patternFill patternType="gray125"/>
    </fill>
    <fill>
      <patternFill patternType="solid">
        <fgColor rgb="FF174367"/>
      </patternFill>
    </fill>
    <fill>
      <patternFill patternType="solid">
        <fgColor rgb="FFE7EDF2"/>
      </patternFill>
    </fill>
    <fill>
      <patternFill patternType="solid">
        <fgColor rgb="FFFFF0CE"/>
      </patternFill>
    </fill>
    <fill>
      <patternFill patternType="solid">
        <fgColor rgb="FFEAF2FF"/>
      </patternFill>
    </fill>
    <fill>
      <patternFill patternType="solid">
        <fgColor rgb="FFD7ECF2"/>
      </patternFill>
    </fill>
    <fill>
      <patternFill patternType="solid">
        <fgColor rgb="FFEAF6EE"/>
      </patternFill>
    </fill>
    <fill>
      <patternFill patternType="solid">
        <fgColor rgb="FFEAF3FA"/>
      </patternFill>
    </fill>
  </fills>
  <borders count="2">
    <border>
      <left/>
      <right/>
      <top/>
      <bottom/>
      <diagonal/>
    </border>
    <border>
      <left/>
      <right/>
      <top style="thin">
        <color rgb="FF174367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4" fillId="5" borderId="0" xfId="0" applyFont="1" applyFill="1" applyAlignment="1">
      <alignment vertical="center"/>
    </xf>
    <xf numFmtId="0" fontId="2" fillId="3" borderId="0" xfId="0" applyFont="1" applyFill="1" applyAlignment="1">
      <alignment vertical="center" wrapText="1"/>
    </xf>
    <xf numFmtId="0" fontId="0" fillId="0" borderId="0" xfId="0" applyAlignment="1">
      <alignment vertical="center" wrapText="1"/>
    </xf>
    <xf numFmtId="165" fontId="4" fillId="5" borderId="0" xfId="0" applyNumberFormat="1" applyFont="1" applyFill="1" applyAlignment="1">
      <alignment vertical="center"/>
    </xf>
    <xf numFmtId="165" fontId="5" fillId="0" borderId="0" xfId="0" applyNumberFormat="1" applyFont="1" applyAlignment="1">
      <alignment vertical="center"/>
    </xf>
    <xf numFmtId="0" fontId="6" fillId="6" borderId="1" xfId="0" applyFont="1" applyFill="1" applyBorder="1"/>
    <xf numFmtId="165" fontId="6" fillId="6" borderId="1" xfId="0" applyNumberFormat="1" applyFont="1" applyFill="1" applyBorder="1"/>
    <xf numFmtId="10" fontId="4" fillId="5" borderId="0" xfId="0" applyNumberFormat="1" applyFont="1" applyFill="1" applyAlignment="1">
      <alignment vertical="center"/>
    </xf>
    <xf numFmtId="165" fontId="8" fillId="6" borderId="0" xfId="0" applyNumberFormat="1" applyFont="1" applyFill="1" applyAlignment="1">
      <alignment vertical="center"/>
    </xf>
    <xf numFmtId="0" fontId="0" fillId="0" borderId="0" xfId="0" applyAlignment="1">
      <alignment wrapText="1"/>
    </xf>
    <xf numFmtId="0" fontId="3" fillId="2" borderId="0" xfId="0" applyFont="1" applyFill="1" applyAlignment="1">
      <alignment vertical="center" wrapText="1"/>
    </xf>
    <xf numFmtId="0" fontId="6" fillId="6" borderId="0" xfId="0" applyFont="1" applyFill="1"/>
    <xf numFmtId="165" fontId="6" fillId="6" borderId="0" xfId="0" applyNumberFormat="1" applyFont="1" applyFill="1"/>
    <xf numFmtId="4" fontId="0" fillId="0" borderId="0" xfId="0" applyNumberFormat="1"/>
    <xf numFmtId="164" fontId="0" fillId="0" borderId="0" xfId="0" applyNumberFormat="1"/>
    <xf numFmtId="0" fontId="6" fillId="8" borderId="0" xfId="0" applyFont="1" applyFill="1"/>
    <xf numFmtId="0" fontId="4" fillId="5" borderId="0" xfId="0" applyFont="1" applyFill="1" applyAlignment="1">
      <alignment vertical="center"/>
    </xf>
    <xf numFmtId="0" fontId="0" fillId="0" borderId="0" xfId="0"/>
    <xf numFmtId="0" fontId="7" fillId="2" borderId="0" xfId="0" applyFont="1" applyFill="1"/>
    <xf numFmtId="0" fontId="0" fillId="4" borderId="0" xfId="0" applyFill="1" applyAlignment="1">
      <alignment vertical="center" wrapText="1"/>
    </xf>
    <xf numFmtId="0" fontId="1" fillId="2" borderId="0" xfId="0" applyFont="1" applyFill="1" applyAlignment="1">
      <alignment vertical="center"/>
    </xf>
    <xf numFmtId="0" fontId="0" fillId="7" borderId="0" xfId="0" applyFill="1"/>
    <xf numFmtId="0" fontId="0" fillId="0" borderId="0" xfId="0" applyAlignment="1">
      <alignment wrapText="1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5"/>
  <sheetViews>
    <sheetView showGridLines="0" tabSelected="1" workbookViewId="0">
      <pane xSplit="2" ySplit="8" topLeftCell="C9" activePane="bottomRight" state="frozen"/>
      <selection pane="topRight"/>
      <selection pane="bottomLeft"/>
      <selection pane="bottomRight" activeCell="E13" sqref="E13"/>
    </sheetView>
  </sheetViews>
  <sheetFormatPr defaultRowHeight="14.4"/>
  <cols>
    <col min="1" max="1" width="9" customWidth="1"/>
    <col min="2" max="2" width="83" customWidth="1"/>
    <col min="3" max="3" width="18" customWidth="1"/>
    <col min="4" max="4" width="17" customWidth="1"/>
    <col min="5" max="6" width="23" customWidth="1"/>
    <col min="7" max="7" width="25" customWidth="1"/>
  </cols>
  <sheetData>
    <row r="1" spans="1:7" ht="27" customHeight="1">
      <c r="A1" s="21" t="s">
        <v>0</v>
      </c>
      <c r="B1" s="18"/>
      <c r="C1" s="18"/>
      <c r="D1" s="18"/>
      <c r="E1" s="18"/>
      <c r="F1" s="18"/>
      <c r="G1" s="18"/>
    </row>
    <row r="2" spans="1:7" ht="18" customHeight="1">
      <c r="A2" s="18"/>
      <c r="B2" s="18"/>
      <c r="C2" s="18"/>
      <c r="D2" s="18"/>
      <c r="E2" s="18"/>
      <c r="F2" s="18"/>
      <c r="G2" s="18"/>
    </row>
    <row r="4" spans="1:7">
      <c r="A4" t="s">
        <v>1</v>
      </c>
      <c r="B4" s="17"/>
      <c r="C4" s="18"/>
      <c r="D4" s="18"/>
      <c r="E4" t="s">
        <v>2</v>
      </c>
      <c r="F4" s="17"/>
      <c r="G4" s="18"/>
    </row>
    <row r="5" spans="1:7">
      <c r="A5" t="s">
        <v>3</v>
      </c>
      <c r="B5" t="s">
        <v>4</v>
      </c>
      <c r="C5" s="1">
        <v>12</v>
      </c>
      <c r="D5" t="s">
        <v>5</v>
      </c>
      <c r="E5" t="s">
        <v>6</v>
      </c>
    </row>
    <row r="7" spans="1:7">
      <c r="A7" s="22" t="s">
        <v>7</v>
      </c>
      <c r="B7" s="18"/>
      <c r="C7" s="18"/>
      <c r="D7" s="18"/>
      <c r="E7" s="18"/>
      <c r="F7" s="18"/>
      <c r="G7" s="18"/>
    </row>
    <row r="11" spans="1:7" ht="22.95" customHeight="1">
      <c r="A11" s="19" t="s">
        <v>8</v>
      </c>
      <c r="B11" s="18"/>
      <c r="C11" s="18"/>
      <c r="D11" s="18"/>
      <c r="E11" s="18"/>
      <c r="F11" s="18"/>
      <c r="G11" s="18"/>
    </row>
    <row r="12" spans="1:7" ht="34.049999999999997" customHeight="1">
      <c r="A12" s="2" t="s">
        <v>9</v>
      </c>
      <c r="B12" s="2" t="s">
        <v>10</v>
      </c>
      <c r="C12" s="2" t="s">
        <v>11</v>
      </c>
      <c r="D12" s="2" t="s">
        <v>12</v>
      </c>
      <c r="E12" s="2" t="s">
        <v>13</v>
      </c>
      <c r="F12" s="2" t="s">
        <v>14</v>
      </c>
      <c r="G12" s="2" t="s">
        <v>15</v>
      </c>
    </row>
    <row r="13" spans="1:7" ht="25.95" customHeight="1">
      <c r="A13">
        <v>1</v>
      </c>
      <c r="B13" s="3" t="s">
        <v>16</v>
      </c>
      <c r="C13">
        <v>1</v>
      </c>
      <c r="D13" t="s">
        <v>17</v>
      </c>
      <c r="E13" s="4"/>
      <c r="F13" s="5" t="str">
        <f t="shared" ref="F13:F20" si="0">IF(E13="","",C13*E13)</f>
        <v/>
      </c>
      <c r="G13" s="5" t="str">
        <f t="shared" ref="G13:G20" si="1">IF(F13="","",F13*$C$5)</f>
        <v/>
      </c>
    </row>
    <row r="14" spans="1:7" ht="25.95" customHeight="1">
      <c r="A14">
        <v>2</v>
      </c>
      <c r="B14" s="3" t="s">
        <v>18</v>
      </c>
      <c r="C14">
        <v>1</v>
      </c>
      <c r="D14" t="s">
        <v>17</v>
      </c>
      <c r="E14" s="4"/>
      <c r="F14" s="5" t="str">
        <f t="shared" si="0"/>
        <v/>
      </c>
      <c r="G14" s="5" t="str">
        <f t="shared" si="1"/>
        <v/>
      </c>
    </row>
    <row r="15" spans="1:7" ht="25.95" customHeight="1">
      <c r="A15">
        <v>3</v>
      </c>
      <c r="B15" s="3" t="s">
        <v>19</v>
      </c>
      <c r="C15">
        <v>1</v>
      </c>
      <c r="D15" t="s">
        <v>17</v>
      </c>
      <c r="E15" s="4"/>
      <c r="F15" s="5" t="str">
        <f t="shared" si="0"/>
        <v/>
      </c>
      <c r="G15" s="5" t="str">
        <f t="shared" si="1"/>
        <v/>
      </c>
    </row>
    <row r="16" spans="1:7" ht="25.95" customHeight="1">
      <c r="A16">
        <v>4</v>
      </c>
      <c r="B16" s="3" t="s">
        <v>20</v>
      </c>
      <c r="C16">
        <v>2</v>
      </c>
      <c r="D16" t="s">
        <v>17</v>
      </c>
      <c r="E16" s="4"/>
      <c r="F16" s="5" t="str">
        <f t="shared" si="0"/>
        <v/>
      </c>
      <c r="G16" s="5" t="str">
        <f t="shared" si="1"/>
        <v/>
      </c>
    </row>
    <row r="17" spans="1:7" ht="25.95" customHeight="1">
      <c r="A17">
        <v>5</v>
      </c>
      <c r="B17" s="3" t="s">
        <v>21</v>
      </c>
      <c r="C17">
        <v>3</v>
      </c>
      <c r="D17" t="s">
        <v>17</v>
      </c>
      <c r="E17" s="4"/>
      <c r="F17" s="5" t="str">
        <f t="shared" si="0"/>
        <v/>
      </c>
      <c r="G17" s="5" t="str">
        <f t="shared" si="1"/>
        <v/>
      </c>
    </row>
    <row r="18" spans="1:7" ht="25.95" customHeight="1">
      <c r="A18">
        <v>6</v>
      </c>
      <c r="B18" s="3" t="s">
        <v>22</v>
      </c>
      <c r="C18">
        <v>1</v>
      </c>
      <c r="D18" t="s">
        <v>17</v>
      </c>
      <c r="E18" s="4"/>
      <c r="F18" s="5" t="str">
        <f t="shared" si="0"/>
        <v/>
      </c>
      <c r="G18" s="5" t="str">
        <f t="shared" si="1"/>
        <v/>
      </c>
    </row>
    <row r="19" spans="1:7" ht="25.95" customHeight="1">
      <c r="A19">
        <v>7</v>
      </c>
      <c r="B19" s="3" t="s">
        <v>23</v>
      </c>
      <c r="C19">
        <v>3</v>
      </c>
      <c r="D19" t="s">
        <v>17</v>
      </c>
      <c r="E19" s="4"/>
      <c r="F19" s="5" t="str">
        <f t="shared" si="0"/>
        <v/>
      </c>
      <c r="G19" s="5" t="str">
        <f t="shared" si="1"/>
        <v/>
      </c>
    </row>
    <row r="20" spans="1:7" ht="25.95" customHeight="1">
      <c r="A20">
        <v>8</v>
      </c>
      <c r="B20" s="3" t="s">
        <v>24</v>
      </c>
      <c r="C20">
        <v>1</v>
      </c>
      <c r="D20" t="s">
        <v>17</v>
      </c>
      <c r="E20" s="4"/>
      <c r="F20" s="5" t="str">
        <f t="shared" si="0"/>
        <v/>
      </c>
      <c r="G20" s="5" t="str">
        <f t="shared" si="1"/>
        <v/>
      </c>
    </row>
    <row r="21" spans="1:7">
      <c r="A21" s="6"/>
      <c r="B21" s="6" t="s">
        <v>25</v>
      </c>
      <c r="C21" s="6"/>
      <c r="D21" s="6"/>
      <c r="E21" s="6"/>
      <c r="F21" s="7" t="str">
        <f>IF(COUNT(F13:F20)=0,"",SUM(F13:F20))</f>
        <v/>
      </c>
      <c r="G21" s="7" t="str">
        <f>IF(COUNT(G13:G20)=0,"",SUM(G13:G20))</f>
        <v/>
      </c>
    </row>
    <row r="23" spans="1:7" ht="22.95" customHeight="1">
      <c r="A23" s="19" t="s">
        <v>26</v>
      </c>
      <c r="B23" s="18"/>
      <c r="C23" s="18"/>
      <c r="D23" s="18"/>
      <c r="E23" s="18"/>
      <c r="F23" s="18"/>
      <c r="G23" s="18"/>
    </row>
    <row r="24" spans="1:7" ht="34.049999999999997" customHeight="1">
      <c r="A24" s="2" t="s">
        <v>9</v>
      </c>
      <c r="B24" s="2" t="s">
        <v>27</v>
      </c>
      <c r="C24" s="2" t="s">
        <v>28</v>
      </c>
      <c r="D24" s="2" t="s">
        <v>12</v>
      </c>
      <c r="E24" s="2" t="s">
        <v>29</v>
      </c>
      <c r="F24" s="2" t="s">
        <v>14</v>
      </c>
      <c r="G24" s="2" t="s">
        <v>15</v>
      </c>
    </row>
    <row r="25" spans="1:7">
      <c r="A25">
        <v>1</v>
      </c>
      <c r="B25" t="s">
        <v>30</v>
      </c>
      <c r="C25">
        <v>1</v>
      </c>
      <c r="D25" t="s">
        <v>31</v>
      </c>
      <c r="E25" s="5" t="str">
        <f>IF('Mao de Obra'!P8="","",'Mao de Obra'!P8)</f>
        <v/>
      </c>
      <c r="F25" s="5" t="str">
        <f>IF('Mao de Obra'!Q8="","",'Mao de Obra'!Q8)</f>
        <v/>
      </c>
      <c r="G25" s="5" t="str">
        <f>IF(F25="","",F25*$C$5)</f>
        <v/>
      </c>
    </row>
    <row r="26" spans="1:7">
      <c r="A26">
        <v>2</v>
      </c>
      <c r="B26" t="s">
        <v>32</v>
      </c>
      <c r="C26">
        <v>1</v>
      </c>
      <c r="D26" t="s">
        <v>31</v>
      </c>
      <c r="E26" s="5" t="str">
        <f>IF('Mao de Obra'!P9="","",'Mao de Obra'!P9)</f>
        <v/>
      </c>
      <c r="F26" s="5" t="str">
        <f>IF('Mao de Obra'!Q9="","",'Mao de Obra'!Q9)</f>
        <v/>
      </c>
      <c r="G26" s="5" t="str">
        <f>IF(F26="","",F26*$C$5)</f>
        <v/>
      </c>
    </row>
    <row r="27" spans="1:7">
      <c r="A27">
        <v>3</v>
      </c>
      <c r="B27" t="s">
        <v>33</v>
      </c>
      <c r="C27">
        <v>9</v>
      </c>
      <c r="D27" t="s">
        <v>31</v>
      </c>
      <c r="E27" s="5" t="str">
        <f>IF('Mao de Obra'!P10="","",'Mao de Obra'!P10)</f>
        <v/>
      </c>
      <c r="F27" s="5" t="str">
        <f>IF('Mao de Obra'!Q10="","",'Mao de Obra'!Q10)</f>
        <v/>
      </c>
      <c r="G27" s="5" t="str">
        <f>IF(F27="","",F27*$C$5)</f>
        <v/>
      </c>
    </row>
    <row r="28" spans="1:7">
      <c r="A28">
        <v>4</v>
      </c>
      <c r="B28" t="s">
        <v>34</v>
      </c>
      <c r="C28">
        <v>1</v>
      </c>
      <c r="D28" t="s">
        <v>31</v>
      </c>
      <c r="E28" s="5" t="str">
        <f>IF('Mao de Obra'!P11="","",'Mao de Obra'!P11)</f>
        <v/>
      </c>
      <c r="F28" s="5" t="str">
        <f>IF('Mao de Obra'!Q11="","",'Mao de Obra'!Q11)</f>
        <v/>
      </c>
      <c r="G28" s="5" t="str">
        <f>IF(F28="","",F28*$C$5)</f>
        <v/>
      </c>
    </row>
    <row r="29" spans="1:7">
      <c r="A29" s="6"/>
      <c r="B29" s="6" t="s">
        <v>35</v>
      </c>
      <c r="C29" s="6"/>
      <c r="D29" s="6"/>
      <c r="E29" s="6"/>
      <c r="F29" s="7" t="str">
        <f>IF(COUNT(F25:F28)=0,"",SUM(F25:F28))</f>
        <v/>
      </c>
      <c r="G29" s="7" t="str">
        <f>IF(COUNT(G25:G28)=0,"",SUM(G25:G28))</f>
        <v/>
      </c>
    </row>
    <row r="31" spans="1:7" ht="22.95" customHeight="1">
      <c r="A31" s="19" t="s">
        <v>36</v>
      </c>
      <c r="B31" s="18"/>
      <c r="C31" s="18"/>
      <c r="D31" s="18"/>
      <c r="E31" s="18"/>
      <c r="F31" s="18"/>
      <c r="G31" s="18"/>
    </row>
    <row r="32" spans="1:7" ht="34.049999999999997" customHeight="1">
      <c r="A32" s="2" t="s">
        <v>9</v>
      </c>
      <c r="B32" s="2" t="s">
        <v>10</v>
      </c>
      <c r="C32" s="2" t="s">
        <v>37</v>
      </c>
      <c r="D32" s="2" t="s">
        <v>12</v>
      </c>
      <c r="E32" s="2" t="s">
        <v>38</v>
      </c>
      <c r="F32" s="2" t="s">
        <v>39</v>
      </c>
      <c r="G32" s="2" t="s">
        <v>40</v>
      </c>
    </row>
    <row r="33" spans="1:7" ht="25.95" customHeight="1">
      <c r="A33">
        <v>1</v>
      </c>
      <c r="B33" s="3" t="s">
        <v>41</v>
      </c>
      <c r="C33">
        <v>24</v>
      </c>
      <c r="D33" t="s">
        <v>42</v>
      </c>
      <c r="E33" s="4"/>
      <c r="F33" s="5" t="str">
        <f t="shared" ref="F33:F45" si="2">IF(G33="","",G33/$C$5)</f>
        <v/>
      </c>
      <c r="G33" s="5" t="str">
        <f t="shared" ref="G33:G45" si="3">IF(E33="","",C33*E33)</f>
        <v/>
      </c>
    </row>
    <row r="34" spans="1:7" ht="25.95" customHeight="1">
      <c r="A34">
        <v>2</v>
      </c>
      <c r="B34" s="3" t="s">
        <v>43</v>
      </c>
      <c r="C34">
        <v>72</v>
      </c>
      <c r="D34" t="s">
        <v>42</v>
      </c>
      <c r="E34" s="4"/>
      <c r="F34" s="5" t="str">
        <f t="shared" si="2"/>
        <v/>
      </c>
      <c r="G34" s="5" t="str">
        <f t="shared" si="3"/>
        <v/>
      </c>
    </row>
    <row r="35" spans="1:7" ht="25.95" customHeight="1">
      <c r="A35">
        <v>3</v>
      </c>
      <c r="B35" s="3" t="s">
        <v>44</v>
      </c>
      <c r="C35">
        <v>24</v>
      </c>
      <c r="D35" t="s">
        <v>42</v>
      </c>
      <c r="E35" s="4"/>
      <c r="F35" s="5" t="str">
        <f t="shared" si="2"/>
        <v/>
      </c>
      <c r="G35" s="5" t="str">
        <f t="shared" si="3"/>
        <v/>
      </c>
    </row>
    <row r="36" spans="1:7" ht="25.95" customHeight="1">
      <c r="A36">
        <v>4</v>
      </c>
      <c r="B36" s="3" t="s">
        <v>45</v>
      </c>
      <c r="C36">
        <v>144</v>
      </c>
      <c r="D36" t="s">
        <v>42</v>
      </c>
      <c r="E36" s="4"/>
      <c r="F36" s="5" t="str">
        <f t="shared" si="2"/>
        <v/>
      </c>
      <c r="G36" s="5" t="str">
        <f t="shared" si="3"/>
        <v/>
      </c>
    </row>
    <row r="37" spans="1:7" ht="25.95" customHeight="1">
      <c r="A37">
        <v>5</v>
      </c>
      <c r="B37" s="3" t="s">
        <v>46</v>
      </c>
      <c r="C37">
        <v>48</v>
      </c>
      <c r="D37" t="s">
        <v>42</v>
      </c>
      <c r="E37" s="4"/>
      <c r="F37" s="5" t="str">
        <f t="shared" si="2"/>
        <v/>
      </c>
      <c r="G37" s="5" t="str">
        <f t="shared" si="3"/>
        <v/>
      </c>
    </row>
    <row r="38" spans="1:7" ht="25.95" customHeight="1">
      <c r="A38">
        <v>6</v>
      </c>
      <c r="B38" s="3" t="s">
        <v>47</v>
      </c>
      <c r="C38">
        <v>144</v>
      </c>
      <c r="D38" t="s">
        <v>42</v>
      </c>
      <c r="E38" s="4"/>
      <c r="F38" s="5" t="str">
        <f t="shared" si="2"/>
        <v/>
      </c>
      <c r="G38" s="5" t="str">
        <f t="shared" si="3"/>
        <v/>
      </c>
    </row>
    <row r="39" spans="1:7" ht="25.95" customHeight="1">
      <c r="A39">
        <v>7</v>
      </c>
      <c r="B39" s="3" t="s">
        <v>48</v>
      </c>
      <c r="C39">
        <v>48</v>
      </c>
      <c r="D39" t="s">
        <v>42</v>
      </c>
      <c r="E39" s="4"/>
      <c r="F39" s="5" t="str">
        <f t="shared" si="2"/>
        <v/>
      </c>
      <c r="G39" s="5" t="str">
        <f t="shared" si="3"/>
        <v/>
      </c>
    </row>
    <row r="40" spans="1:7" ht="25.95" customHeight="1">
      <c r="A40">
        <v>8</v>
      </c>
      <c r="B40" s="3" t="s">
        <v>49</v>
      </c>
      <c r="C40">
        <v>288</v>
      </c>
      <c r="D40" t="s">
        <v>42</v>
      </c>
      <c r="E40" s="4"/>
      <c r="F40" s="5" t="str">
        <f t="shared" si="2"/>
        <v/>
      </c>
      <c r="G40" s="5" t="str">
        <f t="shared" si="3"/>
        <v/>
      </c>
    </row>
    <row r="41" spans="1:7" ht="25.95" customHeight="1">
      <c r="A41">
        <v>9</v>
      </c>
      <c r="B41" s="3" t="s">
        <v>50</v>
      </c>
      <c r="C41">
        <v>36</v>
      </c>
      <c r="D41" t="s">
        <v>42</v>
      </c>
      <c r="E41" s="4"/>
      <c r="F41" s="5" t="str">
        <f t="shared" si="2"/>
        <v/>
      </c>
      <c r="G41" s="5" t="str">
        <f t="shared" si="3"/>
        <v/>
      </c>
    </row>
    <row r="42" spans="1:7" ht="25.95" customHeight="1">
      <c r="A42">
        <v>10</v>
      </c>
      <c r="B42" s="3" t="s">
        <v>51</v>
      </c>
      <c r="C42">
        <v>36</v>
      </c>
      <c r="D42" t="s">
        <v>42</v>
      </c>
      <c r="E42" s="4"/>
      <c r="F42" s="5" t="str">
        <f t="shared" si="2"/>
        <v/>
      </c>
      <c r="G42" s="5" t="str">
        <f t="shared" si="3"/>
        <v/>
      </c>
    </row>
    <row r="43" spans="1:7" ht="25.95" customHeight="1">
      <c r="A43">
        <v>11</v>
      </c>
      <c r="B43" s="3" t="s">
        <v>52</v>
      </c>
      <c r="C43">
        <v>72</v>
      </c>
      <c r="D43" t="s">
        <v>42</v>
      </c>
      <c r="E43" s="4"/>
      <c r="F43" s="5" t="str">
        <f t="shared" si="2"/>
        <v/>
      </c>
      <c r="G43" s="5" t="str">
        <f t="shared" si="3"/>
        <v/>
      </c>
    </row>
    <row r="44" spans="1:7" ht="25.95" customHeight="1">
      <c r="A44">
        <v>12</v>
      </c>
      <c r="B44" s="3" t="s">
        <v>53</v>
      </c>
      <c r="C44">
        <v>144</v>
      </c>
      <c r="D44" t="s">
        <v>42</v>
      </c>
      <c r="E44" s="4"/>
      <c r="F44" s="5" t="str">
        <f t="shared" si="2"/>
        <v/>
      </c>
      <c r="G44" s="5" t="str">
        <f t="shared" si="3"/>
        <v/>
      </c>
    </row>
    <row r="45" spans="1:7" ht="25.95" customHeight="1">
      <c r="A45">
        <v>13</v>
      </c>
      <c r="B45" s="3" t="s">
        <v>54</v>
      </c>
      <c r="C45">
        <v>12</v>
      </c>
      <c r="D45" t="s">
        <v>42</v>
      </c>
      <c r="E45" s="4"/>
      <c r="F45" s="5" t="str">
        <f t="shared" si="2"/>
        <v/>
      </c>
      <c r="G45" s="5" t="str">
        <f t="shared" si="3"/>
        <v/>
      </c>
    </row>
    <row r="46" spans="1:7">
      <c r="A46" s="6"/>
      <c r="B46" s="6" t="s">
        <v>55</v>
      </c>
      <c r="C46" s="6"/>
      <c r="D46" s="6"/>
      <c r="E46" s="6"/>
      <c r="F46" s="7" t="str">
        <f>IF(COUNT(F33:F45)=0,"",SUM(F33:F45))</f>
        <v/>
      </c>
      <c r="G46" s="7" t="str">
        <f>IF(COUNT(G33:G45)=0,"",SUM(G33:G45))</f>
        <v/>
      </c>
    </row>
    <row r="48" spans="1:7" ht="22.95" customHeight="1">
      <c r="A48" s="19" t="s">
        <v>56</v>
      </c>
      <c r="B48" s="18"/>
      <c r="C48" s="18"/>
      <c r="D48" s="18"/>
      <c r="E48" s="18"/>
      <c r="F48" s="18"/>
      <c r="G48" s="18"/>
    </row>
    <row r="49" spans="1:7" ht="34.049999999999997" customHeight="1">
      <c r="A49" s="2" t="s">
        <v>9</v>
      </c>
      <c r="B49" s="2" t="s">
        <v>10</v>
      </c>
      <c r="C49" s="2" t="s">
        <v>57</v>
      </c>
      <c r="D49" s="2" t="s">
        <v>12</v>
      </c>
      <c r="E49" s="2" t="s">
        <v>38</v>
      </c>
      <c r="F49" s="2" t="s">
        <v>39</v>
      </c>
      <c r="G49" s="2" t="s">
        <v>40</v>
      </c>
    </row>
    <row r="50" spans="1:7" ht="25.95" customHeight="1">
      <c r="A50">
        <v>1</v>
      </c>
      <c r="B50" s="3" t="s">
        <v>58</v>
      </c>
      <c r="C50">
        <v>24</v>
      </c>
      <c r="D50" t="s">
        <v>42</v>
      </c>
      <c r="E50" s="4"/>
      <c r="F50" s="5" t="str">
        <f t="shared" ref="F50:F63" si="4">IF(G50="","",G50/$C$5)</f>
        <v/>
      </c>
      <c r="G50" s="5" t="str">
        <f t="shared" ref="G50:G63" si="5">IF(E50="","",C50*E50)</f>
        <v/>
      </c>
    </row>
    <row r="51" spans="1:7" ht="25.95" customHeight="1">
      <c r="A51">
        <v>2</v>
      </c>
      <c r="B51" s="3" t="s">
        <v>59</v>
      </c>
      <c r="C51">
        <v>24</v>
      </c>
      <c r="D51" t="s">
        <v>42</v>
      </c>
      <c r="E51" s="4"/>
      <c r="F51" s="5" t="str">
        <f t="shared" si="4"/>
        <v/>
      </c>
      <c r="G51" s="5" t="str">
        <f t="shared" si="5"/>
        <v/>
      </c>
    </row>
    <row r="52" spans="1:7" ht="25.95" customHeight="1">
      <c r="A52">
        <v>3</v>
      </c>
      <c r="B52" s="3" t="s">
        <v>60</v>
      </c>
      <c r="C52">
        <v>12</v>
      </c>
      <c r="D52" t="s">
        <v>42</v>
      </c>
      <c r="E52" s="4"/>
      <c r="F52" s="5" t="str">
        <f t="shared" si="4"/>
        <v/>
      </c>
      <c r="G52" s="5" t="str">
        <f t="shared" si="5"/>
        <v/>
      </c>
    </row>
    <row r="53" spans="1:7" ht="25.95" customHeight="1">
      <c r="A53">
        <v>4</v>
      </c>
      <c r="B53" s="3" t="s">
        <v>61</v>
      </c>
      <c r="C53">
        <v>2</v>
      </c>
      <c r="D53" t="s">
        <v>42</v>
      </c>
      <c r="E53" s="4"/>
      <c r="F53" s="5" t="str">
        <f t="shared" si="4"/>
        <v/>
      </c>
      <c r="G53" s="5" t="str">
        <f t="shared" si="5"/>
        <v/>
      </c>
    </row>
    <row r="54" spans="1:7" ht="25.95" customHeight="1">
      <c r="A54">
        <v>5</v>
      </c>
      <c r="B54" s="3" t="s">
        <v>62</v>
      </c>
      <c r="C54">
        <v>12</v>
      </c>
      <c r="D54" t="s">
        <v>42</v>
      </c>
      <c r="E54" s="4"/>
      <c r="F54" s="5" t="str">
        <f t="shared" si="4"/>
        <v/>
      </c>
      <c r="G54" s="5" t="str">
        <f t="shared" si="5"/>
        <v/>
      </c>
    </row>
    <row r="55" spans="1:7" ht="25.95" customHeight="1">
      <c r="A55">
        <v>6</v>
      </c>
      <c r="B55" s="3" t="s">
        <v>63</v>
      </c>
      <c r="C55">
        <v>12</v>
      </c>
      <c r="D55" t="s">
        <v>42</v>
      </c>
      <c r="E55" s="4"/>
      <c r="F55" s="5" t="str">
        <f t="shared" si="4"/>
        <v/>
      </c>
      <c r="G55" s="5" t="str">
        <f t="shared" si="5"/>
        <v/>
      </c>
    </row>
    <row r="56" spans="1:7" ht="25.95" customHeight="1">
      <c r="A56">
        <v>7</v>
      </c>
      <c r="B56" s="3" t="s">
        <v>64</v>
      </c>
      <c r="C56">
        <v>4</v>
      </c>
      <c r="D56" t="s">
        <v>42</v>
      </c>
      <c r="E56" s="4"/>
      <c r="F56" s="5" t="str">
        <f t="shared" si="4"/>
        <v/>
      </c>
      <c r="G56" s="5" t="str">
        <f t="shared" si="5"/>
        <v/>
      </c>
    </row>
    <row r="57" spans="1:7" ht="25.95" customHeight="1">
      <c r="A57">
        <v>8</v>
      </c>
      <c r="B57" s="3" t="s">
        <v>65</v>
      </c>
      <c r="C57">
        <v>2</v>
      </c>
      <c r="D57" t="s">
        <v>42</v>
      </c>
      <c r="E57" s="4"/>
      <c r="F57" s="5" t="str">
        <f t="shared" si="4"/>
        <v/>
      </c>
      <c r="G57" s="5" t="str">
        <f t="shared" si="5"/>
        <v/>
      </c>
    </row>
    <row r="58" spans="1:7" ht="25.95" customHeight="1">
      <c r="A58">
        <v>9</v>
      </c>
      <c r="B58" s="3" t="s">
        <v>66</v>
      </c>
      <c r="C58">
        <v>3</v>
      </c>
      <c r="D58" t="s">
        <v>42</v>
      </c>
      <c r="E58" s="4"/>
      <c r="F58" s="5" t="str">
        <f t="shared" si="4"/>
        <v/>
      </c>
      <c r="G58" s="5" t="str">
        <f t="shared" si="5"/>
        <v/>
      </c>
    </row>
    <row r="59" spans="1:7" ht="25.95" customHeight="1">
      <c r="A59">
        <v>10</v>
      </c>
      <c r="B59" s="3" t="s">
        <v>67</v>
      </c>
      <c r="C59">
        <v>3</v>
      </c>
      <c r="D59" t="s">
        <v>42</v>
      </c>
      <c r="E59" s="4"/>
      <c r="F59" s="5" t="str">
        <f t="shared" si="4"/>
        <v/>
      </c>
      <c r="G59" s="5" t="str">
        <f t="shared" si="5"/>
        <v/>
      </c>
    </row>
    <row r="60" spans="1:7" ht="25.95" customHeight="1">
      <c r="A60">
        <v>11</v>
      </c>
      <c r="B60" s="3" t="s">
        <v>68</v>
      </c>
      <c r="C60">
        <v>4</v>
      </c>
      <c r="D60" t="s">
        <v>42</v>
      </c>
      <c r="E60" s="4"/>
      <c r="F60" s="5" t="str">
        <f t="shared" si="4"/>
        <v/>
      </c>
      <c r="G60" s="5" t="str">
        <f t="shared" si="5"/>
        <v/>
      </c>
    </row>
    <row r="61" spans="1:7" ht="25.95" customHeight="1">
      <c r="A61">
        <v>12</v>
      </c>
      <c r="B61" s="3" t="s">
        <v>69</v>
      </c>
      <c r="C61">
        <v>1</v>
      </c>
      <c r="D61" t="s">
        <v>70</v>
      </c>
      <c r="E61" s="4"/>
      <c r="F61" s="5" t="str">
        <f t="shared" si="4"/>
        <v/>
      </c>
      <c r="G61" s="5" t="str">
        <f t="shared" si="5"/>
        <v/>
      </c>
    </row>
    <row r="62" spans="1:7" ht="25.95" customHeight="1">
      <c r="A62">
        <v>13</v>
      </c>
      <c r="B62" s="3" t="s">
        <v>71</v>
      </c>
      <c r="C62">
        <v>10</v>
      </c>
      <c r="D62" t="s">
        <v>42</v>
      </c>
      <c r="E62" s="4"/>
      <c r="F62" s="5" t="str">
        <f t="shared" si="4"/>
        <v/>
      </c>
      <c r="G62" s="5" t="str">
        <f t="shared" si="5"/>
        <v/>
      </c>
    </row>
    <row r="63" spans="1:7" ht="25.95" customHeight="1">
      <c r="A63">
        <v>14</v>
      </c>
      <c r="B63" s="3" t="s">
        <v>72</v>
      </c>
      <c r="C63">
        <v>1</v>
      </c>
      <c r="D63" t="s">
        <v>70</v>
      </c>
      <c r="E63" s="4"/>
      <c r="F63" s="5" t="str">
        <f t="shared" si="4"/>
        <v/>
      </c>
      <c r="G63" s="5" t="str">
        <f t="shared" si="5"/>
        <v/>
      </c>
    </row>
    <row r="64" spans="1:7">
      <c r="A64" s="6"/>
      <c r="B64" s="6" t="s">
        <v>73</v>
      </c>
      <c r="C64" s="6"/>
      <c r="D64" s="6"/>
      <c r="E64" s="6"/>
      <c r="F64" s="7" t="str">
        <f>IF(COUNT(F50:F63)=0,"",SUM(F50:F63))</f>
        <v/>
      </c>
      <c r="G64" s="7" t="str">
        <f>IF(COUNT(G50:G63)=0,"",SUM(G50:G63))</f>
        <v/>
      </c>
    </row>
    <row r="66" spans="1:7" ht="22.95" customHeight="1">
      <c r="A66" s="19" t="s">
        <v>74</v>
      </c>
      <c r="B66" s="18"/>
      <c r="C66" s="18"/>
      <c r="D66" s="18"/>
      <c r="E66" s="18"/>
      <c r="F66" s="18"/>
      <c r="G66" s="18"/>
    </row>
    <row r="67" spans="1:7" ht="34.049999999999997" customHeight="1">
      <c r="A67" s="2" t="s">
        <v>9</v>
      </c>
      <c r="B67" s="2" t="s">
        <v>10</v>
      </c>
      <c r="C67" s="2" t="s">
        <v>11</v>
      </c>
      <c r="D67" s="2" t="s">
        <v>12</v>
      </c>
      <c r="E67" s="2" t="s">
        <v>75</v>
      </c>
      <c r="F67" s="2" t="s">
        <v>14</v>
      </c>
      <c r="G67" s="2" t="s">
        <v>15</v>
      </c>
    </row>
    <row r="68" spans="1:7" ht="42" customHeight="1">
      <c r="A68">
        <v>1</v>
      </c>
      <c r="B68" s="3" t="s">
        <v>76</v>
      </c>
      <c r="C68">
        <v>1</v>
      </c>
      <c r="D68" t="s">
        <v>77</v>
      </c>
      <c r="E68" s="4"/>
      <c r="F68" s="5" t="str">
        <f>IF(E68="","",C68*E68)</f>
        <v/>
      </c>
      <c r="G68" s="5" t="str">
        <f>IF(F68="","",F68*$C$5)</f>
        <v/>
      </c>
    </row>
    <row r="69" spans="1:7" ht="42" customHeight="1">
      <c r="A69">
        <v>2</v>
      </c>
      <c r="B69" s="3" t="s">
        <v>78</v>
      </c>
      <c r="C69">
        <v>1</v>
      </c>
      <c r="D69" t="s">
        <v>77</v>
      </c>
      <c r="E69" s="4"/>
      <c r="F69" s="5" t="str">
        <f>IF(E69="","",C69*E69)</f>
        <v/>
      </c>
      <c r="G69" s="5" t="str">
        <f>IF(F69="","",F69*$C$5)</f>
        <v/>
      </c>
    </row>
    <row r="70" spans="1:7">
      <c r="A70" s="6"/>
      <c r="B70" s="6" t="s">
        <v>79</v>
      </c>
      <c r="C70" s="6"/>
      <c r="D70" s="6"/>
      <c r="E70" s="6"/>
      <c r="F70" s="7" t="str">
        <f>IF(COUNT(F68:F69)=0,"",SUM(F68:F69))</f>
        <v/>
      </c>
      <c r="G70" s="7" t="str">
        <f>IF(COUNT(G68:G69)=0,"",SUM(G68:G69))</f>
        <v/>
      </c>
    </row>
    <row r="72" spans="1:7" ht="22.95" customHeight="1">
      <c r="A72" s="19" t="s">
        <v>80</v>
      </c>
      <c r="B72" s="18"/>
      <c r="C72" s="18"/>
      <c r="D72" s="18"/>
      <c r="E72" s="18"/>
      <c r="F72" s="18"/>
      <c r="G72" s="18"/>
    </row>
    <row r="73" spans="1:7" ht="34.049999999999997" customHeight="1">
      <c r="A73" s="2" t="s">
        <v>9</v>
      </c>
      <c r="B73" s="2" t="s">
        <v>10</v>
      </c>
      <c r="C73" s="2" t="s">
        <v>11</v>
      </c>
      <c r="D73" s="2" t="s">
        <v>12</v>
      </c>
      <c r="E73" s="2" t="s">
        <v>75</v>
      </c>
      <c r="F73" s="2" t="s">
        <v>14</v>
      </c>
      <c r="G73" s="2" t="s">
        <v>15</v>
      </c>
    </row>
    <row r="74" spans="1:7" ht="42" customHeight="1">
      <c r="A74">
        <v>1</v>
      </c>
      <c r="B74" s="3" t="s">
        <v>81</v>
      </c>
      <c r="C74">
        <v>1</v>
      </c>
      <c r="D74" t="s">
        <v>82</v>
      </c>
      <c r="E74" s="4"/>
      <c r="F74" s="5" t="str">
        <f>IF(E74="","",C74*E74)</f>
        <v/>
      </c>
      <c r="G74" s="5" t="str">
        <f>IF(F74="","",F74*$C$5)</f>
        <v/>
      </c>
    </row>
    <row r="75" spans="1:7">
      <c r="A75" s="6"/>
      <c r="B75" s="6" t="s">
        <v>83</v>
      </c>
      <c r="C75" s="6"/>
      <c r="D75" s="6"/>
      <c r="E75" s="6"/>
      <c r="F75" s="7" t="str">
        <f>IF(COUNT(F74:F74)=0,"",SUM(F74:F74))</f>
        <v/>
      </c>
      <c r="G75" s="7" t="str">
        <f>IF(COUNT(G74:G74)=0,"",SUM(G74:G74))</f>
        <v/>
      </c>
    </row>
    <row r="77" spans="1:7" ht="22.95" customHeight="1">
      <c r="A77" s="19" t="s">
        <v>84</v>
      </c>
      <c r="B77" s="18"/>
      <c r="C77" s="18"/>
      <c r="D77" s="18"/>
      <c r="E77" s="18"/>
      <c r="F77" s="18"/>
      <c r="G77" s="18"/>
    </row>
    <row r="78" spans="1:7">
      <c r="B78" t="s">
        <v>85</v>
      </c>
      <c r="E78" s="8"/>
      <c r="F78" s="5" t="str">
        <f>IF(E78="","",SUM(F21,F29,F46,F64,F70,F75)*E78)</f>
        <v/>
      </c>
      <c r="G78" s="5" t="str">
        <f>IF(F78="","",F78*$C$5)</f>
        <v/>
      </c>
    </row>
    <row r="80" spans="1:7" ht="22.95" customHeight="1">
      <c r="A80" s="19" t="s">
        <v>86</v>
      </c>
      <c r="B80" s="18"/>
      <c r="C80" s="18"/>
      <c r="D80" s="18"/>
      <c r="E80" s="18"/>
      <c r="F80" s="18"/>
      <c r="G80" s="18"/>
    </row>
    <row r="81" spans="1:7" ht="15.6">
      <c r="B81" t="s">
        <v>87</v>
      </c>
      <c r="F81" s="9" t="str">
        <f>IF(COUNT(F21,F29,F46,F64,F70,F75,F78)=0,"",SUM(F21,F29,F46,F64,F70,F75,F78))</f>
        <v/>
      </c>
      <c r="G81" s="9" t="str">
        <f>IF(F81="","",F81*$C$5)</f>
        <v/>
      </c>
    </row>
    <row r="83" spans="1:7" ht="45" customHeight="1">
      <c r="A83" s="20" t="s">
        <v>88</v>
      </c>
      <c r="B83" s="18"/>
      <c r="C83" s="18"/>
      <c r="D83" s="18"/>
      <c r="E83" s="18"/>
      <c r="F83" s="18"/>
      <c r="G83" s="18"/>
    </row>
    <row r="84" spans="1:7">
      <c r="A84" s="18"/>
      <c r="B84" s="18"/>
      <c r="C84" s="18"/>
      <c r="D84" s="18"/>
      <c r="E84" s="18"/>
      <c r="F84" s="18"/>
      <c r="G84" s="18"/>
    </row>
    <row r="85" spans="1:7">
      <c r="A85" s="18"/>
      <c r="B85" s="18"/>
      <c r="C85" s="18"/>
      <c r="D85" s="18"/>
      <c r="E85" s="18"/>
      <c r="F85" s="18"/>
      <c r="G85" s="18"/>
    </row>
  </sheetData>
  <mergeCells count="13">
    <mergeCell ref="F4:G4"/>
    <mergeCell ref="A66:G66"/>
    <mergeCell ref="A83:G85"/>
    <mergeCell ref="A80:G80"/>
    <mergeCell ref="A1:G2"/>
    <mergeCell ref="A31:G31"/>
    <mergeCell ref="A77:G77"/>
    <mergeCell ref="B4:D4"/>
    <mergeCell ref="A48:G48"/>
    <mergeCell ref="A72:G72"/>
    <mergeCell ref="A7:G7"/>
    <mergeCell ref="A11:G11"/>
    <mergeCell ref="A23:G23"/>
  </mergeCells>
  <pageMargins left="0.75" right="0.75" top="1" bottom="1" header="0.5" footer="0.5"/>
  <pageSetup paperSize="8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7"/>
  <sheetViews>
    <sheetView showGridLines="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4.4"/>
  <cols>
    <col min="1" max="1" width="9" customWidth="1"/>
    <col min="2" max="2" width="31" customWidth="1"/>
    <col min="3" max="3" width="15" customWidth="1"/>
    <col min="4" max="4" width="25" customWidth="1"/>
    <col min="5" max="6" width="22" customWidth="1"/>
    <col min="7" max="7" width="23" customWidth="1"/>
    <col min="8" max="8" width="20" customWidth="1"/>
    <col min="9" max="9" width="19" customWidth="1"/>
    <col min="10" max="10" width="20" customWidth="1"/>
    <col min="11" max="11" width="19" customWidth="1"/>
    <col min="12" max="12" width="21" customWidth="1"/>
    <col min="13" max="13" width="20" customWidth="1"/>
    <col min="14" max="17" width="23" customWidth="1"/>
    <col min="18" max="18" width="22" customWidth="1"/>
  </cols>
  <sheetData>
    <row r="1" spans="1:18" ht="27" customHeight="1">
      <c r="A1" s="21" t="s">
        <v>89</v>
      </c>
      <c r="B1" s="18"/>
      <c r="C1" s="18"/>
      <c r="D1" s="18"/>
      <c r="E1" s="18"/>
      <c r="F1" s="18"/>
      <c r="G1" s="18"/>
    </row>
    <row r="2" spans="1:18" ht="18" customHeight="1">
      <c r="A2" s="18"/>
      <c r="B2" s="18"/>
      <c r="C2" s="18"/>
      <c r="D2" s="18"/>
      <c r="E2" s="18"/>
      <c r="F2" s="18"/>
      <c r="G2" s="18"/>
    </row>
    <row r="4" spans="1:18" ht="31.95" customHeight="1">
      <c r="A4" s="23" t="s">
        <v>90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</row>
    <row r="7" spans="1:18" ht="55.95" customHeight="1">
      <c r="A7" s="11" t="s">
        <v>9</v>
      </c>
      <c r="B7" s="11" t="s">
        <v>27</v>
      </c>
      <c r="C7" s="11" t="s">
        <v>28</v>
      </c>
      <c r="D7" s="11" t="s">
        <v>91</v>
      </c>
      <c r="E7" s="11" t="s">
        <v>92</v>
      </c>
      <c r="F7" s="11" t="s">
        <v>93</v>
      </c>
      <c r="G7" s="11" t="s">
        <v>94</v>
      </c>
      <c r="H7" s="11" t="s">
        <v>95</v>
      </c>
      <c r="I7" s="11" t="s">
        <v>96</v>
      </c>
      <c r="J7" s="11" t="s">
        <v>97</v>
      </c>
      <c r="K7" s="11" t="s">
        <v>98</v>
      </c>
      <c r="L7" s="11" t="s">
        <v>99</v>
      </c>
      <c r="M7" s="11" t="s">
        <v>100</v>
      </c>
      <c r="N7" s="11" t="s">
        <v>101</v>
      </c>
      <c r="O7" s="11" t="s">
        <v>102</v>
      </c>
      <c r="P7" s="11" t="s">
        <v>103</v>
      </c>
      <c r="Q7" s="11" t="s">
        <v>104</v>
      </c>
      <c r="R7" s="11" t="s">
        <v>15</v>
      </c>
    </row>
    <row r="8" spans="1:18" ht="37.950000000000003" customHeight="1">
      <c r="A8">
        <v>1</v>
      </c>
      <c r="B8" t="s">
        <v>30</v>
      </c>
      <c r="C8">
        <v>1</v>
      </c>
      <c r="D8" s="1"/>
      <c r="E8" s="4"/>
      <c r="F8" s="4"/>
      <c r="G8" s="4"/>
      <c r="H8" s="4"/>
      <c r="I8" s="4"/>
      <c r="J8" s="4"/>
      <c r="K8" s="4"/>
      <c r="L8" s="8"/>
      <c r="M8" s="8"/>
      <c r="N8" s="8"/>
      <c r="O8" s="4"/>
      <c r="P8" s="5" t="str">
        <f>IF(COUNT(E8:K8,L8:O8)=0,"",SUM(E8:K8)*(1+SUM(L8:N8))+O8)</f>
        <v/>
      </c>
      <c r="Q8" s="5" t="str">
        <f>IF(P8="","",P8*C8)</f>
        <v/>
      </c>
      <c r="R8" s="5" t="str">
        <f>IF(Q8="","",Q8*'Planilha de Custos'!$C$5)</f>
        <v/>
      </c>
    </row>
    <row r="9" spans="1:18" ht="37.950000000000003" customHeight="1">
      <c r="A9">
        <v>2</v>
      </c>
      <c r="B9" t="s">
        <v>32</v>
      </c>
      <c r="C9">
        <v>1</v>
      </c>
      <c r="D9" s="1"/>
      <c r="E9" s="4"/>
      <c r="F9" s="4"/>
      <c r="G9" s="4"/>
      <c r="H9" s="4"/>
      <c r="I9" s="4"/>
      <c r="J9" s="4"/>
      <c r="K9" s="4"/>
      <c r="L9" s="8"/>
      <c r="M9" s="8"/>
      <c r="N9" s="8"/>
      <c r="O9" s="4"/>
      <c r="P9" s="5" t="str">
        <f>IF(COUNT(E9:K9,L9:O9)=0,"",SUM(E9:K9)*(1+SUM(L9:N9))+O9)</f>
        <v/>
      </c>
      <c r="Q9" s="5" t="str">
        <f>IF(P9="","",P9*C9)</f>
        <v/>
      </c>
      <c r="R9" s="5" t="str">
        <f>IF(Q9="","",Q9*'Planilha de Custos'!$C$5)</f>
        <v/>
      </c>
    </row>
    <row r="10" spans="1:18" ht="37.950000000000003" customHeight="1">
      <c r="A10">
        <v>3</v>
      </c>
      <c r="B10" t="s">
        <v>33</v>
      </c>
      <c r="C10">
        <v>9</v>
      </c>
      <c r="D10" s="1"/>
      <c r="E10" s="4"/>
      <c r="F10" s="4"/>
      <c r="G10" s="4"/>
      <c r="H10" s="4"/>
      <c r="I10" s="4"/>
      <c r="J10" s="4"/>
      <c r="K10" s="4"/>
      <c r="L10" s="8"/>
      <c r="M10" s="8"/>
      <c r="N10" s="8"/>
      <c r="O10" s="4"/>
      <c r="P10" s="5" t="str">
        <f>IF(COUNT(E10:K10,L10:O10)=0,"",SUM(E10:K10)*(1+SUM(L10:N10))+O10)</f>
        <v/>
      </c>
      <c r="Q10" s="5" t="str">
        <f>IF(P10="","",P10*C10)</f>
        <v/>
      </c>
      <c r="R10" s="5" t="str">
        <f>IF(Q10="","",Q10*'Planilha de Custos'!$C$5)</f>
        <v/>
      </c>
    </row>
    <row r="11" spans="1:18" ht="37.950000000000003" customHeight="1">
      <c r="A11">
        <v>4</v>
      </c>
      <c r="B11" t="s">
        <v>34</v>
      </c>
      <c r="C11">
        <v>1</v>
      </c>
      <c r="D11" s="1"/>
      <c r="E11" s="4"/>
      <c r="F11" s="4"/>
      <c r="G11" s="4"/>
      <c r="H11" s="4"/>
      <c r="I11" s="4"/>
      <c r="J11" s="4"/>
      <c r="K11" s="4"/>
      <c r="L11" s="8"/>
      <c r="M11" s="8"/>
      <c r="N11" s="8"/>
      <c r="O11" s="4"/>
      <c r="P11" s="5" t="str">
        <f>IF(COUNT(E11:K11,L11:O11)=0,"",SUM(E11:K11)*(1+SUM(L11:N11))+O11)</f>
        <v/>
      </c>
      <c r="Q11" s="5" t="str">
        <f>IF(P11="","",P11*C11)</f>
        <v/>
      </c>
      <c r="R11" s="5" t="str">
        <f>IF(Q11="","",Q11*'Planilha de Custos'!$C$5)</f>
        <v/>
      </c>
    </row>
    <row r="13" spans="1:18">
      <c r="A13" s="12"/>
      <c r="B13" s="12" t="s">
        <v>105</v>
      </c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3" t="str">
        <f>IF(COUNT(Q8:Q11)=0,"",SUM(Q8:Q11))</f>
        <v/>
      </c>
      <c r="R13" s="13" t="str">
        <f>IF(COUNT(R8:R11)=0,"",SUM(R8:R11))</f>
        <v/>
      </c>
    </row>
    <row r="16" spans="1:18" ht="42" customHeight="1">
      <c r="A16" s="20" t="s">
        <v>106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</row>
    <row r="17" spans="1:18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</row>
  </sheetData>
  <mergeCells count="3">
    <mergeCell ref="A16:R17"/>
    <mergeCell ref="A4:R4"/>
    <mergeCell ref="A1:G2"/>
  </mergeCells>
  <dataValidations count="1">
    <dataValidation type="list" sqref="D8:D11">
      <formula1>"SINTEPLU/SELUR 2026-27,SEAC 2026,Outra / justificar"</formula1>
    </dataValidation>
  </dataValidations>
  <pageMargins left="0.75" right="0.75" top="1" bottom="1" header="0.5" footer="0.5"/>
  <pageSetup paperSize="8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0"/>
  <sheetViews>
    <sheetView showGridLines="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4.4"/>
  <cols>
    <col min="1" max="1" width="9" customWidth="1"/>
    <col min="2" max="2" width="66" customWidth="1"/>
    <col min="3" max="3" width="19" customWidth="1"/>
    <col min="4" max="4" width="18" customWidth="1"/>
    <col min="5" max="5" width="54" customWidth="1"/>
    <col min="6" max="6" width="38" customWidth="1"/>
    <col min="7" max="7" width="26" customWidth="1"/>
  </cols>
  <sheetData>
    <row r="1" spans="1:7" ht="27" customHeight="1">
      <c r="A1" s="21" t="s">
        <v>107</v>
      </c>
      <c r="B1" s="18"/>
      <c r="C1" s="18"/>
      <c r="D1" s="18"/>
      <c r="E1" s="18"/>
      <c r="F1" s="18"/>
      <c r="G1" s="18"/>
    </row>
    <row r="2" spans="1:7" ht="18" customHeight="1">
      <c r="A2" s="18"/>
      <c r="B2" s="18"/>
      <c r="C2" s="18"/>
      <c r="D2" s="18"/>
      <c r="E2" s="18"/>
      <c r="F2" s="18"/>
      <c r="G2" s="18"/>
    </row>
    <row r="4" spans="1:7" ht="34.049999999999997" customHeight="1">
      <c r="A4" s="2" t="s">
        <v>108</v>
      </c>
      <c r="B4" s="2" t="s">
        <v>109</v>
      </c>
      <c r="C4" s="2" t="s">
        <v>110</v>
      </c>
      <c r="D4" s="2" t="s">
        <v>12</v>
      </c>
      <c r="E4" s="2" t="s">
        <v>111</v>
      </c>
      <c r="F4" s="2"/>
      <c r="G4" s="2"/>
    </row>
    <row r="5" spans="1:7" ht="34.049999999999997" customHeight="1">
      <c r="A5" t="s">
        <v>112</v>
      </c>
      <c r="B5" s="10" t="s">
        <v>113</v>
      </c>
      <c r="C5" s="14">
        <v>1842</v>
      </c>
      <c r="D5" t="s">
        <v>114</v>
      </c>
      <c r="E5" s="10" t="s">
        <v>115</v>
      </c>
    </row>
    <row r="6" spans="1:7" ht="34.049999999999997" customHeight="1">
      <c r="A6" t="s">
        <v>116</v>
      </c>
      <c r="B6" s="10" t="s">
        <v>117</v>
      </c>
      <c r="C6" s="14">
        <v>2540</v>
      </c>
      <c r="D6" t="s">
        <v>114</v>
      </c>
      <c r="E6" s="10" t="s">
        <v>118</v>
      </c>
    </row>
    <row r="7" spans="1:7" ht="34.049999999999997" customHeight="1">
      <c r="A7" t="s">
        <v>119</v>
      </c>
      <c r="B7" s="10" t="s">
        <v>120</v>
      </c>
      <c r="C7" s="14">
        <v>500</v>
      </c>
      <c r="D7" t="s">
        <v>114</v>
      </c>
      <c r="E7" s="10" t="s">
        <v>121</v>
      </c>
    </row>
    <row r="8" spans="1:7" ht="34.049999999999997" customHeight="1">
      <c r="A8" t="s">
        <v>122</v>
      </c>
      <c r="B8" s="10" t="s">
        <v>123</v>
      </c>
      <c r="C8" s="15">
        <v>0.4</v>
      </c>
      <c r="D8" t="s">
        <v>124</v>
      </c>
      <c r="E8" s="10" t="s">
        <v>125</v>
      </c>
    </row>
    <row r="9" spans="1:7" ht="34.049999999999997" customHeight="1">
      <c r="A9" t="s">
        <v>126</v>
      </c>
      <c r="B9" s="10" t="s">
        <v>127</v>
      </c>
      <c r="C9" s="14">
        <v>220</v>
      </c>
      <c r="D9" t="s">
        <v>128</v>
      </c>
      <c r="E9" s="10" t="s">
        <v>129</v>
      </c>
    </row>
    <row r="10" spans="1:7" ht="34.049999999999997" customHeight="1">
      <c r="A10" t="s">
        <v>130</v>
      </c>
      <c r="B10" s="10" t="s">
        <v>131</v>
      </c>
      <c r="C10" s="14">
        <v>1752.85</v>
      </c>
      <c r="D10" t="s">
        <v>114</v>
      </c>
      <c r="E10" s="10" t="s">
        <v>132</v>
      </c>
    </row>
    <row r="11" spans="1:7" ht="34.049999999999997" customHeight="1">
      <c r="A11" t="s">
        <v>133</v>
      </c>
      <c r="B11" s="10" t="s">
        <v>134</v>
      </c>
      <c r="C11" s="14">
        <v>2103.42</v>
      </c>
      <c r="D11" t="s">
        <v>114</v>
      </c>
      <c r="E11" s="10" t="s">
        <v>135</v>
      </c>
    </row>
    <row r="12" spans="1:7" ht="34.049999999999997" customHeight="1">
      <c r="A12" t="s">
        <v>136</v>
      </c>
      <c r="B12" s="10" t="s">
        <v>137</v>
      </c>
      <c r="C12" s="14">
        <v>2388.83</v>
      </c>
      <c r="D12" t="s">
        <v>114</v>
      </c>
      <c r="E12" s="10" t="s">
        <v>138</v>
      </c>
    </row>
    <row r="13" spans="1:7" ht="34.049999999999997" customHeight="1">
      <c r="A13" t="s">
        <v>139</v>
      </c>
      <c r="B13" s="10" t="s">
        <v>140</v>
      </c>
      <c r="C13" s="14">
        <v>33</v>
      </c>
      <c r="D13" t="s">
        <v>141</v>
      </c>
      <c r="E13" s="10" t="s">
        <v>142</v>
      </c>
    </row>
    <row r="14" spans="1:7" ht="34.049999999999997" customHeight="1">
      <c r="A14" t="s">
        <v>143</v>
      </c>
      <c r="B14" s="10" t="s">
        <v>144</v>
      </c>
      <c r="C14" s="15">
        <v>7.0000000000000007E-2</v>
      </c>
      <c r="D14" t="s">
        <v>124</v>
      </c>
      <c r="E14" s="10" t="s">
        <v>145</v>
      </c>
    </row>
    <row r="15" spans="1:7" ht="34.049999999999997" customHeight="1">
      <c r="A15" t="s">
        <v>146</v>
      </c>
      <c r="B15" s="10" t="s">
        <v>147</v>
      </c>
      <c r="C15" s="14">
        <v>11</v>
      </c>
      <c r="D15" t="s">
        <v>148</v>
      </c>
      <c r="E15" s="10" t="s">
        <v>149</v>
      </c>
    </row>
    <row r="19" spans="1:7" ht="27" customHeight="1">
      <c r="A19" s="20" t="s">
        <v>150</v>
      </c>
      <c r="B19" s="18"/>
      <c r="C19" s="18"/>
      <c r="D19" s="18"/>
      <c r="E19" s="18"/>
      <c r="F19" s="18"/>
      <c r="G19" s="18"/>
    </row>
    <row r="20" spans="1:7">
      <c r="A20" s="18"/>
      <c r="B20" s="18"/>
      <c r="C20" s="18"/>
      <c r="D20" s="18"/>
      <c r="E20" s="18"/>
      <c r="F20" s="18"/>
      <c r="G20" s="18"/>
    </row>
  </sheetData>
  <mergeCells count="2">
    <mergeCell ref="A19:G20"/>
    <mergeCell ref="A1:G2"/>
  </mergeCells>
  <pageMargins left="0.75" right="0.75" top="1" bottom="1" header="0.5" footer="0.5"/>
  <pageSetup paperSize="8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"/>
  <sheetViews>
    <sheetView showGridLines="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4.4"/>
  <cols>
    <col min="1" max="1" width="24" customWidth="1"/>
    <col min="2" max="2" width="74" customWidth="1"/>
    <col min="3" max="3" width="19" customWidth="1"/>
    <col min="4" max="4" width="18" customWidth="1"/>
    <col min="5" max="5" width="25" customWidth="1"/>
    <col min="6" max="6" width="24" customWidth="1"/>
    <col min="7" max="7" width="26" customWidth="1"/>
  </cols>
  <sheetData>
    <row r="1" spans="1:7" ht="27" customHeight="1">
      <c r="A1" s="21" t="s">
        <v>151</v>
      </c>
      <c r="B1" s="18"/>
      <c r="C1" s="18"/>
      <c r="D1" s="18"/>
      <c r="E1" s="18"/>
      <c r="F1" s="18"/>
      <c r="G1" s="18"/>
    </row>
    <row r="2" spans="1:7" ht="18" customHeight="1">
      <c r="A2" s="18"/>
      <c r="B2" s="18"/>
      <c r="C2" s="18"/>
      <c r="D2" s="18"/>
      <c r="E2" s="18"/>
      <c r="F2" s="18"/>
      <c r="G2" s="18"/>
    </row>
    <row r="4" spans="1:7" ht="36" customHeight="1">
      <c r="A4" s="16" t="s">
        <v>152</v>
      </c>
      <c r="B4" s="24" t="s">
        <v>153</v>
      </c>
      <c r="C4" s="18"/>
      <c r="D4" s="18"/>
      <c r="E4" s="18"/>
      <c r="F4" s="18"/>
      <c r="G4" s="18"/>
    </row>
    <row r="5" spans="1:7" ht="36" customHeight="1">
      <c r="A5" s="16" t="s">
        <v>154</v>
      </c>
      <c r="B5" s="24" t="s">
        <v>155</v>
      </c>
      <c r="C5" s="18"/>
      <c r="D5" s="18"/>
      <c r="E5" s="18"/>
      <c r="F5" s="18"/>
      <c r="G5" s="18"/>
    </row>
    <row r="6" spans="1:7" ht="36" customHeight="1">
      <c r="A6" s="16" t="s">
        <v>156</v>
      </c>
      <c r="B6" s="24" t="s">
        <v>157</v>
      </c>
      <c r="C6" s="18"/>
      <c r="D6" s="18"/>
      <c r="E6" s="18"/>
      <c r="F6" s="18"/>
      <c r="G6" s="18"/>
    </row>
    <row r="7" spans="1:7" ht="48" customHeight="1">
      <c r="A7" s="16" t="s">
        <v>158</v>
      </c>
      <c r="B7" s="24" t="s">
        <v>159</v>
      </c>
      <c r="C7" s="18"/>
      <c r="D7" s="18"/>
      <c r="E7" s="18"/>
      <c r="F7" s="18"/>
      <c r="G7" s="18"/>
    </row>
    <row r="8" spans="1:7" ht="48" customHeight="1">
      <c r="A8" s="16" t="s">
        <v>160</v>
      </c>
      <c r="B8" s="24" t="s">
        <v>161</v>
      </c>
      <c r="C8" s="18"/>
      <c r="D8" s="18"/>
      <c r="E8" s="18"/>
      <c r="F8" s="18"/>
      <c r="G8" s="18"/>
    </row>
    <row r="9" spans="1:7" ht="48" customHeight="1">
      <c r="A9" s="16" t="s">
        <v>162</v>
      </c>
      <c r="B9" s="24" t="s">
        <v>163</v>
      </c>
      <c r="C9" s="18"/>
      <c r="D9" s="18"/>
      <c r="E9" s="18"/>
      <c r="F9" s="18"/>
      <c r="G9" s="18"/>
    </row>
    <row r="10" spans="1:7" ht="36" customHeight="1">
      <c r="A10" s="16" t="s">
        <v>164</v>
      </c>
      <c r="B10" s="24" t="s">
        <v>165</v>
      </c>
      <c r="C10" s="18"/>
      <c r="D10" s="18"/>
      <c r="E10" s="18"/>
      <c r="F10" s="18"/>
      <c r="G10" s="18"/>
    </row>
    <row r="11" spans="1:7" ht="36" customHeight="1">
      <c r="A11" s="16" t="s">
        <v>166</v>
      </c>
      <c r="B11" s="24" t="s">
        <v>167</v>
      </c>
      <c r="C11" s="18"/>
      <c r="D11" s="18"/>
      <c r="E11" s="18"/>
      <c r="F11" s="18"/>
      <c r="G11" s="18"/>
    </row>
    <row r="12" spans="1:7" ht="36" customHeight="1">
      <c r="A12" s="16" t="s">
        <v>168</v>
      </c>
      <c r="B12" s="24" t="s">
        <v>169</v>
      </c>
      <c r="C12" s="18"/>
      <c r="D12" s="18"/>
      <c r="E12" s="18"/>
      <c r="F12" s="18"/>
      <c r="G12" s="18"/>
    </row>
    <row r="13" spans="1:7" ht="36" customHeight="1">
      <c r="A13" s="16" t="s">
        <v>170</v>
      </c>
      <c r="B13" s="24" t="s">
        <v>171</v>
      </c>
      <c r="C13" s="18"/>
      <c r="D13" s="18"/>
      <c r="E13" s="18"/>
      <c r="F13" s="18"/>
      <c r="G13" s="18"/>
    </row>
    <row r="14" spans="1:7" ht="36" customHeight="1">
      <c r="A14" s="16" t="s">
        <v>172</v>
      </c>
      <c r="B14" s="24" t="s">
        <v>173</v>
      </c>
      <c r="C14" s="18"/>
      <c r="D14" s="18"/>
      <c r="E14" s="18"/>
      <c r="F14" s="18"/>
      <c r="G14" s="18"/>
    </row>
  </sheetData>
  <mergeCells count="12">
    <mergeCell ref="B10:G10"/>
    <mergeCell ref="A1:G2"/>
    <mergeCell ref="B5:G5"/>
    <mergeCell ref="B14:G14"/>
    <mergeCell ref="B9:G9"/>
    <mergeCell ref="B8:G8"/>
    <mergeCell ref="B4:G4"/>
    <mergeCell ref="B12:G12"/>
    <mergeCell ref="B13:G13"/>
    <mergeCell ref="B7:G7"/>
    <mergeCell ref="B11:G11"/>
    <mergeCell ref="B6:G6"/>
  </mergeCells>
  <pageMargins left="0.75" right="0.75" top="1" bottom="1" header="0.5" footer="0.5"/>
  <pageSetup paperSize="8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Planilha de Custos</vt:lpstr>
      <vt:lpstr>Mao de Obra</vt:lpstr>
      <vt:lpstr>Referencias CCT</vt:lpstr>
      <vt:lpstr>Instrucoes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11013</cp:lastModifiedBy>
  <dcterms:created xsi:type="dcterms:W3CDTF">2026-10-22T13:46:48Z</dcterms:created>
  <dcterms:modified xsi:type="dcterms:W3CDTF">2026-10-22T13:49:55Z</dcterms:modified>
</cp:coreProperties>
</file>