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 codeName="EstaPastaDeTrabalho"/>
  <mc:AlternateContent xmlns:mc="http://schemas.openxmlformats.org/markup-compatibility/2006">
    <mc:Choice Requires="x15">
      <x15ac:absPath xmlns:x15ac="http://schemas.microsoft.com/office/spreadsheetml/2010/11/ac" url="C:\Users\georgemarodin\Desktop\AREA TÉCNICA\ORÇAMENTOS\SUPERVISÃO SÃO BONIFACIO - SÃO MARTINHO\"/>
    </mc:Choice>
  </mc:AlternateContent>
  <xr:revisionPtr revIDLastSave="0" documentId="13_ncr:1_{D19DA91A-CB4A-4101-9D78-D4FBE9776586}" xr6:coauthVersionLast="36" xr6:coauthVersionMax="36" xr10:uidLastSave="{00000000-0000-0000-0000-000000000000}"/>
  <bookViews>
    <workbookView xWindow="0" yWindow="0" windowWidth="28800" windowHeight="10725" tabRatio="891" activeTab="1" xr2:uid="{00000000-000D-0000-FFFF-FFFF00000000}"/>
  </bookViews>
  <sheets>
    <sheet name="Orç_analítico" sheetId="49" r:id="rId1"/>
    <sheet name="BDI_supervisão" sheetId="39" r:id="rId2"/>
    <sheet name="Cronograma" sheetId="50" r:id="rId3"/>
  </sheets>
  <definedNames>
    <definedName name="_xlnm.Print_Area" localSheetId="1">BDI_supervisão!$A$1:$F$18</definedName>
    <definedName name="_xlnm.Print_Area" localSheetId="2">Cronograma!$A$1:$W$79</definedName>
    <definedName name="_xlnm.Print_Area" localSheetId="0">Orç_analítico!$A$1:$M$54</definedName>
    <definedName name="_xlnm.Print_Titles" localSheetId="2">Cronograma!$B:$D</definedName>
  </definedName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22" i="50" l="1"/>
  <c r="U22" i="50"/>
  <c r="T22" i="50"/>
  <c r="S22" i="50"/>
  <c r="R22" i="50"/>
  <c r="Q22" i="50"/>
  <c r="P22" i="50"/>
  <c r="O22" i="50"/>
  <c r="N22" i="50"/>
  <c r="M22" i="50"/>
  <c r="L22" i="50"/>
  <c r="K22" i="50"/>
  <c r="J22" i="50"/>
  <c r="I22" i="50"/>
  <c r="H22" i="50"/>
  <c r="G22" i="50"/>
  <c r="W22" i="50" s="1"/>
  <c r="F22" i="50"/>
  <c r="E22" i="50"/>
  <c r="V20" i="50"/>
  <c r="U20" i="50"/>
  <c r="T20" i="50"/>
  <c r="S20" i="50"/>
  <c r="R20" i="50"/>
  <c r="Q20" i="50"/>
  <c r="P20" i="50"/>
  <c r="O20" i="50"/>
  <c r="N20" i="50"/>
  <c r="M20" i="50"/>
  <c r="L20" i="50"/>
  <c r="K20" i="50"/>
  <c r="J20" i="50"/>
  <c r="I20" i="50"/>
  <c r="H20" i="50"/>
  <c r="G20" i="50"/>
  <c r="F20" i="50"/>
  <c r="E20" i="50"/>
  <c r="V16" i="50"/>
  <c r="U16" i="50"/>
  <c r="T16" i="50"/>
  <c r="S16" i="50"/>
  <c r="R16" i="50"/>
  <c r="Q16" i="50"/>
  <c r="P16" i="50"/>
  <c r="O16" i="50"/>
  <c r="N16" i="50"/>
  <c r="M16" i="50"/>
  <c r="L16" i="50"/>
  <c r="K16" i="50"/>
  <c r="J16" i="50"/>
  <c r="I16" i="50"/>
  <c r="H16" i="50"/>
  <c r="G16" i="50"/>
  <c r="F16" i="50"/>
  <c r="E16" i="50"/>
  <c r="V14" i="50"/>
  <c r="U14" i="50"/>
  <c r="T14" i="50"/>
  <c r="S14" i="50"/>
  <c r="R14" i="50"/>
  <c r="Q14" i="50"/>
  <c r="P14" i="50"/>
  <c r="O14" i="50"/>
  <c r="N14" i="50"/>
  <c r="M14" i="50"/>
  <c r="L14" i="50"/>
  <c r="K14" i="50"/>
  <c r="J14" i="50"/>
  <c r="I14" i="50"/>
  <c r="H14" i="50"/>
  <c r="G14" i="50"/>
  <c r="F14" i="50"/>
  <c r="E14" i="50"/>
  <c r="W12" i="50"/>
  <c r="V12" i="50"/>
  <c r="U12" i="50"/>
  <c r="T12" i="50"/>
  <c r="S12" i="50"/>
  <c r="R12" i="50"/>
  <c r="Q12" i="50"/>
  <c r="P12" i="50"/>
  <c r="O12" i="50"/>
  <c r="N12" i="50"/>
  <c r="M12" i="50"/>
  <c r="L12" i="50"/>
  <c r="K12" i="50"/>
  <c r="J12" i="50"/>
  <c r="I12" i="50"/>
  <c r="H12" i="50"/>
  <c r="G12" i="50"/>
  <c r="F12" i="50"/>
  <c r="E12" i="50"/>
  <c r="W18" i="50" l="1"/>
  <c r="W16" i="50"/>
  <c r="W14" i="50"/>
  <c r="W20" i="50"/>
  <c r="I50" i="49"/>
  <c r="I49" i="49"/>
  <c r="I48" i="49"/>
  <c r="I45" i="49"/>
  <c r="I44" i="49"/>
  <c r="I41" i="49"/>
  <c r="I40" i="49"/>
  <c r="I39" i="49"/>
  <c r="I38" i="49"/>
  <c r="I35" i="49"/>
  <c r="I34" i="49"/>
  <c r="I31" i="49"/>
  <c r="I30" i="49"/>
  <c r="I29" i="49"/>
  <c r="I28" i="49"/>
  <c r="I25" i="49"/>
  <c r="I24" i="49"/>
  <c r="I23" i="49"/>
  <c r="I22" i="49"/>
  <c r="I20" i="49"/>
  <c r="I18" i="49"/>
  <c r="I17" i="49"/>
  <c r="I16" i="49"/>
  <c r="I15" i="49"/>
  <c r="I14" i="49"/>
  <c r="K10" i="49" l="1"/>
  <c r="K15" i="49" l="1"/>
  <c r="L15" i="49" s="1"/>
  <c r="M15" i="49" s="1"/>
  <c r="K49" i="49"/>
  <c r="L49" i="49" s="1"/>
  <c r="M49" i="49" s="1"/>
  <c r="K48" i="49"/>
  <c r="L48" i="49" s="1"/>
  <c r="M48" i="49" s="1"/>
  <c r="K17" i="49"/>
  <c r="L17" i="49" s="1"/>
  <c r="M17" i="49" s="1"/>
  <c r="K25" i="49"/>
  <c r="L25" i="49" s="1"/>
  <c r="M25" i="49" s="1"/>
  <c r="K16" i="49"/>
  <c r="L16" i="49" s="1"/>
  <c r="M16" i="49" s="1"/>
  <c r="K14" i="49"/>
  <c r="L14" i="49" s="1"/>
  <c r="K50" i="49"/>
  <c r="L50" i="49" s="1"/>
  <c r="M50" i="49" s="1"/>
  <c r="K45" i="49"/>
  <c r="L45" i="49" s="1"/>
  <c r="M45" i="49" s="1"/>
  <c r="K44" i="49"/>
  <c r="L44" i="49" s="1"/>
  <c r="M44" i="49" s="1"/>
  <c r="K41" i="49"/>
  <c r="L41" i="49" s="1"/>
  <c r="M41" i="49" s="1"/>
  <c r="K40" i="49"/>
  <c r="L40" i="49" s="1"/>
  <c r="M40" i="49" s="1"/>
  <c r="K39" i="49"/>
  <c r="L39" i="49" s="1"/>
  <c r="M39" i="49" s="1"/>
  <c r="K38" i="49"/>
  <c r="L38" i="49" s="1"/>
  <c r="M38" i="49" s="1"/>
  <c r="K35" i="49"/>
  <c r="L35" i="49" s="1"/>
  <c r="M35" i="49" s="1"/>
  <c r="K34" i="49"/>
  <c r="L34" i="49" s="1"/>
  <c r="M34" i="49" s="1"/>
  <c r="K30" i="49"/>
  <c r="L30" i="49" s="1"/>
  <c r="M30" i="49" s="1"/>
  <c r="K31" i="49"/>
  <c r="L31" i="49" s="1"/>
  <c r="M31" i="49" s="1"/>
  <c r="K29" i="49"/>
  <c r="L29" i="49" s="1"/>
  <c r="M29" i="49" s="1"/>
  <c r="K28" i="49"/>
  <c r="L28" i="49" s="1"/>
  <c r="M28" i="49" s="1"/>
  <c r="K18" i="49"/>
  <c r="L18" i="49" s="1"/>
  <c r="M18" i="49" s="1"/>
  <c r="K20" i="49"/>
  <c r="L20" i="49" s="1"/>
  <c r="M20" i="49" s="1"/>
  <c r="K22" i="49"/>
  <c r="L22" i="49" s="1"/>
  <c r="M22" i="49" s="1"/>
  <c r="K23" i="49"/>
  <c r="L23" i="49" s="1"/>
  <c r="M23" i="49" s="1"/>
  <c r="K24" i="49"/>
  <c r="L24" i="49" s="1"/>
  <c r="M24" i="49" s="1"/>
  <c r="M51" i="49" l="1"/>
  <c r="D22" i="50" s="1"/>
  <c r="M14" i="49"/>
  <c r="M26" i="49" s="1"/>
  <c r="D12" i="50" s="1"/>
  <c r="M46" i="49"/>
  <c r="D20" i="50" s="1"/>
  <c r="M36" i="49"/>
  <c r="D16" i="50" s="1"/>
  <c r="M42" i="49"/>
  <c r="D18" i="50" s="1"/>
  <c r="M32" i="49"/>
  <c r="D14" i="50" s="1"/>
  <c r="S23" i="50" l="1"/>
  <c r="F23" i="50"/>
  <c r="R23" i="50"/>
  <c r="I23" i="50"/>
  <c r="J23" i="50"/>
  <c r="K23" i="50"/>
  <c r="E23" i="50"/>
  <c r="U23" i="50"/>
  <c r="V23" i="50"/>
  <c r="Q23" i="50"/>
  <c r="G23" i="50"/>
  <c r="P23" i="50"/>
  <c r="O23" i="50"/>
  <c r="M23" i="50"/>
  <c r="T23" i="50"/>
  <c r="H23" i="50"/>
  <c r="N23" i="50"/>
  <c r="L23" i="50"/>
  <c r="L21" i="50"/>
  <c r="M21" i="50"/>
  <c r="P21" i="50"/>
  <c r="Q21" i="50"/>
  <c r="E21" i="50"/>
  <c r="G21" i="50"/>
  <c r="O21" i="50"/>
  <c r="R21" i="50"/>
  <c r="K21" i="50"/>
  <c r="N21" i="50"/>
  <c r="I21" i="50"/>
  <c r="F21" i="50"/>
  <c r="T21" i="50"/>
  <c r="J21" i="50"/>
  <c r="U21" i="50"/>
  <c r="S21" i="50"/>
  <c r="H21" i="50"/>
  <c r="V21" i="50"/>
  <c r="J19" i="50"/>
  <c r="U19" i="50"/>
  <c r="I19" i="50"/>
  <c r="M19" i="50"/>
  <c r="T19" i="50"/>
  <c r="F19" i="50"/>
  <c r="R19" i="50"/>
  <c r="O19" i="50"/>
  <c r="L19" i="50"/>
  <c r="S19" i="50"/>
  <c r="P19" i="50"/>
  <c r="H19" i="50"/>
  <c r="G19" i="50"/>
  <c r="E19" i="50"/>
  <c r="Q19" i="50"/>
  <c r="N19" i="50"/>
  <c r="K19" i="50"/>
  <c r="V19" i="50"/>
  <c r="K17" i="50"/>
  <c r="L17" i="50"/>
  <c r="O17" i="50"/>
  <c r="J17" i="50"/>
  <c r="V17" i="50"/>
  <c r="U17" i="50"/>
  <c r="Q17" i="50"/>
  <c r="G17" i="50"/>
  <c r="P17" i="50"/>
  <c r="H17" i="50"/>
  <c r="I17" i="50"/>
  <c r="S17" i="50"/>
  <c r="T17" i="50"/>
  <c r="E17" i="50"/>
  <c r="F17" i="50"/>
  <c r="N17" i="50"/>
  <c r="R17" i="50"/>
  <c r="M17" i="50"/>
  <c r="F15" i="50"/>
  <c r="H15" i="50"/>
  <c r="M15" i="50"/>
  <c r="I15" i="50"/>
  <c r="J15" i="50"/>
  <c r="L15" i="50"/>
  <c r="K15" i="50"/>
  <c r="S15" i="50"/>
  <c r="U15" i="50"/>
  <c r="V15" i="50"/>
  <c r="E15" i="50"/>
  <c r="G15" i="50"/>
  <c r="T15" i="50"/>
  <c r="N15" i="50"/>
  <c r="Q15" i="50"/>
  <c r="O15" i="50"/>
  <c r="R15" i="50"/>
  <c r="P15" i="50"/>
  <c r="J13" i="50"/>
  <c r="I13" i="50"/>
  <c r="M13" i="50"/>
  <c r="H13" i="50"/>
  <c r="N13" i="50"/>
  <c r="V13" i="50"/>
  <c r="G13" i="50"/>
  <c r="P13" i="50"/>
  <c r="L13" i="50"/>
  <c r="T13" i="50"/>
  <c r="E13" i="50"/>
  <c r="K13" i="50"/>
  <c r="O13" i="50"/>
  <c r="Q13" i="50"/>
  <c r="S13" i="50"/>
  <c r="R13" i="50"/>
  <c r="F13" i="50"/>
  <c r="U13" i="50"/>
  <c r="D24" i="50"/>
  <c r="M52" i="49"/>
  <c r="W23" i="50" l="1"/>
  <c r="P29" i="50"/>
  <c r="W19" i="50"/>
  <c r="W17" i="50"/>
  <c r="W21" i="50"/>
  <c r="K29" i="50"/>
  <c r="R29" i="50"/>
  <c r="R28" i="50" s="1"/>
  <c r="K28" i="50"/>
  <c r="F29" i="50"/>
  <c r="H29" i="50"/>
  <c r="H28" i="50" s="1"/>
  <c r="L29" i="50"/>
  <c r="L28" i="50" s="1"/>
  <c r="M29" i="50"/>
  <c r="M28" i="50" s="1"/>
  <c r="O29" i="50"/>
  <c r="O28" i="50" s="1"/>
  <c r="T29" i="50"/>
  <c r="T28" i="50" s="1"/>
  <c r="N29" i="50"/>
  <c r="N28" i="50" s="1"/>
  <c r="Q29" i="50"/>
  <c r="Q28" i="50" s="1"/>
  <c r="V29" i="50"/>
  <c r="V28" i="50" s="1"/>
  <c r="G29" i="50"/>
  <c r="G28" i="50" s="1"/>
  <c r="U29" i="50"/>
  <c r="U28" i="50" s="1"/>
  <c r="I29" i="50"/>
  <c r="I28" i="50" s="1"/>
  <c r="J29" i="50"/>
  <c r="J28" i="50" s="1"/>
  <c r="W15" i="50"/>
  <c r="S29" i="50"/>
  <c r="S28" i="50" s="1"/>
  <c r="W13" i="50"/>
  <c r="E29" i="50"/>
  <c r="P28" i="50"/>
  <c r="F28" i="50"/>
  <c r="D13" i="39"/>
  <c r="W29" i="50" l="1"/>
  <c r="E28" i="50"/>
  <c r="W28" i="50" s="1"/>
  <c r="E31" i="50"/>
  <c r="E30" i="50" l="1"/>
  <c r="F31" i="50"/>
  <c r="F30" i="50" l="1"/>
  <c r="G31" i="50"/>
  <c r="G30" i="50" l="1"/>
  <c r="H31" i="50"/>
  <c r="H30" i="50" l="1"/>
  <c r="I31" i="50"/>
  <c r="J31" i="50" l="1"/>
  <c r="I30" i="50"/>
  <c r="J30" i="50" l="1"/>
  <c r="K31" i="50"/>
  <c r="K30" i="50" l="1"/>
  <c r="L31" i="50"/>
  <c r="L30" i="50" l="1"/>
  <c r="M31" i="50"/>
  <c r="M30" i="50" l="1"/>
  <c r="N31" i="50"/>
  <c r="N30" i="50" l="1"/>
  <c r="O31" i="50"/>
  <c r="O30" i="50" l="1"/>
  <c r="P31" i="50"/>
  <c r="P30" i="50" l="1"/>
  <c r="Q31" i="50"/>
  <c r="Q30" i="50" l="1"/>
  <c r="R31" i="50"/>
  <c r="R30" i="50" l="1"/>
  <c r="S31" i="50"/>
  <c r="T31" i="50" l="1"/>
  <c r="S30" i="50"/>
  <c r="T30" i="50" l="1"/>
  <c r="U31" i="50"/>
  <c r="U30" i="50" l="1"/>
  <c r="V31" i="50"/>
  <c r="W31" i="50" l="1"/>
  <c r="V30" i="50"/>
  <c r="W30" i="50" s="1"/>
</calcChain>
</file>

<file path=xl/sharedStrings.xml><?xml version="1.0" encoding="utf-8"?>
<sst xmlns="http://schemas.openxmlformats.org/spreadsheetml/2006/main" count="203" uniqueCount="145">
  <si>
    <t>MÊS</t>
  </si>
  <si>
    <t>2.1</t>
  </si>
  <si>
    <t>Custo Unitário (C.U)</t>
  </si>
  <si>
    <t>PREÇO TOTAL (R$)</t>
  </si>
  <si>
    <t>PREÇO UNITÁRIO (R$)</t>
  </si>
  <si>
    <t>QUANTIDADE</t>
  </si>
  <si>
    <t>UNID</t>
  </si>
  <si>
    <t>3.1</t>
  </si>
  <si>
    <t>COMPOSIÇÃO DO ORÇAMENTO REFERENCIAL</t>
  </si>
  <si>
    <t>SECRETARIA DE ESTADO DA INFRAESTRUTURA E MOBILIDADE</t>
  </si>
  <si>
    <t xml:space="preserve">                                                                      </t>
  </si>
  <si>
    <t>Total</t>
  </si>
  <si>
    <t>Escritório</t>
  </si>
  <si>
    <t>4.1</t>
  </si>
  <si>
    <t>3,00% do PV</t>
  </si>
  <si>
    <t>0,65% do PV</t>
  </si>
  <si>
    <t>% sobre CD</t>
  </si>
  <si>
    <t>% sobre PV</t>
  </si>
  <si>
    <t>Variável - f (CD)</t>
  </si>
  <si>
    <t>Despesas Indiretas</t>
  </si>
  <si>
    <t>BDI</t>
  </si>
  <si>
    <t>B8958</t>
  </si>
  <si>
    <t>DF = [(1+SELIC)^(1/12)-1] sobre (PV - Lucro)</t>
  </si>
  <si>
    <t>CD = Custo Direto</t>
  </si>
  <si>
    <t>PV = Preço de Venda</t>
  </si>
  <si>
    <t>CÓDIGO</t>
  </si>
  <si>
    <t>Topografia</t>
  </si>
  <si>
    <t>BDI - CONSULTORIA</t>
  </si>
  <si>
    <t>OBSERVAÇÕES:</t>
  </si>
  <si>
    <t>SUBTOTAL DO ITEM 4</t>
  </si>
  <si>
    <t>SUBTOTAL DO ITEM 3</t>
  </si>
  <si>
    <t>SUBTOTAL DO ITEM 1</t>
  </si>
  <si>
    <t>n.º de meses</t>
  </si>
  <si>
    <t>por mês</t>
  </si>
  <si>
    <t>OBJETO 1 - DESCRIÇÃO</t>
  </si>
  <si>
    <t>Duração</t>
  </si>
  <si>
    <t xml:space="preserve">TOTAL </t>
  </si>
  <si>
    <t>Adm. Central</t>
  </si>
  <si>
    <t>Despesas Financeiras</t>
  </si>
  <si>
    <t>Seguros e Garantias Contratuais</t>
  </si>
  <si>
    <t>Riscos</t>
  </si>
  <si>
    <t>Lucro</t>
  </si>
  <si>
    <t>PIS</t>
  </si>
  <si>
    <t>COFINS</t>
  </si>
  <si>
    <t>ISSQN</t>
  </si>
  <si>
    <t>Laboratório de asfalto</t>
  </si>
  <si>
    <t>B8955</t>
  </si>
  <si>
    <t>Laboratório de solos</t>
  </si>
  <si>
    <t>B8957</t>
  </si>
  <si>
    <t>SUBTOTAL DO ITEM 2</t>
  </si>
  <si>
    <t>2. Instalações físicas</t>
  </si>
  <si>
    <t>Laboratorista</t>
  </si>
  <si>
    <t>Auxiliar de Laboratorista</t>
  </si>
  <si>
    <t>Topógrafo</t>
  </si>
  <si>
    <t>Auxiliar de Topografia</t>
  </si>
  <si>
    <t>2.2</t>
  </si>
  <si>
    <t>2.4</t>
  </si>
  <si>
    <t>3.2</t>
  </si>
  <si>
    <t>5. Custos diversos</t>
  </si>
  <si>
    <t>4. Cesta das Instalações - Instrumentos</t>
  </si>
  <si>
    <t>4.3</t>
  </si>
  <si>
    <t>4.4</t>
  </si>
  <si>
    <t>5.1</t>
  </si>
  <si>
    <t>5.2</t>
  </si>
  <si>
    <t>3. Mobiliários</t>
  </si>
  <si>
    <t>SUBTOTAL DO ITEM 5</t>
  </si>
  <si>
    <t>6.1</t>
  </si>
  <si>
    <t>SUBTOTAL DO ITEM 6</t>
  </si>
  <si>
    <t>6. Veículos</t>
  </si>
  <si>
    <t>1.  Pessoal</t>
  </si>
  <si>
    <t>Total - BDI (%)</t>
  </si>
  <si>
    <t xml:space="preserve"> </t>
  </si>
  <si>
    <t>CPU-001</t>
  </si>
  <si>
    <t>2.3</t>
  </si>
  <si>
    <t>Técnico especializado - mensalista (SICRO)</t>
  </si>
  <si>
    <t>4.2</t>
  </si>
  <si>
    <t>Laboratório de concreto</t>
  </si>
  <si>
    <t>B8956</t>
  </si>
  <si>
    <t>% do PV</t>
  </si>
  <si>
    <t>Auxiliar de laboratório</t>
  </si>
  <si>
    <t>Auxiliar de topografia</t>
  </si>
  <si>
    <t>DIRETORIA DE FISCALIZAÇÃO DE OBRAS DE INFRAESTRUTURA - DFIS</t>
  </si>
  <si>
    <t>Engenheiro Supervisor (SICRO)</t>
  </si>
  <si>
    <t>EMPRESA:</t>
  </si>
  <si>
    <t>Engenheiro residente/Supervisor*</t>
  </si>
  <si>
    <t>Técnico em meio ambiente</t>
  </si>
  <si>
    <t>Desenhista/cadista*</t>
  </si>
  <si>
    <t>0,84% sobre (PV - Lucro)</t>
  </si>
  <si>
    <t>0,10% do PV</t>
  </si>
  <si>
    <t>0,5% do PV</t>
  </si>
  <si>
    <t>Selic = 10,50% a.a.</t>
  </si>
  <si>
    <t>ISS - São Martinho - Lei Complementar Nº 026/2017 (2,50%)</t>
  </si>
  <si>
    <r>
      <t xml:space="preserve">OBJETO: </t>
    </r>
    <r>
      <rPr>
        <sz val="10"/>
        <color theme="1"/>
        <rFont val="Calibri"/>
        <family val="2"/>
      </rPr>
      <t>CONTRATAÇÃO DE EMPRESA PARA A EXECUÇÃO DOS SERVIÇOS DE “COORDENAÇÃO, SUPERVISÃO, CONTROLE E DE SUBSÍDIOS À FISCALIZAÇÃO DE OBRAS RODOVIÁRIAS NA EXECUÇÃO DOS TRABALHOS RODOVIÁRIOS DE IMPLANTAÇÃO E PAVIMENTAÇÃO DA RODOVIA SC-435, TRECHO: SÃO BONIFÁCIO –SÃO MARTINHO, SEGMENTO KM 64+500 AO KM 77+100 =  PF, COM EXTENSÃO TOTAL DE 12,6 KM”.</t>
    </r>
  </si>
  <si>
    <t>Referencial - Consolidação dos custos de mão de obra da engenharia consultiva (DNIT) - mês de referência: abril/2024</t>
  </si>
  <si>
    <t>Data Base do Orçamento:  abril 2024</t>
  </si>
  <si>
    <t>1. (*) Os preços desses itens têm como referência o SICRO-SC abril/2024</t>
  </si>
  <si>
    <t>1.1  Equipe Técnica</t>
  </si>
  <si>
    <t>1.1.1</t>
  </si>
  <si>
    <t>P9819</t>
  </si>
  <si>
    <t>1.1.2</t>
  </si>
  <si>
    <t>Engenheiro de Projetos</t>
  </si>
  <si>
    <t>1.1.3</t>
  </si>
  <si>
    <t>1.1.4</t>
  </si>
  <si>
    <t>Técnico de Obras</t>
  </si>
  <si>
    <t>1.1.5</t>
  </si>
  <si>
    <t>P9848</t>
  </si>
  <si>
    <t>1.2  Equipe Administrativa</t>
  </si>
  <si>
    <t>1.3  Equipe de controle tecnológico e topografia</t>
  </si>
  <si>
    <t>1.2.1</t>
  </si>
  <si>
    <t>Auxiliar Administrativo</t>
  </si>
  <si>
    <t>1.3.1</t>
  </si>
  <si>
    <t>1.3.2</t>
  </si>
  <si>
    <t>1.3.3</t>
  </si>
  <si>
    <t>1.3.4</t>
  </si>
  <si>
    <t>Residência</t>
  </si>
  <si>
    <t>Laboratórios</t>
  </si>
  <si>
    <t>Veículo Leve - 53kW sem motorista - Equipe técninca e Adminstrativa</t>
  </si>
  <si>
    <t>6.2</t>
  </si>
  <si>
    <t>Veículo Leve - 53kW sem motorista - Equipe de controle tecnológico</t>
  </si>
  <si>
    <t>CPU-002</t>
  </si>
  <si>
    <t>6.3</t>
  </si>
  <si>
    <t>Veículo Leve - 53kW sem motorista - Equipe de topografia</t>
  </si>
  <si>
    <t>P8066</t>
  </si>
  <si>
    <t>P8033</t>
  </si>
  <si>
    <t>P8147</t>
  </si>
  <si>
    <t>P8026</t>
  </si>
  <si>
    <t>P8098</t>
  </si>
  <si>
    <t>P8027</t>
  </si>
  <si>
    <t>P8163</t>
  </si>
  <si>
    <t>P8028</t>
  </si>
  <si>
    <t>DFIS - DIRETORIA DE FISCALIZAÇÃO DE OBRAS DE INFRAESTRUTURA</t>
  </si>
  <si>
    <t xml:space="preserve">CRONOGRAMA </t>
  </si>
  <si>
    <r>
      <t xml:space="preserve">OBJETO: </t>
    </r>
    <r>
      <rPr>
        <sz val="11"/>
        <color rgb="FF000000"/>
        <rFont val="Calibri"/>
        <family val="2"/>
      </rPr>
      <t>CONTRATAÇÃO DE EMPRESA PARA A EXECUÇÃO DOS SERVIÇOS DE “COORDENAÇÃO, SUPERVISÃO, CONTROLE E DE SUBSÍDIOS À FISCALIZAÇÃO DE OBRAS RODOVIÁRIAS NA EXECUÇÃO DOS TRABALHOS RODOVIÁRIOS DE IMPLANTAÇÃO E PAVIMENTAÇÃO DA RODOVIA SC-435, TRECHO: SÃO BONIFÁCIO –SÃO MARTINHO, SEGMENTO KM 64+500 AO KM 77+100 =  PF, COM EXTENSÃO TOTAL DE 12,6 KM”.</t>
    </r>
  </si>
  <si>
    <t>OBJETO: CONTRATAÇÃO DE EMPRESA PARA A EXECUÇÃO DOS SERVIÇOS DE “COORDENAÇÃO, SUPERVISÃO, CONTROLE E DE SUBSÍDIOS À FISCALIZAÇÃO DE OBRAS RODOVIÁRIAS NA EXECUÇÃO DOS TRABALHOS RODOVIÁRIOS DE IMPLANTAÇÃO E PAVIMENTAÇÃO DA RODOVIA SC-435, TRECHO: SÃO BONIFÁCIO –SÃO MARTINHO, SEGMENTO KM 64+500 AO KM 77+100 =  PF, COM EXTENSÃO TOTAL DE 12,6 KM”.</t>
  </si>
  <si>
    <t>ATIVIDADES</t>
  </si>
  <si>
    <t>PREÇO</t>
  </si>
  <si>
    <t>MESES</t>
  </si>
  <si>
    <t>TOTAL</t>
  </si>
  <si>
    <t>2.  Instalações Físicas</t>
  </si>
  <si>
    <t>4. Cesta de Instalações</t>
  </si>
  <si>
    <t>PREÇO TOTAL GLOBAL</t>
  </si>
  <si>
    <t>% TOTAL MENSAL</t>
  </si>
  <si>
    <t>(R$) TOTAL MENSAL</t>
  </si>
  <si>
    <t>% TOTAL ACUMULADO</t>
  </si>
  <si>
    <t>(R$) TOTAL ACUMUADO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</si>
</sst>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\ * #,##0.00\ ;\-* #,##0.00\ ;\ * \-#\ ;\ @\ "/>
    <numFmt numFmtId="165" formatCode="&quot; R$ &quot;* #,##0.00\ ;&quot;-R$ &quot;* #,##0.00\ ;&quot; R$ &quot;* \-#\ ;\ @\ "/>
    <numFmt numFmtId="166" formatCode="* #,##0.00\ ;\-* #,##0.00\ ;* \-#\ ;@\ "/>
    <numFmt numFmtId="167" formatCode="&quot; R$ &quot;* #,##0.00\ ;&quot;-R$ &quot;* #,##0.00\ ;&quot; R$ &quot;* \-#\ ;@\ "/>
    <numFmt numFmtId="168" formatCode="_-* #,##0.00_-;\-* #,##0.00_-;_-* \-??_-;_-@_-"/>
    <numFmt numFmtId="169" formatCode="mm/yy"/>
    <numFmt numFmtId="170" formatCode="&quot; R$ &quot;* #,##0.0000\ ;&quot;-R$ &quot;* #,##0.0000\ ;&quot; R$ &quot;* \-#.00\ ;@\ "/>
    <numFmt numFmtId="171" formatCode="0\ &quot;meses&quot;"/>
    <numFmt numFmtId="172" formatCode="00"/>
    <numFmt numFmtId="173" formatCode="#,##0.00_);[Red]\-#,##0.00;"/>
  </numFmts>
  <fonts count="4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u/>
      <sz val="9.35"/>
      <color theme="10"/>
      <name val="Calibri"/>
      <family val="2"/>
    </font>
    <font>
      <sz val="12"/>
      <color indexed="24"/>
      <name val="Arial"/>
      <family val="2"/>
    </font>
    <font>
      <sz val="10"/>
      <name val="Arial"/>
      <family val="2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1"/>
    </font>
    <font>
      <sz val="10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sz val="11"/>
      <color indexed="63"/>
      <name val="Calibri"/>
      <family val="2"/>
    </font>
    <font>
      <b/>
      <sz val="8"/>
      <name val="Calibri"/>
      <family val="2"/>
    </font>
    <font>
      <b/>
      <sz val="11"/>
      <color indexed="63"/>
      <name val="Calibri"/>
      <family val="2"/>
    </font>
    <font>
      <b/>
      <sz val="10"/>
      <name val="Calibri"/>
      <family val="2"/>
    </font>
    <font>
      <sz val="8"/>
      <name val="Calibri"/>
      <family val="2"/>
    </font>
    <font>
      <b/>
      <i/>
      <sz val="7"/>
      <color indexed="63"/>
      <name val="Times New Roman"/>
      <family val="1"/>
    </font>
    <font>
      <sz val="12"/>
      <color indexed="63"/>
      <name val="Calibri"/>
      <family val="2"/>
    </font>
    <font>
      <sz val="11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color theme="1"/>
      <name val="Calibri"/>
      <family val="2"/>
    </font>
    <font>
      <sz val="11"/>
      <color theme="1"/>
      <name val="Calibri"/>
      <family val="2"/>
    </font>
    <font>
      <b/>
      <sz val="10"/>
      <color theme="1"/>
      <name val="Calibri"/>
      <family val="2"/>
    </font>
    <font>
      <b/>
      <sz val="9"/>
      <color theme="1"/>
      <name val="Calibri"/>
      <family val="2"/>
    </font>
    <font>
      <b/>
      <sz val="8"/>
      <color theme="1"/>
      <name val="Calibri"/>
      <family val="2"/>
    </font>
    <font>
      <sz val="9"/>
      <color theme="1"/>
      <name val="Calibri"/>
      <family val="2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</font>
    <font>
      <b/>
      <sz val="8"/>
      <color theme="1"/>
      <name val="Calibri"/>
      <family val="2"/>
      <scheme val="minor"/>
    </font>
    <font>
      <b/>
      <sz val="11"/>
      <color theme="1"/>
      <name val="Calibri"/>
      <family val="2"/>
    </font>
    <font>
      <i/>
      <sz val="8"/>
      <color theme="1"/>
      <name val="Calibri"/>
      <family val="2"/>
    </font>
    <font>
      <b/>
      <sz val="11"/>
      <name val="Calibri"/>
      <family val="2"/>
    </font>
    <font>
      <b/>
      <sz val="12"/>
      <name val="Calibri"/>
      <family val="2"/>
    </font>
    <font>
      <sz val="10"/>
      <color rgb="FF000000"/>
      <name val="Calibri"/>
      <family val="2"/>
      <charset val="1"/>
    </font>
    <font>
      <sz val="10"/>
      <name val="Arial"/>
      <family val="2"/>
    </font>
    <font>
      <sz val="10"/>
      <color rgb="FF000000"/>
      <name val="Roboto"/>
    </font>
    <font>
      <sz val="10"/>
      <color theme="1"/>
      <name val="Calibri"/>
      <family val="2"/>
    </font>
    <font>
      <b/>
      <sz val="10"/>
      <color theme="0"/>
      <name val="Calibri"/>
      <family val="2"/>
      <scheme val="minor"/>
    </font>
    <font>
      <b/>
      <sz val="10"/>
      <color theme="0"/>
      <name val="Calibri"/>
      <family val="2"/>
    </font>
    <font>
      <b/>
      <sz val="11"/>
      <color theme="1"/>
      <name val="Calibri"/>
      <family val="2"/>
      <scheme val="minor"/>
    </font>
    <font>
      <b/>
      <sz val="10"/>
      <color rgb="FFFF0000"/>
      <name val="Calibri"/>
      <family val="2"/>
    </font>
    <font>
      <b/>
      <sz val="11"/>
      <color rgb="FFFF0000"/>
      <name val="Calibri"/>
      <family val="2"/>
    </font>
    <font>
      <b/>
      <sz val="12"/>
      <color theme="0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rgb="FF000000"/>
      <name val="Calibri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55"/>
        <bgColor indexed="22"/>
      </patternFill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249977111117893"/>
        <bgColor rgb="FF666699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</fills>
  <borders count="6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34">
    <xf numFmtId="0" fontId="0" fillId="0" borderId="0"/>
    <xf numFmtId="0" fontId="2" fillId="0" borderId="0"/>
    <xf numFmtId="164" fontId="2" fillId="0" borderId="0" applyBorder="0" applyProtection="0"/>
    <xf numFmtId="165" fontId="2" fillId="0" borderId="0" applyBorder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" fontId="5" fillId="0" borderId="0">
      <alignment vertical="center" wrapText="1"/>
      <protection locked="0"/>
    </xf>
    <xf numFmtId="0" fontId="6" fillId="0" borderId="0"/>
    <xf numFmtId="44" fontId="1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6" fillId="0" borderId="0" applyNumberFormat="0" applyFont="0" applyFill="0" applyBorder="0" applyAlignment="0" applyProtection="0"/>
    <xf numFmtId="0" fontId="7" fillId="0" borderId="0"/>
    <xf numFmtId="0" fontId="8" fillId="0" borderId="0"/>
    <xf numFmtId="9" fontId="8" fillId="0" borderId="0" applyBorder="0" applyProtection="0"/>
    <xf numFmtId="0" fontId="1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166" fontId="12" fillId="0" borderId="0" applyBorder="0" applyProtection="0"/>
    <xf numFmtId="167" fontId="12" fillId="0" borderId="0" applyBorder="0" applyProtection="0"/>
    <xf numFmtId="0" fontId="12" fillId="0" borderId="0"/>
    <xf numFmtId="9" fontId="12" fillId="0" borderId="0" applyFill="0" applyBorder="0" applyAlignment="0" applyProtection="0"/>
    <xf numFmtId="9" fontId="2" fillId="0" borderId="0" applyBorder="0" applyProtection="0"/>
    <xf numFmtId="44" fontId="1" fillId="0" borderId="0" applyFont="0" applyFill="0" applyBorder="0" applyAlignment="0" applyProtection="0"/>
    <xf numFmtId="0" fontId="10" fillId="0" borderId="0"/>
    <xf numFmtId="9" fontId="6" fillId="0" borderId="0" applyFont="0" applyFill="0" applyBorder="0" applyAlignment="0" applyProtection="0"/>
    <xf numFmtId="0" fontId="35" fillId="0" borderId="0" applyNumberFormat="0" applyFont="0" applyFill="0" applyBorder="0" applyAlignment="0" applyProtection="0"/>
    <xf numFmtId="9" fontId="1" fillId="0" borderId="0" applyFont="0" applyFill="0" applyBorder="0" applyAlignment="0" applyProtection="0"/>
    <xf numFmtId="0" fontId="19" fillId="0" borderId="0"/>
  </cellStyleXfs>
  <cellXfs count="299">
    <xf numFmtId="0" fontId="0" fillId="0" borderId="0" xfId="0"/>
    <xf numFmtId="166" fontId="0" fillId="0" borderId="0" xfId="23" applyFont="1" applyBorder="1" applyAlignment="1" applyProtection="1">
      <alignment vertical="center"/>
    </xf>
    <xf numFmtId="10" fontId="0" fillId="3" borderId="0" xfId="26" applyNumberFormat="1" applyFont="1" applyFill="1" applyBorder="1" applyAlignment="1" applyProtection="1">
      <alignment horizontal="center" vertical="center" wrapText="1"/>
    </xf>
    <xf numFmtId="166" fontId="18" fillId="0" borderId="0" xfId="23" applyFont="1" applyBorder="1" applyAlignment="1" applyProtection="1">
      <alignment vertical="center"/>
    </xf>
    <xf numFmtId="166" fontId="14" fillId="0" borderId="0" xfId="23" applyFont="1" applyBorder="1" applyAlignment="1" applyProtection="1">
      <alignment vertical="center"/>
    </xf>
    <xf numFmtId="167" fontId="14" fillId="0" borderId="0" xfId="24" applyFont="1" applyBorder="1" applyAlignment="1" applyProtection="1">
      <alignment vertical="center"/>
    </xf>
    <xf numFmtId="10" fontId="17" fillId="0" borderId="0" xfId="26" applyNumberFormat="1" applyFont="1" applyFill="1" applyBorder="1" applyAlignment="1" applyProtection="1">
      <alignment vertical="center" wrapText="1"/>
    </xf>
    <xf numFmtId="167" fontId="21" fillId="0" borderId="0" xfId="24" applyFont="1" applyBorder="1" applyProtection="1"/>
    <xf numFmtId="10" fontId="32" fillId="0" borderId="14" xfId="26" applyNumberFormat="1" applyFont="1" applyFill="1" applyBorder="1" applyAlignment="1" applyProtection="1">
      <alignment horizontal="center" vertical="center" wrapText="1"/>
    </xf>
    <xf numFmtId="167" fontId="21" fillId="0" borderId="0" xfId="24" applyFont="1" applyBorder="1" applyAlignment="1" applyProtection="1">
      <alignment vertical="center"/>
    </xf>
    <xf numFmtId="43" fontId="21" fillId="0" borderId="0" xfId="24" applyNumberFormat="1" applyFont="1" applyBorder="1" applyAlignment="1" applyProtection="1">
      <alignment horizontal="center" vertical="center"/>
    </xf>
    <xf numFmtId="44" fontId="24" fillId="0" borderId="21" xfId="28" applyFont="1" applyFill="1" applyBorder="1" applyAlignment="1" applyProtection="1">
      <alignment vertical="center"/>
    </xf>
    <xf numFmtId="44" fontId="28" fillId="0" borderId="21" xfId="28" applyFont="1" applyFill="1" applyBorder="1" applyProtection="1"/>
    <xf numFmtId="44" fontId="21" fillId="5" borderId="14" xfId="28" applyFont="1" applyFill="1" applyBorder="1" applyProtection="1">
      <protection locked="0"/>
    </xf>
    <xf numFmtId="44" fontId="21" fillId="5" borderId="14" xfId="28" applyFont="1" applyFill="1" applyBorder="1" applyAlignment="1" applyProtection="1">
      <alignment vertical="center"/>
      <protection locked="0"/>
    </xf>
    <xf numFmtId="10" fontId="34" fillId="5" borderId="46" xfId="0" applyNumberFormat="1" applyFont="1" applyFill="1" applyBorder="1" applyAlignment="1" applyProtection="1">
      <alignment horizontal="center" vertical="center"/>
      <protection locked="0"/>
    </xf>
    <xf numFmtId="0" fontId="1" fillId="0" borderId="7" xfId="0" applyFont="1" applyBorder="1" applyProtection="1"/>
    <xf numFmtId="0" fontId="1" fillId="0" borderId="6" xfId="0" applyFont="1" applyBorder="1" applyProtection="1"/>
    <xf numFmtId="0" fontId="1" fillId="0" borderId="5" xfId="0" applyFont="1" applyBorder="1" applyProtection="1"/>
    <xf numFmtId="0" fontId="1" fillId="0" borderId="0" xfId="0" applyFont="1" applyProtection="1"/>
    <xf numFmtId="0" fontId="0" fillId="0" borderId="0" xfId="0" applyProtection="1"/>
    <xf numFmtId="0" fontId="27" fillId="0" borderId="1" xfId="0" applyFont="1" applyBorder="1" applyAlignment="1" applyProtection="1">
      <alignment horizontal="center" vertical="center" wrapText="1"/>
    </xf>
    <xf numFmtId="0" fontId="9" fillId="0" borderId="1" xfId="0" applyFont="1" applyBorder="1" applyAlignment="1" applyProtection="1">
      <alignment vertical="center"/>
    </xf>
    <xf numFmtId="0" fontId="9" fillId="0" borderId="46" xfId="0" applyFont="1" applyBorder="1" applyAlignment="1" applyProtection="1">
      <alignment vertical="center"/>
    </xf>
    <xf numFmtId="10" fontId="1" fillId="0" borderId="0" xfId="0" applyNumberFormat="1" applyFont="1" applyProtection="1"/>
    <xf numFmtId="0" fontId="9" fillId="2" borderId="1" xfId="0" applyFont="1" applyFill="1" applyBorder="1" applyAlignment="1" applyProtection="1">
      <alignment vertical="center"/>
    </xf>
    <xf numFmtId="2" fontId="1" fillId="0" borderId="0" xfId="0" applyNumberFormat="1" applyFont="1" applyProtection="1"/>
    <xf numFmtId="170" fontId="0" fillId="0" borderId="0" xfId="0" applyNumberFormat="1" applyProtection="1"/>
    <xf numFmtId="167" fontId="0" fillId="0" borderId="0" xfId="0" applyNumberFormat="1" applyProtection="1"/>
    <xf numFmtId="10" fontId="39" fillId="7" borderId="35" xfId="0" applyNumberFormat="1" applyFont="1" applyFill="1" applyBorder="1" applyAlignment="1" applyProtection="1">
      <alignment horizontal="center" vertical="center"/>
    </xf>
    <xf numFmtId="0" fontId="20" fillId="0" borderId="0" xfId="0" applyFont="1" applyProtection="1"/>
    <xf numFmtId="44" fontId="20" fillId="0" borderId="0" xfId="0" applyNumberFormat="1" applyFont="1" applyProtection="1"/>
    <xf numFmtId="0" fontId="0" fillId="0" borderId="3" xfId="0" applyBorder="1" applyAlignment="1" applyProtection="1">
      <alignment vertical="center"/>
    </xf>
    <xf numFmtId="10" fontId="27" fillId="0" borderId="8" xfId="0" applyNumberFormat="1" applyFont="1" applyBorder="1" applyAlignment="1" applyProtection="1">
      <alignment horizontal="left" vertical="center"/>
    </xf>
    <xf numFmtId="0" fontId="20" fillId="0" borderId="8" xfId="0" applyFont="1" applyBorder="1" applyAlignment="1" applyProtection="1">
      <alignment vertical="center"/>
    </xf>
    <xf numFmtId="0" fontId="20" fillId="0" borderId="2" xfId="0" applyFont="1" applyBorder="1" applyAlignment="1" applyProtection="1">
      <alignment vertical="center"/>
    </xf>
    <xf numFmtId="0" fontId="0" fillId="2" borderId="0" xfId="0" applyFill="1" applyProtection="1"/>
    <xf numFmtId="0" fontId="40" fillId="0" borderId="0" xfId="0" applyFont="1" applyProtection="1"/>
    <xf numFmtId="0" fontId="29" fillId="0" borderId="0" xfId="0" applyFont="1" applyProtection="1"/>
    <xf numFmtId="0" fontId="36" fillId="0" borderId="0" xfId="0" applyFont="1" applyProtection="1"/>
    <xf numFmtId="0" fontId="12" fillId="0" borderId="0" xfId="22" applyAlignment="1" applyProtection="1">
      <alignment vertical="center"/>
    </xf>
    <xf numFmtId="0" fontId="12" fillId="0" borderId="0" xfId="22" applyProtection="1"/>
    <xf numFmtId="0" fontId="18" fillId="0" borderId="0" xfId="22" applyFont="1" applyAlignment="1" applyProtection="1">
      <alignment vertical="center"/>
    </xf>
    <xf numFmtId="0" fontId="18" fillId="0" borderId="0" xfId="22" applyFont="1" applyProtection="1"/>
    <xf numFmtId="0" fontId="25" fillId="0" borderId="12" xfId="22" applyFont="1" applyBorder="1" applyAlignment="1" applyProtection="1">
      <alignment horizontal="center" vertical="center" wrapText="1"/>
    </xf>
    <xf numFmtId="0" fontId="25" fillId="0" borderId="0" xfId="22" applyFont="1" applyAlignment="1" applyProtection="1">
      <alignment horizontal="center" vertical="center" wrapText="1"/>
    </xf>
    <xf numFmtId="0" fontId="25" fillId="0" borderId="4" xfId="22" applyFont="1" applyBorder="1" applyAlignment="1" applyProtection="1">
      <alignment vertical="center" wrapText="1"/>
    </xf>
    <xf numFmtId="0" fontId="13" fillId="0" borderId="0" xfId="22" applyFont="1" applyAlignment="1" applyProtection="1">
      <alignment vertical="center" wrapText="1"/>
    </xf>
    <xf numFmtId="0" fontId="13" fillId="0" borderId="0" xfId="22" applyFont="1" applyAlignment="1" applyProtection="1">
      <alignment horizontal="right" vertical="center"/>
    </xf>
    <xf numFmtId="0" fontId="25" fillId="0" borderId="12" xfId="22" applyFont="1" applyFill="1" applyBorder="1" applyAlignment="1" applyProtection="1">
      <alignment horizontal="left" vertical="center"/>
    </xf>
    <xf numFmtId="0" fontId="25" fillId="0" borderId="0" xfId="22" applyFont="1" applyFill="1" applyAlignment="1" applyProtection="1">
      <alignment horizontal="left" vertical="center"/>
    </xf>
    <xf numFmtId="0" fontId="23" fillId="0" borderId="0" xfId="22" applyFont="1" applyFill="1" applyAlignment="1" applyProtection="1">
      <alignment horizontal="left" vertical="center"/>
    </xf>
    <xf numFmtId="0" fontId="23" fillId="0" borderId="0" xfId="22" applyFont="1" applyFill="1" applyAlignment="1" applyProtection="1">
      <alignment vertical="center" wrapText="1"/>
    </xf>
    <xf numFmtId="169" fontId="23" fillId="0" borderId="0" xfId="22" applyNumberFormat="1" applyFont="1" applyFill="1" applyAlignment="1" applyProtection="1">
      <alignment vertical="center" wrapText="1"/>
    </xf>
    <xf numFmtId="171" fontId="30" fillId="0" borderId="0" xfId="22" applyNumberFormat="1" applyFont="1" applyFill="1" applyAlignment="1" applyProtection="1">
      <alignment horizontal="center"/>
    </xf>
    <xf numFmtId="0" fontId="22" fillId="0" borderId="0" xfId="22" applyFont="1" applyFill="1" applyProtection="1"/>
    <xf numFmtId="0" fontId="22" fillId="0" borderId="4" xfId="22" applyFont="1" applyFill="1" applyBorder="1" applyProtection="1"/>
    <xf numFmtId="0" fontId="25" fillId="0" borderId="14" xfId="22" applyFont="1" applyFill="1" applyBorder="1" applyAlignment="1" applyProtection="1">
      <alignment horizontal="center" vertical="center" wrapText="1" shrinkToFit="1"/>
    </xf>
    <xf numFmtId="0" fontId="25" fillId="0" borderId="14" xfId="22" applyFont="1" applyFill="1" applyBorder="1" applyAlignment="1" applyProtection="1">
      <alignment horizontal="center" vertical="center"/>
    </xf>
    <xf numFmtId="0" fontId="25" fillId="0" borderId="28" xfId="22" applyFont="1" applyFill="1" applyBorder="1" applyAlignment="1" applyProtection="1">
      <alignment horizontal="center" vertical="center" wrapText="1"/>
    </xf>
    <xf numFmtId="0" fontId="23" fillId="0" borderId="22" xfId="22" applyFont="1" applyFill="1" applyBorder="1" applyAlignment="1" applyProtection="1">
      <alignment vertical="center"/>
    </xf>
    <xf numFmtId="0" fontId="25" fillId="0" borderId="23" xfId="22" applyFont="1" applyFill="1" applyBorder="1" applyAlignment="1" applyProtection="1">
      <alignment horizontal="center" vertical="center" wrapText="1" shrinkToFit="1"/>
    </xf>
    <xf numFmtId="0" fontId="25" fillId="0" borderId="23" xfId="22" applyFont="1" applyFill="1" applyBorder="1" applyAlignment="1" applyProtection="1">
      <alignment horizontal="center" vertical="center"/>
    </xf>
    <xf numFmtId="0" fontId="25" fillId="0" borderId="30" xfId="22" applyFont="1" applyFill="1" applyBorder="1" applyAlignment="1" applyProtection="1">
      <alignment horizontal="center" vertical="center" wrapText="1"/>
    </xf>
    <xf numFmtId="0" fontId="25" fillId="0" borderId="45" xfId="22" applyFont="1" applyFill="1" applyBorder="1" applyAlignment="1" applyProtection="1">
      <alignment horizontal="center" vertical="center" wrapText="1" shrinkToFit="1"/>
    </xf>
    <xf numFmtId="10" fontId="21" fillId="0" borderId="14" xfId="28" applyNumberFormat="1" applyFont="1" applyFill="1" applyBorder="1" applyAlignment="1" applyProtection="1">
      <alignment horizontal="center"/>
    </xf>
    <xf numFmtId="0" fontId="22" fillId="0" borderId="43" xfId="22" applyFont="1" applyFill="1" applyBorder="1" applyProtection="1"/>
    <xf numFmtId="0" fontId="22" fillId="0" borderId="50" xfId="22" applyFont="1" applyFill="1" applyBorder="1" applyProtection="1"/>
    <xf numFmtId="0" fontId="14" fillId="0" borderId="0" xfId="22" applyFont="1" applyAlignment="1" applyProtection="1">
      <alignment horizontal="right"/>
    </xf>
    <xf numFmtId="0" fontId="23" fillId="0" borderId="23" xfId="22" applyFont="1" applyFill="1" applyBorder="1" applyAlignment="1" applyProtection="1">
      <alignment vertical="center"/>
    </xf>
    <xf numFmtId="0" fontId="23" fillId="0" borderId="23" xfId="22" applyFont="1" applyFill="1" applyBorder="1" applyProtection="1"/>
    <xf numFmtId="0" fontId="22" fillId="0" borderId="23" xfId="22" applyFont="1" applyFill="1" applyBorder="1" applyAlignment="1" applyProtection="1">
      <alignment horizontal="center"/>
    </xf>
    <xf numFmtId="0" fontId="22" fillId="0" borderId="23" xfId="22" applyFont="1" applyFill="1" applyBorder="1" applyProtection="1"/>
    <xf numFmtId="4" fontId="26" fillId="0" borderId="24" xfId="22" applyNumberFormat="1" applyFont="1" applyFill="1" applyBorder="1" applyProtection="1"/>
    <xf numFmtId="167" fontId="14" fillId="0" borderId="0" xfId="22" applyNumberFormat="1" applyFont="1" applyAlignment="1" applyProtection="1">
      <alignment vertical="center"/>
    </xf>
    <xf numFmtId="166" fontId="12" fillId="0" borderId="0" xfId="22" applyNumberFormat="1" applyAlignment="1" applyProtection="1">
      <alignment vertical="center"/>
    </xf>
    <xf numFmtId="0" fontId="14" fillId="0" borderId="0" xfId="22" applyFont="1" applyProtection="1"/>
    <xf numFmtId="0" fontId="14" fillId="4" borderId="0" xfId="22" applyFont="1" applyFill="1" applyAlignment="1" applyProtection="1">
      <alignment horizontal="right"/>
    </xf>
    <xf numFmtId="0" fontId="12" fillId="0" borderId="0" xfId="22" applyAlignment="1" applyProtection="1">
      <alignment horizontal="center" vertical="center"/>
    </xf>
    <xf numFmtId="9" fontId="12" fillId="0" borderId="0" xfId="32" applyFont="1" applyFill="1" applyAlignment="1" applyProtection="1">
      <alignment horizontal="center" vertical="center"/>
    </xf>
    <xf numFmtId="0" fontId="22" fillId="0" borderId="30" xfId="22" applyFont="1" applyFill="1" applyBorder="1" applyProtection="1"/>
    <xf numFmtId="0" fontId="12" fillId="3" borderId="0" xfId="22" applyFill="1" applyAlignment="1" applyProtection="1">
      <alignment vertical="center"/>
    </xf>
    <xf numFmtId="43" fontId="12" fillId="3" borderId="0" xfId="22" applyNumberFormat="1" applyFill="1" applyAlignment="1" applyProtection="1">
      <alignment horizontal="center" vertical="center"/>
    </xf>
    <xf numFmtId="0" fontId="12" fillId="3" borderId="0" xfId="22" applyFill="1" applyProtection="1"/>
    <xf numFmtId="0" fontId="22" fillId="0" borderId="22" xfId="22" applyFont="1" applyFill="1" applyBorder="1" applyProtection="1"/>
    <xf numFmtId="0" fontId="23" fillId="0" borderId="34" xfId="22" applyFont="1" applyFill="1" applyBorder="1" applyProtection="1"/>
    <xf numFmtId="0" fontId="23" fillId="0" borderId="14" xfId="22" applyFont="1" applyFill="1" applyBorder="1" applyProtection="1"/>
    <xf numFmtId="0" fontId="22" fillId="0" borderId="30" xfId="22" applyFont="1" applyFill="1" applyBorder="1" applyAlignment="1" applyProtection="1">
      <alignment horizontal="center"/>
    </xf>
    <xf numFmtId="43" fontId="12" fillId="0" borderId="0" xfId="22" applyNumberFormat="1" applyProtection="1"/>
    <xf numFmtId="44" fontId="33" fillId="0" borderId="12" xfId="28" applyFont="1" applyBorder="1" applyAlignment="1" applyProtection="1">
      <alignment vertical="center"/>
    </xf>
    <xf numFmtId="4" fontId="12" fillId="0" borderId="0" xfId="22" applyNumberFormat="1" applyAlignment="1" applyProtection="1">
      <alignment horizontal="left" vertical="center"/>
    </xf>
    <xf numFmtId="0" fontId="13" fillId="0" borderId="0" xfId="22" applyFont="1" applyAlignment="1" applyProtection="1">
      <alignment horizontal="left" vertical="center" wrapText="1"/>
    </xf>
    <xf numFmtId="44" fontId="13" fillId="0" borderId="0" xfId="28" applyFont="1" applyAlignment="1" applyProtection="1">
      <alignment horizontal="left" vertical="center" wrapText="1"/>
    </xf>
    <xf numFmtId="43" fontId="12" fillId="0" borderId="0" xfId="22" applyNumberFormat="1" applyAlignment="1" applyProtection="1">
      <alignment vertical="center"/>
    </xf>
    <xf numFmtId="0" fontId="12" fillId="0" borderId="0" xfId="22" applyBorder="1" applyProtection="1"/>
    <xf numFmtId="0" fontId="42" fillId="0" borderId="0" xfId="22" applyFont="1" applyBorder="1" applyProtection="1"/>
    <xf numFmtId="44" fontId="12" fillId="0" borderId="0" xfId="28" applyFont="1" applyProtection="1"/>
    <xf numFmtId="44" fontId="12" fillId="0" borderId="0" xfId="22" applyNumberFormat="1" applyProtection="1"/>
    <xf numFmtId="0" fontId="16" fillId="0" borderId="40" xfId="22" applyFont="1" applyFill="1" applyBorder="1" applyAlignment="1" applyProtection="1">
      <alignment horizontal="left" vertical="center"/>
    </xf>
    <xf numFmtId="168" fontId="16" fillId="5" borderId="14" xfId="25" applyNumberFormat="1" applyFont="1" applyFill="1" applyBorder="1" applyAlignment="1" applyProtection="1">
      <alignment vertical="center"/>
    </xf>
    <xf numFmtId="44" fontId="16" fillId="5" borderId="14" xfId="28" applyFont="1" applyFill="1" applyBorder="1" applyProtection="1">
      <protection locked="0"/>
    </xf>
    <xf numFmtId="10" fontId="16" fillId="0" borderId="14" xfId="28" applyNumberFormat="1" applyFont="1" applyFill="1" applyBorder="1" applyAlignment="1" applyProtection="1">
      <alignment horizontal="center"/>
    </xf>
    <xf numFmtId="44" fontId="16" fillId="0" borderId="44" xfId="28" applyFont="1" applyFill="1" applyBorder="1" applyAlignment="1" applyProtection="1">
      <alignment horizontal="right" vertical="center"/>
    </xf>
    <xf numFmtId="167" fontId="16" fillId="0" borderId="35" xfId="24" applyFont="1" applyFill="1" applyBorder="1" applyAlignment="1" applyProtection="1">
      <alignment vertical="center"/>
    </xf>
    <xf numFmtId="0" fontId="16" fillId="0" borderId="40" xfId="22" applyFont="1" applyFill="1" applyBorder="1" applyAlignment="1" applyProtection="1">
      <alignment horizontal="left" vertical="center"/>
      <protection locked="0"/>
    </xf>
    <xf numFmtId="44" fontId="16" fillId="5" borderId="14" xfId="28" applyFont="1" applyFill="1" applyBorder="1" applyAlignment="1" applyProtection="1">
      <alignment vertical="center"/>
      <protection locked="0"/>
    </xf>
    <xf numFmtId="44" fontId="16" fillId="5" borderId="40" xfId="28" applyFont="1" applyFill="1" applyBorder="1" applyAlignment="1" applyProtection="1">
      <alignment vertical="center"/>
      <protection locked="0"/>
    </xf>
    <xf numFmtId="0" fontId="16" fillId="0" borderId="25" xfId="22" applyFont="1" applyFill="1" applyBorder="1" applyAlignment="1" applyProtection="1">
      <alignment horizontal="center" vertical="center"/>
    </xf>
    <xf numFmtId="0" fontId="16" fillId="0" borderId="42" xfId="22" applyFont="1" applyFill="1" applyBorder="1" applyAlignment="1" applyProtection="1">
      <alignment horizontal="left" vertical="center"/>
    </xf>
    <xf numFmtId="0" fontId="16" fillId="0" borderId="35" xfId="22" applyFont="1" applyFill="1" applyBorder="1" applyAlignment="1" applyProtection="1">
      <alignment horizontal="left" vertical="center"/>
    </xf>
    <xf numFmtId="168" fontId="16" fillId="5" borderId="35" xfId="25" applyNumberFormat="1" applyFont="1" applyFill="1" applyBorder="1" applyAlignment="1" applyProtection="1">
      <alignment vertical="center"/>
    </xf>
    <xf numFmtId="0" fontId="16" fillId="0" borderId="35" xfId="22" applyFont="1" applyFill="1" applyBorder="1" applyAlignment="1" applyProtection="1">
      <alignment horizontal="center" vertical="center"/>
    </xf>
    <xf numFmtId="44" fontId="16" fillId="5" borderId="35" xfId="28" applyFont="1" applyFill="1" applyBorder="1" applyProtection="1">
      <protection locked="0"/>
    </xf>
    <xf numFmtId="44" fontId="16" fillId="5" borderId="40" xfId="28" applyFont="1" applyFill="1" applyBorder="1" applyProtection="1">
      <protection locked="0"/>
    </xf>
    <xf numFmtId="0" fontId="26" fillId="0" borderId="20" xfId="22" applyFont="1" applyFill="1" applyBorder="1" applyAlignment="1" applyProtection="1">
      <alignment horizontal="center" vertical="center"/>
    </xf>
    <xf numFmtId="168" fontId="21" fillId="5" borderId="40" xfId="25" applyNumberFormat="1" applyFont="1" applyFill="1" applyBorder="1" applyAlignment="1">
      <alignment vertical="center"/>
    </xf>
    <xf numFmtId="0" fontId="21" fillId="0" borderId="40" xfId="22" applyFont="1" applyFill="1" applyBorder="1" applyAlignment="1" applyProtection="1">
      <alignment horizontal="center" vertical="center"/>
      <protection locked="0"/>
    </xf>
    <xf numFmtId="2" fontId="21" fillId="0" borderId="40" xfId="22" applyNumberFormat="1" applyFont="1" applyFill="1" applyBorder="1" applyAlignment="1">
      <alignment horizontal="center" vertical="center"/>
    </xf>
    <xf numFmtId="168" fontId="16" fillId="5" borderId="40" xfId="25" applyNumberFormat="1" applyFont="1" applyFill="1" applyBorder="1" applyAlignment="1">
      <alignment vertical="center"/>
    </xf>
    <xf numFmtId="0" fontId="16" fillId="0" borderId="40" xfId="22" applyFont="1" applyFill="1" applyBorder="1" applyAlignment="1" applyProtection="1">
      <alignment horizontal="center" vertical="center"/>
      <protection locked="0"/>
    </xf>
    <xf numFmtId="2" fontId="16" fillId="0" borderId="40" xfId="22" applyNumberFormat="1" applyFont="1" applyFill="1" applyBorder="1" applyAlignment="1">
      <alignment horizontal="center" vertical="center"/>
    </xf>
    <xf numFmtId="0" fontId="21" fillId="0" borderId="40" xfId="22" applyFont="1" applyFill="1" applyBorder="1" applyAlignment="1" applyProtection="1">
      <alignment horizontal="left" vertical="center"/>
    </xf>
    <xf numFmtId="2" fontId="21" fillId="0" borderId="40" xfId="22" applyNumberFormat="1" applyFont="1" applyFill="1" applyBorder="1" applyAlignment="1" applyProtection="1">
      <alignment horizontal="center" vertical="center"/>
      <protection locked="0"/>
    </xf>
    <xf numFmtId="0" fontId="16" fillId="0" borderId="41" xfId="22" applyFont="1" applyFill="1" applyBorder="1" applyAlignment="1" applyProtection="1">
      <alignment horizontal="center" vertical="center"/>
      <protection locked="0"/>
    </xf>
    <xf numFmtId="2" fontId="16" fillId="0" borderId="40" xfId="22" applyNumberFormat="1" applyFont="1" applyFill="1" applyBorder="1" applyAlignment="1" applyProtection="1">
      <alignment horizontal="center" vertical="center"/>
      <protection locked="0"/>
    </xf>
    <xf numFmtId="0" fontId="21" fillId="0" borderId="41" xfId="22" applyFont="1" applyFill="1" applyBorder="1" applyAlignment="1" applyProtection="1">
      <alignment horizontal="center" vertical="center"/>
      <protection locked="0"/>
    </xf>
    <xf numFmtId="0" fontId="21" fillId="0" borderId="38" xfId="22" applyFont="1" applyFill="1" applyBorder="1" applyAlignment="1" applyProtection="1">
      <alignment horizontal="center" vertical="center"/>
      <protection locked="0"/>
    </xf>
    <xf numFmtId="2" fontId="21" fillId="0" borderId="42" xfId="22" applyNumberFormat="1" applyFont="1" applyFill="1" applyBorder="1" applyAlignment="1" applyProtection="1">
      <alignment horizontal="center" vertical="center"/>
      <protection locked="0"/>
    </xf>
    <xf numFmtId="2" fontId="21" fillId="0" borderId="42" xfId="22" applyNumberFormat="1" applyFont="1" applyFill="1" applyBorder="1" applyAlignment="1">
      <alignment horizontal="center" vertical="center"/>
    </xf>
    <xf numFmtId="0" fontId="21" fillId="0" borderId="53" xfId="22" applyFont="1" applyFill="1" applyBorder="1" applyAlignment="1" applyProtection="1">
      <alignment horizontal="center" vertical="center"/>
      <protection locked="0"/>
    </xf>
    <xf numFmtId="2" fontId="21" fillId="0" borderId="54" xfId="22" applyNumberFormat="1" applyFont="1" applyFill="1" applyBorder="1" applyAlignment="1" applyProtection="1">
      <alignment horizontal="center" vertical="center"/>
      <protection locked="0"/>
    </xf>
    <xf numFmtId="2" fontId="21" fillId="0" borderId="54" xfId="22" applyNumberFormat="1" applyFont="1" applyFill="1" applyBorder="1" applyAlignment="1">
      <alignment horizontal="center" vertical="center"/>
    </xf>
    <xf numFmtId="0" fontId="21" fillId="0" borderId="20" xfId="22" applyFont="1" applyFill="1" applyBorder="1" applyAlignment="1">
      <alignment vertical="center"/>
    </xf>
    <xf numFmtId="0" fontId="21" fillId="0" borderId="40" xfId="22" applyFont="1" applyFill="1" applyBorder="1" applyAlignment="1" applyProtection="1">
      <alignment horizontal="left" vertical="center"/>
      <protection locked="0"/>
    </xf>
    <xf numFmtId="0" fontId="31" fillId="0" borderId="40" xfId="22" applyFont="1" applyFill="1" applyBorder="1" applyAlignment="1" applyProtection="1">
      <alignment vertical="center"/>
      <protection locked="0"/>
    </xf>
    <xf numFmtId="0" fontId="21" fillId="0" borderId="40" xfId="22" applyFont="1" applyFill="1" applyBorder="1" applyAlignment="1" applyProtection="1">
      <alignment vertical="center"/>
      <protection locked="0"/>
    </xf>
    <xf numFmtId="0" fontId="21" fillId="0" borderId="40" xfId="22" applyFont="1" applyFill="1" applyBorder="1" applyAlignment="1" applyProtection="1">
      <alignment horizontal="left" vertical="center" wrapText="1"/>
      <protection locked="0"/>
    </xf>
    <xf numFmtId="0" fontId="21" fillId="0" borderId="40" xfId="22" applyFont="1" applyFill="1" applyBorder="1" applyAlignment="1" applyProtection="1">
      <alignment horizontal="center" vertical="center" wrapText="1"/>
      <protection locked="0"/>
    </xf>
    <xf numFmtId="0" fontId="21" fillId="0" borderId="33" xfId="22" applyFont="1" applyFill="1" applyBorder="1" applyAlignment="1" applyProtection="1">
      <alignment horizontal="left" vertical="center"/>
      <protection locked="0"/>
    </xf>
    <xf numFmtId="0" fontId="21" fillId="0" borderId="35" xfId="22" applyFont="1" applyFill="1" applyBorder="1" applyAlignment="1" applyProtection="1">
      <alignment horizontal="left" vertical="center" wrapText="1"/>
      <protection locked="0"/>
    </xf>
    <xf numFmtId="0" fontId="21" fillId="0" borderId="35" xfId="22" applyFont="1" applyFill="1" applyBorder="1" applyAlignment="1" applyProtection="1">
      <alignment horizontal="center" vertical="center"/>
      <protection locked="0"/>
    </xf>
    <xf numFmtId="0" fontId="21" fillId="0" borderId="41" xfId="22" applyFont="1" applyFill="1" applyBorder="1" applyAlignment="1" applyProtection="1">
      <alignment horizontal="center" vertical="center" wrapText="1"/>
      <protection locked="0"/>
    </xf>
    <xf numFmtId="0" fontId="21" fillId="0" borderId="55" xfId="22" applyFont="1" applyFill="1" applyBorder="1" applyAlignment="1">
      <alignment vertical="center"/>
    </xf>
    <xf numFmtId="0" fontId="21" fillId="0" borderId="42" xfId="22" applyFont="1" applyFill="1" applyBorder="1" applyAlignment="1" applyProtection="1">
      <alignment horizontal="left" vertical="center"/>
      <protection locked="0"/>
    </xf>
    <xf numFmtId="0" fontId="21" fillId="0" borderId="37" xfId="22" applyFont="1" applyFill="1" applyBorder="1" applyAlignment="1" applyProtection="1">
      <alignment horizontal="left" vertical="center" wrapText="1"/>
      <protection locked="0"/>
    </xf>
    <xf numFmtId="0" fontId="21" fillId="0" borderId="42" xfId="22" applyFont="1" applyFill="1" applyBorder="1" applyAlignment="1" applyProtection="1">
      <alignment horizontal="center" vertical="center"/>
      <protection locked="0"/>
    </xf>
    <xf numFmtId="0" fontId="21" fillId="0" borderId="38" xfId="22" applyFont="1" applyFill="1" applyBorder="1" applyAlignment="1">
      <alignment horizontal="center" vertical="center"/>
    </xf>
    <xf numFmtId="0" fontId="21" fillId="0" borderId="35" xfId="22" applyFont="1" applyFill="1" applyBorder="1" applyAlignment="1">
      <alignment vertical="center"/>
    </xf>
    <xf numFmtId="0" fontId="21" fillId="0" borderId="35" xfId="22" applyFont="1" applyFill="1" applyBorder="1" applyAlignment="1" applyProtection="1">
      <alignment horizontal="left" vertical="center"/>
      <protection locked="0"/>
    </xf>
    <xf numFmtId="0" fontId="21" fillId="0" borderId="35" xfId="22" applyFont="1" applyFill="1" applyBorder="1" applyAlignment="1">
      <alignment horizontal="center" vertical="center"/>
    </xf>
    <xf numFmtId="2" fontId="21" fillId="0" borderId="35" xfId="22" applyNumberFormat="1" applyFont="1" applyFill="1" applyBorder="1" applyAlignment="1" applyProtection="1">
      <alignment horizontal="center" vertical="center"/>
      <protection locked="0"/>
    </xf>
    <xf numFmtId="2" fontId="21" fillId="0" borderId="41" xfId="22" applyNumberFormat="1" applyFont="1" applyFill="1" applyBorder="1" applyAlignment="1" applyProtection="1">
      <alignment horizontal="center" vertical="center"/>
      <protection locked="0"/>
    </xf>
    <xf numFmtId="0" fontId="21" fillId="0" borderId="33" xfId="22" applyFont="1" applyFill="1" applyBorder="1" applyAlignment="1" applyProtection="1">
      <alignment horizontal="left" vertical="center" wrapText="1"/>
      <protection locked="0"/>
    </xf>
    <xf numFmtId="0" fontId="21" fillId="0" borderId="41" xfId="22" applyFont="1" applyFill="1" applyBorder="1" applyAlignment="1">
      <alignment horizontal="center" vertical="center"/>
    </xf>
    <xf numFmtId="0" fontId="23" fillId="0" borderId="18" xfId="22" applyFont="1" applyFill="1" applyBorder="1" applyAlignment="1">
      <alignment horizontal="left" vertical="center"/>
    </xf>
    <xf numFmtId="0" fontId="23" fillId="0" borderId="51" xfId="22" applyFont="1" applyFill="1" applyBorder="1" applyAlignment="1">
      <alignment horizontal="left" vertical="center"/>
    </xf>
    <xf numFmtId="0" fontId="23" fillId="0" borderId="52" xfId="22" applyFont="1" applyFill="1" applyBorder="1" applyAlignment="1">
      <alignment horizontal="left" vertical="center"/>
    </xf>
    <xf numFmtId="0" fontId="23" fillId="5" borderId="12" xfId="22" applyFont="1" applyFill="1" applyBorder="1" applyAlignment="1" applyProtection="1">
      <alignment horizontal="left" vertical="center" wrapText="1"/>
      <protection locked="0"/>
    </xf>
    <xf numFmtId="0" fontId="23" fillId="5" borderId="0" xfId="22" applyFont="1" applyFill="1" applyBorder="1" applyAlignment="1" applyProtection="1">
      <alignment horizontal="left" vertical="center" wrapText="1"/>
      <protection locked="0"/>
    </xf>
    <xf numFmtId="0" fontId="23" fillId="5" borderId="4" xfId="22" applyFont="1" applyFill="1" applyBorder="1" applyAlignment="1" applyProtection="1">
      <alignment horizontal="left" vertical="center" wrapText="1"/>
      <protection locked="0"/>
    </xf>
    <xf numFmtId="0" fontId="23" fillId="0" borderId="28" xfId="22" applyFont="1" applyFill="1" applyBorder="1" applyAlignment="1" applyProtection="1">
      <alignment horizontal="left" vertical="center"/>
    </xf>
    <xf numFmtId="0" fontId="23" fillId="0" borderId="14" xfId="22" applyFont="1" applyFill="1" applyBorder="1" applyAlignment="1" applyProtection="1">
      <alignment horizontal="left" vertical="center"/>
    </xf>
    <xf numFmtId="44" fontId="42" fillId="0" borderId="0" xfId="22" applyNumberFormat="1" applyFont="1" applyBorder="1" applyAlignment="1" applyProtection="1">
      <alignment horizontal="left" vertical="center" wrapText="1"/>
    </xf>
    <xf numFmtId="0" fontId="42" fillId="0" borderId="0" xfId="22" applyFont="1" applyBorder="1" applyAlignment="1" applyProtection="1">
      <alignment horizontal="left" vertical="center" wrapText="1"/>
    </xf>
    <xf numFmtId="44" fontId="41" fillId="0" borderId="0" xfId="28" applyFont="1" applyFill="1" applyBorder="1" applyAlignment="1" applyProtection="1">
      <alignment horizontal="center" vertical="center"/>
    </xf>
    <xf numFmtId="0" fontId="25" fillId="0" borderId="13" xfId="22" applyFont="1" applyFill="1" applyBorder="1" applyAlignment="1" applyProtection="1">
      <alignment horizontal="left" vertical="center" wrapText="1"/>
    </xf>
    <xf numFmtId="0" fontId="25" fillId="0" borderId="15" xfId="22" applyFont="1" applyFill="1" applyBorder="1" applyAlignment="1" applyProtection="1">
      <alignment horizontal="left" vertical="center" wrapText="1"/>
    </xf>
    <xf numFmtId="0" fontId="25" fillId="0" borderId="16" xfId="22" applyFont="1" applyFill="1" applyBorder="1" applyAlignment="1" applyProtection="1">
      <alignment horizontal="left" vertical="center" wrapText="1"/>
    </xf>
    <xf numFmtId="0" fontId="24" fillId="0" borderId="10" xfId="22" applyFont="1" applyFill="1" applyBorder="1" applyAlignment="1" applyProtection="1">
      <alignment horizontal="left" vertical="center" wrapText="1"/>
    </xf>
    <xf numFmtId="0" fontId="24" fillId="0" borderId="9" xfId="22" applyFont="1" applyFill="1" applyBorder="1" applyAlignment="1" applyProtection="1">
      <alignment horizontal="left" vertical="center" wrapText="1"/>
    </xf>
    <xf numFmtId="0" fontId="24" fillId="0" borderId="11" xfId="22" applyFont="1" applyFill="1" applyBorder="1" applyAlignment="1" applyProtection="1">
      <alignment horizontal="left" vertical="center" wrapText="1"/>
    </xf>
    <xf numFmtId="0" fontId="28" fillId="0" borderId="48" xfId="22" applyFont="1" applyFill="1" applyBorder="1" applyAlignment="1" applyProtection="1">
      <alignment horizontal="right"/>
    </xf>
    <xf numFmtId="0" fontId="28" fillId="0" borderId="44" xfId="22" applyFont="1" applyFill="1" applyBorder="1" applyAlignment="1" applyProtection="1">
      <alignment horizontal="right"/>
    </xf>
    <xf numFmtId="0" fontId="28" fillId="0" borderId="41" xfId="22" applyFont="1" applyFill="1" applyBorder="1" applyAlignment="1" applyProtection="1">
      <alignment horizontal="right"/>
    </xf>
    <xf numFmtId="0" fontId="23" fillId="0" borderId="49" xfId="22" applyFont="1" applyFill="1" applyBorder="1" applyAlignment="1" applyProtection="1">
      <alignment horizontal="left" vertical="center"/>
    </xf>
    <xf numFmtId="0" fontId="23" fillId="0" borderId="34" xfId="22" applyFont="1" applyFill="1" applyBorder="1" applyAlignment="1" applyProtection="1">
      <alignment horizontal="left" vertical="center"/>
    </xf>
    <xf numFmtId="0" fontId="23" fillId="0" borderId="45" xfId="22" applyFont="1" applyFill="1" applyBorder="1" applyAlignment="1" applyProtection="1">
      <alignment horizontal="left" vertical="center"/>
    </xf>
    <xf numFmtId="44" fontId="32" fillId="0" borderId="0" xfId="28" applyFont="1" applyBorder="1" applyAlignment="1" applyProtection="1">
      <alignment horizontal="left" vertical="center"/>
    </xf>
    <xf numFmtId="44" fontId="15" fillId="0" borderId="0" xfId="22" applyNumberFormat="1" applyFont="1" applyBorder="1" applyAlignment="1" applyProtection="1">
      <alignment horizontal="center" vertical="center"/>
    </xf>
    <xf numFmtId="0" fontId="23" fillId="0" borderId="47" xfId="22" applyFont="1" applyFill="1" applyBorder="1" applyAlignment="1" applyProtection="1">
      <alignment horizontal="left" vertical="center"/>
    </xf>
    <xf numFmtId="0" fontId="23" fillId="0" borderId="10" xfId="22" applyFont="1" applyFill="1" applyBorder="1" applyAlignment="1" applyProtection="1">
      <alignment horizontal="center"/>
    </xf>
    <xf numFmtId="0" fontId="23" fillId="0" borderId="9" xfId="22" applyFont="1" applyFill="1" applyBorder="1" applyAlignment="1" applyProtection="1">
      <alignment horizontal="center"/>
    </xf>
    <xf numFmtId="0" fontId="23" fillId="0" borderId="11" xfId="22" applyFont="1" applyFill="1" applyBorder="1" applyAlignment="1" applyProtection="1">
      <alignment horizontal="center"/>
    </xf>
    <xf numFmtId="0" fontId="28" fillId="0" borderId="19" xfId="22" applyFont="1" applyBorder="1" applyAlignment="1" applyProtection="1">
      <alignment horizontal="center" vertical="center"/>
    </xf>
    <xf numFmtId="0" fontId="28" fillId="0" borderId="17" xfId="22" applyFont="1" applyBorder="1" applyAlignment="1" applyProtection="1">
      <alignment horizontal="center" vertical="center"/>
    </xf>
    <xf numFmtId="0" fontId="28" fillId="0" borderId="26" xfId="22" applyFont="1" applyBorder="1" applyAlignment="1" applyProtection="1">
      <alignment horizontal="center" vertical="center"/>
    </xf>
    <xf numFmtId="0" fontId="28" fillId="0" borderId="10" xfId="22" applyFont="1" applyBorder="1" applyAlignment="1" applyProtection="1">
      <alignment horizontal="center" vertical="center"/>
    </xf>
    <xf numFmtId="0" fontId="28" fillId="0" borderId="9" xfId="22" applyFont="1" applyBorder="1" applyAlignment="1" applyProtection="1">
      <alignment horizontal="center" vertical="center"/>
    </xf>
    <xf numFmtId="0" fontId="28" fillId="0" borderId="11" xfId="22" applyFont="1" applyBorder="1" applyAlignment="1" applyProtection="1">
      <alignment horizontal="center" vertical="center"/>
    </xf>
    <xf numFmtId="0" fontId="25" fillId="0" borderId="0" xfId="22" applyFont="1" applyAlignment="1" applyProtection="1">
      <alignment horizontal="center" vertical="center" wrapText="1"/>
    </xf>
    <xf numFmtId="0" fontId="23" fillId="0" borderId="10" xfId="22" applyFont="1" applyFill="1" applyBorder="1" applyAlignment="1">
      <alignment horizontal="justify" vertical="center" wrapText="1"/>
    </xf>
    <xf numFmtId="0" fontId="23" fillId="0" borderId="9" xfId="22" applyFont="1" applyFill="1" applyBorder="1" applyAlignment="1">
      <alignment horizontal="justify" vertical="center" wrapText="1"/>
    </xf>
    <xf numFmtId="0" fontId="23" fillId="0" borderId="11" xfId="22" applyFont="1" applyFill="1" applyBorder="1" applyAlignment="1">
      <alignment horizontal="justify" vertical="center" wrapText="1"/>
    </xf>
    <xf numFmtId="0" fontId="25" fillId="0" borderId="27" xfId="22" applyFont="1" applyFill="1" applyBorder="1" applyAlignment="1" applyProtection="1">
      <alignment horizontal="right" vertical="center"/>
    </xf>
    <xf numFmtId="0" fontId="25" fillId="0" borderId="28" xfId="22" applyFont="1" applyFill="1" applyBorder="1" applyAlignment="1" applyProtection="1">
      <alignment horizontal="right" vertical="center"/>
    </xf>
    <xf numFmtId="0" fontId="25" fillId="0" borderId="29" xfId="22" applyFont="1" applyFill="1" applyBorder="1" applyAlignment="1" applyProtection="1">
      <alignment horizontal="right" vertical="center"/>
    </xf>
    <xf numFmtId="0" fontId="25" fillId="0" borderId="20" xfId="22" applyFont="1" applyFill="1" applyBorder="1" applyAlignment="1" applyProtection="1">
      <alignment horizontal="center" vertical="center" wrapText="1" shrinkToFit="1"/>
    </xf>
    <xf numFmtId="0" fontId="25" fillId="0" borderId="14" xfId="22" applyFont="1" applyFill="1" applyBorder="1" applyAlignment="1" applyProtection="1">
      <alignment horizontal="center" vertical="center" wrapText="1" shrinkToFit="1"/>
    </xf>
    <xf numFmtId="0" fontId="25" fillId="0" borderId="14" xfId="22" applyFont="1" applyFill="1" applyBorder="1" applyAlignment="1" applyProtection="1">
      <alignment horizontal="center" vertical="center"/>
    </xf>
    <xf numFmtId="0" fontId="25" fillId="0" borderId="21" xfId="22" applyFont="1" applyFill="1" applyBorder="1" applyAlignment="1" applyProtection="1">
      <alignment horizontal="center" vertical="center" wrapText="1" shrinkToFit="1"/>
    </xf>
    <xf numFmtId="0" fontId="25" fillId="0" borderId="36" xfId="22" applyFont="1" applyFill="1" applyBorder="1" applyAlignment="1" applyProtection="1">
      <alignment horizontal="center" vertical="center" wrapText="1"/>
    </xf>
    <xf numFmtId="0" fontId="25" fillId="0" borderId="28" xfId="22" applyFont="1" applyFill="1" applyBorder="1" applyAlignment="1" applyProtection="1">
      <alignment horizontal="center" vertical="center" wrapText="1"/>
    </xf>
    <xf numFmtId="0" fontId="12" fillId="0" borderId="0" xfId="22" applyAlignment="1" applyProtection="1">
      <alignment horizontal="center" vertical="center"/>
    </xf>
    <xf numFmtId="167" fontId="14" fillId="0" borderId="0" xfId="24" applyFont="1" applyBorder="1" applyAlignment="1" applyProtection="1">
      <alignment horizontal="center"/>
    </xf>
    <xf numFmtId="0" fontId="14" fillId="0" borderId="0" xfId="22" applyFont="1" applyAlignment="1" applyProtection="1">
      <alignment horizontal="right"/>
    </xf>
    <xf numFmtId="167" fontId="14" fillId="4" borderId="0" xfId="24" applyFont="1" applyFill="1" applyBorder="1" applyAlignment="1" applyProtection="1">
      <alignment horizontal="center"/>
    </xf>
    <xf numFmtId="0" fontId="14" fillId="4" borderId="0" xfId="22" applyFont="1" applyFill="1" applyAlignment="1" applyProtection="1">
      <alignment horizontal="right"/>
    </xf>
    <xf numFmtId="0" fontId="0" fillId="0" borderId="0" xfId="0" applyAlignment="1" applyProtection="1">
      <alignment horizontal="left" vertical="center" wrapText="1"/>
    </xf>
    <xf numFmtId="0" fontId="20" fillId="0" borderId="0" xfId="0" applyFont="1" applyAlignment="1" applyProtection="1">
      <alignment horizontal="left" vertical="center" wrapText="1"/>
    </xf>
    <xf numFmtId="0" fontId="0" fillId="0" borderId="35" xfId="0" applyBorder="1" applyAlignment="1">
      <alignment horizontal="left" vertical="center" wrapText="1"/>
    </xf>
    <xf numFmtId="0" fontId="20" fillId="0" borderId="35" xfId="0" applyFont="1" applyBorder="1" applyAlignment="1">
      <alignment horizontal="left" vertical="center" wrapText="1"/>
    </xf>
    <xf numFmtId="0" fontId="1" fillId="0" borderId="3" xfId="0" applyFont="1" applyBorder="1" applyAlignment="1" applyProtection="1">
      <alignment horizontal="left" vertical="center"/>
    </xf>
    <xf numFmtId="0" fontId="20" fillId="0" borderId="8" xfId="0" applyFont="1" applyBorder="1" applyAlignment="1" applyProtection="1">
      <alignment horizontal="left" vertical="center"/>
    </xf>
    <xf numFmtId="0" fontId="20" fillId="0" borderId="2" xfId="0" applyFont="1" applyBorder="1" applyAlignment="1" applyProtection="1">
      <alignment horizontal="left" vertical="center"/>
    </xf>
    <xf numFmtId="0" fontId="43" fillId="6" borderId="18" xfId="0" applyFont="1" applyFill="1" applyBorder="1" applyAlignment="1" applyProtection="1">
      <alignment horizontal="center" vertical="center"/>
    </xf>
    <xf numFmtId="0" fontId="43" fillId="6" borderId="31" xfId="0" applyFont="1" applyFill="1" applyBorder="1" applyAlignment="1" applyProtection="1">
      <alignment horizontal="center" vertical="center"/>
    </xf>
    <xf numFmtId="0" fontId="43" fillId="6" borderId="32" xfId="0" applyFont="1" applyFill="1" applyBorder="1" applyAlignment="1" applyProtection="1">
      <alignment horizontal="center" vertical="center"/>
    </xf>
    <xf numFmtId="0" fontId="27" fillId="0" borderId="18" xfId="0" applyFont="1" applyBorder="1" applyAlignment="1" applyProtection="1">
      <alignment horizontal="center" vertical="center" wrapText="1"/>
    </xf>
    <xf numFmtId="0" fontId="27" fillId="0" borderId="32" xfId="0" applyFont="1" applyBorder="1" applyAlignment="1" applyProtection="1">
      <alignment horizontal="center" vertical="center" wrapText="1"/>
    </xf>
    <xf numFmtId="0" fontId="38" fillId="6" borderId="18" xfId="0" applyFont="1" applyFill="1" applyBorder="1" applyAlignment="1" applyProtection="1">
      <alignment horizontal="center" vertical="center" wrapText="1"/>
    </xf>
    <xf numFmtId="0" fontId="38" fillId="6" borderId="32" xfId="0" applyFont="1" applyFill="1" applyBorder="1" applyAlignment="1" applyProtection="1">
      <alignment horizontal="center" vertical="center" wrapText="1"/>
    </xf>
    <xf numFmtId="0" fontId="27" fillId="0" borderId="39" xfId="0" applyFont="1" applyBorder="1" applyAlignment="1" applyProtection="1">
      <alignment horizontal="center" vertical="center" wrapText="1"/>
    </xf>
    <xf numFmtId="0" fontId="27" fillId="0" borderId="31" xfId="0" applyFont="1" applyBorder="1" applyAlignment="1" applyProtection="1">
      <alignment horizontal="center" vertical="center" wrapText="1"/>
    </xf>
    <xf numFmtId="0" fontId="19" fillId="8" borderId="0" xfId="33" applyFill="1" applyAlignment="1">
      <alignment vertical="center"/>
    </xf>
    <xf numFmtId="10" fontId="19" fillId="0" borderId="0" xfId="33" applyNumberFormat="1"/>
    <xf numFmtId="0" fontId="19" fillId="8" borderId="0" xfId="33" applyFill="1"/>
    <xf numFmtId="172" fontId="19" fillId="2" borderId="0" xfId="33" applyNumberFormat="1" applyFill="1" applyAlignment="1">
      <alignment horizontal="center" vertical="top"/>
    </xf>
    <xf numFmtId="0" fontId="44" fillId="8" borderId="56" xfId="33" applyFont="1" applyFill="1" applyBorder="1" applyAlignment="1">
      <alignment horizontal="left" vertical="center" wrapText="1"/>
    </xf>
    <xf numFmtId="0" fontId="44" fillId="8" borderId="57" xfId="33" applyFont="1" applyFill="1" applyBorder="1" applyAlignment="1">
      <alignment horizontal="left" vertical="center" wrapText="1"/>
    </xf>
    <xf numFmtId="0" fontId="44" fillId="8" borderId="58" xfId="33" applyFont="1" applyFill="1" applyBorder="1" applyAlignment="1">
      <alignment horizontal="left" vertical="center" wrapText="1"/>
    </xf>
    <xf numFmtId="0" fontId="44" fillId="8" borderId="56" xfId="33" applyFont="1" applyFill="1" applyBorder="1" applyAlignment="1">
      <alignment horizontal="center" vertical="center" wrapText="1"/>
    </xf>
    <xf numFmtId="0" fontId="44" fillId="8" borderId="57" xfId="33" applyFont="1" applyFill="1" applyBorder="1" applyAlignment="1">
      <alignment horizontal="center" vertical="center" wrapText="1"/>
    </xf>
    <xf numFmtId="0" fontId="44" fillId="8" borderId="58" xfId="33" applyFont="1" applyFill="1" applyBorder="1" applyAlignment="1">
      <alignment horizontal="center" vertical="center" wrapText="1"/>
    </xf>
    <xf numFmtId="0" fontId="19" fillId="8" borderId="0" xfId="33" applyFill="1" applyAlignment="1">
      <alignment vertical="center" wrapText="1"/>
    </xf>
    <xf numFmtId="0" fontId="44" fillId="8" borderId="59" xfId="33" applyFont="1" applyFill="1" applyBorder="1" applyAlignment="1">
      <alignment horizontal="left" vertical="center" wrapText="1"/>
    </xf>
    <xf numFmtId="0" fontId="44" fillId="8" borderId="0" xfId="33" applyFont="1" applyFill="1" applyAlignment="1">
      <alignment horizontal="left" vertical="center" wrapText="1"/>
    </xf>
    <xf numFmtId="0" fontId="44" fillId="8" borderId="60" xfId="33" applyFont="1" applyFill="1" applyBorder="1" applyAlignment="1">
      <alignment horizontal="left" vertical="center" wrapText="1"/>
    </xf>
    <xf numFmtId="0" fontId="44" fillId="8" borderId="59" xfId="33" applyFont="1" applyFill="1" applyBorder="1" applyAlignment="1">
      <alignment horizontal="center" vertical="center" wrapText="1"/>
    </xf>
    <xf numFmtId="0" fontId="44" fillId="8" borderId="0" xfId="33" applyFont="1" applyFill="1" applyAlignment="1">
      <alignment horizontal="center" vertical="center" wrapText="1"/>
    </xf>
    <xf numFmtId="0" fontId="44" fillId="8" borderId="60" xfId="33" applyFont="1" applyFill="1" applyBorder="1" applyAlignment="1">
      <alignment horizontal="center" vertical="center" wrapText="1"/>
    </xf>
    <xf numFmtId="0" fontId="44" fillId="8" borderId="59" xfId="33" applyFont="1" applyFill="1" applyBorder="1" applyAlignment="1">
      <alignment vertical="center" wrapText="1"/>
    </xf>
    <xf numFmtId="0" fontId="44" fillId="8" borderId="0" xfId="33" applyFont="1" applyFill="1" applyAlignment="1">
      <alignment vertical="center" wrapText="1"/>
    </xf>
    <xf numFmtId="0" fontId="44" fillId="8" borderId="60" xfId="33" applyFont="1" applyFill="1" applyBorder="1" applyAlignment="1">
      <alignment vertical="center" wrapText="1"/>
    </xf>
    <xf numFmtId="172" fontId="16" fillId="2" borderId="0" xfId="33" quotePrefix="1" applyNumberFormat="1" applyFont="1" applyFill="1" applyAlignment="1">
      <alignment horizontal="center" vertical="top"/>
    </xf>
    <xf numFmtId="0" fontId="45" fillId="8" borderId="59" xfId="33" applyFont="1" applyFill="1" applyBorder="1" applyAlignment="1">
      <alignment vertical="center" wrapText="1"/>
    </xf>
    <xf numFmtId="0" fontId="45" fillId="8" borderId="0" xfId="33" applyFont="1" applyFill="1" applyAlignment="1">
      <alignment vertical="center" wrapText="1"/>
    </xf>
    <xf numFmtId="0" fontId="45" fillId="8" borderId="60" xfId="33" applyFont="1" applyFill="1" applyBorder="1" applyAlignment="1">
      <alignment vertical="center" wrapText="1"/>
    </xf>
    <xf numFmtId="0" fontId="45" fillId="8" borderId="59" xfId="33" applyFont="1" applyFill="1" applyBorder="1" applyAlignment="1">
      <alignment horizontal="left" vertical="top" wrapText="1"/>
    </xf>
    <xf numFmtId="0" fontId="45" fillId="8" borderId="0" xfId="33" applyFont="1" applyFill="1" applyAlignment="1">
      <alignment horizontal="left" vertical="top" wrapText="1"/>
    </xf>
    <xf numFmtId="0" fontId="45" fillId="8" borderId="60" xfId="33" applyFont="1" applyFill="1" applyBorder="1" applyAlignment="1">
      <alignment horizontal="left" vertical="top" wrapText="1"/>
    </xf>
    <xf numFmtId="0" fontId="2" fillId="8" borderId="59" xfId="33" applyFont="1" applyFill="1" applyBorder="1" applyAlignment="1">
      <alignment horizontal="left" vertical="top" wrapText="1"/>
    </xf>
    <xf numFmtId="0" fontId="2" fillId="8" borderId="0" xfId="33" applyFont="1" applyFill="1" applyAlignment="1">
      <alignment horizontal="left" vertical="top" wrapText="1"/>
    </xf>
    <xf numFmtId="0" fontId="2" fillId="8" borderId="60" xfId="33" applyFont="1" applyFill="1" applyBorder="1" applyAlignment="1">
      <alignment horizontal="left" vertical="top" wrapText="1"/>
    </xf>
    <xf numFmtId="0" fontId="19" fillId="8" borderId="59" xfId="33" applyFill="1" applyBorder="1" applyAlignment="1">
      <alignment vertical="center" wrapText="1"/>
    </xf>
    <xf numFmtId="0" fontId="19" fillId="8" borderId="60" xfId="33" applyFill="1" applyBorder="1" applyAlignment="1">
      <alignment vertical="center" wrapText="1"/>
    </xf>
    <xf numFmtId="0" fontId="19" fillId="8" borderId="61" xfId="33" applyFill="1" applyBorder="1" applyAlignment="1">
      <alignment vertical="center" wrapText="1"/>
    </xf>
    <xf numFmtId="0" fontId="19" fillId="8" borderId="62" xfId="33" applyFill="1" applyBorder="1" applyAlignment="1">
      <alignment vertical="center" wrapText="1"/>
    </xf>
    <xf numFmtId="0" fontId="19" fillId="8" borderId="63" xfId="33" applyFill="1" applyBorder="1" applyAlignment="1">
      <alignment vertical="center" wrapText="1"/>
    </xf>
    <xf numFmtId="172" fontId="13" fillId="2" borderId="0" xfId="33" applyNumberFormat="1" applyFont="1" applyFill="1" applyAlignment="1">
      <alignment horizontal="center" vertical="center"/>
    </xf>
    <xf numFmtId="0" fontId="46" fillId="0" borderId="64" xfId="1" applyFont="1" applyBorder="1" applyAlignment="1">
      <alignment horizontal="center" vertical="center"/>
    </xf>
    <xf numFmtId="0" fontId="46" fillId="0" borderId="64" xfId="1" applyFont="1" applyBorder="1" applyAlignment="1">
      <alignment horizontal="center"/>
    </xf>
    <xf numFmtId="0" fontId="45" fillId="0" borderId="64" xfId="1" applyFont="1" applyBorder="1" applyAlignment="1">
      <alignment horizontal="center" vertical="center"/>
    </xf>
    <xf numFmtId="15" fontId="15" fillId="8" borderId="0" xfId="33" applyNumberFormat="1" applyFont="1" applyFill="1" applyAlignment="1">
      <alignment horizontal="justify" vertical="justify"/>
    </xf>
    <xf numFmtId="172" fontId="16" fillId="2" borderId="0" xfId="33" applyNumberFormat="1" applyFont="1" applyFill="1" applyAlignment="1">
      <alignment horizontal="center" vertical="center" wrapText="1"/>
    </xf>
    <xf numFmtId="0" fontId="46" fillId="0" borderId="35" xfId="1" applyFont="1" applyBorder="1" applyAlignment="1">
      <alignment horizontal="center" vertical="center"/>
    </xf>
    <xf numFmtId="0" fontId="46" fillId="0" borderId="35" xfId="1" applyFont="1" applyBorder="1" applyAlignment="1">
      <alignment horizontal="center" vertical="center"/>
    </xf>
    <xf numFmtId="0" fontId="45" fillId="0" borderId="35" xfId="1" applyFont="1" applyBorder="1" applyAlignment="1">
      <alignment horizontal="center" vertical="center"/>
    </xf>
    <xf numFmtId="172" fontId="16" fillId="0" borderId="0" xfId="33" applyNumberFormat="1" applyFont="1" applyAlignment="1">
      <alignment horizontal="center" vertical="center" wrapText="1"/>
    </xf>
    <xf numFmtId="0" fontId="47" fillId="0" borderId="35" xfId="1" applyFont="1" applyBorder="1" applyAlignment="1">
      <alignment horizontal="left" vertical="center" wrapText="1"/>
    </xf>
    <xf numFmtId="44" fontId="47" fillId="0" borderId="35" xfId="11" applyFont="1" applyFill="1" applyBorder="1" applyAlignment="1">
      <alignment horizontal="left" vertical="center" wrapText="1"/>
    </xf>
    <xf numFmtId="10" fontId="47" fillId="9" borderId="35" xfId="27" applyNumberFormat="1" applyFont="1" applyFill="1" applyBorder="1" applyAlignment="1">
      <alignment horizontal="center" vertical="center"/>
    </xf>
    <xf numFmtId="44" fontId="47" fillId="0" borderId="35" xfId="11" applyFont="1" applyFill="1" applyBorder="1" applyAlignment="1">
      <alignment horizontal="center" vertical="center"/>
    </xf>
    <xf numFmtId="0" fontId="46" fillId="0" borderId="35" xfId="1" applyFont="1" applyBorder="1" applyAlignment="1">
      <alignment horizontal="left" vertical="center"/>
    </xf>
    <xf numFmtId="44" fontId="48" fillId="0" borderId="35" xfId="11" applyFont="1" applyFill="1" applyBorder="1" applyAlignment="1">
      <alignment vertical="center"/>
    </xf>
    <xf numFmtId="9" fontId="47" fillId="0" borderId="0" xfId="27" applyFont="1" applyBorder="1" applyAlignment="1">
      <alignment vertical="center" wrapText="1"/>
    </xf>
    <xf numFmtId="44" fontId="48" fillId="0" borderId="0" xfId="11" applyFont="1" applyFill="1" applyBorder="1" applyAlignment="1">
      <alignment vertical="center"/>
    </xf>
    <xf numFmtId="0" fontId="9" fillId="0" borderId="0" xfId="1" applyFont="1" applyAlignment="1">
      <alignment horizontal="center" vertical="center"/>
    </xf>
    <xf numFmtId="0" fontId="19" fillId="8" borderId="4" xfId="33" applyFill="1" applyBorder="1" applyAlignment="1">
      <alignment vertical="center" wrapText="1"/>
    </xf>
    <xf numFmtId="0" fontId="46" fillId="0" borderId="35" xfId="1" applyFont="1" applyBorder="1" applyAlignment="1">
      <alignment horizontal="right" vertical="center"/>
    </xf>
    <xf numFmtId="10" fontId="47" fillId="0" borderId="35" xfId="27" applyNumberFormat="1" applyFont="1" applyBorder="1" applyAlignment="1">
      <alignment horizontal="center" vertical="center"/>
    </xf>
    <xf numFmtId="10" fontId="47" fillId="0" borderId="32" xfId="27" applyNumberFormat="1" applyFont="1" applyBorder="1" applyAlignment="1">
      <alignment horizontal="center" vertical="center"/>
    </xf>
    <xf numFmtId="0" fontId="46" fillId="0" borderId="39" xfId="1" applyFont="1" applyBorder="1" applyAlignment="1">
      <alignment horizontal="right" vertical="center"/>
    </xf>
    <xf numFmtId="0" fontId="46" fillId="0" borderId="32" xfId="1" applyFont="1" applyBorder="1" applyAlignment="1">
      <alignment horizontal="right" vertical="center"/>
    </xf>
    <xf numFmtId="44" fontId="47" fillId="0" borderId="5" xfId="11" applyFont="1" applyFill="1" applyBorder="1" applyAlignment="1">
      <alignment horizontal="center" vertical="center"/>
    </xf>
    <xf numFmtId="44" fontId="47" fillId="0" borderId="65" xfId="11" applyFont="1" applyFill="1" applyBorder="1" applyAlignment="1">
      <alignment horizontal="center" vertical="center"/>
    </xf>
    <xf numFmtId="44" fontId="47" fillId="0" borderId="32" xfId="11" applyFont="1" applyFill="1" applyBorder="1" applyAlignment="1">
      <alignment horizontal="center" vertical="center"/>
    </xf>
    <xf numFmtId="0" fontId="46" fillId="0" borderId="66" xfId="1" applyFont="1" applyBorder="1" applyAlignment="1">
      <alignment horizontal="right" vertical="center"/>
    </xf>
    <xf numFmtId="0" fontId="46" fillId="0" borderId="67" xfId="1" applyFont="1" applyBorder="1" applyAlignment="1">
      <alignment horizontal="right" vertical="center"/>
    </xf>
    <xf numFmtId="10" fontId="47" fillId="0" borderId="5" xfId="1" applyNumberFormat="1" applyFont="1" applyBorder="1" applyAlignment="1">
      <alignment horizontal="center" vertical="center"/>
    </xf>
    <xf numFmtId="10" fontId="47" fillId="0" borderId="65" xfId="1" applyNumberFormat="1" applyFont="1" applyBorder="1" applyAlignment="1">
      <alignment horizontal="center" vertical="center"/>
    </xf>
    <xf numFmtId="10" fontId="47" fillId="0" borderId="67" xfId="1" applyNumberFormat="1" applyFont="1" applyBorder="1" applyAlignment="1">
      <alignment horizontal="center" vertical="center"/>
    </xf>
    <xf numFmtId="10" fontId="47" fillId="0" borderId="35" xfId="1" applyNumberFormat="1" applyFont="1" applyBorder="1" applyAlignment="1">
      <alignment horizontal="center" vertical="center"/>
    </xf>
    <xf numFmtId="44" fontId="47" fillId="0" borderId="35" xfId="1" applyNumberFormat="1" applyFont="1" applyBorder="1" applyAlignment="1">
      <alignment horizontal="center" vertical="center"/>
    </xf>
    <xf numFmtId="44" fontId="47" fillId="0" borderId="32" xfId="1" applyNumberFormat="1" applyFont="1" applyBorder="1" applyAlignment="1">
      <alignment horizontal="center" vertical="center"/>
    </xf>
    <xf numFmtId="172" fontId="19" fillId="0" borderId="0" xfId="33" applyNumberFormat="1" applyAlignment="1">
      <alignment horizontal="center" vertical="top"/>
    </xf>
    <xf numFmtId="0" fontId="19" fillId="0" borderId="0" xfId="33" applyAlignment="1">
      <alignment horizontal="left" vertical="justify"/>
    </xf>
    <xf numFmtId="173" fontId="19" fillId="0" borderId="0" xfId="33" applyNumberFormat="1"/>
    <xf numFmtId="172" fontId="19" fillId="0" borderId="68" xfId="33" applyNumberFormat="1" applyBorder="1" applyAlignment="1">
      <alignment horizontal="center" vertical="top"/>
    </xf>
    <xf numFmtId="10" fontId="19" fillId="8" borderId="0" xfId="33" applyNumberFormat="1" applyFill="1"/>
  </cellXfs>
  <cellStyles count="34">
    <cellStyle name="Hiperlink 2" xfId="12" xr:uid="{00000000-0005-0000-0000-000001000000}"/>
    <cellStyle name="Moeda" xfId="28" builtinId="4"/>
    <cellStyle name="Moeda 2" xfId="3" xr:uid="{00000000-0005-0000-0000-000003000000}"/>
    <cellStyle name="Moeda 2 2" xfId="11" xr:uid="{00000000-0005-0000-0000-000004000000}"/>
    <cellStyle name="Moeda 3" xfId="19" xr:uid="{00000000-0005-0000-0000-000005000000}"/>
    <cellStyle name="Moeda 4" xfId="24" xr:uid="{00000000-0005-0000-0000-000006000000}"/>
    <cellStyle name="Normal" xfId="0" builtinId="0"/>
    <cellStyle name="Normal 10" xfId="9" xr:uid="{00000000-0005-0000-0000-000008000000}"/>
    <cellStyle name="Normal 10 2" xfId="10" xr:uid="{00000000-0005-0000-0000-000009000000}"/>
    <cellStyle name="Normal 2" xfId="1" xr:uid="{00000000-0005-0000-0000-00000A000000}"/>
    <cellStyle name="Normal 2 2" xfId="7" xr:uid="{00000000-0005-0000-0000-00000B000000}"/>
    <cellStyle name="Normal 2 3" xfId="15" xr:uid="{00000000-0005-0000-0000-00000C000000}"/>
    <cellStyle name="Normal 2 4" xfId="29" xr:uid="{00000000-0005-0000-0000-00000D000000}"/>
    <cellStyle name="Normal 3" xfId="4" xr:uid="{00000000-0005-0000-0000-00000E000000}"/>
    <cellStyle name="Normal 3 2" xfId="14" xr:uid="{00000000-0005-0000-0000-00000F000000}"/>
    <cellStyle name="Normal 3 3" xfId="25" xr:uid="{00000000-0005-0000-0000-000010000000}"/>
    <cellStyle name="Normal 4" xfId="16" xr:uid="{00000000-0005-0000-0000-000011000000}"/>
    <cellStyle name="Normal 46 2" xfId="13" xr:uid="{00000000-0005-0000-0000-000012000000}"/>
    <cellStyle name="Normal 5" xfId="21" xr:uid="{00000000-0005-0000-0000-000013000000}"/>
    <cellStyle name="Normal 6" xfId="18" xr:uid="{00000000-0005-0000-0000-000014000000}"/>
    <cellStyle name="Normal 7" xfId="22" xr:uid="{00000000-0005-0000-0000-000015000000}"/>
    <cellStyle name="Normal 8" xfId="31" xr:uid="{00000000-0005-0000-0000-00004D000000}"/>
    <cellStyle name="Normal_SEJU" xfId="33" xr:uid="{AEEB9EA6-F7D3-47C8-A823-A6DEF04592EC}"/>
    <cellStyle name="Porcentagem" xfId="32" builtinId="5"/>
    <cellStyle name="Porcentagem 2" xfId="8" xr:uid="{00000000-0005-0000-0000-000018000000}"/>
    <cellStyle name="Porcentagem 2 2 2 2" xfId="30" xr:uid="{00000000-0005-0000-0000-000019000000}"/>
    <cellStyle name="Porcentagem 3" xfId="5" xr:uid="{00000000-0005-0000-0000-00001A000000}"/>
    <cellStyle name="Porcentagem 3 2" xfId="26" xr:uid="{00000000-0005-0000-0000-00001B000000}"/>
    <cellStyle name="Porcentagem 4" xfId="17" xr:uid="{00000000-0005-0000-0000-00001C000000}"/>
    <cellStyle name="Porcentagem 5" xfId="20" xr:uid="{00000000-0005-0000-0000-00001D000000}"/>
    <cellStyle name="Porcentagem 6" xfId="27" xr:uid="{00000000-0005-0000-0000-00001E000000}"/>
    <cellStyle name="Vírgula 2" xfId="2" xr:uid="{00000000-0005-0000-0000-000020000000}"/>
    <cellStyle name="Vírgula 2 2" xfId="6" xr:uid="{00000000-0005-0000-0000-000021000000}"/>
    <cellStyle name="Vírgula 3" xfId="23" xr:uid="{00000000-0005-0000-0000-00002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10582</xdr:colOff>
      <xdr:row>0</xdr:row>
      <xdr:rowOff>42332</xdr:rowOff>
    </xdr:from>
    <xdr:to>
      <xdr:col>2</xdr:col>
      <xdr:colOff>687915</xdr:colOff>
      <xdr:row>3</xdr:row>
      <xdr:rowOff>87757</xdr:rowOff>
    </xdr:to>
    <xdr:pic>
      <xdr:nvPicPr>
        <xdr:cNvPr id="6" name="Imagem 1">
          <a:extLst>
            <a:ext uri="{FF2B5EF4-FFF2-40B4-BE49-F238E27FC236}">
              <a16:creationId xmlns:a16="http://schemas.microsoft.com/office/drawing/2014/main" id="{55FA6F2F-5ABA-46D4-A507-F1C1E47F9F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1999" y="42332"/>
          <a:ext cx="677333" cy="648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5</xdr:row>
      <xdr:rowOff>40822</xdr:rowOff>
    </xdr:from>
    <xdr:to>
      <xdr:col>1</xdr:col>
      <xdr:colOff>785812</xdr:colOff>
      <xdr:row>5</xdr:row>
      <xdr:rowOff>694426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BBB679D7-715B-437D-A503-7A5E1CEC81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1269547"/>
          <a:ext cx="690562" cy="6536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T63"/>
  <sheetViews>
    <sheetView showGridLines="0" topLeftCell="A24" zoomScaleNormal="100" zoomScaleSheetLayoutView="90" workbookViewId="0">
      <selection activeCell="J48" sqref="J48:J50"/>
    </sheetView>
  </sheetViews>
  <sheetFormatPr defaultColWidth="8.85546875" defaultRowHeight="15"/>
  <cols>
    <col min="1" max="1" width="5.5703125" style="41" customWidth="1"/>
    <col min="2" max="2" width="5.7109375" style="41" customWidth="1"/>
    <col min="3" max="3" width="48" style="41" customWidth="1"/>
    <col min="4" max="4" width="19.42578125" style="41" hidden="1" customWidth="1"/>
    <col min="5" max="5" width="9.42578125" style="41" customWidth="1"/>
    <col min="6" max="6" width="10.28515625" style="41" customWidth="1"/>
    <col min="7" max="7" width="6.5703125" style="41" bestFit="1" customWidth="1"/>
    <col min="8" max="8" width="6.42578125" style="41" customWidth="1"/>
    <col min="9" max="9" width="5.7109375" style="41" customWidth="1"/>
    <col min="10" max="10" width="14.7109375" style="41" customWidth="1"/>
    <col min="11" max="11" width="13.140625" style="41" customWidth="1"/>
    <col min="12" max="12" width="14.42578125" style="41" customWidth="1"/>
    <col min="13" max="13" width="20.28515625" style="41" customWidth="1"/>
    <col min="14" max="14" width="30.85546875" style="40" customWidth="1"/>
    <col min="15" max="15" width="23.28515625" style="1" bestFit="1" customWidth="1"/>
    <col min="16" max="16" width="3.85546875" style="41" customWidth="1"/>
    <col min="17" max="17" width="15.140625" style="41" customWidth="1"/>
    <col min="18" max="18" width="19" style="41" bestFit="1" customWidth="1"/>
    <col min="19" max="16384" width="8.85546875" style="41"/>
  </cols>
  <sheetData>
    <row r="1" spans="2:29" ht="15.75">
      <c r="B1" s="183" t="s">
        <v>9</v>
      </c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5"/>
    </row>
    <row r="2" spans="2:29" s="43" customFormat="1" ht="15.75">
      <c r="B2" s="186" t="s">
        <v>81</v>
      </c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8"/>
      <c r="N2" s="42"/>
      <c r="O2" s="3"/>
    </row>
    <row r="3" spans="2:29" ht="15.75">
      <c r="B3" s="186" t="s">
        <v>8</v>
      </c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8"/>
    </row>
    <row r="4" spans="2:29" s="40" customFormat="1" ht="12.75" customHeight="1">
      <c r="B4" s="44"/>
      <c r="C4" s="45"/>
      <c r="D4" s="45"/>
      <c r="E4" s="45"/>
      <c r="F4" s="45"/>
      <c r="G4" s="45"/>
      <c r="H4" s="45"/>
      <c r="I4" s="189"/>
      <c r="J4" s="189"/>
      <c r="K4" s="189"/>
      <c r="L4" s="189"/>
      <c r="M4" s="46"/>
      <c r="N4" s="47"/>
      <c r="O4" s="47"/>
      <c r="P4" s="47"/>
      <c r="Q4" s="47"/>
      <c r="R4" s="47"/>
      <c r="S4" s="47"/>
      <c r="T4" s="47"/>
      <c r="U4" s="47"/>
      <c r="V4" s="47"/>
      <c r="W4" s="202"/>
      <c r="X4" s="202"/>
      <c r="Y4" s="202"/>
      <c r="Z4" s="202"/>
      <c r="AA4" s="202"/>
      <c r="AB4" s="202"/>
      <c r="AC4" s="202"/>
    </row>
    <row r="5" spans="2:29" ht="61.5" customHeight="1">
      <c r="B5" s="190" t="s">
        <v>92</v>
      </c>
      <c r="C5" s="191"/>
      <c r="D5" s="191"/>
      <c r="E5" s="191"/>
      <c r="F5" s="191"/>
      <c r="G5" s="191"/>
      <c r="H5" s="191"/>
      <c r="I5" s="191"/>
      <c r="J5" s="191"/>
      <c r="K5" s="191"/>
      <c r="L5" s="191"/>
      <c r="M5" s="192"/>
      <c r="P5" s="48"/>
      <c r="Q5" s="48"/>
      <c r="R5" s="48"/>
      <c r="S5" s="48"/>
    </row>
    <row r="6" spans="2:29" ht="24" customHeight="1">
      <c r="B6" s="157" t="s">
        <v>83</v>
      </c>
      <c r="C6" s="158"/>
      <c r="D6" s="158"/>
      <c r="E6" s="158"/>
      <c r="F6" s="158"/>
      <c r="G6" s="158"/>
      <c r="H6" s="158"/>
      <c r="I6" s="158"/>
      <c r="J6" s="158"/>
      <c r="K6" s="158"/>
      <c r="L6" s="158"/>
      <c r="M6" s="159"/>
      <c r="P6" s="48"/>
      <c r="Q6" s="48"/>
      <c r="R6" s="48"/>
      <c r="S6" s="48"/>
    </row>
    <row r="7" spans="2:29">
      <c r="B7" s="49"/>
      <c r="C7" s="50"/>
      <c r="D7" s="51"/>
      <c r="E7" s="51"/>
      <c r="F7" s="52"/>
      <c r="G7" s="52"/>
      <c r="H7" s="53"/>
      <c r="I7" s="53"/>
      <c r="J7" s="51" t="s">
        <v>35</v>
      </c>
      <c r="K7" s="54">
        <v>18</v>
      </c>
      <c r="L7" s="55"/>
      <c r="M7" s="56"/>
    </row>
    <row r="8" spans="2:29" ht="15" customHeight="1">
      <c r="B8" s="180" t="s">
        <v>93</v>
      </c>
      <c r="C8" s="181"/>
      <c r="D8" s="181"/>
      <c r="E8" s="181"/>
      <c r="F8" s="181"/>
      <c r="G8" s="181"/>
      <c r="H8" s="181"/>
      <c r="I8" s="181"/>
      <c r="J8" s="181"/>
      <c r="K8" s="181"/>
      <c r="L8" s="181"/>
      <c r="M8" s="182"/>
    </row>
    <row r="9" spans="2:29">
      <c r="B9" s="193" t="s">
        <v>94</v>
      </c>
      <c r="C9" s="194"/>
      <c r="D9" s="194"/>
      <c r="E9" s="194"/>
      <c r="F9" s="194"/>
      <c r="G9" s="194"/>
      <c r="H9" s="194"/>
      <c r="I9" s="194"/>
      <c r="J9" s="194"/>
      <c r="K9" s="194"/>
      <c r="L9" s="194"/>
      <c r="M9" s="195"/>
      <c r="N9" s="2"/>
      <c r="O9" s="2"/>
    </row>
    <row r="10" spans="2:29" ht="15.75" customHeight="1">
      <c r="B10" s="196" t="s">
        <v>34</v>
      </c>
      <c r="C10" s="197"/>
      <c r="D10" s="197"/>
      <c r="E10" s="197" t="s">
        <v>25</v>
      </c>
      <c r="F10" s="198" t="s">
        <v>6</v>
      </c>
      <c r="G10" s="198" t="s">
        <v>5</v>
      </c>
      <c r="H10" s="198"/>
      <c r="I10" s="198"/>
      <c r="J10" s="200" t="s">
        <v>2</v>
      </c>
      <c r="K10" s="8">
        <f>BDI_supervisão!E13</f>
        <v>0</v>
      </c>
      <c r="L10" s="197" t="s">
        <v>4</v>
      </c>
      <c r="M10" s="199" t="s">
        <v>3</v>
      </c>
      <c r="N10" s="6"/>
      <c r="O10" s="6"/>
    </row>
    <row r="11" spans="2:29" ht="22.5">
      <c r="B11" s="196"/>
      <c r="C11" s="197"/>
      <c r="D11" s="197"/>
      <c r="E11" s="197"/>
      <c r="F11" s="198"/>
      <c r="G11" s="57" t="s">
        <v>33</v>
      </c>
      <c r="H11" s="57" t="s">
        <v>32</v>
      </c>
      <c r="I11" s="58" t="s">
        <v>11</v>
      </c>
      <c r="J11" s="201"/>
      <c r="K11" s="59" t="s">
        <v>20</v>
      </c>
      <c r="L11" s="197"/>
      <c r="M11" s="199"/>
      <c r="N11" s="6"/>
      <c r="O11" s="6"/>
    </row>
    <row r="12" spans="2:29">
      <c r="B12" s="60" t="s">
        <v>69</v>
      </c>
      <c r="C12" s="61"/>
      <c r="D12" s="61"/>
      <c r="E12" s="61"/>
      <c r="F12" s="62"/>
      <c r="G12" s="61"/>
      <c r="H12" s="61"/>
      <c r="I12" s="62"/>
      <c r="J12" s="63"/>
      <c r="K12" s="63"/>
      <c r="L12" s="61"/>
      <c r="M12" s="64"/>
      <c r="N12" s="6"/>
      <c r="O12" s="6"/>
      <c r="R12" s="41" t="s">
        <v>71</v>
      </c>
    </row>
    <row r="13" spans="2:29">
      <c r="B13" s="154" t="s">
        <v>96</v>
      </c>
      <c r="C13" s="155"/>
      <c r="D13" s="155"/>
      <c r="E13" s="155"/>
      <c r="F13" s="155"/>
      <c r="G13" s="155"/>
      <c r="H13" s="155"/>
      <c r="I13" s="155"/>
      <c r="J13" s="155"/>
      <c r="K13" s="155"/>
      <c r="L13" s="155"/>
      <c r="M13" s="156"/>
      <c r="N13" s="6"/>
      <c r="O13" s="6"/>
    </row>
    <row r="14" spans="2:29">
      <c r="B14" s="114" t="s">
        <v>97</v>
      </c>
      <c r="C14" s="121" t="s">
        <v>84</v>
      </c>
      <c r="D14" s="115" t="s">
        <v>82</v>
      </c>
      <c r="E14" s="116" t="s">
        <v>98</v>
      </c>
      <c r="F14" s="116" t="s">
        <v>0</v>
      </c>
      <c r="G14" s="122">
        <v>1</v>
      </c>
      <c r="H14" s="122">
        <v>18</v>
      </c>
      <c r="I14" s="117">
        <f>G14*H14</f>
        <v>18</v>
      </c>
      <c r="J14" s="100"/>
      <c r="K14" s="101">
        <f>$K$10</f>
        <v>0</v>
      </c>
      <c r="L14" s="102">
        <f>TRUNC(J14+J14*K14,2)</f>
        <v>0</v>
      </c>
      <c r="M14" s="103">
        <f>TRUNC(I14*L14,2)</f>
        <v>0</v>
      </c>
      <c r="N14" s="7"/>
      <c r="O14" s="7"/>
    </row>
    <row r="15" spans="2:29">
      <c r="B15" s="114" t="s">
        <v>99</v>
      </c>
      <c r="C15" s="121" t="s">
        <v>100</v>
      </c>
      <c r="D15" s="115"/>
      <c r="E15" s="116" t="s">
        <v>122</v>
      </c>
      <c r="F15" s="116" t="s">
        <v>0</v>
      </c>
      <c r="G15" s="122">
        <v>1</v>
      </c>
      <c r="H15" s="122">
        <v>3</v>
      </c>
      <c r="I15" s="117">
        <f>G15*H15</f>
        <v>3</v>
      </c>
      <c r="J15" s="113"/>
      <c r="K15" s="101">
        <f>$K$10</f>
        <v>0</v>
      </c>
      <c r="L15" s="102">
        <f t="shared" ref="L15:L18" si="0">TRUNC(J15+J15*K15,2)</f>
        <v>0</v>
      </c>
      <c r="M15" s="103">
        <f t="shared" ref="M15:M18" si="1">TRUNC(I15*L15,2)</f>
        <v>0</v>
      </c>
      <c r="N15" s="7"/>
      <c r="O15" s="7"/>
    </row>
    <row r="16" spans="2:29">
      <c r="B16" s="114" t="s">
        <v>101</v>
      </c>
      <c r="C16" s="121" t="s">
        <v>85</v>
      </c>
      <c r="D16" s="115" t="s">
        <v>82</v>
      </c>
      <c r="E16" s="116" t="s">
        <v>123</v>
      </c>
      <c r="F16" s="116" t="s">
        <v>0</v>
      </c>
      <c r="G16" s="122">
        <v>1</v>
      </c>
      <c r="H16" s="122">
        <v>18</v>
      </c>
      <c r="I16" s="117">
        <f>G16*H16</f>
        <v>18</v>
      </c>
      <c r="J16" s="100"/>
      <c r="K16" s="101">
        <f t="shared" ref="K16:K25" si="2">$K$10</f>
        <v>0</v>
      </c>
      <c r="L16" s="102">
        <f t="shared" si="0"/>
        <v>0</v>
      </c>
      <c r="M16" s="103">
        <f t="shared" si="1"/>
        <v>0</v>
      </c>
      <c r="N16" s="7"/>
      <c r="O16" s="7"/>
    </row>
    <row r="17" spans="1:254">
      <c r="B17" s="114" t="s">
        <v>102</v>
      </c>
      <c r="C17" s="104" t="s">
        <v>103</v>
      </c>
      <c r="D17" s="118" t="s">
        <v>74</v>
      </c>
      <c r="E17" s="123" t="s">
        <v>124</v>
      </c>
      <c r="F17" s="119" t="s">
        <v>0</v>
      </c>
      <c r="G17" s="124">
        <v>1</v>
      </c>
      <c r="H17" s="124">
        <v>18</v>
      </c>
      <c r="I17" s="120">
        <f t="shared" ref="I17:I18" si="3">G17*H17</f>
        <v>18</v>
      </c>
      <c r="J17" s="105"/>
      <c r="K17" s="101">
        <f t="shared" si="2"/>
        <v>0</v>
      </c>
      <c r="L17" s="102">
        <f t="shared" si="0"/>
        <v>0</v>
      </c>
      <c r="M17" s="103">
        <f t="shared" si="1"/>
        <v>0</v>
      </c>
      <c r="N17" s="7"/>
      <c r="O17" s="7"/>
    </row>
    <row r="18" spans="1:254">
      <c r="B18" s="114" t="s">
        <v>104</v>
      </c>
      <c r="C18" s="98" t="s">
        <v>86</v>
      </c>
      <c r="D18" s="118" t="s">
        <v>51</v>
      </c>
      <c r="E18" s="123" t="s">
        <v>105</v>
      </c>
      <c r="F18" s="119" t="s">
        <v>0</v>
      </c>
      <c r="G18" s="124">
        <v>1</v>
      </c>
      <c r="H18" s="124">
        <v>4</v>
      </c>
      <c r="I18" s="120">
        <f t="shared" si="3"/>
        <v>4</v>
      </c>
      <c r="J18" s="105"/>
      <c r="K18" s="101">
        <f t="shared" si="2"/>
        <v>0</v>
      </c>
      <c r="L18" s="102">
        <f t="shared" si="0"/>
        <v>0</v>
      </c>
      <c r="M18" s="103">
        <f t="shared" si="1"/>
        <v>0</v>
      </c>
      <c r="N18" s="7"/>
      <c r="O18" s="7"/>
    </row>
    <row r="19" spans="1:254">
      <c r="B19" s="154" t="s">
        <v>106</v>
      </c>
      <c r="C19" s="155"/>
      <c r="D19" s="155"/>
      <c r="E19" s="155"/>
      <c r="F19" s="155"/>
      <c r="G19" s="155"/>
      <c r="H19" s="155"/>
      <c r="I19" s="155"/>
      <c r="J19" s="155"/>
      <c r="K19" s="155"/>
      <c r="L19" s="155"/>
      <c r="M19" s="156"/>
      <c r="N19" s="7"/>
      <c r="O19" s="7"/>
    </row>
    <row r="20" spans="1:254">
      <c r="B20" s="114" t="s">
        <v>108</v>
      </c>
      <c r="C20" s="98" t="s">
        <v>109</v>
      </c>
      <c r="D20" s="118" t="s">
        <v>51</v>
      </c>
      <c r="E20" s="123" t="s">
        <v>125</v>
      </c>
      <c r="F20" s="119" t="s">
        <v>0</v>
      </c>
      <c r="G20" s="124">
        <v>1</v>
      </c>
      <c r="H20" s="124">
        <v>18</v>
      </c>
      <c r="I20" s="120">
        <f t="shared" ref="I20" si="4">G20*H20</f>
        <v>18</v>
      </c>
      <c r="J20" s="106"/>
      <c r="K20" s="101">
        <f t="shared" si="2"/>
        <v>0</v>
      </c>
      <c r="L20" s="102">
        <f>TRUNC(J20+J20*K20,2)</f>
        <v>0</v>
      </c>
      <c r="M20" s="103">
        <f>TRUNC(I20*L20,2)</f>
        <v>0</v>
      </c>
      <c r="N20" s="6"/>
      <c r="O20" s="7"/>
    </row>
    <row r="21" spans="1:254">
      <c r="B21" s="154" t="s">
        <v>107</v>
      </c>
      <c r="C21" s="155"/>
      <c r="D21" s="155"/>
      <c r="E21" s="155"/>
      <c r="F21" s="155"/>
      <c r="G21" s="155"/>
      <c r="H21" s="155"/>
      <c r="I21" s="155"/>
      <c r="J21" s="155"/>
      <c r="K21" s="155"/>
      <c r="L21" s="155"/>
      <c r="M21" s="156"/>
      <c r="N21" s="6"/>
      <c r="O21" s="7"/>
    </row>
    <row r="22" spans="1:254">
      <c r="B22" s="114" t="s">
        <v>110</v>
      </c>
      <c r="C22" s="98" t="s">
        <v>51</v>
      </c>
      <c r="D22" s="99" t="s">
        <v>51</v>
      </c>
      <c r="E22" s="107" t="s">
        <v>126</v>
      </c>
      <c r="F22" s="125" t="s">
        <v>0</v>
      </c>
      <c r="G22" s="122">
        <v>1</v>
      </c>
      <c r="H22" s="122">
        <v>18</v>
      </c>
      <c r="I22" s="117">
        <f t="shared" ref="I22:I25" si="5">G22*H22</f>
        <v>18</v>
      </c>
      <c r="J22" s="100"/>
      <c r="K22" s="101">
        <f t="shared" si="2"/>
        <v>0</v>
      </c>
      <c r="L22" s="102">
        <f t="shared" ref="L22:L25" si="6">TRUNC(J22+J22*K22,2)</f>
        <v>0</v>
      </c>
      <c r="M22" s="103">
        <f t="shared" ref="M22:M25" si="7">TRUNC(I22*L22,2)</f>
        <v>0</v>
      </c>
      <c r="N22" s="6"/>
      <c r="O22" s="7"/>
    </row>
    <row r="23" spans="1:254">
      <c r="B23" s="114" t="s">
        <v>111</v>
      </c>
      <c r="C23" s="98" t="s">
        <v>52</v>
      </c>
      <c r="D23" s="99" t="s">
        <v>51</v>
      </c>
      <c r="E23" s="107" t="s">
        <v>127</v>
      </c>
      <c r="F23" s="126" t="s">
        <v>0</v>
      </c>
      <c r="G23" s="127">
        <v>1</v>
      </c>
      <c r="H23" s="127">
        <v>18</v>
      </c>
      <c r="I23" s="128">
        <f t="shared" si="5"/>
        <v>18</v>
      </c>
      <c r="J23" s="100"/>
      <c r="K23" s="101">
        <f t="shared" si="2"/>
        <v>0</v>
      </c>
      <c r="L23" s="102">
        <f t="shared" si="6"/>
        <v>0</v>
      </c>
      <c r="M23" s="103">
        <f t="shared" si="7"/>
        <v>0</v>
      </c>
      <c r="N23" s="6"/>
      <c r="O23" s="7"/>
    </row>
    <row r="24" spans="1:254">
      <c r="A24" s="41" t="s">
        <v>71</v>
      </c>
      <c r="B24" s="114" t="s">
        <v>112</v>
      </c>
      <c r="C24" s="108" t="s">
        <v>53</v>
      </c>
      <c r="D24" s="99" t="s">
        <v>79</v>
      </c>
      <c r="E24" s="107" t="s">
        <v>128</v>
      </c>
      <c r="F24" s="126" t="s">
        <v>0</v>
      </c>
      <c r="G24" s="127">
        <v>1</v>
      </c>
      <c r="H24" s="127">
        <v>18</v>
      </c>
      <c r="I24" s="128">
        <f t="shared" si="5"/>
        <v>18</v>
      </c>
      <c r="J24" s="100"/>
      <c r="K24" s="101">
        <f t="shared" si="2"/>
        <v>0</v>
      </c>
      <c r="L24" s="102">
        <f t="shared" si="6"/>
        <v>0</v>
      </c>
      <c r="M24" s="103">
        <f t="shared" si="7"/>
        <v>0</v>
      </c>
      <c r="N24" s="6"/>
      <c r="O24" s="7"/>
    </row>
    <row r="25" spans="1:254">
      <c r="B25" s="114" t="s">
        <v>113</v>
      </c>
      <c r="C25" s="109" t="s">
        <v>54</v>
      </c>
      <c r="D25" s="110" t="s">
        <v>80</v>
      </c>
      <c r="E25" s="111" t="s">
        <v>129</v>
      </c>
      <c r="F25" s="129" t="s">
        <v>0</v>
      </c>
      <c r="G25" s="130">
        <v>1</v>
      </c>
      <c r="H25" s="130">
        <v>18</v>
      </c>
      <c r="I25" s="131">
        <f t="shared" si="5"/>
        <v>18</v>
      </c>
      <c r="J25" s="112"/>
      <c r="K25" s="101">
        <f t="shared" si="2"/>
        <v>0</v>
      </c>
      <c r="L25" s="102">
        <f t="shared" si="6"/>
        <v>0</v>
      </c>
      <c r="M25" s="103">
        <f t="shared" si="7"/>
        <v>0</v>
      </c>
      <c r="N25" s="6"/>
    </row>
    <row r="26" spans="1:254">
      <c r="B26" s="66"/>
      <c r="C26" s="67"/>
      <c r="D26" s="67" t="s">
        <v>10</v>
      </c>
      <c r="E26" s="67"/>
      <c r="F26" s="67"/>
      <c r="G26" s="67"/>
      <c r="H26" s="179" t="s">
        <v>31</v>
      </c>
      <c r="I26" s="179"/>
      <c r="J26" s="179"/>
      <c r="K26" s="161"/>
      <c r="L26" s="161"/>
      <c r="M26" s="11">
        <f>SUM(M14:M25)</f>
        <v>0</v>
      </c>
      <c r="N26" s="6"/>
      <c r="O26" s="6"/>
    </row>
    <row r="27" spans="1:254" s="77" customFormat="1" ht="18.75" customHeight="1">
      <c r="A27" s="68"/>
      <c r="B27" s="60" t="s">
        <v>50</v>
      </c>
      <c r="C27" s="69"/>
      <c r="D27" s="70"/>
      <c r="E27" s="70"/>
      <c r="F27" s="71"/>
      <c r="G27" s="72"/>
      <c r="H27" s="72"/>
      <c r="I27" s="72"/>
      <c r="J27" s="72"/>
      <c r="K27" s="72"/>
      <c r="L27" s="72"/>
      <c r="M27" s="73"/>
      <c r="N27" s="74"/>
      <c r="O27" s="4"/>
      <c r="P27" s="75"/>
      <c r="Q27" s="75"/>
      <c r="R27" s="75"/>
      <c r="S27" s="75"/>
      <c r="T27" s="75"/>
      <c r="U27" s="75"/>
      <c r="V27" s="75"/>
      <c r="W27" s="75"/>
      <c r="X27" s="75"/>
      <c r="Y27" s="75"/>
      <c r="Z27" s="76"/>
      <c r="AA27" s="76"/>
      <c r="AB27" s="76"/>
      <c r="AC27" s="76"/>
      <c r="AD27" s="203"/>
      <c r="AE27" s="203"/>
      <c r="AF27" s="203"/>
      <c r="AG27" s="203"/>
      <c r="AH27" s="203"/>
      <c r="AI27" s="204"/>
      <c r="AJ27" s="204"/>
      <c r="AK27" s="204"/>
      <c r="AL27" s="204"/>
      <c r="AM27" s="204"/>
      <c r="AN27" s="204"/>
      <c r="AO27" s="204"/>
      <c r="AP27" s="204"/>
      <c r="AQ27" s="204"/>
      <c r="AR27" s="204"/>
      <c r="AS27" s="204"/>
      <c r="AT27" s="204"/>
      <c r="AU27" s="204"/>
      <c r="AV27" s="204"/>
      <c r="AW27" s="204"/>
      <c r="AX27" s="204"/>
      <c r="AY27" s="204"/>
      <c r="AZ27" s="204"/>
      <c r="BA27" s="204"/>
      <c r="BB27" s="203"/>
      <c r="BC27" s="203"/>
      <c r="BD27" s="203"/>
      <c r="BE27" s="203"/>
      <c r="BF27" s="203"/>
      <c r="BG27" s="204"/>
      <c r="BH27" s="204"/>
      <c r="BI27" s="204"/>
      <c r="BJ27" s="204"/>
      <c r="BK27" s="204"/>
      <c r="BL27" s="204"/>
      <c r="BM27" s="204"/>
      <c r="BN27" s="204"/>
      <c r="BO27" s="204"/>
      <c r="BP27" s="204"/>
      <c r="BQ27" s="204"/>
      <c r="BR27" s="204"/>
      <c r="BS27" s="204"/>
      <c r="BT27" s="204"/>
      <c r="BU27" s="204"/>
      <c r="BV27" s="204"/>
      <c r="BW27" s="204"/>
      <c r="BX27" s="204"/>
      <c r="BY27" s="204"/>
      <c r="BZ27" s="203"/>
      <c r="CA27" s="203"/>
      <c r="CB27" s="203"/>
      <c r="CC27" s="203"/>
      <c r="CD27" s="203"/>
      <c r="CE27" s="204"/>
      <c r="CF27" s="204"/>
      <c r="CG27" s="204"/>
      <c r="CH27" s="204"/>
      <c r="CI27" s="204"/>
      <c r="CJ27" s="204"/>
      <c r="CK27" s="204"/>
      <c r="CL27" s="204"/>
      <c r="CM27" s="204"/>
      <c r="CN27" s="204"/>
      <c r="CO27" s="204"/>
      <c r="CP27" s="204"/>
      <c r="CQ27" s="204"/>
      <c r="CR27" s="204"/>
      <c r="CS27" s="204"/>
      <c r="CT27" s="204"/>
      <c r="CU27" s="204"/>
      <c r="CV27" s="204"/>
      <c r="CW27" s="204"/>
      <c r="CX27" s="203"/>
      <c r="CY27" s="203"/>
      <c r="CZ27" s="203"/>
      <c r="DA27" s="203"/>
      <c r="DB27" s="203"/>
      <c r="DC27" s="204"/>
      <c r="DD27" s="204"/>
      <c r="DE27" s="204"/>
      <c r="DF27" s="204"/>
      <c r="DG27" s="204"/>
      <c r="DH27" s="204"/>
      <c r="DI27" s="204"/>
      <c r="DJ27" s="204"/>
      <c r="DK27" s="204"/>
      <c r="DL27" s="204"/>
      <c r="DM27" s="204"/>
      <c r="DN27" s="204"/>
      <c r="DO27" s="204"/>
      <c r="DP27" s="204"/>
      <c r="DQ27" s="204"/>
      <c r="DR27" s="204"/>
      <c r="DS27" s="204"/>
      <c r="DT27" s="204"/>
      <c r="DU27" s="204"/>
      <c r="DV27" s="203"/>
      <c r="DW27" s="203"/>
      <c r="DX27" s="203"/>
      <c r="DY27" s="203"/>
      <c r="DZ27" s="203"/>
      <c r="EA27" s="206"/>
      <c r="EB27" s="206"/>
      <c r="EC27" s="206"/>
      <c r="ED27" s="206"/>
      <c r="EE27" s="206"/>
      <c r="EF27" s="206"/>
      <c r="EG27" s="206"/>
      <c r="EH27" s="206"/>
      <c r="EI27" s="206"/>
      <c r="EJ27" s="206"/>
      <c r="EK27" s="206"/>
      <c r="EL27" s="206"/>
      <c r="EM27" s="206"/>
      <c r="EN27" s="206"/>
      <c r="EO27" s="206"/>
      <c r="EP27" s="206"/>
      <c r="EQ27" s="206"/>
      <c r="ER27" s="206"/>
      <c r="ES27" s="206"/>
      <c r="ET27" s="205"/>
      <c r="EU27" s="205"/>
      <c r="EV27" s="205"/>
      <c r="EW27" s="205"/>
      <c r="EX27" s="205"/>
      <c r="EY27" s="206"/>
      <c r="EZ27" s="206"/>
      <c r="FA27" s="206"/>
      <c r="FB27" s="206"/>
      <c r="FC27" s="206"/>
      <c r="FD27" s="206"/>
      <c r="FE27" s="206"/>
      <c r="FF27" s="206"/>
      <c r="FG27" s="206"/>
      <c r="FH27" s="206"/>
      <c r="FI27" s="206"/>
      <c r="FJ27" s="206"/>
      <c r="FK27" s="206"/>
      <c r="FL27" s="206"/>
      <c r="FM27" s="206"/>
      <c r="FN27" s="206"/>
      <c r="FO27" s="206"/>
      <c r="FP27" s="206"/>
      <c r="FQ27" s="206"/>
      <c r="FR27" s="205"/>
      <c r="FS27" s="205"/>
      <c r="FT27" s="205"/>
      <c r="FU27" s="205"/>
      <c r="FV27" s="205"/>
      <c r="FW27" s="206"/>
      <c r="FX27" s="206"/>
      <c r="FY27" s="206"/>
      <c r="FZ27" s="206"/>
      <c r="GA27" s="206"/>
      <c r="GB27" s="206"/>
      <c r="GC27" s="206"/>
      <c r="GD27" s="206"/>
      <c r="GE27" s="206"/>
      <c r="GF27" s="206"/>
      <c r="GG27" s="206"/>
      <c r="GH27" s="206"/>
      <c r="GI27" s="206"/>
      <c r="GJ27" s="206"/>
      <c r="GK27" s="206"/>
      <c r="GL27" s="206"/>
      <c r="GM27" s="206"/>
      <c r="GN27" s="206"/>
      <c r="GO27" s="206"/>
      <c r="GP27" s="205"/>
      <c r="GQ27" s="205"/>
      <c r="GR27" s="205"/>
      <c r="GS27" s="205"/>
      <c r="GT27" s="205"/>
      <c r="GU27" s="206"/>
      <c r="GV27" s="206"/>
      <c r="GW27" s="206"/>
      <c r="GX27" s="206"/>
      <c r="GY27" s="206"/>
      <c r="GZ27" s="206"/>
      <c r="HA27" s="206"/>
      <c r="HB27" s="206"/>
      <c r="HC27" s="206"/>
      <c r="HD27" s="206"/>
      <c r="HE27" s="206"/>
      <c r="HF27" s="206"/>
      <c r="HG27" s="206"/>
      <c r="HH27" s="206"/>
      <c r="HI27" s="206"/>
      <c r="HJ27" s="206"/>
      <c r="HK27" s="206"/>
      <c r="HL27" s="206"/>
      <c r="HM27" s="206"/>
      <c r="HN27" s="205"/>
      <c r="HO27" s="205"/>
      <c r="HP27" s="205"/>
      <c r="HQ27" s="205"/>
      <c r="HR27" s="205"/>
      <c r="HS27" s="206"/>
      <c r="HT27" s="206"/>
      <c r="HU27" s="206"/>
      <c r="HV27" s="206"/>
      <c r="HW27" s="206"/>
      <c r="HX27" s="206"/>
      <c r="HY27" s="206"/>
      <c r="HZ27" s="206"/>
      <c r="IA27" s="206"/>
      <c r="IB27" s="206"/>
      <c r="IC27" s="206"/>
      <c r="ID27" s="206"/>
      <c r="IE27" s="206"/>
      <c r="IF27" s="206"/>
      <c r="IG27" s="206"/>
      <c r="IH27" s="206"/>
      <c r="II27" s="206"/>
      <c r="IJ27" s="206"/>
      <c r="IK27" s="206"/>
      <c r="IL27" s="205"/>
      <c r="IM27" s="205"/>
      <c r="IN27" s="205"/>
      <c r="IO27" s="205"/>
      <c r="IP27" s="205"/>
      <c r="IQ27" s="206"/>
      <c r="IR27" s="206"/>
      <c r="IS27" s="206"/>
      <c r="IT27" s="206"/>
    </row>
    <row r="28" spans="1:254">
      <c r="B28" s="132" t="s">
        <v>1</v>
      </c>
      <c r="C28" s="133" t="s">
        <v>12</v>
      </c>
      <c r="D28" s="134"/>
      <c r="E28" s="135"/>
      <c r="F28" s="116" t="s">
        <v>0</v>
      </c>
      <c r="G28" s="122">
        <v>1</v>
      </c>
      <c r="H28" s="122">
        <v>18</v>
      </c>
      <c r="I28" s="117">
        <f t="shared" ref="I28:I31" si="8">G28*H28</f>
        <v>18</v>
      </c>
      <c r="J28" s="13"/>
      <c r="K28" s="65">
        <f t="shared" ref="K28:K31" si="9">$K$10</f>
        <v>0</v>
      </c>
      <c r="L28" s="102">
        <f t="shared" ref="L28:L31" si="10">TRUNC(J28+J28*K28,2)</f>
        <v>0</v>
      </c>
      <c r="M28" s="103">
        <f t="shared" ref="M28:M31" si="11">TRUNC(I28*L28,2)</f>
        <v>0</v>
      </c>
      <c r="O28" s="7"/>
    </row>
    <row r="29" spans="1:254">
      <c r="B29" s="132" t="s">
        <v>55</v>
      </c>
      <c r="C29" s="133" t="s">
        <v>114</v>
      </c>
      <c r="D29" s="135"/>
      <c r="E29" s="135"/>
      <c r="F29" s="116" t="s">
        <v>0</v>
      </c>
      <c r="G29" s="122">
        <v>1</v>
      </c>
      <c r="H29" s="122">
        <v>18</v>
      </c>
      <c r="I29" s="117">
        <f t="shared" si="8"/>
        <v>18</v>
      </c>
      <c r="J29" s="13"/>
      <c r="K29" s="65">
        <f t="shared" si="9"/>
        <v>0</v>
      </c>
      <c r="L29" s="102">
        <f t="shared" si="10"/>
        <v>0</v>
      </c>
      <c r="M29" s="103">
        <f t="shared" si="11"/>
        <v>0</v>
      </c>
      <c r="N29" s="78"/>
      <c r="O29" s="10"/>
      <c r="P29" s="78"/>
      <c r="Q29" s="79"/>
      <c r="R29" s="78"/>
    </row>
    <row r="30" spans="1:254">
      <c r="B30" s="132" t="s">
        <v>73</v>
      </c>
      <c r="C30" s="133" t="s">
        <v>115</v>
      </c>
      <c r="D30" s="135"/>
      <c r="E30" s="135"/>
      <c r="F30" s="116" t="s">
        <v>0</v>
      </c>
      <c r="G30" s="122">
        <v>1</v>
      </c>
      <c r="H30" s="122">
        <v>18</v>
      </c>
      <c r="I30" s="117">
        <f t="shared" si="8"/>
        <v>18</v>
      </c>
      <c r="J30" s="13"/>
      <c r="K30" s="65">
        <f t="shared" si="9"/>
        <v>0</v>
      </c>
      <c r="L30" s="102">
        <f t="shared" si="10"/>
        <v>0</v>
      </c>
      <c r="M30" s="103">
        <f t="shared" si="11"/>
        <v>0</v>
      </c>
      <c r="O30" s="9"/>
      <c r="P30" s="40"/>
      <c r="Q30" s="40"/>
      <c r="R30" s="40"/>
    </row>
    <row r="31" spans="1:254">
      <c r="B31" s="132" t="s">
        <v>56</v>
      </c>
      <c r="C31" s="133" t="s">
        <v>26</v>
      </c>
      <c r="D31" s="135"/>
      <c r="E31" s="135"/>
      <c r="F31" s="116" t="s">
        <v>0</v>
      </c>
      <c r="G31" s="122">
        <v>1</v>
      </c>
      <c r="H31" s="122">
        <v>18</v>
      </c>
      <c r="I31" s="117">
        <f t="shared" si="8"/>
        <v>18</v>
      </c>
      <c r="J31" s="13"/>
      <c r="K31" s="65">
        <f t="shared" si="9"/>
        <v>0</v>
      </c>
      <c r="L31" s="102">
        <f t="shared" si="10"/>
        <v>0</v>
      </c>
      <c r="M31" s="103">
        <f t="shared" si="11"/>
        <v>0</v>
      </c>
      <c r="O31" s="9"/>
      <c r="P31" s="40"/>
      <c r="Q31" s="40"/>
      <c r="R31" s="40"/>
    </row>
    <row r="32" spans="1:254">
      <c r="B32" s="66"/>
      <c r="C32" s="80"/>
      <c r="D32" s="80" t="s">
        <v>10</v>
      </c>
      <c r="E32" s="80"/>
      <c r="F32" s="80"/>
      <c r="G32" s="80"/>
      <c r="H32" s="160" t="s">
        <v>49</v>
      </c>
      <c r="I32" s="160"/>
      <c r="J32" s="161"/>
      <c r="K32" s="161"/>
      <c r="L32" s="161"/>
      <c r="M32" s="11">
        <f>SUM(M28:M31)</f>
        <v>0</v>
      </c>
      <c r="O32" s="9"/>
      <c r="P32" s="40"/>
      <c r="Q32" s="40"/>
      <c r="R32" s="40"/>
    </row>
    <row r="33" spans="1:18" s="83" customFormat="1" ht="18" customHeight="1">
      <c r="A33" s="41"/>
      <c r="B33" s="60" t="s">
        <v>64</v>
      </c>
      <c r="C33" s="69"/>
      <c r="D33" s="70"/>
      <c r="E33" s="70"/>
      <c r="F33" s="71"/>
      <c r="G33" s="72"/>
      <c r="H33" s="72"/>
      <c r="I33" s="72"/>
      <c r="J33" s="72"/>
      <c r="K33" s="72"/>
      <c r="L33" s="72"/>
      <c r="M33" s="73"/>
      <c r="N33" s="40"/>
      <c r="O33" s="1"/>
      <c r="P33" s="81"/>
      <c r="Q33" s="82"/>
      <c r="R33" s="81"/>
    </row>
    <row r="34" spans="1:18">
      <c r="B34" s="132" t="s">
        <v>7</v>
      </c>
      <c r="C34" s="133" t="s">
        <v>12</v>
      </c>
      <c r="D34" s="136"/>
      <c r="E34" s="136"/>
      <c r="F34" s="137" t="s">
        <v>0</v>
      </c>
      <c r="G34" s="122">
        <v>1</v>
      </c>
      <c r="H34" s="122">
        <v>18</v>
      </c>
      <c r="I34" s="117">
        <f t="shared" ref="I34:I35" si="12">G34*H34</f>
        <v>18</v>
      </c>
      <c r="J34" s="14"/>
      <c r="K34" s="65">
        <f t="shared" ref="K34:K35" si="13">$K$10</f>
        <v>0</v>
      </c>
      <c r="L34" s="102">
        <f t="shared" ref="L34:L35" si="14">TRUNC(J34+J34*K34,2)</f>
        <v>0</v>
      </c>
      <c r="M34" s="103">
        <f t="shared" ref="M34:M35" si="15">TRUNC(I34*L34,2)</f>
        <v>0</v>
      </c>
      <c r="N34" s="5"/>
      <c r="O34" s="7"/>
    </row>
    <row r="35" spans="1:18">
      <c r="B35" s="132" t="s">
        <v>57</v>
      </c>
      <c r="C35" s="133" t="s">
        <v>114</v>
      </c>
      <c r="D35" s="136"/>
      <c r="E35" s="136"/>
      <c r="F35" s="137" t="s">
        <v>0</v>
      </c>
      <c r="G35" s="122">
        <v>1</v>
      </c>
      <c r="H35" s="122">
        <v>18</v>
      </c>
      <c r="I35" s="117">
        <f t="shared" si="12"/>
        <v>18</v>
      </c>
      <c r="J35" s="14"/>
      <c r="K35" s="65">
        <f t="shared" si="13"/>
        <v>0</v>
      </c>
      <c r="L35" s="102">
        <f t="shared" si="14"/>
        <v>0</v>
      </c>
      <c r="M35" s="103">
        <f t="shared" si="15"/>
        <v>0</v>
      </c>
      <c r="N35" s="5"/>
      <c r="O35" s="7"/>
    </row>
    <row r="36" spans="1:18">
      <c r="B36" s="84"/>
      <c r="C36" s="72"/>
      <c r="D36" s="72"/>
      <c r="E36" s="72"/>
      <c r="F36" s="71"/>
      <c r="G36" s="72"/>
      <c r="H36" s="161" t="s">
        <v>30</v>
      </c>
      <c r="I36" s="161"/>
      <c r="J36" s="161"/>
      <c r="K36" s="161"/>
      <c r="L36" s="161"/>
      <c r="M36" s="11">
        <f>SUM(M34:M35)</f>
        <v>0</v>
      </c>
    </row>
    <row r="37" spans="1:18" ht="20.25" customHeight="1">
      <c r="B37" s="60" t="s">
        <v>59</v>
      </c>
      <c r="C37" s="69"/>
      <c r="D37" s="85"/>
      <c r="E37" s="85"/>
      <c r="F37" s="71"/>
      <c r="G37" s="72"/>
      <c r="H37" s="72"/>
      <c r="I37" s="72"/>
      <c r="J37" s="72"/>
      <c r="K37" s="72"/>
      <c r="L37" s="72"/>
      <c r="M37" s="73"/>
    </row>
    <row r="38" spans="1:18">
      <c r="B38" s="132" t="s">
        <v>13</v>
      </c>
      <c r="C38" s="138" t="s">
        <v>45</v>
      </c>
      <c r="D38" s="139"/>
      <c r="E38" s="140" t="s">
        <v>46</v>
      </c>
      <c r="F38" s="141" t="s">
        <v>0</v>
      </c>
      <c r="G38" s="122">
        <v>1</v>
      </c>
      <c r="H38" s="122">
        <v>8</v>
      </c>
      <c r="I38" s="117">
        <f t="shared" ref="I38:I41" si="16">G38*H38</f>
        <v>8</v>
      </c>
      <c r="J38" s="14"/>
      <c r="K38" s="65">
        <f t="shared" ref="K38:K41" si="17">$K$10</f>
        <v>0</v>
      </c>
      <c r="L38" s="102">
        <f t="shared" ref="L38:L41" si="18">TRUNC(J38+J38*K38,2)</f>
        <v>0</v>
      </c>
      <c r="M38" s="103">
        <f t="shared" ref="M38:M41" si="19">TRUNC(I38*L38,2)</f>
        <v>0</v>
      </c>
      <c r="O38" s="7"/>
    </row>
    <row r="39" spans="1:18">
      <c r="B39" s="132" t="s">
        <v>75</v>
      </c>
      <c r="C39" s="138" t="s">
        <v>76</v>
      </c>
      <c r="D39" s="139"/>
      <c r="E39" s="140" t="s">
        <v>77</v>
      </c>
      <c r="F39" s="141" t="s">
        <v>0</v>
      </c>
      <c r="G39" s="122">
        <v>1</v>
      </c>
      <c r="H39" s="122">
        <v>16</v>
      </c>
      <c r="I39" s="117">
        <f t="shared" si="16"/>
        <v>16</v>
      </c>
      <c r="J39" s="14"/>
      <c r="K39" s="65">
        <f t="shared" si="17"/>
        <v>0</v>
      </c>
      <c r="L39" s="102">
        <f t="shared" si="18"/>
        <v>0</v>
      </c>
      <c r="M39" s="103">
        <f t="shared" si="19"/>
        <v>0</v>
      </c>
      <c r="O39" s="7"/>
    </row>
    <row r="40" spans="1:18">
      <c r="B40" s="132" t="s">
        <v>60</v>
      </c>
      <c r="C40" s="138" t="s">
        <v>47</v>
      </c>
      <c r="D40" s="139"/>
      <c r="E40" s="140" t="s">
        <v>48</v>
      </c>
      <c r="F40" s="141" t="s">
        <v>0</v>
      </c>
      <c r="G40" s="122">
        <v>1</v>
      </c>
      <c r="H40" s="122">
        <v>16</v>
      </c>
      <c r="I40" s="117">
        <f t="shared" si="16"/>
        <v>16</v>
      </c>
      <c r="J40" s="14"/>
      <c r="K40" s="65">
        <f t="shared" si="17"/>
        <v>0</v>
      </c>
      <c r="L40" s="102">
        <f t="shared" si="18"/>
        <v>0</v>
      </c>
      <c r="M40" s="103">
        <f t="shared" si="19"/>
        <v>0</v>
      </c>
      <c r="O40" s="7"/>
    </row>
    <row r="41" spans="1:18">
      <c r="B41" s="132" t="s">
        <v>61</v>
      </c>
      <c r="C41" s="138" t="s">
        <v>26</v>
      </c>
      <c r="D41" s="139"/>
      <c r="E41" s="140" t="s">
        <v>21</v>
      </c>
      <c r="F41" s="141" t="s">
        <v>0</v>
      </c>
      <c r="G41" s="122">
        <v>1</v>
      </c>
      <c r="H41" s="122">
        <v>18</v>
      </c>
      <c r="I41" s="117">
        <f t="shared" si="16"/>
        <v>18</v>
      </c>
      <c r="J41" s="14"/>
      <c r="K41" s="65">
        <f t="shared" si="17"/>
        <v>0</v>
      </c>
      <c r="L41" s="102">
        <f t="shared" si="18"/>
        <v>0</v>
      </c>
      <c r="M41" s="103">
        <f t="shared" si="19"/>
        <v>0</v>
      </c>
      <c r="O41" s="7"/>
    </row>
    <row r="42" spans="1:18" ht="21" customHeight="1">
      <c r="B42" s="84"/>
      <c r="C42" s="72"/>
      <c r="D42" s="80"/>
      <c r="E42" s="80"/>
      <c r="F42" s="71"/>
      <c r="G42" s="72"/>
      <c r="H42" s="161" t="s">
        <v>29</v>
      </c>
      <c r="I42" s="161"/>
      <c r="J42" s="161"/>
      <c r="K42" s="161"/>
      <c r="L42" s="161"/>
      <c r="M42" s="11">
        <f>SUM(M38:M41)</f>
        <v>0</v>
      </c>
      <c r="N42" s="40" t="s">
        <v>71</v>
      </c>
    </row>
    <row r="43" spans="1:18">
      <c r="B43" s="60" t="s">
        <v>58</v>
      </c>
      <c r="C43" s="69"/>
      <c r="D43" s="70"/>
      <c r="E43" s="86"/>
      <c r="F43" s="71"/>
      <c r="G43" s="72"/>
      <c r="H43" s="72"/>
      <c r="I43" s="72"/>
      <c r="J43" s="72"/>
      <c r="K43" s="72"/>
      <c r="L43" s="72"/>
      <c r="M43" s="73"/>
    </row>
    <row r="44" spans="1:18">
      <c r="B44" s="142" t="s">
        <v>62</v>
      </c>
      <c r="C44" s="143" t="s">
        <v>12</v>
      </c>
      <c r="D44" s="144"/>
      <c r="E44" s="145"/>
      <c r="F44" s="146" t="s">
        <v>0</v>
      </c>
      <c r="G44" s="127">
        <v>1</v>
      </c>
      <c r="H44" s="122">
        <v>18</v>
      </c>
      <c r="I44" s="117">
        <f t="shared" ref="I44:I45" si="20">G44*H44</f>
        <v>18</v>
      </c>
      <c r="J44" s="14"/>
      <c r="K44" s="65">
        <f t="shared" ref="K44:K45" si="21">$K$10</f>
        <v>0</v>
      </c>
      <c r="L44" s="102">
        <f t="shared" ref="L44:L45" si="22">TRUNC(J44+J44*K44,2)</f>
        <v>0</v>
      </c>
      <c r="M44" s="103">
        <f t="shared" ref="M44:M45" si="23">TRUNC(I44*L44,2)</f>
        <v>0</v>
      </c>
      <c r="O44" s="7"/>
    </row>
    <row r="45" spans="1:18">
      <c r="B45" s="147" t="s">
        <v>63</v>
      </c>
      <c r="C45" s="148" t="s">
        <v>114</v>
      </c>
      <c r="D45" s="139"/>
      <c r="E45" s="140"/>
      <c r="F45" s="149" t="s">
        <v>0</v>
      </c>
      <c r="G45" s="150">
        <v>1</v>
      </c>
      <c r="H45" s="151">
        <v>18</v>
      </c>
      <c r="I45" s="117">
        <f t="shared" si="20"/>
        <v>18</v>
      </c>
      <c r="J45" s="14"/>
      <c r="K45" s="65">
        <f t="shared" si="21"/>
        <v>0</v>
      </c>
      <c r="L45" s="102">
        <f t="shared" si="22"/>
        <v>0</v>
      </c>
      <c r="M45" s="103">
        <f t="shared" si="23"/>
        <v>0</v>
      </c>
      <c r="O45" s="7"/>
    </row>
    <row r="46" spans="1:18" ht="21" customHeight="1">
      <c r="B46" s="84"/>
      <c r="C46" s="80"/>
      <c r="D46" s="80"/>
      <c r="E46" s="80"/>
      <c r="F46" s="87"/>
      <c r="G46" s="80"/>
      <c r="H46" s="160" t="s">
        <v>65</v>
      </c>
      <c r="I46" s="160"/>
      <c r="J46" s="161"/>
      <c r="K46" s="161"/>
      <c r="L46" s="161"/>
      <c r="M46" s="11">
        <f>SUM(M44:M45)</f>
        <v>0</v>
      </c>
    </row>
    <row r="47" spans="1:18" ht="14.25" customHeight="1">
      <c r="B47" s="174" t="s">
        <v>68</v>
      </c>
      <c r="C47" s="175"/>
      <c r="D47" s="175"/>
      <c r="E47" s="175"/>
      <c r="F47" s="175"/>
      <c r="G47" s="175"/>
      <c r="H47" s="175"/>
      <c r="I47" s="175"/>
      <c r="J47" s="175"/>
      <c r="K47" s="175"/>
      <c r="L47" s="175"/>
      <c r="M47" s="176"/>
      <c r="O47" s="88"/>
    </row>
    <row r="48" spans="1:18" ht="14.25" customHeight="1">
      <c r="B48" s="132" t="s">
        <v>66</v>
      </c>
      <c r="C48" s="133" t="s">
        <v>116</v>
      </c>
      <c r="D48" s="152"/>
      <c r="E48" s="116" t="s">
        <v>72</v>
      </c>
      <c r="F48" s="153" t="s">
        <v>0</v>
      </c>
      <c r="G48" s="122">
        <v>1</v>
      </c>
      <c r="H48" s="122">
        <v>18</v>
      </c>
      <c r="I48" s="117">
        <f t="shared" ref="I48:I50" si="24">G48*H48</f>
        <v>18</v>
      </c>
      <c r="J48" s="13"/>
      <c r="K48" s="65">
        <f t="shared" ref="K48:K50" si="25">$K$10</f>
        <v>0</v>
      </c>
      <c r="L48" s="102">
        <f t="shared" ref="L48:L50" si="26">TRUNC(J48+J48*K48,2)</f>
        <v>0</v>
      </c>
      <c r="M48" s="103">
        <f t="shared" ref="M48:M50" si="27">TRUNC(I48*L48,2)</f>
        <v>0</v>
      </c>
      <c r="O48" s="88"/>
    </row>
    <row r="49" spans="1:15" ht="14.25" customHeight="1">
      <c r="B49" s="132" t="s">
        <v>117</v>
      </c>
      <c r="C49" s="133" t="s">
        <v>118</v>
      </c>
      <c r="D49" s="152"/>
      <c r="E49" s="116" t="s">
        <v>119</v>
      </c>
      <c r="F49" s="153" t="s">
        <v>0</v>
      </c>
      <c r="G49" s="122">
        <v>1</v>
      </c>
      <c r="H49" s="122">
        <v>18</v>
      </c>
      <c r="I49" s="117">
        <f t="shared" si="24"/>
        <v>18</v>
      </c>
      <c r="J49" s="13"/>
      <c r="K49" s="65">
        <f t="shared" si="25"/>
        <v>0</v>
      </c>
      <c r="L49" s="102">
        <f t="shared" si="26"/>
        <v>0</v>
      </c>
      <c r="M49" s="103">
        <f t="shared" si="27"/>
        <v>0</v>
      </c>
      <c r="O49" s="88"/>
    </row>
    <row r="50" spans="1:15" ht="14.25" customHeight="1">
      <c r="B50" s="132" t="s">
        <v>120</v>
      </c>
      <c r="C50" s="133" t="s">
        <v>121</v>
      </c>
      <c r="D50" s="152"/>
      <c r="E50" s="116" t="s">
        <v>119</v>
      </c>
      <c r="F50" s="153" t="s">
        <v>0</v>
      </c>
      <c r="G50" s="122">
        <v>1</v>
      </c>
      <c r="H50" s="122">
        <v>18</v>
      </c>
      <c r="I50" s="117">
        <f t="shared" si="24"/>
        <v>18</v>
      </c>
      <c r="J50" s="13"/>
      <c r="K50" s="65">
        <f t="shared" si="25"/>
        <v>0</v>
      </c>
      <c r="L50" s="102">
        <f t="shared" si="26"/>
        <v>0</v>
      </c>
      <c r="M50" s="103">
        <f t="shared" si="27"/>
        <v>0</v>
      </c>
      <c r="O50" s="7"/>
    </row>
    <row r="51" spans="1:15" ht="17.25" customHeight="1">
      <c r="B51" s="84"/>
      <c r="C51" s="72"/>
      <c r="D51" s="72"/>
      <c r="E51" s="72"/>
      <c r="F51" s="71"/>
      <c r="G51" s="72"/>
      <c r="H51" s="161" t="s">
        <v>67</v>
      </c>
      <c r="I51" s="161"/>
      <c r="J51" s="161"/>
      <c r="K51" s="161"/>
      <c r="L51" s="161"/>
      <c r="M51" s="11">
        <f>SUM(M48:M50)</f>
        <v>0</v>
      </c>
      <c r="O51" s="7"/>
    </row>
    <row r="52" spans="1:15" ht="20.25" customHeight="1">
      <c r="B52" s="171" t="s">
        <v>36</v>
      </c>
      <c r="C52" s="172"/>
      <c r="D52" s="172"/>
      <c r="E52" s="172"/>
      <c r="F52" s="172"/>
      <c r="G52" s="172"/>
      <c r="H52" s="172"/>
      <c r="I52" s="172"/>
      <c r="J52" s="172"/>
      <c r="K52" s="172"/>
      <c r="L52" s="173"/>
      <c r="M52" s="12">
        <f>M26+M32+M36+M42+M46+M51</f>
        <v>0</v>
      </c>
      <c r="N52" s="89"/>
    </row>
    <row r="53" spans="1:15" ht="15" customHeight="1">
      <c r="A53" s="40"/>
      <c r="B53" s="168" t="s">
        <v>28</v>
      </c>
      <c r="C53" s="169"/>
      <c r="D53" s="169"/>
      <c r="E53" s="169"/>
      <c r="F53" s="169"/>
      <c r="G53" s="169"/>
      <c r="H53" s="169"/>
      <c r="I53" s="169"/>
      <c r="J53" s="169"/>
      <c r="K53" s="169"/>
      <c r="L53" s="169"/>
      <c r="M53" s="170"/>
      <c r="N53" s="90"/>
    </row>
    <row r="54" spans="1:15" ht="15" customHeight="1">
      <c r="A54" s="40"/>
      <c r="B54" s="165" t="s">
        <v>95</v>
      </c>
      <c r="C54" s="166"/>
      <c r="D54" s="166"/>
      <c r="E54" s="166"/>
      <c r="F54" s="166"/>
      <c r="G54" s="166"/>
      <c r="H54" s="166"/>
      <c r="I54" s="166"/>
      <c r="J54" s="166"/>
      <c r="K54" s="166"/>
      <c r="L54" s="166"/>
      <c r="M54" s="167"/>
    </row>
    <row r="55" spans="1:15" ht="27" customHeight="1">
      <c r="A55" s="40"/>
      <c r="B55" s="91"/>
      <c r="C55" s="91"/>
      <c r="D55" s="91"/>
      <c r="E55" s="91"/>
      <c r="F55" s="91"/>
      <c r="G55" s="91"/>
      <c r="H55" s="91"/>
      <c r="I55" s="91"/>
      <c r="J55" s="91"/>
      <c r="K55" s="91" t="s">
        <v>71</v>
      </c>
      <c r="L55" s="91"/>
      <c r="M55" s="92"/>
      <c r="O55" s="93"/>
    </row>
    <row r="56" spans="1:15" ht="21.75" customHeight="1">
      <c r="C56" s="96"/>
    </row>
    <row r="57" spans="1:15" ht="22.5" customHeight="1">
      <c r="B57" s="177"/>
      <c r="C57" s="177"/>
      <c r="D57" s="94"/>
      <c r="E57" s="178"/>
      <c r="F57" s="178"/>
    </row>
    <row r="58" spans="1:15">
      <c r="C58" s="96"/>
    </row>
    <row r="59" spans="1:15">
      <c r="B59" s="162"/>
      <c r="C59" s="163"/>
      <c r="D59" s="95"/>
      <c r="E59" s="164"/>
      <c r="F59" s="164"/>
    </row>
    <row r="63" spans="1:15">
      <c r="C63" s="97"/>
    </row>
  </sheetData>
  <mergeCells count="53">
    <mergeCell ref="IQ27:IT27"/>
    <mergeCell ref="FW27:GO27"/>
    <mergeCell ref="GP27:GT27"/>
    <mergeCell ref="GU27:HM27"/>
    <mergeCell ref="HN27:HR27"/>
    <mergeCell ref="IL27:IP27"/>
    <mergeCell ref="HS27:IK27"/>
    <mergeCell ref="CE27:CW27"/>
    <mergeCell ref="AI27:BA27"/>
    <mergeCell ref="FR27:FV27"/>
    <mergeCell ref="ET27:EX27"/>
    <mergeCell ref="EY27:FQ27"/>
    <mergeCell ref="EA27:ES27"/>
    <mergeCell ref="CX27:DB27"/>
    <mergeCell ref="DC27:DU27"/>
    <mergeCell ref="DV27:DZ27"/>
    <mergeCell ref="W4:AC4"/>
    <mergeCell ref="AD27:AH27"/>
    <mergeCell ref="BB27:BF27"/>
    <mergeCell ref="BG27:BY27"/>
    <mergeCell ref="BZ27:CD27"/>
    <mergeCell ref="B1:M1"/>
    <mergeCell ref="B2:M2"/>
    <mergeCell ref="B3:M3"/>
    <mergeCell ref="I4:L4"/>
    <mergeCell ref="B5:M5"/>
    <mergeCell ref="H36:L36"/>
    <mergeCell ref="H42:L42"/>
    <mergeCell ref="H46:L46"/>
    <mergeCell ref="B52:L52"/>
    <mergeCell ref="B47:M47"/>
    <mergeCell ref="B59:C59"/>
    <mergeCell ref="E59:F59"/>
    <mergeCell ref="B54:M54"/>
    <mergeCell ref="B53:M53"/>
    <mergeCell ref="H51:L51"/>
    <mergeCell ref="B57:C57"/>
    <mergeCell ref="E57:F57"/>
    <mergeCell ref="B13:M13"/>
    <mergeCell ref="B19:M19"/>
    <mergeCell ref="B21:M21"/>
    <mergeCell ref="B6:M6"/>
    <mergeCell ref="H32:L32"/>
    <mergeCell ref="H26:L26"/>
    <mergeCell ref="B8:M8"/>
    <mergeCell ref="B9:M9"/>
    <mergeCell ref="B10:D11"/>
    <mergeCell ref="E10:E11"/>
    <mergeCell ref="F10:F11"/>
    <mergeCell ref="G10:I10"/>
    <mergeCell ref="L10:L11"/>
    <mergeCell ref="M10:M11"/>
    <mergeCell ref="J10:J11"/>
  </mergeCells>
  <phoneticPr fontId="3" type="noConversion"/>
  <printOptions horizontalCentered="1"/>
  <pageMargins left="0.31496062992125984" right="0.31496062992125984" top="0.39370078740157483" bottom="0.78740157480314965" header="0.51181102362204722" footer="0.31496062992125984"/>
  <pageSetup paperSize="9" scale="63" firstPageNumber="0" fitToHeight="0" orientation="portrait" horizontalDpi="300" verticalDpi="300" r:id="rId1"/>
  <headerFooter alignWithMargins="0"/>
  <ignoredErrors>
    <ignoredError sqref="K28:K31 K34:K35 K38:K41 K44:K45 K50 K16 K22:K25 K14 K18 K20" unlocked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  <pageSetUpPr fitToPage="1"/>
  </sheetPr>
  <dimension ref="B1:O46"/>
  <sheetViews>
    <sheetView showGridLines="0" tabSelected="1" zoomScale="90" zoomScaleNormal="90" zoomScaleSheetLayoutView="80" workbookViewId="0">
      <selection activeCell="E24" sqref="E24"/>
    </sheetView>
  </sheetViews>
  <sheetFormatPr defaultRowHeight="15"/>
  <cols>
    <col min="1" max="1" width="8" style="20" customWidth="1"/>
    <col min="2" max="2" width="28" style="20" customWidth="1"/>
    <col min="3" max="3" width="20.5703125" style="20" customWidth="1"/>
    <col min="4" max="5" width="20.7109375" style="20" customWidth="1"/>
    <col min="6" max="6" width="9.140625" style="20"/>
    <col min="7" max="7" width="10.85546875" style="20" customWidth="1"/>
    <col min="8" max="8" width="9.140625" style="20"/>
    <col min="9" max="9" width="14.28515625" style="20" bestFit="1" customWidth="1"/>
    <col min="10" max="16384" width="9.140625" style="20"/>
  </cols>
  <sheetData>
    <row r="1" spans="2:15">
      <c r="B1" s="16"/>
      <c r="C1" s="17"/>
      <c r="D1" s="17"/>
      <c r="E1" s="18"/>
      <c r="F1" s="19"/>
      <c r="G1" s="19"/>
      <c r="H1" s="19"/>
      <c r="I1" s="19"/>
      <c r="J1" s="19"/>
      <c r="K1" s="19"/>
      <c r="L1" s="19"/>
      <c r="M1" s="19"/>
    </row>
    <row r="2" spans="2:15" ht="24.75" customHeight="1">
      <c r="B2" s="214" t="s">
        <v>27</v>
      </c>
      <c r="C2" s="215"/>
      <c r="D2" s="215"/>
      <c r="E2" s="216"/>
      <c r="F2" s="19"/>
      <c r="G2" s="19"/>
      <c r="H2" s="19"/>
      <c r="I2" s="19"/>
      <c r="J2" s="19"/>
      <c r="K2" s="19"/>
      <c r="L2" s="19"/>
      <c r="M2" s="19"/>
    </row>
    <row r="3" spans="2:15">
      <c r="B3" s="221"/>
      <c r="C3" s="222"/>
      <c r="D3" s="222"/>
      <c r="E3" s="218"/>
      <c r="F3" s="19"/>
      <c r="G3" s="19"/>
      <c r="H3" s="19"/>
      <c r="I3" s="19"/>
      <c r="J3" s="19"/>
      <c r="K3" s="19"/>
      <c r="L3" s="19"/>
      <c r="M3" s="19"/>
    </row>
    <row r="4" spans="2:15">
      <c r="B4" s="217" t="s">
        <v>19</v>
      </c>
      <c r="C4" s="218"/>
      <c r="D4" s="21" t="s">
        <v>17</v>
      </c>
      <c r="E4" s="21" t="s">
        <v>16</v>
      </c>
      <c r="F4" s="19"/>
      <c r="G4" s="19"/>
      <c r="H4" s="19"/>
      <c r="I4" s="19"/>
      <c r="J4" s="19"/>
      <c r="K4" s="19"/>
      <c r="L4" s="19"/>
      <c r="M4" s="19"/>
    </row>
    <row r="5" spans="2:15">
      <c r="B5" s="22" t="s">
        <v>37</v>
      </c>
      <c r="C5" s="23" t="s">
        <v>18</v>
      </c>
      <c r="D5" s="15"/>
      <c r="E5" s="15"/>
      <c r="F5" s="19"/>
      <c r="G5" s="19"/>
      <c r="H5" s="19"/>
      <c r="I5" s="19"/>
      <c r="J5" s="19"/>
      <c r="K5" s="19"/>
      <c r="L5" s="19"/>
      <c r="M5" s="19"/>
    </row>
    <row r="6" spans="2:15">
      <c r="B6" s="22" t="s">
        <v>38</v>
      </c>
      <c r="C6" s="23" t="s">
        <v>87</v>
      </c>
      <c r="D6" s="15"/>
      <c r="E6" s="15"/>
      <c r="F6" s="19"/>
      <c r="G6" s="19"/>
      <c r="H6" s="19"/>
      <c r="I6" s="19"/>
      <c r="J6" s="19"/>
      <c r="K6" s="19"/>
      <c r="L6" s="19"/>
      <c r="M6" s="19"/>
    </row>
    <row r="7" spans="2:15">
      <c r="B7" s="22" t="s">
        <v>39</v>
      </c>
      <c r="C7" s="23" t="s">
        <v>88</v>
      </c>
      <c r="D7" s="15"/>
      <c r="E7" s="15"/>
      <c r="F7" s="19"/>
      <c r="G7" s="19"/>
      <c r="H7" s="19"/>
      <c r="I7" s="19"/>
      <c r="J7" s="19"/>
      <c r="K7" s="19"/>
      <c r="L7" s="19"/>
      <c r="M7" s="19"/>
    </row>
    <row r="8" spans="2:15">
      <c r="B8" s="22" t="s">
        <v>40</v>
      </c>
      <c r="C8" s="23" t="s">
        <v>89</v>
      </c>
      <c r="D8" s="15"/>
      <c r="E8" s="15"/>
      <c r="F8" s="19"/>
      <c r="G8" s="19"/>
      <c r="H8" s="19"/>
      <c r="I8" s="19"/>
      <c r="J8" s="19"/>
      <c r="K8" s="19"/>
      <c r="L8" s="19"/>
      <c r="M8" s="19"/>
    </row>
    <row r="9" spans="2:15">
      <c r="B9" s="22" t="s">
        <v>41</v>
      </c>
      <c r="C9" s="23" t="s">
        <v>18</v>
      </c>
      <c r="D9" s="15"/>
      <c r="E9" s="15"/>
      <c r="F9" s="19"/>
      <c r="G9" s="19"/>
      <c r="H9" s="19"/>
      <c r="I9" s="19"/>
      <c r="J9" s="19"/>
      <c r="K9" s="24"/>
      <c r="L9" s="19"/>
      <c r="M9" s="19"/>
    </row>
    <row r="10" spans="2:15">
      <c r="B10" s="22" t="s">
        <v>42</v>
      </c>
      <c r="C10" s="23" t="s">
        <v>15</v>
      </c>
      <c r="D10" s="15"/>
      <c r="E10" s="15"/>
      <c r="F10" s="19"/>
      <c r="G10" s="19"/>
      <c r="H10" s="19"/>
      <c r="I10" s="19"/>
      <c r="J10" s="19"/>
      <c r="K10" s="19"/>
      <c r="L10" s="19"/>
      <c r="M10" s="19"/>
    </row>
    <row r="11" spans="2:15">
      <c r="B11" s="22" t="s">
        <v>43</v>
      </c>
      <c r="C11" s="23" t="s">
        <v>14</v>
      </c>
      <c r="D11" s="15"/>
      <c r="E11" s="15"/>
      <c r="F11" s="19"/>
      <c r="G11" s="19"/>
      <c r="H11" s="19"/>
      <c r="I11" s="19"/>
      <c r="J11" s="19"/>
      <c r="K11" s="19"/>
      <c r="L11" s="19"/>
      <c r="M11" s="19"/>
    </row>
    <row r="12" spans="2:15">
      <c r="B12" s="25" t="s">
        <v>44</v>
      </c>
      <c r="C12" s="23" t="s">
        <v>78</v>
      </c>
      <c r="D12" s="15"/>
      <c r="E12" s="15"/>
      <c r="F12" s="19"/>
      <c r="G12" s="19"/>
      <c r="H12" s="19"/>
      <c r="I12" s="26"/>
      <c r="J12" s="19"/>
      <c r="K12" s="19"/>
      <c r="L12" s="19"/>
      <c r="M12" s="19"/>
      <c r="N12" s="27"/>
      <c r="O12" s="28"/>
    </row>
    <row r="13" spans="2:15">
      <c r="B13" s="219" t="s">
        <v>70</v>
      </c>
      <c r="C13" s="220"/>
      <c r="D13" s="29">
        <f>ROUND(SUM(D5:D12),4)</f>
        <v>0</v>
      </c>
      <c r="E13" s="29"/>
      <c r="F13" s="30"/>
      <c r="G13" s="30"/>
      <c r="H13" s="30"/>
      <c r="I13" s="30"/>
      <c r="J13" s="30"/>
      <c r="K13" s="30"/>
      <c r="L13" s="30"/>
      <c r="M13" s="19"/>
      <c r="O13" s="28"/>
    </row>
    <row r="14" spans="2:15">
      <c r="B14" s="211" t="s">
        <v>24</v>
      </c>
      <c r="C14" s="212"/>
      <c r="D14" s="212"/>
      <c r="E14" s="213"/>
      <c r="F14" s="30"/>
      <c r="G14" s="30"/>
      <c r="H14" s="30"/>
      <c r="I14" s="30"/>
      <c r="J14" s="31"/>
      <c r="K14" s="30"/>
      <c r="L14" s="30"/>
      <c r="M14" s="19"/>
      <c r="O14" s="28"/>
    </row>
    <row r="15" spans="2:15">
      <c r="B15" s="211" t="s">
        <v>23</v>
      </c>
      <c r="C15" s="212"/>
      <c r="D15" s="212"/>
      <c r="E15" s="213"/>
      <c r="F15" s="30"/>
      <c r="G15" s="30"/>
      <c r="H15" s="30"/>
      <c r="I15" s="30"/>
      <c r="J15" s="30"/>
      <c r="K15" s="30"/>
      <c r="L15" s="30"/>
      <c r="M15" s="19"/>
      <c r="O15" s="28"/>
    </row>
    <row r="16" spans="2:15">
      <c r="B16" s="32" t="s">
        <v>90</v>
      </c>
      <c r="C16" s="33"/>
      <c r="D16" s="34"/>
      <c r="E16" s="35"/>
      <c r="F16" s="30"/>
      <c r="G16" s="30"/>
      <c r="H16" s="30"/>
      <c r="I16" s="30"/>
      <c r="J16" s="31"/>
      <c r="K16" s="30"/>
      <c r="L16" s="30"/>
      <c r="M16" s="19"/>
      <c r="N16" s="27"/>
      <c r="O16" s="28"/>
    </row>
    <row r="17" spans="2:15">
      <c r="B17" s="211" t="s">
        <v>22</v>
      </c>
      <c r="C17" s="212"/>
      <c r="D17" s="212"/>
      <c r="E17" s="213"/>
      <c r="F17" s="30"/>
      <c r="G17" s="30"/>
      <c r="H17" s="30"/>
      <c r="I17" s="30"/>
      <c r="J17" s="30"/>
      <c r="K17" s="30"/>
      <c r="L17" s="30"/>
      <c r="M17" s="19"/>
      <c r="N17" s="27"/>
      <c r="O17" s="28"/>
    </row>
    <row r="18" spans="2:15" ht="15" customHeight="1">
      <c r="B18" s="209" t="s">
        <v>91</v>
      </c>
      <c r="C18" s="210"/>
      <c r="D18" s="210"/>
      <c r="E18" s="210"/>
      <c r="F18" s="30"/>
      <c r="G18" s="30"/>
      <c r="H18" s="30"/>
      <c r="I18" s="30"/>
      <c r="J18" s="30"/>
      <c r="K18" s="30"/>
      <c r="L18" s="30"/>
      <c r="M18" s="19"/>
      <c r="O18" s="28"/>
    </row>
    <row r="19" spans="2:15">
      <c r="B19" s="207"/>
      <c r="C19" s="208"/>
      <c r="D19" s="208"/>
      <c r="E19" s="208"/>
      <c r="H19" s="19"/>
      <c r="K19" s="19"/>
      <c r="L19" s="19"/>
      <c r="M19" s="19"/>
      <c r="O19" s="28"/>
    </row>
    <row r="20" spans="2:15">
      <c r="H20" s="30"/>
      <c r="I20" s="30"/>
      <c r="J20" s="30"/>
      <c r="K20" s="30"/>
      <c r="L20" s="30"/>
      <c r="M20" s="19"/>
      <c r="O20" s="28"/>
    </row>
    <row r="21" spans="2:15">
      <c r="B21" s="36"/>
      <c r="C21" s="30"/>
      <c r="D21" s="30"/>
      <c r="E21" s="30"/>
      <c r="F21" s="30"/>
      <c r="G21" s="30" t="s">
        <v>71</v>
      </c>
      <c r="H21" s="30"/>
      <c r="I21" s="30"/>
      <c r="J21" s="30"/>
      <c r="K21" s="30"/>
      <c r="L21" s="30"/>
      <c r="M21" s="30"/>
    </row>
    <row r="22" spans="2:15"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</row>
    <row r="23" spans="2:15">
      <c r="B23" s="37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19"/>
      <c r="O23" s="28"/>
    </row>
    <row r="24" spans="2:15"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</row>
    <row r="25" spans="2:15">
      <c r="B25" s="38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</row>
    <row r="26" spans="2:15">
      <c r="B26" s="30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O26" s="28"/>
    </row>
    <row r="27" spans="2:15">
      <c r="B27" s="3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O27" s="28"/>
    </row>
    <row r="28" spans="2:15">
      <c r="B28" s="19"/>
      <c r="M28" s="19"/>
      <c r="O28" s="28"/>
    </row>
    <row r="29" spans="2:15">
      <c r="B29" s="19"/>
    </row>
    <row r="31" spans="2:15">
      <c r="M31" s="19"/>
      <c r="O31" s="28"/>
    </row>
    <row r="32" spans="2:15">
      <c r="B32" s="19"/>
      <c r="M32" s="19"/>
      <c r="O32" s="28"/>
    </row>
    <row r="33" spans="13:15">
      <c r="M33" s="19"/>
      <c r="O33" s="28"/>
    </row>
    <row r="34" spans="13:15">
      <c r="M34" s="19"/>
      <c r="O34" s="28"/>
    </row>
    <row r="37" spans="13:15">
      <c r="M37" s="19"/>
      <c r="O37" s="28"/>
    </row>
    <row r="38" spans="13:15">
      <c r="M38" s="19"/>
      <c r="O38" s="28"/>
    </row>
    <row r="39" spans="13:15">
      <c r="M39" s="19"/>
      <c r="O39" s="28"/>
    </row>
    <row r="42" spans="13:15">
      <c r="M42" s="19"/>
      <c r="O42" s="28"/>
    </row>
    <row r="43" spans="13:15">
      <c r="M43" s="19"/>
      <c r="O43" s="28"/>
    </row>
    <row r="44" spans="13:15">
      <c r="O44" s="28"/>
    </row>
    <row r="46" spans="13:15" ht="7.5" customHeight="1"/>
  </sheetData>
  <mergeCells count="9">
    <mergeCell ref="B19:E19"/>
    <mergeCell ref="B18:E18"/>
    <mergeCell ref="B14:E14"/>
    <mergeCell ref="B2:E2"/>
    <mergeCell ref="B4:C4"/>
    <mergeCell ref="B13:C13"/>
    <mergeCell ref="B3:E3"/>
    <mergeCell ref="B17:E17"/>
    <mergeCell ref="B15:E15"/>
  </mergeCells>
  <pageMargins left="0.51181102362204722" right="0.51181102362204722" top="0.78740157480314965" bottom="0.78740157480314965" header="0.31496062992125984" footer="0.31496062992125984"/>
  <pageSetup paperSize="9" scale="8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207D0-6789-4B2E-B1B7-1781E522FA44}">
  <sheetPr>
    <tabColor rgb="FF00B050"/>
  </sheetPr>
  <dimension ref="A1:AA35"/>
  <sheetViews>
    <sheetView showWhiteSpace="0" view="pageBreakPreview" topLeftCell="B7" zoomScale="90" zoomScaleNormal="80" zoomScaleSheetLayoutView="90" zoomScalePageLayoutView="40" workbookViewId="0">
      <selection activeCell="W18" sqref="W18"/>
    </sheetView>
  </sheetViews>
  <sheetFormatPr defaultColWidth="11.42578125" defaultRowHeight="0" customHeight="1" zeroHeight="1"/>
  <cols>
    <col min="1" max="1" width="4.28515625" style="294" customWidth="1"/>
    <col min="2" max="2" width="47.7109375" style="295" customWidth="1"/>
    <col min="3" max="3" width="6" style="224" customWidth="1"/>
    <col min="4" max="4" width="24.7109375" style="296" customWidth="1"/>
    <col min="5" max="5" width="18.7109375" style="224" customWidth="1"/>
    <col min="6" max="6" width="18.7109375" style="296" customWidth="1"/>
    <col min="7" max="7" width="18.7109375" style="224" customWidth="1"/>
    <col min="8" max="8" width="18.7109375" style="296" customWidth="1"/>
    <col min="9" max="10" width="18.7109375" style="224" customWidth="1"/>
    <col min="11" max="11" width="21.140625" style="224" customWidth="1"/>
    <col min="12" max="15" width="18.7109375" style="224" customWidth="1"/>
    <col min="16" max="16" width="21.42578125" style="224" customWidth="1"/>
    <col min="17" max="17" width="18.7109375" style="224" customWidth="1"/>
    <col min="18" max="19" width="18" style="225" customWidth="1"/>
    <col min="20" max="20" width="18.7109375" style="225" customWidth="1"/>
    <col min="21" max="21" width="17.140625" style="225" customWidth="1"/>
    <col min="22" max="22" width="18.140625" style="225" customWidth="1"/>
    <col min="23" max="23" width="17.42578125" style="225" customWidth="1"/>
    <col min="24" max="27" width="15.140625" style="225" customWidth="1"/>
    <col min="28" max="29" width="11.42578125" style="225" customWidth="1"/>
    <col min="30" max="30" width="11.5703125" style="225" customWidth="1"/>
    <col min="31" max="31" width="11.42578125" style="225" customWidth="1"/>
    <col min="32" max="32" width="11.5703125" style="225" customWidth="1"/>
    <col min="33" max="35" width="11.42578125" style="225" customWidth="1"/>
    <col min="36" max="36" width="11.5703125" style="225" customWidth="1"/>
    <col min="37" max="37" width="11.42578125" style="225" customWidth="1"/>
    <col min="38" max="38" width="11.5703125" style="225" customWidth="1"/>
    <col min="39" max="16384" width="11.42578125" style="225"/>
  </cols>
  <sheetData>
    <row r="1" spans="1:27" ht="21" customHeight="1">
      <c r="A1" s="223"/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</row>
    <row r="2" spans="1:27" s="223" customFormat="1" ht="12.75" customHeight="1" thickBot="1"/>
    <row r="3" spans="1:27" ht="18.75" customHeight="1">
      <c r="A3" s="226"/>
      <c r="B3" s="227" t="s">
        <v>9</v>
      </c>
      <c r="C3" s="228"/>
      <c r="D3" s="229"/>
      <c r="E3" s="230" t="s">
        <v>9</v>
      </c>
      <c r="F3" s="231"/>
      <c r="G3" s="231"/>
      <c r="H3" s="231"/>
      <c r="I3" s="231"/>
      <c r="J3" s="232"/>
      <c r="K3" s="230" t="s">
        <v>9</v>
      </c>
      <c r="L3" s="231"/>
      <c r="M3" s="231"/>
      <c r="N3" s="231"/>
      <c r="O3" s="231"/>
      <c r="P3" s="232"/>
      <c r="Q3" s="230" t="s">
        <v>9</v>
      </c>
      <c r="R3" s="231"/>
      <c r="S3" s="231"/>
      <c r="T3" s="231"/>
      <c r="U3" s="231"/>
      <c r="V3" s="231"/>
      <c r="W3" s="232"/>
      <c r="X3" s="233"/>
      <c r="Y3" s="233"/>
      <c r="Z3" s="233"/>
      <c r="AA3" s="233"/>
    </row>
    <row r="4" spans="1:27" ht="16.5" customHeight="1">
      <c r="A4" s="226"/>
      <c r="B4" s="234" t="s">
        <v>130</v>
      </c>
      <c r="C4" s="235"/>
      <c r="D4" s="236"/>
      <c r="E4" s="237" t="s">
        <v>130</v>
      </c>
      <c r="F4" s="238"/>
      <c r="G4" s="238"/>
      <c r="H4" s="238"/>
      <c r="I4" s="238"/>
      <c r="J4" s="239"/>
      <c r="K4" s="237" t="s">
        <v>130</v>
      </c>
      <c r="L4" s="238"/>
      <c r="M4" s="238"/>
      <c r="N4" s="238"/>
      <c r="O4" s="238"/>
      <c r="P4" s="239"/>
      <c r="Q4" s="237" t="s">
        <v>130</v>
      </c>
      <c r="R4" s="238"/>
      <c r="S4" s="238"/>
      <c r="T4" s="238"/>
      <c r="U4" s="238"/>
      <c r="V4" s="238"/>
      <c r="W4" s="239"/>
      <c r="X4" s="233"/>
      <c r="Y4" s="233"/>
      <c r="Z4" s="233"/>
      <c r="AA4" s="233"/>
    </row>
    <row r="5" spans="1:27" ht="27.75" customHeight="1">
      <c r="A5" s="226"/>
      <c r="B5" s="240" t="s">
        <v>131</v>
      </c>
      <c r="C5" s="241"/>
      <c r="D5" s="242"/>
      <c r="E5" s="237" t="s">
        <v>131</v>
      </c>
      <c r="F5" s="238"/>
      <c r="G5" s="238"/>
      <c r="H5" s="238"/>
      <c r="I5" s="238"/>
      <c r="J5" s="239"/>
      <c r="K5" s="237" t="s">
        <v>131</v>
      </c>
      <c r="L5" s="238"/>
      <c r="M5" s="238"/>
      <c r="N5" s="238"/>
      <c r="O5" s="238"/>
      <c r="P5" s="239"/>
      <c r="Q5" s="237" t="s">
        <v>131</v>
      </c>
      <c r="R5" s="238"/>
      <c r="S5" s="238"/>
      <c r="T5" s="238"/>
      <c r="U5" s="238"/>
      <c r="V5" s="238"/>
      <c r="W5" s="239"/>
      <c r="X5" s="233"/>
      <c r="Y5" s="233"/>
      <c r="Z5" s="233"/>
      <c r="AA5" s="233"/>
    </row>
    <row r="6" spans="1:27" ht="90" customHeight="1">
      <c r="A6" s="243"/>
      <c r="B6" s="244"/>
      <c r="C6" s="245"/>
      <c r="D6" s="246"/>
      <c r="E6" s="247" t="s">
        <v>132</v>
      </c>
      <c r="F6" s="248"/>
      <c r="G6" s="248"/>
      <c r="H6" s="248"/>
      <c r="I6" s="248"/>
      <c r="J6" s="249"/>
      <c r="K6" s="247" t="s">
        <v>132</v>
      </c>
      <c r="L6" s="248"/>
      <c r="M6" s="248"/>
      <c r="N6" s="248"/>
      <c r="O6" s="248"/>
      <c r="P6" s="249"/>
      <c r="Q6" s="250" t="s">
        <v>133</v>
      </c>
      <c r="R6" s="251"/>
      <c r="S6" s="251"/>
      <c r="T6" s="251"/>
      <c r="U6" s="251"/>
      <c r="V6" s="251"/>
      <c r="W6" s="252"/>
      <c r="X6" s="233"/>
      <c r="Y6" s="233"/>
      <c r="Z6" s="233"/>
      <c r="AA6" s="233"/>
    </row>
    <row r="7" spans="1:27" ht="14.25" customHeight="1">
      <c r="A7" s="243"/>
      <c r="B7" s="253"/>
      <c r="C7" s="233"/>
      <c r="D7" s="254"/>
      <c r="E7" s="253"/>
      <c r="F7" s="233"/>
      <c r="G7" s="233"/>
      <c r="H7" s="233"/>
      <c r="I7" s="233"/>
      <c r="J7" s="254"/>
      <c r="K7" s="253"/>
      <c r="L7" s="233"/>
      <c r="M7" s="233"/>
      <c r="N7" s="233"/>
      <c r="O7" s="233"/>
      <c r="P7" s="254"/>
      <c r="Q7" s="253"/>
      <c r="R7" s="233"/>
      <c r="S7" s="233"/>
      <c r="T7" s="233"/>
      <c r="U7" s="233"/>
      <c r="V7" s="233"/>
      <c r="W7" s="254"/>
      <c r="X7" s="233"/>
      <c r="Y7" s="233"/>
      <c r="Z7" s="233"/>
      <c r="AA7" s="233"/>
    </row>
    <row r="8" spans="1:27" ht="9" customHeight="1">
      <c r="A8" s="243"/>
      <c r="B8" s="253"/>
      <c r="C8" s="233"/>
      <c r="D8" s="254"/>
      <c r="E8" s="253"/>
      <c r="F8" s="233"/>
      <c r="G8" s="233"/>
      <c r="H8" s="233"/>
      <c r="I8" s="233"/>
      <c r="J8" s="254"/>
      <c r="K8" s="253"/>
      <c r="L8" s="233"/>
      <c r="M8" s="233"/>
      <c r="N8" s="233"/>
      <c r="O8" s="233"/>
      <c r="P8" s="254"/>
      <c r="Q8" s="253"/>
      <c r="R8" s="233"/>
      <c r="S8" s="233"/>
      <c r="T8" s="233"/>
      <c r="U8" s="233"/>
      <c r="V8" s="233"/>
      <c r="W8" s="254"/>
      <c r="X8" s="233"/>
      <c r="Y8" s="233"/>
      <c r="Z8" s="233"/>
      <c r="AA8" s="233"/>
    </row>
    <row r="9" spans="1:27" ht="9" customHeight="1" thickBot="1">
      <c r="A9" s="243"/>
      <c r="B9" s="255"/>
      <c r="C9" s="256"/>
      <c r="D9" s="257"/>
      <c r="E9" s="255"/>
      <c r="F9" s="256"/>
      <c r="G9" s="256"/>
      <c r="H9" s="256"/>
      <c r="I9" s="256"/>
      <c r="J9" s="257"/>
      <c r="K9" s="255"/>
      <c r="L9" s="256"/>
      <c r="M9" s="256"/>
      <c r="N9" s="256"/>
      <c r="O9" s="256"/>
      <c r="P9" s="257"/>
      <c r="Q9" s="255"/>
      <c r="R9" s="256"/>
      <c r="S9" s="256"/>
      <c r="T9" s="256"/>
      <c r="U9" s="256"/>
      <c r="V9" s="256"/>
      <c r="W9" s="257"/>
      <c r="X9" s="233"/>
      <c r="Y9" s="233"/>
      <c r="Z9" s="233"/>
      <c r="AA9" s="233"/>
    </row>
    <row r="10" spans="1:27" s="262" customFormat="1" ht="12.75" customHeight="1">
      <c r="A10" s="258"/>
      <c r="B10" s="259" t="s">
        <v>134</v>
      </c>
      <c r="C10" s="259"/>
      <c r="D10" s="259" t="s">
        <v>135</v>
      </c>
      <c r="E10" s="260" t="s">
        <v>136</v>
      </c>
      <c r="F10" s="260"/>
      <c r="G10" s="260"/>
      <c r="H10" s="260"/>
      <c r="I10" s="260"/>
      <c r="J10" s="260"/>
      <c r="K10" s="260" t="s">
        <v>136</v>
      </c>
      <c r="L10" s="260"/>
      <c r="M10" s="260"/>
      <c r="N10" s="260"/>
      <c r="O10" s="260"/>
      <c r="P10" s="260"/>
      <c r="Q10" s="260" t="s">
        <v>136</v>
      </c>
      <c r="R10" s="260"/>
      <c r="S10" s="260"/>
      <c r="T10" s="260"/>
      <c r="U10" s="260"/>
      <c r="V10" s="260"/>
      <c r="W10" s="261" t="s">
        <v>137</v>
      </c>
    </row>
    <row r="11" spans="1:27" s="233" customFormat="1" ht="12.75" customHeight="1">
      <c r="A11" s="263"/>
      <c r="B11" s="264"/>
      <c r="C11" s="264"/>
      <c r="D11" s="264"/>
      <c r="E11" s="265">
        <v>1</v>
      </c>
      <c r="F11" s="265">
        <v>2</v>
      </c>
      <c r="G11" s="265">
        <v>3</v>
      </c>
      <c r="H11" s="265">
        <v>4</v>
      </c>
      <c r="I11" s="265">
        <v>5</v>
      </c>
      <c r="J11" s="265">
        <v>6</v>
      </c>
      <c r="K11" s="265">
        <v>7</v>
      </c>
      <c r="L11" s="265">
        <v>8</v>
      </c>
      <c r="M11" s="265">
        <v>9</v>
      </c>
      <c r="N11" s="265">
        <v>10</v>
      </c>
      <c r="O11" s="265">
        <v>11</v>
      </c>
      <c r="P11" s="265">
        <v>12</v>
      </c>
      <c r="Q11" s="265">
        <v>13</v>
      </c>
      <c r="R11" s="265">
        <v>14</v>
      </c>
      <c r="S11" s="265">
        <v>15</v>
      </c>
      <c r="T11" s="265">
        <v>16</v>
      </c>
      <c r="U11" s="265">
        <v>17</v>
      </c>
      <c r="V11" s="265">
        <v>18</v>
      </c>
      <c r="W11" s="266"/>
    </row>
    <row r="12" spans="1:27" s="233" customFormat="1" ht="12.75" customHeight="1">
      <c r="A12" s="267"/>
      <c r="B12" s="268" t="s">
        <v>69</v>
      </c>
      <c r="C12" s="268"/>
      <c r="D12" s="269">
        <f>Orç_analítico!M26</f>
        <v>0</v>
      </c>
      <c r="E12" s="270">
        <f>1/18</f>
        <v>5.5555555555555552E-2</v>
      </c>
      <c r="F12" s="270">
        <f t="shared" ref="F12:V12" si="0">1/18</f>
        <v>5.5555555555555552E-2</v>
      </c>
      <c r="G12" s="270">
        <f t="shared" si="0"/>
        <v>5.5555555555555552E-2</v>
      </c>
      <c r="H12" s="270">
        <f t="shared" si="0"/>
        <v>5.5555555555555552E-2</v>
      </c>
      <c r="I12" s="270">
        <f t="shared" si="0"/>
        <v>5.5555555555555552E-2</v>
      </c>
      <c r="J12" s="270">
        <f t="shared" si="0"/>
        <v>5.5555555555555552E-2</v>
      </c>
      <c r="K12" s="270">
        <f t="shared" si="0"/>
        <v>5.5555555555555552E-2</v>
      </c>
      <c r="L12" s="270">
        <f t="shared" si="0"/>
        <v>5.5555555555555552E-2</v>
      </c>
      <c r="M12" s="270">
        <f t="shared" si="0"/>
        <v>5.5555555555555552E-2</v>
      </c>
      <c r="N12" s="270">
        <f t="shared" si="0"/>
        <v>5.5555555555555552E-2</v>
      </c>
      <c r="O12" s="270">
        <f t="shared" si="0"/>
        <v>5.5555555555555552E-2</v>
      </c>
      <c r="P12" s="270">
        <f t="shared" si="0"/>
        <v>5.5555555555555552E-2</v>
      </c>
      <c r="Q12" s="270">
        <f t="shared" si="0"/>
        <v>5.5555555555555552E-2</v>
      </c>
      <c r="R12" s="270">
        <f t="shared" si="0"/>
        <v>5.5555555555555552E-2</v>
      </c>
      <c r="S12" s="270">
        <f t="shared" si="0"/>
        <v>5.5555555555555552E-2</v>
      </c>
      <c r="T12" s="270">
        <f t="shared" si="0"/>
        <v>5.5555555555555552E-2</v>
      </c>
      <c r="U12" s="270">
        <f t="shared" si="0"/>
        <v>5.5555555555555552E-2</v>
      </c>
      <c r="V12" s="270">
        <f t="shared" si="0"/>
        <v>5.5555555555555552E-2</v>
      </c>
      <c r="W12" s="270">
        <f t="shared" ref="W12:W23" si="1">SUM(E12:V12)</f>
        <v>1.0000000000000002</v>
      </c>
    </row>
    <row r="13" spans="1:27" s="233" customFormat="1" ht="12.75" customHeight="1">
      <c r="B13" s="268"/>
      <c r="C13" s="268"/>
      <c r="D13" s="269"/>
      <c r="E13" s="271">
        <f>E12*$D$12</f>
        <v>0</v>
      </c>
      <c r="F13" s="271">
        <f>F12*$D$12</f>
        <v>0</v>
      </c>
      <c r="G13" s="271">
        <f t="shared" ref="G13:V13" si="2">G12*$D$12</f>
        <v>0</v>
      </c>
      <c r="H13" s="271">
        <f t="shared" si="2"/>
        <v>0</v>
      </c>
      <c r="I13" s="271">
        <f t="shared" si="2"/>
        <v>0</v>
      </c>
      <c r="J13" s="271">
        <f t="shared" si="2"/>
        <v>0</v>
      </c>
      <c r="K13" s="271">
        <f t="shared" si="2"/>
        <v>0</v>
      </c>
      <c r="L13" s="271">
        <f t="shared" si="2"/>
        <v>0</v>
      </c>
      <c r="M13" s="271">
        <f t="shared" si="2"/>
        <v>0</v>
      </c>
      <c r="N13" s="271">
        <f t="shared" si="2"/>
        <v>0</v>
      </c>
      <c r="O13" s="271">
        <f t="shared" si="2"/>
        <v>0</v>
      </c>
      <c r="P13" s="271">
        <f t="shared" si="2"/>
        <v>0</v>
      </c>
      <c r="Q13" s="271">
        <f t="shared" si="2"/>
        <v>0</v>
      </c>
      <c r="R13" s="271">
        <f t="shared" si="2"/>
        <v>0</v>
      </c>
      <c r="S13" s="271">
        <f t="shared" si="2"/>
        <v>0</v>
      </c>
      <c r="T13" s="271">
        <f t="shared" si="2"/>
        <v>0</v>
      </c>
      <c r="U13" s="271">
        <f t="shared" si="2"/>
        <v>0</v>
      </c>
      <c r="V13" s="271">
        <f t="shared" si="2"/>
        <v>0</v>
      </c>
      <c r="W13" s="271">
        <f t="shared" si="1"/>
        <v>0</v>
      </c>
    </row>
    <row r="14" spans="1:27" s="233" customFormat="1" ht="12.75" customHeight="1">
      <c r="B14" s="268" t="s">
        <v>138</v>
      </c>
      <c r="C14" s="268"/>
      <c r="D14" s="269">
        <f>Orç_analítico!M32</f>
        <v>0</v>
      </c>
      <c r="E14" s="270">
        <f>1/18</f>
        <v>5.5555555555555552E-2</v>
      </c>
      <c r="F14" s="270">
        <f t="shared" ref="F14:V14" si="3">1/18</f>
        <v>5.5555555555555552E-2</v>
      </c>
      <c r="G14" s="270">
        <f t="shared" si="3"/>
        <v>5.5555555555555552E-2</v>
      </c>
      <c r="H14" s="270">
        <f t="shared" si="3"/>
        <v>5.5555555555555552E-2</v>
      </c>
      <c r="I14" s="270">
        <f t="shared" si="3"/>
        <v>5.5555555555555552E-2</v>
      </c>
      <c r="J14" s="270">
        <f t="shared" si="3"/>
        <v>5.5555555555555552E-2</v>
      </c>
      <c r="K14" s="270">
        <f t="shared" si="3"/>
        <v>5.5555555555555552E-2</v>
      </c>
      <c r="L14" s="270">
        <f t="shared" si="3"/>
        <v>5.5555555555555552E-2</v>
      </c>
      <c r="M14" s="270">
        <f t="shared" si="3"/>
        <v>5.5555555555555552E-2</v>
      </c>
      <c r="N14" s="270">
        <f t="shared" si="3"/>
        <v>5.5555555555555552E-2</v>
      </c>
      <c r="O14" s="270">
        <f t="shared" si="3"/>
        <v>5.5555555555555552E-2</v>
      </c>
      <c r="P14" s="270">
        <f t="shared" si="3"/>
        <v>5.5555555555555552E-2</v>
      </c>
      <c r="Q14" s="270">
        <f t="shared" si="3"/>
        <v>5.5555555555555552E-2</v>
      </c>
      <c r="R14" s="270">
        <f t="shared" si="3"/>
        <v>5.5555555555555552E-2</v>
      </c>
      <c r="S14" s="270">
        <f t="shared" si="3"/>
        <v>5.5555555555555552E-2</v>
      </c>
      <c r="T14" s="270">
        <f t="shared" si="3"/>
        <v>5.5555555555555552E-2</v>
      </c>
      <c r="U14" s="270">
        <f t="shared" si="3"/>
        <v>5.5555555555555552E-2</v>
      </c>
      <c r="V14" s="270">
        <f t="shared" si="3"/>
        <v>5.5555555555555552E-2</v>
      </c>
      <c r="W14" s="270">
        <f t="shared" si="1"/>
        <v>1.0000000000000002</v>
      </c>
    </row>
    <row r="15" spans="1:27" s="233" customFormat="1" ht="12.75" customHeight="1">
      <c r="B15" s="268"/>
      <c r="C15" s="268"/>
      <c r="D15" s="269"/>
      <c r="E15" s="271">
        <f>E14*$D$14</f>
        <v>0</v>
      </c>
      <c r="F15" s="271">
        <f>F14*$D$14</f>
        <v>0</v>
      </c>
      <c r="G15" s="271">
        <f t="shared" ref="G15:V15" si="4">G14*$D$14</f>
        <v>0</v>
      </c>
      <c r="H15" s="271">
        <f t="shared" si="4"/>
        <v>0</v>
      </c>
      <c r="I15" s="271">
        <f t="shared" si="4"/>
        <v>0</v>
      </c>
      <c r="J15" s="271">
        <f t="shared" si="4"/>
        <v>0</v>
      </c>
      <c r="K15" s="271">
        <f t="shared" si="4"/>
        <v>0</v>
      </c>
      <c r="L15" s="271">
        <f t="shared" si="4"/>
        <v>0</v>
      </c>
      <c r="M15" s="271">
        <f t="shared" si="4"/>
        <v>0</v>
      </c>
      <c r="N15" s="271">
        <f t="shared" si="4"/>
        <v>0</v>
      </c>
      <c r="O15" s="271">
        <f t="shared" si="4"/>
        <v>0</v>
      </c>
      <c r="P15" s="271">
        <f t="shared" si="4"/>
        <v>0</v>
      </c>
      <c r="Q15" s="271">
        <f t="shared" si="4"/>
        <v>0</v>
      </c>
      <c r="R15" s="271">
        <f t="shared" si="4"/>
        <v>0</v>
      </c>
      <c r="S15" s="271">
        <f t="shared" si="4"/>
        <v>0</v>
      </c>
      <c r="T15" s="271">
        <f t="shared" si="4"/>
        <v>0</v>
      </c>
      <c r="U15" s="271">
        <f t="shared" si="4"/>
        <v>0</v>
      </c>
      <c r="V15" s="271">
        <f t="shared" si="4"/>
        <v>0</v>
      </c>
      <c r="W15" s="271">
        <f t="shared" si="1"/>
        <v>0</v>
      </c>
    </row>
    <row r="16" spans="1:27" s="233" customFormat="1" ht="12.75" customHeight="1">
      <c r="B16" s="268" t="s">
        <v>64</v>
      </c>
      <c r="C16" s="268"/>
      <c r="D16" s="269">
        <f>Orç_analítico!M36</f>
        <v>0</v>
      </c>
      <c r="E16" s="270">
        <f>1/18</f>
        <v>5.5555555555555552E-2</v>
      </c>
      <c r="F16" s="270">
        <f t="shared" ref="F16:V16" si="5">1/18</f>
        <v>5.5555555555555552E-2</v>
      </c>
      <c r="G16" s="270">
        <f t="shared" si="5"/>
        <v>5.5555555555555552E-2</v>
      </c>
      <c r="H16" s="270">
        <f t="shared" si="5"/>
        <v>5.5555555555555552E-2</v>
      </c>
      <c r="I16" s="270">
        <f t="shared" si="5"/>
        <v>5.5555555555555552E-2</v>
      </c>
      <c r="J16" s="270">
        <f t="shared" si="5"/>
        <v>5.5555555555555552E-2</v>
      </c>
      <c r="K16" s="270">
        <f t="shared" si="5"/>
        <v>5.5555555555555552E-2</v>
      </c>
      <c r="L16" s="270">
        <f t="shared" si="5"/>
        <v>5.5555555555555552E-2</v>
      </c>
      <c r="M16" s="270">
        <f t="shared" si="5"/>
        <v>5.5555555555555552E-2</v>
      </c>
      <c r="N16" s="270">
        <f t="shared" si="5"/>
        <v>5.5555555555555552E-2</v>
      </c>
      <c r="O16" s="270">
        <f t="shared" si="5"/>
        <v>5.5555555555555552E-2</v>
      </c>
      <c r="P16" s="270">
        <f t="shared" si="5"/>
        <v>5.5555555555555552E-2</v>
      </c>
      <c r="Q16" s="270">
        <f t="shared" si="5"/>
        <v>5.5555555555555552E-2</v>
      </c>
      <c r="R16" s="270">
        <f t="shared" si="5"/>
        <v>5.5555555555555552E-2</v>
      </c>
      <c r="S16" s="270">
        <f t="shared" si="5"/>
        <v>5.5555555555555552E-2</v>
      </c>
      <c r="T16" s="270">
        <f t="shared" si="5"/>
        <v>5.5555555555555552E-2</v>
      </c>
      <c r="U16" s="270">
        <f t="shared" si="5"/>
        <v>5.5555555555555552E-2</v>
      </c>
      <c r="V16" s="270">
        <f t="shared" si="5"/>
        <v>5.5555555555555552E-2</v>
      </c>
      <c r="W16" s="270">
        <f t="shared" si="1"/>
        <v>1.0000000000000002</v>
      </c>
    </row>
    <row r="17" spans="1:23" s="233" customFormat="1" ht="12.75" customHeight="1">
      <c r="B17" s="268"/>
      <c r="C17" s="268"/>
      <c r="D17" s="269"/>
      <c r="E17" s="271">
        <f>E16*$D$16</f>
        <v>0</v>
      </c>
      <c r="F17" s="271">
        <f>F16*$D$16</f>
        <v>0</v>
      </c>
      <c r="G17" s="271">
        <f t="shared" ref="G17:V17" si="6">G16*$D$16</f>
        <v>0</v>
      </c>
      <c r="H17" s="271">
        <f t="shared" si="6"/>
        <v>0</v>
      </c>
      <c r="I17" s="271">
        <f t="shared" si="6"/>
        <v>0</v>
      </c>
      <c r="J17" s="271">
        <f t="shared" si="6"/>
        <v>0</v>
      </c>
      <c r="K17" s="271">
        <f t="shared" si="6"/>
        <v>0</v>
      </c>
      <c r="L17" s="271">
        <f t="shared" si="6"/>
        <v>0</v>
      </c>
      <c r="M17" s="271">
        <f t="shared" si="6"/>
        <v>0</v>
      </c>
      <c r="N17" s="271">
        <f t="shared" si="6"/>
        <v>0</v>
      </c>
      <c r="O17" s="271">
        <f t="shared" si="6"/>
        <v>0</v>
      </c>
      <c r="P17" s="271">
        <f t="shared" si="6"/>
        <v>0</v>
      </c>
      <c r="Q17" s="271">
        <f t="shared" si="6"/>
        <v>0</v>
      </c>
      <c r="R17" s="271">
        <f t="shared" si="6"/>
        <v>0</v>
      </c>
      <c r="S17" s="271">
        <f t="shared" si="6"/>
        <v>0</v>
      </c>
      <c r="T17" s="271">
        <f t="shared" si="6"/>
        <v>0</v>
      </c>
      <c r="U17" s="271">
        <f t="shared" si="6"/>
        <v>0</v>
      </c>
      <c r="V17" s="271">
        <f t="shared" si="6"/>
        <v>0</v>
      </c>
      <c r="W17" s="271">
        <f t="shared" si="1"/>
        <v>0</v>
      </c>
    </row>
    <row r="18" spans="1:23" s="233" customFormat="1" ht="12.75" customHeight="1">
      <c r="B18" s="268" t="s">
        <v>139</v>
      </c>
      <c r="C18" s="268"/>
      <c r="D18" s="269">
        <f>Orç_analítico!M42</f>
        <v>0</v>
      </c>
      <c r="E18" s="270">
        <v>1.3599999999999999E-2</v>
      </c>
      <c r="F18" s="270">
        <v>4.99E-2</v>
      </c>
      <c r="G18" s="270">
        <v>4.99E-2</v>
      </c>
      <c r="H18" s="270">
        <v>4.99E-2</v>
      </c>
      <c r="I18" s="270">
        <v>4.99E-2</v>
      </c>
      <c r="J18" s="270">
        <v>4.99E-2</v>
      </c>
      <c r="K18" s="270">
        <v>4.99E-2</v>
      </c>
      <c r="L18" s="270">
        <v>4.99E-2</v>
      </c>
      <c r="M18" s="270">
        <v>4.99E-2</v>
      </c>
      <c r="N18" s="270">
        <v>7.17E-2</v>
      </c>
      <c r="O18" s="270">
        <v>7.17E-2</v>
      </c>
      <c r="P18" s="270">
        <v>7.17E-2</v>
      </c>
      <c r="Q18" s="270">
        <v>7.17E-2</v>
      </c>
      <c r="R18" s="270">
        <v>7.17E-2</v>
      </c>
      <c r="S18" s="270">
        <v>7.17E-2</v>
      </c>
      <c r="T18" s="270">
        <v>7.17E-2</v>
      </c>
      <c r="U18" s="270">
        <v>7.17E-2</v>
      </c>
      <c r="V18" s="270">
        <v>1.3599999999999999E-2</v>
      </c>
      <c r="W18" s="270">
        <f t="shared" si="1"/>
        <v>0.99999999999999989</v>
      </c>
    </row>
    <row r="19" spans="1:23" s="233" customFormat="1" ht="12.75" customHeight="1">
      <c r="B19" s="268"/>
      <c r="C19" s="268"/>
      <c r="D19" s="269"/>
      <c r="E19" s="271">
        <f>E18*$D$18</f>
        <v>0</v>
      </c>
      <c r="F19" s="271">
        <f>F18*$D$18</f>
        <v>0</v>
      </c>
      <c r="G19" s="271">
        <f t="shared" ref="G19:V19" si="7">G18*$D$18</f>
        <v>0</v>
      </c>
      <c r="H19" s="271">
        <f t="shared" si="7"/>
        <v>0</v>
      </c>
      <c r="I19" s="271">
        <f t="shared" si="7"/>
        <v>0</v>
      </c>
      <c r="J19" s="271">
        <f t="shared" si="7"/>
        <v>0</v>
      </c>
      <c r="K19" s="271">
        <f t="shared" si="7"/>
        <v>0</v>
      </c>
      <c r="L19" s="271">
        <f t="shared" si="7"/>
        <v>0</v>
      </c>
      <c r="M19" s="271">
        <f t="shared" si="7"/>
        <v>0</v>
      </c>
      <c r="N19" s="271">
        <f t="shared" si="7"/>
        <v>0</v>
      </c>
      <c r="O19" s="271">
        <f t="shared" si="7"/>
        <v>0</v>
      </c>
      <c r="P19" s="271">
        <f t="shared" si="7"/>
        <v>0</v>
      </c>
      <c r="Q19" s="271">
        <f t="shared" si="7"/>
        <v>0</v>
      </c>
      <c r="R19" s="271">
        <f t="shared" si="7"/>
        <v>0</v>
      </c>
      <c r="S19" s="271">
        <f t="shared" si="7"/>
        <v>0</v>
      </c>
      <c r="T19" s="271">
        <f t="shared" si="7"/>
        <v>0</v>
      </c>
      <c r="U19" s="271">
        <f t="shared" si="7"/>
        <v>0</v>
      </c>
      <c r="V19" s="271">
        <f t="shared" si="7"/>
        <v>0</v>
      </c>
      <c r="W19" s="271">
        <f t="shared" si="1"/>
        <v>0</v>
      </c>
    </row>
    <row r="20" spans="1:23" s="233" customFormat="1" ht="12.75" customHeight="1">
      <c r="B20" s="268" t="s">
        <v>58</v>
      </c>
      <c r="C20" s="268"/>
      <c r="D20" s="269">
        <f>Orç_analítico!M46</f>
        <v>0</v>
      </c>
      <c r="E20" s="270">
        <f>1/18</f>
        <v>5.5555555555555552E-2</v>
      </c>
      <c r="F20" s="270">
        <f t="shared" ref="F20:V20" si="8">1/18</f>
        <v>5.5555555555555552E-2</v>
      </c>
      <c r="G20" s="270">
        <f t="shared" si="8"/>
        <v>5.5555555555555552E-2</v>
      </c>
      <c r="H20" s="270">
        <f t="shared" si="8"/>
        <v>5.5555555555555552E-2</v>
      </c>
      <c r="I20" s="270">
        <f t="shared" si="8"/>
        <v>5.5555555555555552E-2</v>
      </c>
      <c r="J20" s="270">
        <f t="shared" si="8"/>
        <v>5.5555555555555552E-2</v>
      </c>
      <c r="K20" s="270">
        <f t="shared" si="8"/>
        <v>5.5555555555555552E-2</v>
      </c>
      <c r="L20" s="270">
        <f t="shared" si="8"/>
        <v>5.5555555555555552E-2</v>
      </c>
      <c r="M20" s="270">
        <f t="shared" si="8"/>
        <v>5.5555555555555552E-2</v>
      </c>
      <c r="N20" s="270">
        <f t="shared" si="8"/>
        <v>5.5555555555555552E-2</v>
      </c>
      <c r="O20" s="270">
        <f t="shared" si="8"/>
        <v>5.5555555555555552E-2</v>
      </c>
      <c r="P20" s="270">
        <f t="shared" si="8"/>
        <v>5.5555555555555552E-2</v>
      </c>
      <c r="Q20" s="270">
        <f t="shared" si="8"/>
        <v>5.5555555555555552E-2</v>
      </c>
      <c r="R20" s="270">
        <f t="shared" si="8"/>
        <v>5.5555555555555552E-2</v>
      </c>
      <c r="S20" s="270">
        <f t="shared" si="8"/>
        <v>5.5555555555555552E-2</v>
      </c>
      <c r="T20" s="270">
        <f t="shared" si="8"/>
        <v>5.5555555555555552E-2</v>
      </c>
      <c r="U20" s="270">
        <f t="shared" si="8"/>
        <v>5.5555555555555552E-2</v>
      </c>
      <c r="V20" s="270">
        <f t="shared" si="8"/>
        <v>5.5555555555555552E-2</v>
      </c>
      <c r="W20" s="270">
        <f t="shared" si="1"/>
        <v>1.0000000000000002</v>
      </c>
    </row>
    <row r="21" spans="1:23" s="233" customFormat="1" ht="12.75" customHeight="1">
      <c r="B21" s="268"/>
      <c r="C21" s="268"/>
      <c r="D21" s="269"/>
      <c r="E21" s="271">
        <f>E20*$D$20</f>
        <v>0</v>
      </c>
      <c r="F21" s="271">
        <f>F20*$D$20</f>
        <v>0</v>
      </c>
      <c r="G21" s="271">
        <f t="shared" ref="G21:V21" si="9">G20*$D$20</f>
        <v>0</v>
      </c>
      <c r="H21" s="271">
        <f t="shared" si="9"/>
        <v>0</v>
      </c>
      <c r="I21" s="271">
        <f t="shared" si="9"/>
        <v>0</v>
      </c>
      <c r="J21" s="271">
        <f t="shared" si="9"/>
        <v>0</v>
      </c>
      <c r="K21" s="271">
        <f t="shared" si="9"/>
        <v>0</v>
      </c>
      <c r="L21" s="271">
        <f t="shared" si="9"/>
        <v>0</v>
      </c>
      <c r="M21" s="271">
        <f t="shared" si="9"/>
        <v>0</v>
      </c>
      <c r="N21" s="271">
        <f t="shared" si="9"/>
        <v>0</v>
      </c>
      <c r="O21" s="271">
        <f t="shared" si="9"/>
        <v>0</v>
      </c>
      <c r="P21" s="271">
        <f t="shared" si="9"/>
        <v>0</v>
      </c>
      <c r="Q21" s="271">
        <f t="shared" si="9"/>
        <v>0</v>
      </c>
      <c r="R21" s="271">
        <f t="shared" si="9"/>
        <v>0</v>
      </c>
      <c r="S21" s="271">
        <f t="shared" si="9"/>
        <v>0</v>
      </c>
      <c r="T21" s="271">
        <f t="shared" si="9"/>
        <v>0</v>
      </c>
      <c r="U21" s="271">
        <f t="shared" si="9"/>
        <v>0</v>
      </c>
      <c r="V21" s="271">
        <f t="shared" si="9"/>
        <v>0</v>
      </c>
      <c r="W21" s="271">
        <f t="shared" si="1"/>
        <v>0</v>
      </c>
    </row>
    <row r="22" spans="1:23" s="233" customFormat="1" ht="12.75" customHeight="1">
      <c r="B22" s="268" t="s">
        <v>68</v>
      </c>
      <c r="C22" s="268"/>
      <c r="D22" s="269">
        <f>Orç_analítico!M51</f>
        <v>0</v>
      </c>
      <c r="E22" s="270">
        <f>1/18</f>
        <v>5.5555555555555552E-2</v>
      </c>
      <c r="F22" s="270">
        <f t="shared" ref="F22:V22" si="10">1/18</f>
        <v>5.5555555555555552E-2</v>
      </c>
      <c r="G22" s="270">
        <f t="shared" si="10"/>
        <v>5.5555555555555552E-2</v>
      </c>
      <c r="H22" s="270">
        <f t="shared" si="10"/>
        <v>5.5555555555555552E-2</v>
      </c>
      <c r="I22" s="270">
        <f t="shared" si="10"/>
        <v>5.5555555555555552E-2</v>
      </c>
      <c r="J22" s="270">
        <f t="shared" si="10"/>
        <v>5.5555555555555552E-2</v>
      </c>
      <c r="K22" s="270">
        <f t="shared" si="10"/>
        <v>5.5555555555555552E-2</v>
      </c>
      <c r="L22" s="270">
        <f t="shared" si="10"/>
        <v>5.5555555555555552E-2</v>
      </c>
      <c r="M22" s="270">
        <f t="shared" si="10"/>
        <v>5.5555555555555552E-2</v>
      </c>
      <c r="N22" s="270">
        <f t="shared" si="10"/>
        <v>5.5555555555555552E-2</v>
      </c>
      <c r="O22" s="270">
        <f t="shared" si="10"/>
        <v>5.5555555555555552E-2</v>
      </c>
      <c r="P22" s="270">
        <f t="shared" si="10"/>
        <v>5.5555555555555552E-2</v>
      </c>
      <c r="Q22" s="270">
        <f t="shared" si="10"/>
        <v>5.5555555555555552E-2</v>
      </c>
      <c r="R22" s="270">
        <f t="shared" si="10"/>
        <v>5.5555555555555552E-2</v>
      </c>
      <c r="S22" s="270">
        <f t="shared" si="10"/>
        <v>5.5555555555555552E-2</v>
      </c>
      <c r="T22" s="270">
        <f t="shared" si="10"/>
        <v>5.5555555555555552E-2</v>
      </c>
      <c r="U22" s="270">
        <f t="shared" si="10"/>
        <v>5.5555555555555552E-2</v>
      </c>
      <c r="V22" s="270">
        <f t="shared" si="10"/>
        <v>5.5555555555555552E-2</v>
      </c>
      <c r="W22" s="270">
        <f t="shared" si="1"/>
        <v>1.0000000000000002</v>
      </c>
    </row>
    <row r="23" spans="1:23" s="233" customFormat="1" ht="12.75" customHeight="1">
      <c r="A23" s="267"/>
      <c r="B23" s="268"/>
      <c r="C23" s="268"/>
      <c r="D23" s="269"/>
      <c r="E23" s="271">
        <f>E22*$D$22</f>
        <v>0</v>
      </c>
      <c r="F23" s="271">
        <f>F22*$D$22</f>
        <v>0</v>
      </c>
      <c r="G23" s="271">
        <f t="shared" ref="G23:V23" si="11">G22*$D$22</f>
        <v>0</v>
      </c>
      <c r="H23" s="271">
        <f t="shared" si="11"/>
        <v>0</v>
      </c>
      <c r="I23" s="271">
        <f t="shared" si="11"/>
        <v>0</v>
      </c>
      <c r="J23" s="271">
        <f t="shared" si="11"/>
        <v>0</v>
      </c>
      <c r="K23" s="271">
        <f t="shared" si="11"/>
        <v>0</v>
      </c>
      <c r="L23" s="271">
        <f t="shared" si="11"/>
        <v>0</v>
      </c>
      <c r="M23" s="271">
        <f t="shared" si="11"/>
        <v>0</v>
      </c>
      <c r="N23" s="271">
        <f t="shared" si="11"/>
        <v>0</v>
      </c>
      <c r="O23" s="271">
        <f t="shared" si="11"/>
        <v>0</v>
      </c>
      <c r="P23" s="271">
        <f t="shared" si="11"/>
        <v>0</v>
      </c>
      <c r="Q23" s="271">
        <f t="shared" si="11"/>
        <v>0</v>
      </c>
      <c r="R23" s="271">
        <f t="shared" si="11"/>
        <v>0</v>
      </c>
      <c r="S23" s="271">
        <f t="shared" si="11"/>
        <v>0</v>
      </c>
      <c r="T23" s="271">
        <f t="shared" si="11"/>
        <v>0</v>
      </c>
      <c r="U23" s="271">
        <f t="shared" si="11"/>
        <v>0</v>
      </c>
      <c r="V23" s="271">
        <f t="shared" si="11"/>
        <v>0</v>
      </c>
      <c r="W23" s="271">
        <f t="shared" si="1"/>
        <v>0</v>
      </c>
    </row>
    <row r="24" spans="1:23" s="233" customFormat="1" ht="23.25" customHeight="1">
      <c r="B24" s="272" t="s">
        <v>140</v>
      </c>
      <c r="C24" s="272"/>
      <c r="D24" s="273">
        <f>SUM(D12:D23)</f>
        <v>0</v>
      </c>
      <c r="W24" s="274"/>
    </row>
    <row r="25" spans="1:23" s="233" customFormat="1" ht="7.5" customHeight="1"/>
    <row r="26" spans="1:23" s="233" customFormat="1" ht="7.5" customHeight="1"/>
    <row r="27" spans="1:23" s="233" customFormat="1" ht="27" customHeight="1">
      <c r="F27" s="275"/>
      <c r="W27" s="276"/>
    </row>
    <row r="28" spans="1:23" s="233" customFormat="1" ht="19.5" customHeight="1">
      <c r="B28" s="277"/>
      <c r="C28" s="278" t="s">
        <v>141</v>
      </c>
      <c r="D28" s="278"/>
      <c r="E28" s="279" t="e">
        <f t="shared" ref="E28:V28" si="12">E29/$D$24</f>
        <v>#DIV/0!</v>
      </c>
      <c r="F28" s="279" t="e">
        <f t="shared" si="12"/>
        <v>#DIV/0!</v>
      </c>
      <c r="G28" s="280" t="e">
        <f t="shared" si="12"/>
        <v>#DIV/0!</v>
      </c>
      <c r="H28" s="279" t="e">
        <f t="shared" si="12"/>
        <v>#DIV/0!</v>
      </c>
      <c r="I28" s="279" t="e">
        <f t="shared" si="12"/>
        <v>#DIV/0!</v>
      </c>
      <c r="J28" s="279" t="e">
        <f t="shared" si="12"/>
        <v>#DIV/0!</v>
      </c>
      <c r="K28" s="279" t="e">
        <f t="shared" si="12"/>
        <v>#DIV/0!</v>
      </c>
      <c r="L28" s="279" t="e">
        <f t="shared" si="12"/>
        <v>#DIV/0!</v>
      </c>
      <c r="M28" s="279" t="e">
        <f t="shared" si="12"/>
        <v>#DIV/0!</v>
      </c>
      <c r="N28" s="279" t="e">
        <f t="shared" si="12"/>
        <v>#DIV/0!</v>
      </c>
      <c r="O28" s="279" t="e">
        <f t="shared" si="12"/>
        <v>#DIV/0!</v>
      </c>
      <c r="P28" s="279" t="e">
        <f t="shared" si="12"/>
        <v>#DIV/0!</v>
      </c>
      <c r="Q28" s="279" t="e">
        <f t="shared" si="12"/>
        <v>#DIV/0!</v>
      </c>
      <c r="R28" s="279" t="e">
        <f t="shared" si="12"/>
        <v>#DIV/0!</v>
      </c>
      <c r="S28" s="279" t="e">
        <f t="shared" si="12"/>
        <v>#DIV/0!</v>
      </c>
      <c r="T28" s="279" t="e">
        <f t="shared" si="12"/>
        <v>#DIV/0!</v>
      </c>
      <c r="U28" s="279" t="e">
        <f t="shared" si="12"/>
        <v>#DIV/0!</v>
      </c>
      <c r="V28" s="279" t="e">
        <f t="shared" si="12"/>
        <v>#DIV/0!</v>
      </c>
      <c r="W28" s="270" t="e">
        <f>SUM(E28:V28)</f>
        <v>#DIV/0!</v>
      </c>
    </row>
    <row r="29" spans="1:23" s="233" customFormat="1" ht="19.5" customHeight="1">
      <c r="B29" s="277"/>
      <c r="C29" s="281" t="s">
        <v>142</v>
      </c>
      <c r="D29" s="282"/>
      <c r="E29" s="283">
        <f>(E13+E15+E17+E19+E21+E23)</f>
        <v>0</v>
      </c>
      <c r="F29" s="284">
        <f t="shared" ref="F29:V29" si="13">(F13+F15+F17+F19+F21+F23)</f>
        <v>0</v>
      </c>
      <c r="G29" s="285">
        <f t="shared" si="13"/>
        <v>0</v>
      </c>
      <c r="H29" s="271">
        <f t="shared" si="13"/>
        <v>0</v>
      </c>
      <c r="I29" s="271">
        <f t="shared" si="13"/>
        <v>0</v>
      </c>
      <c r="J29" s="271">
        <f t="shared" si="13"/>
        <v>0</v>
      </c>
      <c r="K29" s="271">
        <f t="shared" si="13"/>
        <v>0</v>
      </c>
      <c r="L29" s="271">
        <f t="shared" si="13"/>
        <v>0</v>
      </c>
      <c r="M29" s="271">
        <f t="shared" si="13"/>
        <v>0</v>
      </c>
      <c r="N29" s="271">
        <f t="shared" si="13"/>
        <v>0</v>
      </c>
      <c r="O29" s="271">
        <f t="shared" si="13"/>
        <v>0</v>
      </c>
      <c r="P29" s="271">
        <f t="shared" si="13"/>
        <v>0</v>
      </c>
      <c r="Q29" s="271">
        <f t="shared" si="13"/>
        <v>0</v>
      </c>
      <c r="R29" s="271">
        <f t="shared" si="13"/>
        <v>0</v>
      </c>
      <c r="S29" s="271">
        <f t="shared" si="13"/>
        <v>0</v>
      </c>
      <c r="T29" s="271">
        <f t="shared" si="13"/>
        <v>0</v>
      </c>
      <c r="U29" s="271">
        <f t="shared" si="13"/>
        <v>0</v>
      </c>
      <c r="V29" s="271">
        <f t="shared" si="13"/>
        <v>0</v>
      </c>
      <c r="W29" s="271">
        <f>SUM(W13,W15,W17,W19,W21,W23)</f>
        <v>0</v>
      </c>
    </row>
    <row r="30" spans="1:23" s="233" customFormat="1" ht="19.5" customHeight="1">
      <c r="B30" s="277"/>
      <c r="C30" s="286" t="s">
        <v>143</v>
      </c>
      <c r="D30" s="287"/>
      <c r="E30" s="288" t="e">
        <f t="shared" ref="E30:V30" si="14">E31/$D$24</f>
        <v>#DIV/0!</v>
      </c>
      <c r="F30" s="289" t="e">
        <f t="shared" si="14"/>
        <v>#DIV/0!</v>
      </c>
      <c r="G30" s="290" t="e">
        <f t="shared" si="14"/>
        <v>#DIV/0!</v>
      </c>
      <c r="H30" s="291" t="e">
        <f t="shared" si="14"/>
        <v>#DIV/0!</v>
      </c>
      <c r="I30" s="291" t="e">
        <f t="shared" si="14"/>
        <v>#DIV/0!</v>
      </c>
      <c r="J30" s="291" t="e">
        <f t="shared" si="14"/>
        <v>#DIV/0!</v>
      </c>
      <c r="K30" s="291" t="e">
        <f t="shared" si="14"/>
        <v>#DIV/0!</v>
      </c>
      <c r="L30" s="291" t="e">
        <f t="shared" si="14"/>
        <v>#DIV/0!</v>
      </c>
      <c r="M30" s="291" t="e">
        <f t="shared" si="14"/>
        <v>#DIV/0!</v>
      </c>
      <c r="N30" s="291" t="e">
        <f t="shared" si="14"/>
        <v>#DIV/0!</v>
      </c>
      <c r="O30" s="291" t="e">
        <f t="shared" si="14"/>
        <v>#DIV/0!</v>
      </c>
      <c r="P30" s="291" t="e">
        <f t="shared" si="14"/>
        <v>#DIV/0!</v>
      </c>
      <c r="Q30" s="291" t="e">
        <f t="shared" si="14"/>
        <v>#DIV/0!</v>
      </c>
      <c r="R30" s="291" t="e">
        <f t="shared" si="14"/>
        <v>#DIV/0!</v>
      </c>
      <c r="S30" s="291" t="e">
        <f t="shared" si="14"/>
        <v>#DIV/0!</v>
      </c>
      <c r="T30" s="291" t="e">
        <f t="shared" si="14"/>
        <v>#DIV/0!</v>
      </c>
      <c r="U30" s="291" t="e">
        <f t="shared" si="14"/>
        <v>#DIV/0!</v>
      </c>
      <c r="V30" s="291" t="e">
        <f t="shared" si="14"/>
        <v>#DIV/0!</v>
      </c>
      <c r="W30" s="270" t="e">
        <f>V30</f>
        <v>#DIV/0!</v>
      </c>
    </row>
    <row r="31" spans="1:23" s="233" customFormat="1" ht="19.5" customHeight="1">
      <c r="B31" s="277"/>
      <c r="C31" s="286" t="s">
        <v>144</v>
      </c>
      <c r="D31" s="287"/>
      <c r="E31" s="292">
        <f>E29</f>
        <v>0</v>
      </c>
      <c r="F31" s="292">
        <f>F29+E31</f>
        <v>0</v>
      </c>
      <c r="G31" s="293">
        <f t="shared" ref="G31:V31" si="15">G29+F31</f>
        <v>0</v>
      </c>
      <c r="H31" s="292">
        <f t="shared" si="15"/>
        <v>0</v>
      </c>
      <c r="I31" s="292">
        <f t="shared" si="15"/>
        <v>0</v>
      </c>
      <c r="J31" s="292">
        <f t="shared" si="15"/>
        <v>0</v>
      </c>
      <c r="K31" s="292">
        <f t="shared" si="15"/>
        <v>0</v>
      </c>
      <c r="L31" s="292">
        <f t="shared" si="15"/>
        <v>0</v>
      </c>
      <c r="M31" s="292">
        <f t="shared" si="15"/>
        <v>0</v>
      </c>
      <c r="N31" s="292">
        <f t="shared" si="15"/>
        <v>0</v>
      </c>
      <c r="O31" s="292">
        <f t="shared" si="15"/>
        <v>0</v>
      </c>
      <c r="P31" s="292">
        <f t="shared" si="15"/>
        <v>0</v>
      </c>
      <c r="Q31" s="292">
        <f t="shared" si="15"/>
        <v>0</v>
      </c>
      <c r="R31" s="292">
        <f t="shared" si="15"/>
        <v>0</v>
      </c>
      <c r="S31" s="292">
        <f t="shared" si="15"/>
        <v>0</v>
      </c>
      <c r="T31" s="292">
        <f t="shared" si="15"/>
        <v>0</v>
      </c>
      <c r="U31" s="292">
        <f t="shared" si="15"/>
        <v>0</v>
      </c>
      <c r="V31" s="292">
        <f t="shared" si="15"/>
        <v>0</v>
      </c>
      <c r="W31" s="292">
        <f>V31</f>
        <v>0</v>
      </c>
    </row>
    <row r="32" spans="1:23" ht="12.6" customHeight="1">
      <c r="A32" s="233"/>
      <c r="B32" s="233"/>
      <c r="C32" s="233"/>
      <c r="D32" s="233"/>
      <c r="E32" s="233"/>
      <c r="F32" s="233"/>
      <c r="G32" s="233"/>
      <c r="H32" s="233"/>
      <c r="I32" s="233"/>
      <c r="J32" s="233"/>
      <c r="K32" s="233"/>
      <c r="L32" s="233"/>
      <c r="M32" s="233"/>
      <c r="N32" s="233"/>
      <c r="O32" s="233"/>
      <c r="P32" s="233"/>
      <c r="Q32" s="233"/>
      <c r="R32" s="233"/>
    </row>
    <row r="33" spans="1:17" ht="15" hidden="1"/>
    <row r="34" spans="1:17" s="298" customFormat="1" ht="15" hidden="1">
      <c r="A34" s="297"/>
      <c r="B34" s="295"/>
      <c r="C34" s="224"/>
      <c r="D34" s="296"/>
      <c r="E34" s="224"/>
      <c r="F34" s="296"/>
      <c r="G34" s="224"/>
      <c r="H34" s="296"/>
      <c r="I34" s="224"/>
      <c r="J34" s="224"/>
      <c r="K34" s="224"/>
      <c r="L34" s="224"/>
      <c r="M34" s="224"/>
      <c r="N34" s="224"/>
      <c r="O34" s="224"/>
      <c r="P34" s="224"/>
      <c r="Q34" s="224"/>
    </row>
    <row r="35" spans="1:17" s="298" customFormat="1" ht="15" hidden="1">
      <c r="A35" s="294"/>
      <c r="B35" s="295"/>
      <c r="C35" s="224"/>
      <c r="D35" s="296"/>
      <c r="E35" s="224"/>
      <c r="F35" s="296"/>
      <c r="G35" s="224"/>
      <c r="H35" s="296"/>
      <c r="I35" s="224"/>
      <c r="J35" s="224"/>
      <c r="K35" s="224"/>
      <c r="L35" s="224"/>
      <c r="M35" s="224"/>
      <c r="N35" s="224"/>
      <c r="O35" s="224"/>
      <c r="P35" s="224"/>
      <c r="Q35" s="224"/>
    </row>
  </sheetData>
  <sheetProtection selectLockedCells="1"/>
  <mergeCells count="37">
    <mergeCell ref="B24:C24"/>
    <mergeCell ref="C28:D28"/>
    <mergeCell ref="C29:D29"/>
    <mergeCell ref="C30:D30"/>
    <mergeCell ref="C31:D31"/>
    <mergeCell ref="B18:C19"/>
    <mergeCell ref="D18:D19"/>
    <mergeCell ref="B20:C21"/>
    <mergeCell ref="D20:D21"/>
    <mergeCell ref="B22:C23"/>
    <mergeCell ref="D22:D23"/>
    <mergeCell ref="B12:C13"/>
    <mergeCell ref="D12:D13"/>
    <mergeCell ref="B14:C15"/>
    <mergeCell ref="D14:D15"/>
    <mergeCell ref="B16:C17"/>
    <mergeCell ref="D16:D17"/>
    <mergeCell ref="B10:C11"/>
    <mergeCell ref="D10:D11"/>
    <mergeCell ref="E10:J10"/>
    <mergeCell ref="K10:P10"/>
    <mergeCell ref="Q10:V10"/>
    <mergeCell ref="W10:W11"/>
    <mergeCell ref="E5:J5"/>
    <mergeCell ref="K5:P5"/>
    <mergeCell ref="Q5:W5"/>
    <mergeCell ref="E6:J6"/>
    <mergeCell ref="K6:P6"/>
    <mergeCell ref="Q6:W6"/>
    <mergeCell ref="B3:D3"/>
    <mergeCell ref="E3:J3"/>
    <mergeCell ref="K3:P3"/>
    <mergeCell ref="Q3:W3"/>
    <mergeCell ref="B4:D4"/>
    <mergeCell ref="E4:J4"/>
    <mergeCell ref="K4:P4"/>
    <mergeCell ref="Q4:W4"/>
  </mergeCells>
  <printOptions horizontalCentered="1" verticalCentered="1" gridLines="1"/>
  <pageMargins left="7.874015748031496E-2" right="7.874015748031496E-2" top="0.19685039370078741" bottom="0.19685039370078741" header="1.6929133858267718" footer="0.27559055118110237"/>
  <pageSetup paperSize="9" scale="70" fitToWidth="3" fitToHeight="0" orientation="landscape" r:id="rId1"/>
  <headerFooter alignWithMargins="0">
    <oddFooter>Página &amp;P de &amp;N</oddFooter>
  </headerFooter>
  <colBreaks count="3" manualBreakCount="3">
    <brk id="10" max="1048575" man="1"/>
    <brk id="16" max="1048575" man="1"/>
    <brk id="23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5EE4B48-948A-4AE7-97D5-C01853FB809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4</vt:i4>
      </vt:variant>
    </vt:vector>
  </HeadingPairs>
  <TitlesOfParts>
    <vt:vector size="7" baseType="lpstr">
      <vt:lpstr>Orç_analítico</vt:lpstr>
      <vt:lpstr>BDI_supervisão</vt:lpstr>
      <vt:lpstr>Cronograma</vt:lpstr>
      <vt:lpstr>BDI_supervisão!Area_de_impressao</vt:lpstr>
      <vt:lpstr>Cronograma!Area_de_impressao</vt:lpstr>
      <vt:lpstr>Orç_analítico!Area_de_impressao</vt:lpstr>
      <vt:lpstr>Cronograma!Titulos_de_impressao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Vinícius Costa</dc:creator>
  <cp:lastModifiedBy>George Wilian Marodin</cp:lastModifiedBy>
  <cp:lastPrinted>2024-02-29T17:42:39Z</cp:lastPrinted>
  <dcterms:created xsi:type="dcterms:W3CDTF">2015-06-05T18:17:20Z</dcterms:created>
  <dcterms:modified xsi:type="dcterms:W3CDTF">2024-09-10T20:36:11Z</dcterms:modified>
</cp:coreProperties>
</file>