
<file path=[Content_Types].xml><?xml version="1.0" encoding="utf-8"?>
<Types xmlns="http://schemas.openxmlformats.org/package/2006/content-types">
  <Default Extension="gif" ContentType="image/gif"/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osta" r:id="rId3" sheetId="1"/>
    <sheet name="Referencial" r:id="rId4" sheetId="2"/>
    <sheet name="Relatório" r:id="rId5" sheetId="3"/>
  </sheets>
</workbook>
</file>

<file path=xl/sharedStrings.xml><?xml version="1.0" encoding="utf-8"?>
<sst xmlns="http://schemas.openxmlformats.org/spreadsheetml/2006/main" count="134" uniqueCount="42">
  <si>
    <t xml:space="preserve">      </t>
  </si>
  <si>
    <t xml:space="preserve">      ESTADO DE SANTA CATARINA</t>
  </si>
  <si>
    <t xml:space="preserve">      PROPOSTA DAS LICITANTES</t>
  </si>
  <si>
    <t>39 - Consultoria</t>
  </si>
  <si>
    <t>Tabela de Origem</t>
  </si>
  <si>
    <t>Cód Auxiliar</t>
  </si>
  <si>
    <t>Descrição do Serviço</t>
  </si>
  <si>
    <t>Unid.</t>
  </si>
  <si>
    <t>Quantidade</t>
  </si>
  <si>
    <t>Custo Unit. Material (R$)</t>
  </si>
  <si>
    <t>Custo Unit. MO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</si>
  <si>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</si>
  <si>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</si>
  <si>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</si>
  <si>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</si>
  <si>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</si>
  <si>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</si>
  <si>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</si>
  <si>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</si>
  <si>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</si>
  <si>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</si>
  <si>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Referencial de Preço SINAPI 2023 AGOSTO Desonerada</t>
  </si>
  <si>
    <t>Consultoria</t>
  </si>
  <si>
    <t/>
  </si>
  <si>
    <t>CPU133231</t>
  </si>
  <si>
    <t>Elaboração do projeto básico e executivo para adequação do sistema de aquecimento de água do tipo aquecedor de passagem a gás natural (GN), readequação hidráulica, espera para rede de GN e interligação e automação e instalações elétricas do sistema para o Hospital Regional Hans Dieter Schmidt (HRHDS).</t>
  </si>
  <si>
    <t>UN</t>
  </si>
  <si>
    <t xml:space="preserve">Total do Grupo: </t>
  </si>
  <si>
    <t xml:space="preserve">Total da Proposta: </t>
  </si>
  <si>
    <t>Sistema Integrado de Controle de Obras Públicas</t>
  </si>
  <si>
    <t>Emitido em: 10/06/2025</t>
  </si>
  <si>
    <t xml:space="preserve">Obra: </t>
  </si>
  <si>
    <t>Projetos executivo e orçamento da obra para aquisição e instalação de aquecedores de passagem do HRHDS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</si>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</sst>
</file>

<file path=xl/styles.xml><?xml version="1.0" encoding="utf-8"?>
<styleSheet xmlns="http://schemas.openxmlformats.org/spreadsheetml/2006/main">
  <numFmts count="3">
    <numFmt numFmtId="165" formatCode="R$ #,##0.00"/>
    <numFmt numFmtId="166" formatCode="0.00&quot;%&quot;"/>
    <numFmt numFmtId="167" formatCode="#,##0.000"/>
  </numFmts>
  <fonts count="8">
    <font>
      <sz val="11.0"/>
      <color indexed="8"/>
      <name val="Calibri"/>
      <family val="2"/>
      <scheme val="minor"/>
    </font>
    <font>
      <name val="Helvetica"/>
      <sz val="8.0"/>
    </font>
    <font>
      <name val="Helvetica"/>
      <sz val="8.0"/>
    </font>
    <font>
      <name val="Helvetica"/>
      <sz val="8.0"/>
      <u val="single"/>
      <color indexed="12"/>
    </font>
    <font>
      <name val="Helvetica"/>
      <sz val="1.0"/>
      <color indexed="9"/>
    </font>
    <font>
      <name val="Helvetica-Bold"/>
      <sz val="8.0"/>
      <b val="true"/>
    </font>
    <font>
      <name val="Helvetica-Bold"/>
      <sz val="12.0"/>
    </font>
    <font>
      <name val="Helvetica-Bold"/>
      <sz val="14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43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ashed"/>
    </border>
    <border>
      <top style="dashed"/>
      <bottom style="dashed"/>
    </border>
    <border>
      <right style="dashed"/>
      <top style="dashed"/>
      <bottom style="dashed"/>
    </border>
    <border>
      <left style="dashed"/>
      <right style="dashed"/>
      <top style="dashed"/>
      <bottom style="dashed"/>
    </border>
    <border>
      <bottom style="thin"/>
    </border>
  </borders>
  <cellStyleXfs count="1">
    <xf numFmtId="0" fontId="0" fillId="0" borderId="0"/>
  </cellStyleXfs>
  <cellXfs count="29">
    <xf numFmtId="0" fontId="0" fillId="0" borderId="0" xfId="0"/>
    <xf numFmtId="165" fontId="1" fillId="3" borderId="4" xfId="0" applyFont="true" applyFill="true" applyBorder="true" applyNumberFormat="true">
      <alignment horizontal="right"/>
      <protection locked="false"/>
    </xf>
    <xf numFmtId="165" fontId="1" fillId="2" borderId="4" xfId="0" applyFont="true" applyFill="true" applyBorder="true" applyNumberFormat="true">
      <alignment horizontal="right"/>
      <protection locked="true"/>
    </xf>
    <xf numFmtId="0" fontId="1" fillId="0" borderId="0" xfId="0" applyFont="true">
      <alignment horizontal="right"/>
    </xf>
    <xf numFmtId="0" fontId="1" fillId="0" borderId="4" xfId="0" applyBorder="true" applyFont="true">
      <alignment wrapText="true"/>
    </xf>
    <xf numFmtId="166" fontId="1" fillId="0" borderId="4" xfId="0" applyBorder="true" applyFont="true" applyNumberFormat="true">
      <alignment wrapText="true"/>
    </xf>
    <xf numFmtId="0" fontId="1" fillId="5" borderId="8" xfId="0" applyFill="true" applyFont="true" applyBorder="true">
      <alignment horizontal="left" vertical="bottom"/>
      <protection locked="false"/>
    </xf>
    <xf numFmtId="10" fontId="0" fillId="5" borderId="8" xfId="0" applyFill="true" applyBorder="true" applyNumberFormat="true">
      <alignment horizontal="center" vertical="center"/>
      <protection locked="false"/>
    </xf>
    <xf numFmtId="0" fontId="0" fillId="5" borderId="8" xfId="0" applyFill="true" applyBorder="true">
      <alignment horizontal="left" vertical="bottom"/>
      <protection locked="true"/>
    </xf>
    <xf numFmtId="165" fontId="0" fillId="5" borderId="8" xfId="0" applyFill="true" applyNumberFormat="true" applyBorder="true">
      <alignment horizontal="left" vertical="bottom"/>
      <protection locked="true"/>
    </xf>
    <xf numFmtId="0" fontId="0" fillId="5" borderId="8" xfId="0" applyFill="true" applyBorder="true">
      <alignment horizontal="center" vertical="bottom"/>
      <protection locked="false"/>
    </xf>
    <xf numFmtId="0" fontId="5" fillId="0" borderId="0" xfId="0" applyFont="true">
      <protection locked="false"/>
    </xf>
    <xf numFmtId="0" fontId="5" fillId="0" borderId="0" xfId="0" applyFont="true">
      <protection locked="true"/>
    </xf>
    <xf numFmtId="0" fontId="7" fillId="0" borderId="0" xfId="0" applyFont="true">
      <alignment horizontal="center"/>
      <protection locked="false"/>
    </xf>
    <xf numFmtId="165" fontId="1" fillId="5" borderId="8" xfId="0" applyFill="true" applyBorder="true" applyNumberFormat="true" applyFont="true">
      <alignment horizontal="right"/>
      <protection locked="true"/>
    </xf>
    <xf numFmtId="0" fontId="2" fillId="0" borderId="0" xfId="0" applyFont="true">
      <alignment horizontal="left" vertical="bottom" wrapText="true"/>
    </xf>
    <xf numFmtId="0" fontId="2" fillId="0" borderId="0" xfId="0" applyFont="true">
      <alignment horizontal="left" vertical="top"/>
    </xf>
    <xf numFmtId="0" fontId="2" fillId="0" borderId="0" xfId="0" applyFont="true">
      <alignment horizontal="right" vertical="center"/>
    </xf>
    <xf numFmtId="0" fontId="4" fillId="0" borderId="0" xfId="0" applyFont="true"/>
    <xf numFmtId="0" fontId="5" fillId="0" borderId="4" xfId="0" applyBorder="true" applyFont="true">
      <alignment horizontal="left"/>
    </xf>
    <xf numFmtId="0" fontId="6" fillId="0" borderId="1" xfId="0" applyBorder="true" applyFont="true">
      <alignment horizontal="center" vertical="top"/>
    </xf>
    <xf numFmtId="0" fontId="6" fillId="0" borderId="9" xfId="0" applyBorder="true" applyFont="true">
      <alignment horizontal="center" vertical="top"/>
    </xf>
    <xf numFmtId="4" fontId="1" fillId="0" borderId="4" xfId="0" applyBorder="true" applyNumberFormat="true" applyFont="true">
      <alignment horizontal="right"/>
    </xf>
    <xf numFmtId="4" fontId="5" fillId="0" borderId="4" xfId="0" applyBorder="true" applyNumberFormat="true" applyFont="true">
      <alignment horizontal="right"/>
    </xf>
    <xf numFmtId="0" fontId="5" fillId="3" borderId="4" xfId="0" applyFont="true" applyFill="true" applyBorder="true">
      <alignment horizontal="left"/>
    </xf>
    <xf numFmtId="0" fontId="5" fillId="3" borderId="4" xfId="0" applyFont="true" applyFill="true" applyBorder="true">
      <alignment horizontal="right"/>
    </xf>
    <xf numFmtId="0" fontId="5" fillId="3" borderId="4" xfId="0" applyFont="true" applyFill="true" applyBorder="true">
      <alignment horizontal="center"/>
    </xf>
    <xf numFmtId="167" fontId="1" fillId="0" borderId="4" xfId="0" applyBorder="true" applyNumberFormat="true" applyFont="true">
      <alignment wrapText="true"/>
    </xf>
    <xf numFmtId="4" fontId="1" fillId="3" borderId="4" xfId="0" applyBorder="true" applyNumberFormat="true" applyFont="true" applyFill="true">
      <alignment horizontal="righ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drawings/_rels/drawing1.xml.rels><?xml version="1.0" encoding="UTF-8"?>

<Relationships xmlns="http://schemas.openxmlformats.org/package/2006/relationships">
  <Relationship Id="rId1" Type="http://schemas.openxmlformats.org/officeDocument/2006/relationships/image" Target="../media/image1.jpeg"/>
  <Relationship Id="rId2" Type="http://schemas.openxmlformats.org/officeDocument/2006/relationships/image" Target="../media/image2.gif"/>
</Relationships>

</file>

<file path=xl/drawings/_rels/drawing2.xml.rels><?xml version="1.0" encoding="UTF-8"?>

<Relationships xmlns="http://schemas.openxmlformats.org/package/2006/relationships">
  <Relationship Id="rId1" Type="http://schemas.openxmlformats.org/officeDocument/2006/relationships/image" Target="../media/image1.jpeg"/>
  <Relationship Id="rId2" Type="http://schemas.openxmlformats.org/officeDocument/2006/relationships/image" Target="../media/image3.gif"/>
</Relationships>

</file>

<file path=xl/drawings/_rels/drawing3.xml.rels><?xml version="1.0" encoding="UTF-8"?>

<Relationships xmlns="http://schemas.openxmlformats.org/package/2006/relationships">
  <Relationship Id="rId1" Type="http://schemas.openxmlformats.org/officeDocument/2006/relationships/image" Target="../media/image1.jpeg"/>
  <Relationship Id="rId2" Type="http://schemas.openxmlformats.org/officeDocument/2006/relationships/image" Target="../media/image4.gif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25</xdr:row>
      <xdr:rowOff>0</xdr:rowOff>
    </xdr:from>
    <xdr:to>
      <xdr:col>1</xdr:col>
      <xdr:colOff>0</xdr:colOff>
      <xdr:row>26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25</xdr:row>
      <xdr:rowOff>0</xdr:rowOff>
    </xdr:from>
    <xdr:to>
      <xdr:col>1</xdr:col>
      <xdr:colOff>0</xdr:colOff>
      <xdr:row>26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25</xdr:row>
      <xdr:rowOff>0</xdr:rowOff>
    </xdr:from>
    <xdr:to>
      <xdr:col>1</xdr:col>
      <xdr:colOff>0</xdr:colOff>
      <xdr:row>26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drawing" Target="../drawings/drawing2.xml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drawing" Target="../drawings/drawing3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/>
  </cols>
  <sheetData>
    <row r="1">
      <c r="B1" s="15" t="s">
        <v>0</v>
      </c>
    </row>
    <row r="2">
      <c r="B2" s="15" t="s">
        <v>1</v>
      </c>
    </row>
    <row r="3">
      <c r="B3" s="15" t="s">
        <v>0</v>
      </c>
    </row>
    <row r="4">
      <c r="A4" s="13" t="s">
        <v>2</v>
      </c>
    </row>
    <row r="6">
      <c r="A6" s="12" t="s">
        <v>31</v>
      </c>
      <c r="B6" s="8" t="s">
        <v>32</v>
      </c>
      <c r="H6" s="12" t="s">
        <v>39</v>
      </c>
    </row>
    <row r="7">
      <c r="A7" s="12" t="s">
        <v>33</v>
      </c>
      <c r="B7" s="6"/>
    </row>
    <row r="8">
      <c r="A8" s="12" t="s">
        <v>34</v>
      </c>
      <c r="B8" s="6"/>
    </row>
    <row r="9">
      <c r="A9" s="12" t="s">
        <v>35</v>
      </c>
      <c r="B9" s="6"/>
      <c r="H9" s="7" t="s">
        <v>40</v>
      </c>
      <c r="I9" s="7" t="s">
        <v>41</v>
      </c>
    </row>
    <row r="10">
      <c r="A10" s="12" t="s">
        <v>36</v>
      </c>
      <c r="B10" t="n" s="7">
        <v>0.0</v>
      </c>
      <c r="D10" s="12" t="s">
        <v>37</v>
      </c>
      <c r="E10" t="n" s="7">
        <v>0.0</v>
      </c>
      <c r="H10" s="7">
        <f>SUM(M:M)/O22</f>
      </c>
      <c r="I10" s="7">
        <f>SUM(N:N)/O22</f>
      </c>
    </row>
    <row r="11">
      <c r="A11" s="12" t="s">
        <v>37</v>
      </c>
      <c r="B11" t="n" s="7">
        <v>0.0</v>
      </c>
      <c r="D11" s="12" t="s">
        <v>38</v>
      </c>
      <c r="E11" t="n" s="7">
        <v>0.0</v>
      </c>
    </row>
    <row r="17">
      <c r="A17" t="s" s="11">
        <v>3</v>
      </c>
    </row>
    <row r="18">
      <c r="A18" s="26" t="s">
        <v>4</v>
      </c>
      <c r="B18" s="26" t="s">
        <v>5</v>
      </c>
      <c r="C18" s="26" t="s">
        <v>6</v>
      </c>
      <c r="D18" s="26" t="s">
        <v>7</v>
      </c>
      <c r="E18" s="26" t="s">
        <v>8</v>
      </c>
      <c r="F18" s="26" t="s">
        <v>9</v>
      </c>
      <c r="G18" s="26" t="s">
        <v>10</v>
      </c>
      <c r="H18" s="26" t="s">
        <v>12</v>
      </c>
      <c r="I18" s="26" t="s">
        <v>13</v>
      </c>
      <c r="J18" s="26" t="s">
        <v>14</v>
      </c>
      <c r="K18" s="26" t="s">
        <v>15</v>
      </c>
      <c r="L18" s="26" t="s">
        <v>11</v>
      </c>
      <c r="M18" s="26" t="s">
        <v>16</v>
      </c>
      <c r="N18" s="26" t="s">
        <v>17</v>
      </c>
      <c r="O18" s="26" t="s">
        <v>18</v>
      </c>
      <c r="P18" s="26" t="s">
        <v>19</v>
      </c>
      <c r="Q18" s="26" t="s">
        <v>20</v>
      </c>
    </row>
    <row r="19" ht="25.0" customHeight="true">
      <c r="A19" t="s" s="4">
        <v>21</v>
      </c>
      <c r="B19" s="4"/>
      <c r="C19" t="s" s="4">
        <v>22</v>
      </c>
      <c r="D19" s="4"/>
      <c r="E19" t="n" s="4">
        <v>0.0</v>
      </c>
      <c r="F19" s="4"/>
      <c r="G19" s="4"/>
      <c r="H19" s="4"/>
      <c r="I19" s="5"/>
      <c r="J19" s="4"/>
      <c r="K19" s="4"/>
      <c r="L19" s="4"/>
      <c r="M19" s="4"/>
      <c r="N19" s="4"/>
      <c r="O19" s="4"/>
      <c r="P19" s="4">
        <f>IF(O19&lt;=(Relatório!O19*1.05),"PREÇO VÁLIDO","PREÇO INVÁLIDO")</f>
      </c>
      <c r="Q19" s="7">
        <f>IF(Relatório!O19=0, -1, (O19/Relatório!O19)-1)</f>
      </c>
    </row>
    <row r="20" ht="25.0" customHeight="true">
      <c r="A20" t="s" s="4">
        <v>21</v>
      </c>
      <c r="B20" t="s" s="4">
        <v>24</v>
      </c>
      <c r="C20" t="s" s="4">
        <v>25</v>
      </c>
      <c r="D20" t="s" s="4">
        <v>26</v>
      </c>
      <c r="E20" t="n" s="4">
        <v>1.0</v>
      </c>
      <c r="F20" s="1"/>
      <c r="G20" s="1"/>
      <c r="H20" s="2"/>
      <c r="I20" s="5"/>
      <c r="J20" s="2">
        <f>F20+(I20/100*F20)</f>
      </c>
      <c r="K20" s="2">
        <f>G20+(I20/100*G20)</f>
      </c>
      <c r="L20" s="2">
        <f>TRUNC(J20+K20,2)</f>
      </c>
      <c r="M20" s="2">
        <f>IF((J20+K20), TRUNC((J20/(J20+K20)*O20),2), 0)</f>
      </c>
      <c r="N20" s="2">
        <f>IF((J20+K20), TRUNC((K20/(J20+K20)*O20),2), 0)</f>
      </c>
      <c r="O20" s="2">
        <f>TRUNC(L20*E20,2)</f>
      </c>
      <c r="P20" s="4">
        <f>IF(O20&lt;=(Relatório!O20*1.05),"PREÇO VÁLIDO","PREÇO INVÁLIDO")</f>
      </c>
      <c r="Q20" s="7">
        <f>IF(Relatório!O20=0, -1, (O20/Relatório!O20)-1)</f>
      </c>
    </row>
    <row r="21">
      <c r="A21" t="s" s="8">
        <v>27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>
        <f>ROUND(SUM(O17:O20), 2)</f>
      </c>
    </row>
    <row r="22">
      <c r="A22" t="s" s="8">
        <v>28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>
        <f>SUM(O21)</f>
      </c>
    </row>
    <row r="24">
      <c r="A24">
        <f>CONCATENATE("Importa o presente valor total proposto em: ", TEXT(SUM(O21), "R$ #.###,#0"))</f>
      </c>
    </row>
    <row r="26">
      <c r="B26" t="s" s="11">
        <v>29</v>
      </c>
    </row>
    <row r="27">
      <c r="B27" t="s" s="11">
        <v>30</v>
      </c>
    </row>
  </sheetData>
  <mergeCells>
    <mergeCell ref="B1:F1"/>
    <mergeCell ref="B2:F2"/>
    <mergeCell ref="B3:F3"/>
    <mergeCell ref="A4:G4"/>
    <mergeCell ref="A6"/>
    <mergeCell ref="A7"/>
    <mergeCell ref="A8"/>
    <mergeCell ref="A9"/>
  </mergeCells>
  <pageMargins bottom="0.4" footer="0.3" header="0.3" left="0.4" right="0.4" top="0.4"/>
  <pageSetup orientation="landscape" paperSize="9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 hidden="true"/>
    <col min="17" max="17" width="24.4921875" customWidth="true" hidden="true"/>
  </cols>
  <sheetData>
    <row r="1">
      <c r="B1" s="15" t="s">
        <v>0</v>
      </c>
    </row>
    <row r="2">
      <c r="B2" s="15" t="s">
        <v>1</v>
      </c>
    </row>
    <row r="3">
      <c r="B3" s="15" t="s">
        <v>0</v>
      </c>
    </row>
    <row r="4">
      <c r="A4" s="13" t="s">
        <v>2</v>
      </c>
    </row>
    <row r="6">
      <c r="A6" s="12" t="s">
        <v>31</v>
      </c>
      <c r="B6" s="8" t="s">
        <v>32</v>
      </c>
      <c r="H6" s="12" t="s">
        <v>39</v>
      </c>
    </row>
    <row r="7">
      <c r="A7" s="12" t="s">
        <v>33</v>
      </c>
      <c r="B7" s="6"/>
    </row>
    <row r="8">
      <c r="A8" s="12" t="s">
        <v>34</v>
      </c>
      <c r="B8" s="6"/>
    </row>
    <row r="9">
      <c r="A9" s="12" t="s">
        <v>35</v>
      </c>
      <c r="B9" s="6"/>
      <c r="H9" s="7" t="s">
        <v>40</v>
      </c>
      <c r="I9" s="7" t="s">
        <v>41</v>
      </c>
    </row>
    <row r="10">
      <c r="A10" s="12" t="s">
        <v>36</v>
      </c>
      <c r="B10" t="n" s="7">
        <v>0.0</v>
      </c>
      <c r="D10" s="12" t="s">
        <v>37</v>
      </c>
      <c r="E10" t="n" s="7">
        <v>0.0</v>
      </c>
      <c r="H10" s="7">
        <f>SUM(M:M)/O22</f>
      </c>
      <c r="I10" s="7">
        <f>SUM(N:N)/O22</f>
      </c>
    </row>
    <row r="11">
      <c r="A11" s="12" t="s">
        <v>37</v>
      </c>
      <c r="B11" t="n" s="7">
        <v>0.0</v>
      </c>
      <c r="D11" s="12" t="s">
        <v>38</v>
      </c>
      <c r="E11" t="n" s="7">
        <v>0.0</v>
      </c>
    </row>
    <row r="17">
      <c r="A17" t="s" s="11">
        <v>3</v>
      </c>
    </row>
    <row r="18">
      <c r="A18" s="26" t="s">
        <v>4</v>
      </c>
      <c r="B18" s="26" t="s">
        <v>5</v>
      </c>
      <c r="C18" s="26" t="s">
        <v>6</v>
      </c>
      <c r="D18" s="26" t="s">
        <v>7</v>
      </c>
      <c r="E18" s="26" t="s">
        <v>8</v>
      </c>
      <c r="F18" s="26" t="s">
        <v>9</v>
      </c>
      <c r="G18" s="26" t="s">
        <v>10</v>
      </c>
      <c r="H18" s="26" t="s">
        <v>12</v>
      </c>
      <c r="I18" s="26" t="s">
        <v>13</v>
      </c>
      <c r="J18" s="26" t="s">
        <v>14</v>
      </c>
      <c r="K18" s="26" t="s">
        <v>15</v>
      </c>
      <c r="L18" s="26" t="s">
        <v>11</v>
      </c>
      <c r="M18" s="26" t="s">
        <v>16</v>
      </c>
      <c r="N18" s="26" t="s">
        <v>17</v>
      </c>
      <c r="O18" s="26" t="s">
        <v>18</v>
      </c>
      <c r="P18" s="26" t="s">
        <v>19</v>
      </c>
      <c r="Q18" s="26" t="s">
        <v>20</v>
      </c>
    </row>
    <row r="19" ht="25.0" customHeight="true">
      <c r="A19" t="s" s="4">
        <v>21</v>
      </c>
      <c r="B19" s="4"/>
      <c r="C19" t="s" s="4">
        <v>22</v>
      </c>
      <c r="D19" s="4"/>
      <c r="E19" t="n" s="4">
        <v>0.0</v>
      </c>
      <c r="F19" s="4"/>
      <c r="G19" s="4"/>
      <c r="H19" s="4"/>
      <c r="I19" s="5"/>
      <c r="J19" s="4"/>
      <c r="K19" s="4"/>
      <c r="L19" s="4"/>
      <c r="M19" s="4"/>
      <c r="N19" s="4"/>
      <c r="O19" s="4"/>
      <c r="P19" s="4">
        <f>IF(O19&lt;=(Relatório!O19*1.05),"PREÇO VÁLIDO","PREÇO INVÁLIDO")</f>
      </c>
    </row>
    <row r="20" ht="25.0" customHeight="true">
      <c r="A20" t="s" s="4">
        <v>21</v>
      </c>
      <c r="B20" t="s" s="4">
        <v>24</v>
      </c>
      <c r="C20" t="s" s="4">
        <v>25</v>
      </c>
      <c r="D20" t="s" s="4">
        <v>26</v>
      </c>
      <c r="E20" t="n" s="4">
        <v>1.0</v>
      </c>
      <c r="F20" t="n" s="1">
        <v>0.0</v>
      </c>
      <c r="G20" t="n" s="1">
        <v>21850.0</v>
      </c>
      <c r="H20" t="n" s="2">
        <v>0.0</v>
      </c>
      <c r="I20" t="n" s="5">
        <v>17.15</v>
      </c>
      <c r="J20" s="2">
        <f>F20+(I20/100*F20)</f>
      </c>
      <c r="K20" s="2">
        <f>G20+(I20/100*G20)</f>
      </c>
      <c r="L20" s="2">
        <f>TRUNC(J20+K20,2)</f>
      </c>
      <c r="M20" s="2">
        <f>IF((J20+K20), TRUNC((J20/(J20+K20)*O20),2), 0)</f>
      </c>
      <c r="N20" s="2">
        <f>IF((J20+K20), TRUNC((K20/(J20+K20)*O20),2), 0)</f>
      </c>
      <c r="O20" s="2">
        <f>TRUNC(L20*E20,2)</f>
      </c>
      <c r="P20" s="4">
        <f>IF(O20&lt;=(Relatório!O20*1.05),"PREÇO VÁLIDO","PREÇO INVÁLIDO")</f>
      </c>
    </row>
    <row r="21">
      <c r="A21" t="s" s="8">
        <v>27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>
        <f>ROUND(SUM(O17:O20), 2)</f>
      </c>
    </row>
    <row r="22">
      <c r="A22" t="s" s="8">
        <v>28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>
        <f>SUM(O21)</f>
      </c>
    </row>
    <row r="24">
      <c r="A24">
        <f>CONCATENATE("Importa o presente valor total proposto em: ", TEXT(SUM(O21), "R$ #.###,#0"))</f>
      </c>
    </row>
    <row r="26">
      <c r="B26" t="s" s="11">
        <v>29</v>
      </c>
    </row>
    <row r="27">
      <c r="B27" t="s" s="11">
        <v>30</v>
      </c>
    </row>
  </sheetData>
  <mergeCells>
    <mergeCell ref="B1:F1"/>
    <mergeCell ref="B2:F2"/>
    <mergeCell ref="B3:F3"/>
    <mergeCell ref="A4:G4"/>
    <mergeCell ref="A6"/>
    <mergeCell ref="A7"/>
    <mergeCell ref="A8"/>
    <mergeCell ref="A9"/>
  </mergeCells>
  <pageMargins bottom="0.4" footer="0.3" header="0.3" left="0.4" right="0.4" top="0.4"/>
  <pageSetup orientation="landscape" paperSize="9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 hidden="true"/>
    <col min="17" max="17" width="24.4921875" customWidth="true" hidden="true"/>
  </cols>
  <sheetData>
    <row r="1">
      <c r="B1" s="15" t="s">
        <v>0</v>
      </c>
    </row>
    <row r="2">
      <c r="B2" s="15" t="s">
        <v>1</v>
      </c>
    </row>
    <row r="3">
      <c r="B3" s="15" t="s">
        <v>0</v>
      </c>
    </row>
    <row r="4">
      <c r="A4" s="13" t="s">
        <v>2</v>
      </c>
    </row>
    <row r="6">
      <c r="A6" s="12" t="s">
        <v>31</v>
      </c>
      <c r="B6" s="8" t="s">
        <v>32</v>
      </c>
      <c r="H6" s="12" t="s">
        <v>39</v>
      </c>
    </row>
    <row r="7">
      <c r="A7" s="12" t="s">
        <v>33</v>
      </c>
      <c r="B7" s="6"/>
    </row>
    <row r="8">
      <c r="A8" s="12" t="s">
        <v>34</v>
      </c>
      <c r="B8" s="6"/>
    </row>
    <row r="9">
      <c r="A9" s="12" t="s">
        <v>35</v>
      </c>
      <c r="B9" s="6"/>
      <c r="H9" s="7" t="s">
        <v>40</v>
      </c>
      <c r="I9" s="7" t="s">
        <v>41</v>
      </c>
    </row>
    <row r="10">
      <c r="A10" s="12" t="s">
        <v>36</v>
      </c>
      <c r="B10" t="n" s="7">
        <v>0.0</v>
      </c>
      <c r="D10" s="12" t="s">
        <v>37</v>
      </c>
      <c r="E10" t="n" s="7">
        <v>0.0</v>
      </c>
      <c r="H10" s="7">
        <f>SUM(M:M)/O22</f>
      </c>
      <c r="I10" s="7">
        <f>SUM(N:N)/O22</f>
      </c>
    </row>
    <row r="11">
      <c r="A11" s="12" t="s">
        <v>37</v>
      </c>
      <c r="B11" t="n" s="7">
        <v>0.0</v>
      </c>
      <c r="D11" s="12" t="s">
        <v>38</v>
      </c>
      <c r="E11" t="n" s="7">
        <v>0.0</v>
      </c>
    </row>
    <row r="17">
      <c r="A17" t="s" s="11">
        <v>3</v>
      </c>
    </row>
    <row r="18">
      <c r="A18" s="26" t="s">
        <v>4</v>
      </c>
      <c r="B18" s="26" t="s">
        <v>5</v>
      </c>
      <c r="C18" s="26" t="s">
        <v>6</v>
      </c>
      <c r="D18" s="26" t="s">
        <v>7</v>
      </c>
      <c r="E18" s="26" t="s">
        <v>8</v>
      </c>
      <c r="F18" s="26" t="s">
        <v>9</v>
      </c>
      <c r="G18" s="26" t="s">
        <v>10</v>
      </c>
      <c r="H18" s="26" t="s">
        <v>12</v>
      </c>
      <c r="I18" s="26" t="s">
        <v>13</v>
      </c>
      <c r="J18" s="26" t="s">
        <v>14</v>
      </c>
      <c r="K18" s="26" t="s">
        <v>15</v>
      </c>
      <c r="L18" s="26" t="s">
        <v>11</v>
      </c>
      <c r="M18" s="26" t="s">
        <v>16</v>
      </c>
      <c r="N18" s="26" t="s">
        <v>17</v>
      </c>
      <c r="O18" s="26" t="s">
        <v>18</v>
      </c>
      <c r="P18" s="26" t="s">
        <v>19</v>
      </c>
      <c r="Q18" s="26" t="s">
        <v>20</v>
      </c>
    </row>
    <row r="19" ht="25.0" customHeight="true">
      <c r="A19" t="s" s="4">
        <v>21</v>
      </c>
      <c r="B19" s="4"/>
      <c r="C19" t="s" s="4">
        <v>22</v>
      </c>
      <c r="D19" s="4"/>
      <c r="E19" t="n" s="4">
        <v>0.0</v>
      </c>
      <c r="F19" s="4"/>
      <c r="G19" s="4"/>
      <c r="H19" s="4"/>
      <c r="I19" s="5"/>
      <c r="J19" s="4"/>
      <c r="K19" s="4"/>
      <c r="L19" s="4"/>
      <c r="M19" s="4"/>
      <c r="N19" s="4"/>
      <c r="O19" s="4"/>
      <c r="P19"/>
      <c r="Q19" t="s" s="4">
        <v>23</v>
      </c>
    </row>
    <row r="20" ht="25.0" customHeight="true">
      <c r="A20" t="s" s="4">
        <v>21</v>
      </c>
      <c r="B20" t="s" s="4">
        <v>24</v>
      </c>
      <c r="C20" t="s" s="4">
        <v>25</v>
      </c>
      <c r="D20" t="s" s="4">
        <v>26</v>
      </c>
      <c r="E20" t="n" s="4">
        <v>1.0</v>
      </c>
      <c r="F20" t="n" s="1">
        <v>0.0</v>
      </c>
      <c r="G20" t="n" s="1">
        <v>21850.0</v>
      </c>
      <c r="H20" t="n" s="2">
        <v>0.0</v>
      </c>
      <c r="I20" t="n" s="5">
        <v>17.15</v>
      </c>
      <c r="J20" s="2">
        <f>F20+(I20/100*F20)</f>
      </c>
      <c r="K20" s="2">
        <f>G20+(I20/100*G20)</f>
      </c>
      <c r="L20" s="2">
        <f>TRUNC(J20+K20,2)</f>
      </c>
      <c r="M20" s="2">
        <f>IF((J20+K20), TRUNC((J20/(J20+K20)*O20),2), 0)</f>
      </c>
      <c r="N20" s="2">
        <f>IF((J20+K20), TRUNC((K20/(J20+K20)*O20),2), 0)</f>
      </c>
      <c r="O20" s="2">
        <f>TRUNC(L20*E20,2)</f>
      </c>
      <c r="P20"/>
      <c r="Q20" t="s" s="4">
        <v>23</v>
      </c>
    </row>
    <row r="21">
      <c r="A21" t="s" s="8">
        <v>27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>
        <f>ROUND(SUM(O17:O20), 2)</f>
      </c>
    </row>
    <row r="22">
      <c r="A22" t="s" s="8">
        <v>28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>
        <f>SUM(O21)</f>
      </c>
    </row>
    <row r="24">
      <c r="A24">
        <f>CONCATENATE("Importa o presente valor total proposto em: ", TEXT(SUM(O21), "R$ #.###,#0"))</f>
      </c>
    </row>
    <row r="26">
      <c r="B26" t="s" s="11">
        <v>29</v>
      </c>
    </row>
    <row r="27">
      <c r="B27" t="s" s="11">
        <v>30</v>
      </c>
    </row>
  </sheetData>
  <mergeCells>
    <mergeCell ref="B1:F1"/>
    <mergeCell ref="B2:F2"/>
    <mergeCell ref="B3:F3"/>
    <mergeCell ref="A4:G4"/>
    <mergeCell ref="A6"/>
    <mergeCell ref="A7"/>
    <mergeCell ref="A8"/>
    <mergeCell ref="A9"/>
  </mergeCells>
  <pageMargins bottom="0.4" footer="0.3" header="0.3" left="0.4" right="0.4" top="0.4"/>
  <pageSetup orientation="landscape" paperSize="9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2025-06-10T20:19:08Z</dcterms:created>
  <dc:creator>Apache POI</dc:creator>
</coreProperties>
</file>