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georgemarodin\Desktop\AREA TÉCNICA\ORÇAMENTOS\SUPERVISÃO ABELARDO LUZ -PASSOS MAIA\"/>
    </mc:Choice>
  </mc:AlternateContent>
  <xr:revisionPtr revIDLastSave="0" documentId="13_ncr:1_{1001D641-F114-407B-8AC5-51A954152EBA}" xr6:coauthVersionLast="36" xr6:coauthVersionMax="36" xr10:uidLastSave="{00000000-0000-0000-0000-000000000000}"/>
  <bookViews>
    <workbookView xWindow="0" yWindow="0" windowWidth="28800" windowHeight="10725" tabRatio="891" xr2:uid="{00000000-000D-0000-FFFF-FFFF00000000}"/>
  </bookViews>
  <sheets>
    <sheet name="Orç_analítico" sheetId="49" r:id="rId1"/>
    <sheet name="BDI_supervisão" sheetId="39" r:id="rId2"/>
    <sheet name="Cronograma" sheetId="50" r:id="rId3"/>
  </sheets>
  <externalReferences>
    <externalReference r:id="rId4"/>
  </externalReferences>
  <definedNames>
    <definedName name="_xlnm.Print_Area" localSheetId="1">BDI_supervisão!$A$1:$F$18</definedName>
    <definedName name="_xlnm.Print_Area" localSheetId="2">Cronograma!$A$1:$Q$79</definedName>
    <definedName name="_xlnm.Print_Area" localSheetId="0">Orç_analítico!$A$1:$L$63</definedName>
    <definedName name="_xlnm.Print_Titles" localSheetId="2">Cronograma!$B:$D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50" l="1"/>
  <c r="G20" i="50"/>
  <c r="H20" i="50"/>
  <c r="I20" i="50"/>
  <c r="J20" i="50"/>
  <c r="K20" i="50"/>
  <c r="L20" i="50"/>
  <c r="M20" i="50"/>
  <c r="N20" i="50"/>
  <c r="O20" i="50"/>
  <c r="P20" i="50"/>
  <c r="E20" i="50"/>
  <c r="F16" i="50"/>
  <c r="G16" i="50"/>
  <c r="H16" i="50"/>
  <c r="I16" i="50"/>
  <c r="J16" i="50"/>
  <c r="K16" i="50"/>
  <c r="L16" i="50"/>
  <c r="M16" i="50"/>
  <c r="N16" i="50"/>
  <c r="O16" i="50"/>
  <c r="P16" i="50"/>
  <c r="E16" i="50"/>
  <c r="C16" i="39"/>
  <c r="H56" i="49"/>
  <c r="H57" i="49"/>
  <c r="H58" i="49"/>
  <c r="H27" i="49"/>
  <c r="H26" i="49"/>
  <c r="H25" i="49"/>
  <c r="H24" i="49"/>
  <c r="H20" i="49"/>
  <c r="Q22" i="50" l="1"/>
  <c r="Q12" i="50"/>
  <c r="Q18" i="50" l="1"/>
  <c r="Q16" i="50"/>
  <c r="Q14" i="50"/>
  <c r="Q20" i="50"/>
  <c r="H59" i="49"/>
  <c r="H55" i="49"/>
  <c r="H52" i="49"/>
  <c r="H51" i="49"/>
  <c r="H48" i="49"/>
  <c r="H47" i="49"/>
  <c r="H46" i="49"/>
  <c r="H45" i="49"/>
  <c r="H42" i="49"/>
  <c r="H41" i="49"/>
  <c r="H38" i="49"/>
  <c r="H37" i="49"/>
  <c r="H36" i="49"/>
  <c r="H35" i="49"/>
  <c r="H32" i="49"/>
  <c r="H31" i="49"/>
  <c r="H30" i="49"/>
  <c r="H29" i="49"/>
  <c r="H22" i="49"/>
  <c r="H18" i="49"/>
  <c r="H17" i="49"/>
  <c r="H16" i="49"/>
  <c r="H15" i="49"/>
  <c r="H14" i="49"/>
  <c r="J10" i="49" l="1"/>
  <c r="J56" i="49" l="1"/>
  <c r="K56" i="49" s="1"/>
  <c r="L56" i="49" s="1"/>
  <c r="J58" i="49"/>
  <c r="K58" i="49" s="1"/>
  <c r="L58" i="49" s="1"/>
  <c r="J57" i="49"/>
  <c r="K57" i="49" s="1"/>
  <c r="L57" i="49" s="1"/>
  <c r="J59" i="49"/>
  <c r="K59" i="49" s="1"/>
  <c r="L59" i="49" s="1"/>
  <c r="J20" i="49"/>
  <c r="K20" i="49" s="1"/>
  <c r="L20" i="49" s="1"/>
  <c r="J27" i="49"/>
  <c r="K27" i="49" s="1"/>
  <c r="L27" i="49" s="1"/>
  <c r="J25" i="49"/>
  <c r="K25" i="49" s="1"/>
  <c r="L25" i="49" s="1"/>
  <c r="J24" i="49"/>
  <c r="K24" i="49" s="1"/>
  <c r="L24" i="49" s="1"/>
  <c r="J26" i="49"/>
  <c r="K26" i="49" s="1"/>
  <c r="L26" i="49" s="1"/>
  <c r="J15" i="49"/>
  <c r="K15" i="49" s="1"/>
  <c r="L15" i="49" s="1"/>
  <c r="J55" i="49"/>
  <c r="K55" i="49" s="1"/>
  <c r="L55" i="49" s="1"/>
  <c r="J17" i="49"/>
  <c r="K17" i="49" s="1"/>
  <c r="L17" i="49" s="1"/>
  <c r="J32" i="49"/>
  <c r="K32" i="49" s="1"/>
  <c r="L32" i="49" s="1"/>
  <c r="J16" i="49"/>
  <c r="K16" i="49" s="1"/>
  <c r="L16" i="49" s="1"/>
  <c r="J14" i="49"/>
  <c r="K14" i="49" s="1"/>
  <c r="J52" i="49"/>
  <c r="K52" i="49" s="1"/>
  <c r="L52" i="49" s="1"/>
  <c r="J51" i="49"/>
  <c r="K51" i="49" s="1"/>
  <c r="L51" i="49" s="1"/>
  <c r="J48" i="49"/>
  <c r="K48" i="49" s="1"/>
  <c r="L48" i="49" s="1"/>
  <c r="J47" i="49"/>
  <c r="K47" i="49" s="1"/>
  <c r="L47" i="49" s="1"/>
  <c r="J46" i="49"/>
  <c r="K46" i="49" s="1"/>
  <c r="L46" i="49" s="1"/>
  <c r="J45" i="49"/>
  <c r="K45" i="49" s="1"/>
  <c r="L45" i="49" s="1"/>
  <c r="J42" i="49"/>
  <c r="K42" i="49" s="1"/>
  <c r="L42" i="49" s="1"/>
  <c r="J41" i="49"/>
  <c r="K41" i="49" s="1"/>
  <c r="L41" i="49" s="1"/>
  <c r="J37" i="49"/>
  <c r="K37" i="49" s="1"/>
  <c r="L37" i="49" s="1"/>
  <c r="J38" i="49"/>
  <c r="K38" i="49" s="1"/>
  <c r="L38" i="49" s="1"/>
  <c r="J36" i="49"/>
  <c r="K36" i="49" s="1"/>
  <c r="L36" i="49" s="1"/>
  <c r="J35" i="49"/>
  <c r="K35" i="49" s="1"/>
  <c r="L35" i="49" s="1"/>
  <c r="J18" i="49"/>
  <c r="K18" i="49" s="1"/>
  <c r="L18" i="49" s="1"/>
  <c r="J22" i="49"/>
  <c r="K22" i="49" s="1"/>
  <c r="L22" i="49" s="1"/>
  <c r="J29" i="49"/>
  <c r="K29" i="49" s="1"/>
  <c r="L29" i="49" s="1"/>
  <c r="J30" i="49"/>
  <c r="K30" i="49" s="1"/>
  <c r="L30" i="49" s="1"/>
  <c r="J31" i="49"/>
  <c r="K31" i="49" s="1"/>
  <c r="L31" i="49" s="1"/>
  <c r="L60" i="49" l="1"/>
  <c r="D22" i="50" s="1"/>
  <c r="L14" i="49"/>
  <c r="L33" i="49" s="1"/>
  <c r="D12" i="50" s="1"/>
  <c r="L53" i="49"/>
  <c r="D20" i="50" s="1"/>
  <c r="L43" i="49"/>
  <c r="D16" i="50" s="1"/>
  <c r="L49" i="49"/>
  <c r="D18" i="50" s="1"/>
  <c r="L39" i="49"/>
  <c r="D14" i="50" s="1"/>
  <c r="F23" i="50" l="1"/>
  <c r="I23" i="50"/>
  <c r="J23" i="50"/>
  <c r="K23" i="50"/>
  <c r="E23" i="50"/>
  <c r="G23" i="50"/>
  <c r="P23" i="50"/>
  <c r="O23" i="50"/>
  <c r="M23" i="50"/>
  <c r="H23" i="50"/>
  <c r="N23" i="50"/>
  <c r="L23" i="50"/>
  <c r="L21" i="50"/>
  <c r="M21" i="50"/>
  <c r="P21" i="50"/>
  <c r="E21" i="50"/>
  <c r="G21" i="50"/>
  <c r="O21" i="50"/>
  <c r="K21" i="50"/>
  <c r="N21" i="50"/>
  <c r="I21" i="50"/>
  <c r="F21" i="50"/>
  <c r="J21" i="50"/>
  <c r="H21" i="50"/>
  <c r="J19" i="50"/>
  <c r="I19" i="50"/>
  <c r="M19" i="50"/>
  <c r="F19" i="50"/>
  <c r="O19" i="50"/>
  <c r="L19" i="50"/>
  <c r="P19" i="50"/>
  <c r="H19" i="50"/>
  <c r="G19" i="50"/>
  <c r="E19" i="50"/>
  <c r="N19" i="50"/>
  <c r="K19" i="50"/>
  <c r="K17" i="50"/>
  <c r="L17" i="50"/>
  <c r="O17" i="50"/>
  <c r="J17" i="50"/>
  <c r="G17" i="50"/>
  <c r="P17" i="50"/>
  <c r="H17" i="50"/>
  <c r="I17" i="50"/>
  <c r="E17" i="50"/>
  <c r="F17" i="50"/>
  <c r="N17" i="50"/>
  <c r="M17" i="50"/>
  <c r="F15" i="50"/>
  <c r="H15" i="50"/>
  <c r="M15" i="50"/>
  <c r="I15" i="50"/>
  <c r="J15" i="50"/>
  <c r="L15" i="50"/>
  <c r="K15" i="50"/>
  <c r="E15" i="50"/>
  <c r="G15" i="50"/>
  <c r="N15" i="50"/>
  <c r="O15" i="50"/>
  <c r="P15" i="50"/>
  <c r="J13" i="50"/>
  <c r="I13" i="50"/>
  <c r="M13" i="50"/>
  <c r="H13" i="50"/>
  <c r="N13" i="50"/>
  <c r="G13" i="50"/>
  <c r="P13" i="50"/>
  <c r="L13" i="50"/>
  <c r="E13" i="50"/>
  <c r="K13" i="50"/>
  <c r="O13" i="50"/>
  <c r="F13" i="50"/>
  <c r="D24" i="50"/>
  <c r="L61" i="49"/>
  <c r="Q23" i="50" l="1"/>
  <c r="P29" i="50"/>
  <c r="P28" i="50" s="1"/>
  <c r="Q19" i="50"/>
  <c r="Q17" i="50"/>
  <c r="Q21" i="50"/>
  <c r="K29" i="50"/>
  <c r="K28" i="50" s="1"/>
  <c r="F29" i="50"/>
  <c r="F28" i="50" s="1"/>
  <c r="H29" i="50"/>
  <c r="H28" i="50" s="1"/>
  <c r="L29" i="50"/>
  <c r="L28" i="50" s="1"/>
  <c r="M29" i="50"/>
  <c r="M28" i="50" s="1"/>
  <c r="O29" i="50"/>
  <c r="O28" i="50" s="1"/>
  <c r="N29" i="50"/>
  <c r="N28" i="50" s="1"/>
  <c r="G29" i="50"/>
  <c r="G28" i="50" s="1"/>
  <c r="I29" i="50"/>
  <c r="I28" i="50" s="1"/>
  <c r="J29" i="50"/>
  <c r="J28" i="50" s="1"/>
  <c r="Q15" i="50"/>
  <c r="Q13" i="50"/>
  <c r="E29" i="50"/>
  <c r="D13" i="39"/>
  <c r="Q29" i="50" l="1"/>
  <c r="Q31" i="50" s="1"/>
  <c r="E28" i="50"/>
  <c r="Q28" i="50" s="1"/>
  <c r="Q30" i="50" s="1"/>
  <c r="E31" i="50"/>
  <c r="E30" i="50" l="1"/>
  <c r="F31" i="50"/>
  <c r="F30" i="50" l="1"/>
  <c r="G31" i="50"/>
  <c r="G30" i="50" l="1"/>
  <c r="H31" i="50"/>
  <c r="H30" i="50" l="1"/>
  <c r="I31" i="50"/>
  <c r="J31" i="50" l="1"/>
  <c r="I30" i="50"/>
  <c r="J30" i="50" l="1"/>
  <c r="K31" i="50"/>
  <c r="K30" i="50" l="1"/>
  <c r="L31" i="50"/>
  <c r="L30" i="50" l="1"/>
  <c r="M31" i="50"/>
  <c r="M30" i="50" l="1"/>
  <c r="N31" i="50"/>
  <c r="N30" i="50" l="1"/>
  <c r="O31" i="50"/>
  <c r="O30" i="50" l="1"/>
  <c r="P31" i="50"/>
  <c r="P30" i="50" l="1"/>
</calcChain>
</file>

<file path=xl/sharedStrings.xml><?xml version="1.0" encoding="utf-8"?>
<sst xmlns="http://schemas.openxmlformats.org/spreadsheetml/2006/main" count="221" uniqueCount="155">
  <si>
    <t>MÊS</t>
  </si>
  <si>
    <t>2.1</t>
  </si>
  <si>
    <t>Custo Unitário (C.U)</t>
  </si>
  <si>
    <t>PREÇO TOTAL (R$)</t>
  </si>
  <si>
    <t>PREÇO UNITÁRIO (R$)</t>
  </si>
  <si>
    <t>QUANTIDADE</t>
  </si>
  <si>
    <t>UNID</t>
  </si>
  <si>
    <t>3.1</t>
  </si>
  <si>
    <t>COMPOSIÇÃO DO ORÇAMENTO REFERENCIAL</t>
  </si>
  <si>
    <t>SECRETARIA DE ESTADO DA INFRAESTRUTURA E MOBILIDADE</t>
  </si>
  <si>
    <t>Total</t>
  </si>
  <si>
    <t>Escritório</t>
  </si>
  <si>
    <t>4.1</t>
  </si>
  <si>
    <t>3,00% do PV</t>
  </si>
  <si>
    <t>0,65% do PV</t>
  </si>
  <si>
    <t>% sobre CD</t>
  </si>
  <si>
    <t>% sobre PV</t>
  </si>
  <si>
    <t>Variável - f (CD)</t>
  </si>
  <si>
    <t>Despesas Indiretas</t>
  </si>
  <si>
    <t>BDI</t>
  </si>
  <si>
    <t>B8958</t>
  </si>
  <si>
    <t>DF = [(1+SELIC)^(1/12)-1] sobre (PV - Lucro)</t>
  </si>
  <si>
    <t>CD = Custo Direto</t>
  </si>
  <si>
    <t>PV = Preço de Venda</t>
  </si>
  <si>
    <t>CÓDIGO</t>
  </si>
  <si>
    <t>Topografia</t>
  </si>
  <si>
    <t>OBSERVAÇÕES:</t>
  </si>
  <si>
    <t>SUBTOTAL DO ITEM 4</t>
  </si>
  <si>
    <t>SUBTOTAL DO ITEM 3</t>
  </si>
  <si>
    <t>SUBTOTAL DO ITEM 1</t>
  </si>
  <si>
    <t>n.º de meses</t>
  </si>
  <si>
    <t>por mês</t>
  </si>
  <si>
    <t>OBJETO 1 - DESCRIÇÃO</t>
  </si>
  <si>
    <t>Duração</t>
  </si>
  <si>
    <t xml:space="preserve">TOTAL </t>
  </si>
  <si>
    <t>Adm. Central</t>
  </si>
  <si>
    <t>Despesas Financeiras</t>
  </si>
  <si>
    <t>Seguros e Garantias Contratuais</t>
  </si>
  <si>
    <t>Riscos</t>
  </si>
  <si>
    <t>Lucro</t>
  </si>
  <si>
    <t>PIS</t>
  </si>
  <si>
    <t>COFINS</t>
  </si>
  <si>
    <t>ISSQN</t>
  </si>
  <si>
    <t>Laboratório de asfalto</t>
  </si>
  <si>
    <t>B8955</t>
  </si>
  <si>
    <t>Laboratório de solos</t>
  </si>
  <si>
    <t>B8957</t>
  </si>
  <si>
    <t>SUBTOTAL DO ITEM 2</t>
  </si>
  <si>
    <t>2. Instalações físicas</t>
  </si>
  <si>
    <t>Laboratorista</t>
  </si>
  <si>
    <t>Auxiliar de Laboratorista</t>
  </si>
  <si>
    <t>Topógrafo</t>
  </si>
  <si>
    <t>Auxiliar de Topografia</t>
  </si>
  <si>
    <t>2.2</t>
  </si>
  <si>
    <t>2.4</t>
  </si>
  <si>
    <t>3.2</t>
  </si>
  <si>
    <t>5. Custos diversos</t>
  </si>
  <si>
    <t>4. Cesta das Instalações - Instrumentos</t>
  </si>
  <si>
    <t>4.3</t>
  </si>
  <si>
    <t>4.4</t>
  </si>
  <si>
    <t>5.1</t>
  </si>
  <si>
    <t>5.2</t>
  </si>
  <si>
    <t>3. Mobiliários</t>
  </si>
  <si>
    <t>SUBTOTAL DO ITEM 5</t>
  </si>
  <si>
    <t>6.1</t>
  </si>
  <si>
    <t>SUBTOTAL DO ITEM 6</t>
  </si>
  <si>
    <t>6. Veículos</t>
  </si>
  <si>
    <t>1.  Pessoal</t>
  </si>
  <si>
    <t>Total - BDI (%)</t>
  </si>
  <si>
    <t xml:space="preserve"> </t>
  </si>
  <si>
    <t>2.3</t>
  </si>
  <si>
    <t>4.2</t>
  </si>
  <si>
    <t>Laboratório de concreto</t>
  </si>
  <si>
    <t>B8956</t>
  </si>
  <si>
    <t>% do PV</t>
  </si>
  <si>
    <t>DIRETORIA DE FISCALIZAÇÃO DE OBRAS DE INFRAESTRUTURA - DFIS</t>
  </si>
  <si>
    <t>EMPRESA:</t>
  </si>
  <si>
    <t>Engenheiro residente/Supervisor*</t>
  </si>
  <si>
    <t>Desenhista/cadista*</t>
  </si>
  <si>
    <t>0,84% sobre (PV - Lucro)</t>
  </si>
  <si>
    <t>0,10% do PV</t>
  </si>
  <si>
    <t>0,5% do PV</t>
  </si>
  <si>
    <t>1.1  Equipe Técnica</t>
  </si>
  <si>
    <t>1.1.1</t>
  </si>
  <si>
    <t>P9819</t>
  </si>
  <si>
    <t>1.1.2</t>
  </si>
  <si>
    <t>Engenheiro de Projetos</t>
  </si>
  <si>
    <t>1.1.3</t>
  </si>
  <si>
    <t>1.1.4</t>
  </si>
  <si>
    <t>1.1.5</t>
  </si>
  <si>
    <t>P9848</t>
  </si>
  <si>
    <t>1.2  Equipe Administrativa</t>
  </si>
  <si>
    <t>1.2.1</t>
  </si>
  <si>
    <t>Auxiliar Administrativo</t>
  </si>
  <si>
    <t>1.3.1</t>
  </si>
  <si>
    <t>1.3.2</t>
  </si>
  <si>
    <t>1.3.3</t>
  </si>
  <si>
    <t>1.3.4</t>
  </si>
  <si>
    <t>Residência</t>
  </si>
  <si>
    <t>Laboratórios</t>
  </si>
  <si>
    <t>6.2</t>
  </si>
  <si>
    <t>CPU-002</t>
  </si>
  <si>
    <t>6.3</t>
  </si>
  <si>
    <t>P8066</t>
  </si>
  <si>
    <t>P8147</t>
  </si>
  <si>
    <t>P8026</t>
  </si>
  <si>
    <t>P8098</t>
  </si>
  <si>
    <t>P8027</t>
  </si>
  <si>
    <t>P8163</t>
  </si>
  <si>
    <t>P8028</t>
  </si>
  <si>
    <t>DFIS - DIRETORIA DE FISCALIZAÇÃO DE OBRAS DE INFRAESTRUTURA</t>
  </si>
  <si>
    <t xml:space="preserve">CRONOGRAMA </t>
  </si>
  <si>
    <t>ATIVIDADES</t>
  </si>
  <si>
    <t>PREÇO</t>
  </si>
  <si>
    <t>MESES</t>
  </si>
  <si>
    <t>TOTAL</t>
  </si>
  <si>
    <t>2.  Instalações Físicas</t>
  </si>
  <si>
    <t>4. Cesta de Instalações</t>
  </si>
  <si>
    <t>PREÇO TOTAL GLOBAL</t>
  </si>
  <si>
    <t>% TOTAL MENSAL</t>
  </si>
  <si>
    <t>(R$) TOTAL MENSAL</t>
  </si>
  <si>
    <t>% TOTAL ACUMULADO</t>
  </si>
  <si>
    <t>(R$) TOTAL ACUMUADO</t>
  </si>
  <si>
    <r>
      <t>OBJETO:</t>
    </r>
    <r>
      <rPr>
        <sz val="10"/>
        <color theme="1"/>
        <rFont val="Calibri"/>
        <family val="2"/>
      </rPr>
      <t xml:space="preserve"> CONTRATAÇÃO DE EMPRESA PARA A EXECUÇÃO DOS SERVIÇOS DE “COORDENAÇÃO, SUPERVISÃO, CONTROLE DE SUBSÍDIOS A FISCALIZAÇÃO NA EXECUÇÃO DOS TRABALHOS RODOVIÁRIOS DE IMPLANTAÇÃO E PAVIMENTAÇÃO NA RODOVIA SC-350, TRECHO: ABELARDO LUZ – PASSOS MAIA (LOTE 01, EXTENSÃO 22,96 KM, E LOTE 02, EXTENSÃO 22,95 KM)”.</t>
    </r>
  </si>
  <si>
    <t>Referencial - Consolidação dos custos de mão de obra da engenharia consultiva (DNIT) - mês de referência: julho/2024</t>
  </si>
  <si>
    <t>Data Base do Orçamento:  julho 2024</t>
  </si>
  <si>
    <t>Engenheiro Florestal</t>
  </si>
  <si>
    <t>Técnico de Obras - Lote 01</t>
  </si>
  <si>
    <t>Técnico de Obras - Lote 02</t>
  </si>
  <si>
    <t>P8069</t>
  </si>
  <si>
    <t>1.1.1  Equipe Administrativa</t>
  </si>
  <si>
    <t>1.1.1.1</t>
  </si>
  <si>
    <t>1.3  Equipe de controle tecnológico e topografia - Lote 01</t>
  </si>
  <si>
    <t>1.4.1</t>
  </si>
  <si>
    <t>1.4.2</t>
  </si>
  <si>
    <t>1.4.3</t>
  </si>
  <si>
    <t>1.4.4</t>
  </si>
  <si>
    <t>1.4  Equipe de controle tecnológico e topografia - Lote 02</t>
  </si>
  <si>
    <t>Veículo leve picape 4 x 4 com capacidade de 1,10 t - 147 kW (sem motorista) - Equipe Técnica e Administrativa</t>
  </si>
  <si>
    <t>Veículo Leve - 53kW sem motorista - Equipe de controle tecnológico Lote 01</t>
  </si>
  <si>
    <t>Veículo Leve - 53kW sem motorista - Equipe de topografia Lote 01</t>
  </si>
  <si>
    <t>Veículo Leve - 53kW sem motorista - Equipe de controle tecnológico Lote 02</t>
  </si>
  <si>
    <t>Veículo Leve - 53kW sem motorista - Equipe de topografia Lote 02</t>
  </si>
  <si>
    <t>6.4</t>
  </si>
  <si>
    <t>6.5</t>
  </si>
  <si>
    <t>CPU-003</t>
  </si>
  <si>
    <t>Selic =</t>
  </si>
  <si>
    <t>Ouro Verde - Lei Complementar Nº 015/2003 - 2%</t>
  </si>
  <si>
    <t>Abelardo Luz - Lei Complementar Nº 017/2001 - 2%</t>
  </si>
  <si>
    <t>Faxinal dos Guedes - Lei Complementar Nº 016/2003 - 3%</t>
  </si>
  <si>
    <t>Passos Maia- Lei Complementar Nº 033/2009 - 3%</t>
  </si>
  <si>
    <t>Vargeão - Lei Complementar Nº 008/2003 - 3%</t>
  </si>
  <si>
    <t>BDI - SUPERVISÃO</t>
  </si>
  <si>
    <t>1. (*) Os preços desses itens têm como referência o SICRO-SC julho/2024</t>
  </si>
  <si>
    <r>
      <t xml:space="preserve">OBJETO: </t>
    </r>
    <r>
      <rPr>
        <sz val="11"/>
        <color rgb="FF000000"/>
        <rFont val="Calibri"/>
        <family val="2"/>
      </rPr>
      <t xml:space="preserve"> CONTRATAÇÃO DE EMPRESA PARA A EXECUÇÃO DOS SERVIÇOS DE ““COORDENAÇÃO, SUPERVISÃO, CONTROLE DE SUBSÍDIOS A FISCALIZAÇÃO NA EXECUÇÃO DOS TRABALHOS RODOVIÁRIOS DE IMPLANTAÇÃO E PAVIMENTAÇÃO NA RODOVIA SC-350, TRECHO: ABELARDO LUZ – PASSOS MAIA (LOTE 01, EXTENSÃO 22,96 KM, E LOTE 02, EXTENSÃO 22,95 KM)”.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</si>
</sst>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 * #,##0.00\ ;\-* #,##0.00\ ;\ * \-#\ ;\ @\ "/>
    <numFmt numFmtId="165" formatCode="&quot; R$ &quot;* #,##0.00\ ;&quot;-R$ &quot;* #,##0.00\ ;&quot; R$ &quot;* \-#\ ;\ @\ "/>
    <numFmt numFmtId="166" formatCode="* #,##0.00\ ;\-* #,##0.00\ ;* \-#\ ;@\ "/>
    <numFmt numFmtId="167" formatCode="&quot; R$ &quot;* #,##0.00\ ;&quot;-R$ &quot;* #,##0.00\ ;&quot; R$ &quot;* \-#\ ;@\ "/>
    <numFmt numFmtId="168" formatCode="mm/yy"/>
    <numFmt numFmtId="169" formatCode="&quot; R$ &quot;* #,##0.0000\ ;&quot;-R$ &quot;* #,##0.0000\ ;&quot; R$ &quot;* \-#.00\ ;@\ "/>
    <numFmt numFmtId="170" formatCode="0\ &quot;meses&quot;"/>
    <numFmt numFmtId="171" formatCode="00"/>
    <numFmt numFmtId="172" formatCode="#,##0.00_);[Red]\-#,##0.00;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u/>
      <sz val="9.35"/>
      <color theme="10"/>
      <name val="Calibri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indexed="63"/>
      <name val="Calibri"/>
      <family val="2"/>
    </font>
    <font>
      <b/>
      <sz val="8"/>
      <name val="Calibri"/>
      <family val="2"/>
    </font>
    <font>
      <b/>
      <sz val="11"/>
      <color indexed="63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i/>
      <sz val="7"/>
      <color indexed="63"/>
      <name val="Times New Roman"/>
      <family val="1"/>
    </font>
    <font>
      <sz val="12"/>
      <color indexed="63"/>
      <name val="Calibri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/>
      <name val="Calibri"/>
      <family val="2"/>
    </font>
    <font>
      <sz val="9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color rgb="FF000000"/>
      <name val="Calibri"/>
      <family val="2"/>
      <charset val="1"/>
    </font>
    <font>
      <sz val="10"/>
      <name val="Arial"/>
      <family val="2"/>
    </font>
    <font>
      <sz val="10"/>
      <color rgb="FF000000"/>
      <name val="Roboto"/>
    </font>
    <font>
      <sz val="10"/>
      <color theme="1"/>
      <name val="Calibri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theme="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666699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4">
    <xf numFmtId="0" fontId="0" fillId="0" borderId="0"/>
    <xf numFmtId="0" fontId="2" fillId="0" borderId="0"/>
    <xf numFmtId="164" fontId="2" fillId="0" borderId="0" applyBorder="0" applyProtection="0"/>
    <xf numFmtId="165" fontId="2" fillId="0" borderId="0" applyBorder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" fontId="5" fillId="0" borderId="0">
      <alignment vertical="center" wrapText="1"/>
      <protection locked="0"/>
    </xf>
    <xf numFmtId="0" fontId="6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 applyNumberFormat="0" applyFont="0" applyFill="0" applyBorder="0" applyAlignment="0" applyProtection="0"/>
    <xf numFmtId="0" fontId="7" fillId="0" borderId="0"/>
    <xf numFmtId="0" fontId="8" fillId="0" borderId="0"/>
    <xf numFmtId="9" fontId="8" fillId="0" borderId="0" applyBorder="0" applyProtection="0"/>
    <xf numFmtId="0" fontId="1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166" fontId="12" fillId="0" borderId="0" applyBorder="0" applyProtection="0"/>
    <xf numFmtId="167" fontId="12" fillId="0" borderId="0" applyBorder="0" applyProtection="0"/>
    <xf numFmtId="0" fontId="12" fillId="0" borderId="0"/>
    <xf numFmtId="9" fontId="12" fillId="0" borderId="0" applyFill="0" applyBorder="0" applyAlignment="0" applyProtection="0"/>
    <xf numFmtId="9" fontId="2" fillId="0" borderId="0" applyBorder="0" applyProtection="0"/>
    <xf numFmtId="44" fontId="1" fillId="0" borderId="0" applyFont="0" applyFill="0" applyBorder="0" applyAlignment="0" applyProtection="0"/>
    <xf numFmtId="0" fontId="10" fillId="0" borderId="0"/>
    <xf numFmtId="9" fontId="6" fillId="0" borderId="0" applyFont="0" applyFill="0" applyBorder="0" applyAlignment="0" applyProtection="0"/>
    <xf numFmtId="0" fontId="34" fillId="0" borderId="0" applyNumberFormat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</cellStyleXfs>
  <cellXfs count="288">
    <xf numFmtId="0" fontId="0" fillId="0" borderId="0" xfId="0"/>
    <xf numFmtId="166" fontId="0" fillId="0" borderId="0" xfId="23" applyFont="1" applyBorder="1" applyAlignment="1" applyProtection="1">
      <alignment vertical="center"/>
    </xf>
    <xf numFmtId="10" fontId="0" fillId="3" borderId="0" xfId="26" applyNumberFormat="1" applyFont="1" applyFill="1" applyBorder="1" applyAlignment="1" applyProtection="1">
      <alignment horizontal="center" vertical="center" wrapText="1"/>
    </xf>
    <xf numFmtId="166" fontId="18" fillId="0" borderId="0" xfId="23" applyFont="1" applyBorder="1" applyAlignment="1" applyProtection="1">
      <alignment vertical="center"/>
    </xf>
    <xf numFmtId="166" fontId="14" fillId="0" borderId="0" xfId="23" applyFont="1" applyBorder="1" applyAlignment="1" applyProtection="1">
      <alignment vertical="center"/>
    </xf>
    <xf numFmtId="167" fontId="14" fillId="0" borderId="0" xfId="24" applyFont="1" applyBorder="1" applyAlignment="1" applyProtection="1">
      <alignment vertical="center"/>
    </xf>
    <xf numFmtId="10" fontId="17" fillId="0" borderId="0" xfId="26" applyNumberFormat="1" applyFont="1" applyFill="1" applyBorder="1" applyAlignment="1" applyProtection="1">
      <alignment vertical="center" wrapText="1"/>
    </xf>
    <xf numFmtId="167" fontId="21" fillId="0" borderId="0" xfId="24" applyFont="1" applyBorder="1" applyProtection="1"/>
    <xf numFmtId="10" fontId="31" fillId="0" borderId="11" xfId="26" applyNumberFormat="1" applyFont="1" applyFill="1" applyBorder="1" applyAlignment="1" applyProtection="1">
      <alignment horizontal="center" vertical="center" wrapText="1"/>
    </xf>
    <xf numFmtId="167" fontId="21" fillId="0" borderId="0" xfId="24" applyFont="1" applyBorder="1" applyAlignment="1" applyProtection="1">
      <alignment vertical="center"/>
    </xf>
    <xf numFmtId="43" fontId="21" fillId="0" borderId="0" xfId="24" applyNumberFormat="1" applyFont="1" applyBorder="1" applyAlignment="1" applyProtection="1">
      <alignment horizontal="center" vertical="center"/>
    </xf>
    <xf numFmtId="44" fontId="24" fillId="0" borderId="18" xfId="28" applyFont="1" applyFill="1" applyBorder="1" applyAlignment="1" applyProtection="1">
      <alignment vertical="center"/>
    </xf>
    <xf numFmtId="44" fontId="28" fillId="0" borderId="18" xfId="28" applyFont="1" applyFill="1" applyBorder="1" applyProtection="1"/>
    <xf numFmtId="44" fontId="21" fillId="5" borderId="11" xfId="28" applyFont="1" applyFill="1" applyBorder="1" applyProtection="1">
      <protection locked="0"/>
    </xf>
    <xf numFmtId="44" fontId="21" fillId="5" borderId="11" xfId="28" applyFont="1" applyFill="1" applyBorder="1" applyAlignment="1" applyProtection="1">
      <alignment vertical="center"/>
      <protection locked="0"/>
    </xf>
    <xf numFmtId="10" fontId="33" fillId="5" borderId="42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Protection="1"/>
    <xf numFmtId="0" fontId="1" fillId="0" borderId="4" xfId="0" applyFont="1" applyBorder="1" applyProtection="1"/>
    <xf numFmtId="0" fontId="1" fillId="0" borderId="3" xfId="0" applyFont="1" applyBorder="1" applyProtection="1"/>
    <xf numFmtId="0" fontId="1" fillId="0" borderId="0" xfId="0" applyFont="1" applyProtection="1"/>
    <xf numFmtId="0" fontId="0" fillId="0" borderId="0" xfId="0" applyProtection="1"/>
    <xf numFmtId="0" fontId="27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0" fontId="9" fillId="0" borderId="42" xfId="0" applyFont="1" applyBorder="1" applyAlignment="1" applyProtection="1">
      <alignment vertical="center"/>
    </xf>
    <xf numFmtId="10" fontId="1" fillId="0" borderId="0" xfId="0" applyNumberFormat="1" applyFont="1" applyProtection="1"/>
    <xf numFmtId="0" fontId="9" fillId="2" borderId="1" xfId="0" applyFont="1" applyFill="1" applyBorder="1" applyAlignment="1" applyProtection="1">
      <alignment vertical="center"/>
    </xf>
    <xf numFmtId="2" fontId="1" fillId="0" borderId="0" xfId="0" applyNumberFormat="1" applyFont="1" applyProtection="1"/>
    <xf numFmtId="169" fontId="0" fillId="0" borderId="0" xfId="0" applyNumberFormat="1" applyProtection="1"/>
    <xf numFmtId="167" fontId="0" fillId="0" borderId="0" xfId="0" applyNumberFormat="1" applyProtection="1"/>
    <xf numFmtId="10" fontId="38" fillId="7" borderId="32" xfId="0" applyNumberFormat="1" applyFont="1" applyFill="1" applyBorder="1" applyAlignment="1" applyProtection="1">
      <alignment horizontal="center" vertical="center"/>
    </xf>
    <xf numFmtId="0" fontId="20" fillId="0" borderId="0" xfId="0" applyFont="1" applyProtection="1"/>
    <xf numFmtId="44" fontId="20" fillId="0" borderId="0" xfId="0" applyNumberFormat="1" applyFont="1" applyProtection="1"/>
    <xf numFmtId="0" fontId="39" fillId="0" borderId="0" xfId="0" applyFont="1" applyProtection="1"/>
    <xf numFmtId="0" fontId="29" fillId="0" borderId="0" xfId="0" applyFont="1" applyProtection="1"/>
    <xf numFmtId="0" fontId="35" fillId="0" borderId="0" xfId="0" applyFont="1" applyProtection="1"/>
    <xf numFmtId="0" fontId="12" fillId="0" borderId="0" xfId="22" applyAlignment="1" applyProtection="1">
      <alignment vertical="center"/>
    </xf>
    <xf numFmtId="0" fontId="12" fillId="0" borderId="0" xfId="22" applyProtection="1"/>
    <xf numFmtId="0" fontId="18" fillId="0" borderId="0" xfId="22" applyFont="1" applyAlignment="1" applyProtection="1">
      <alignment vertical="center"/>
    </xf>
    <xf numFmtId="0" fontId="18" fillId="0" borderId="0" xfId="22" applyFont="1" applyProtection="1"/>
    <xf numFmtId="0" fontId="25" fillId="0" borderId="9" xfId="22" applyFont="1" applyBorder="1" applyAlignment="1" applyProtection="1">
      <alignment horizontal="center" vertical="center" wrapText="1"/>
    </xf>
    <xf numFmtId="0" fontId="25" fillId="0" borderId="0" xfId="22" applyFont="1" applyAlignment="1" applyProtection="1">
      <alignment horizontal="center" vertical="center" wrapText="1"/>
    </xf>
    <xf numFmtId="0" fontId="25" fillId="0" borderId="2" xfId="22" applyFont="1" applyBorder="1" applyAlignment="1" applyProtection="1">
      <alignment vertical="center" wrapText="1"/>
    </xf>
    <xf numFmtId="0" fontId="13" fillId="0" borderId="0" xfId="22" applyFont="1" applyAlignment="1" applyProtection="1">
      <alignment vertical="center" wrapText="1"/>
    </xf>
    <xf numFmtId="0" fontId="13" fillId="0" borderId="0" xfId="22" applyFont="1" applyAlignment="1" applyProtection="1">
      <alignment horizontal="right" vertical="center"/>
    </xf>
    <xf numFmtId="0" fontId="25" fillId="0" borderId="9" xfId="22" applyFont="1" applyFill="1" applyBorder="1" applyAlignment="1" applyProtection="1">
      <alignment horizontal="left" vertical="center"/>
    </xf>
    <xf numFmtId="0" fontId="25" fillId="0" borderId="0" xfId="22" applyFont="1" applyFill="1" applyAlignment="1" applyProtection="1">
      <alignment horizontal="left" vertical="center"/>
    </xf>
    <xf numFmtId="0" fontId="23" fillId="0" borderId="0" xfId="22" applyFont="1" applyFill="1" applyAlignment="1" applyProtection="1">
      <alignment horizontal="left" vertical="center"/>
    </xf>
    <xf numFmtId="0" fontId="23" fillId="0" borderId="0" xfId="22" applyFont="1" applyFill="1" applyAlignment="1" applyProtection="1">
      <alignment vertical="center" wrapText="1"/>
    </xf>
    <xf numFmtId="168" fontId="23" fillId="0" borderId="0" xfId="22" applyNumberFormat="1" applyFont="1" applyFill="1" applyAlignment="1" applyProtection="1">
      <alignment vertical="center" wrapText="1"/>
    </xf>
    <xf numFmtId="170" fontId="30" fillId="0" borderId="0" xfId="22" applyNumberFormat="1" applyFont="1" applyFill="1" applyAlignment="1" applyProtection="1">
      <alignment horizontal="center"/>
    </xf>
    <xf numFmtId="0" fontId="22" fillId="0" borderId="0" xfId="22" applyFont="1" applyFill="1" applyProtection="1"/>
    <xf numFmtId="0" fontId="22" fillId="0" borderId="2" xfId="22" applyFont="1" applyFill="1" applyBorder="1" applyProtection="1"/>
    <xf numFmtId="0" fontId="25" fillId="0" borderId="11" xfId="22" applyFont="1" applyFill="1" applyBorder="1" applyAlignment="1" applyProtection="1">
      <alignment horizontal="center" vertical="center" wrapText="1" shrinkToFit="1"/>
    </xf>
    <xf numFmtId="0" fontId="25" fillId="0" borderId="11" xfId="22" applyFont="1" applyFill="1" applyBorder="1" applyAlignment="1" applyProtection="1">
      <alignment horizontal="center" vertical="center"/>
    </xf>
    <xf numFmtId="0" fontId="25" fillId="0" borderId="25" xfId="22" applyFont="1" applyFill="1" applyBorder="1" applyAlignment="1" applyProtection="1">
      <alignment horizontal="center" vertical="center" wrapText="1"/>
    </xf>
    <xf numFmtId="0" fontId="23" fillId="0" borderId="19" xfId="22" applyFont="1" applyFill="1" applyBorder="1" applyAlignment="1" applyProtection="1">
      <alignment vertical="center"/>
    </xf>
    <xf numFmtId="0" fontId="25" fillId="0" borderId="20" xfId="22" applyFont="1" applyFill="1" applyBorder="1" applyAlignment="1" applyProtection="1">
      <alignment horizontal="center" vertical="center" wrapText="1" shrinkToFit="1"/>
    </xf>
    <xf numFmtId="0" fontId="25" fillId="0" borderId="20" xfId="22" applyFont="1" applyFill="1" applyBorder="1" applyAlignment="1" applyProtection="1">
      <alignment horizontal="center" vertical="center"/>
    </xf>
    <xf numFmtId="0" fontId="25" fillId="0" borderId="27" xfId="22" applyFont="1" applyFill="1" applyBorder="1" applyAlignment="1" applyProtection="1">
      <alignment horizontal="center" vertical="center" wrapText="1"/>
    </xf>
    <xf numFmtId="0" fontId="25" fillId="0" borderId="41" xfId="22" applyFont="1" applyFill="1" applyBorder="1" applyAlignment="1" applyProtection="1">
      <alignment horizontal="center" vertical="center" wrapText="1" shrinkToFit="1"/>
    </xf>
    <xf numFmtId="10" fontId="21" fillId="0" borderId="11" xfId="28" applyNumberFormat="1" applyFont="1" applyFill="1" applyBorder="1" applyAlignment="1" applyProtection="1">
      <alignment horizontal="center"/>
    </xf>
    <xf numFmtId="0" fontId="22" fillId="0" borderId="39" xfId="22" applyFont="1" applyFill="1" applyBorder="1" applyProtection="1"/>
    <xf numFmtId="0" fontId="22" fillId="0" borderId="46" xfId="22" applyFont="1" applyFill="1" applyBorder="1" applyProtection="1"/>
    <xf numFmtId="0" fontId="14" fillId="0" borderId="0" xfId="22" applyFont="1" applyAlignment="1" applyProtection="1">
      <alignment horizontal="right"/>
    </xf>
    <xf numFmtId="0" fontId="23" fillId="0" borderId="20" xfId="22" applyFont="1" applyFill="1" applyBorder="1" applyAlignment="1" applyProtection="1">
      <alignment vertical="center"/>
    </xf>
    <xf numFmtId="0" fontId="23" fillId="0" borderId="20" xfId="22" applyFont="1" applyFill="1" applyBorder="1" applyProtection="1"/>
    <xf numFmtId="0" fontId="22" fillId="0" borderId="20" xfId="22" applyFont="1" applyFill="1" applyBorder="1" applyAlignment="1" applyProtection="1">
      <alignment horizontal="center"/>
    </xf>
    <xf numFmtId="0" fontId="22" fillId="0" borderId="20" xfId="22" applyFont="1" applyFill="1" applyBorder="1" applyProtection="1"/>
    <xf numFmtId="4" fontId="26" fillId="0" borderId="21" xfId="22" applyNumberFormat="1" applyFont="1" applyFill="1" applyBorder="1" applyProtection="1"/>
    <xf numFmtId="167" fontId="14" fillId="0" borderId="0" xfId="22" applyNumberFormat="1" applyFont="1" applyAlignment="1" applyProtection="1">
      <alignment vertical="center"/>
    </xf>
    <xf numFmtId="166" fontId="12" fillId="0" borderId="0" xfId="22" applyNumberFormat="1" applyAlignment="1" applyProtection="1">
      <alignment vertical="center"/>
    </xf>
    <xf numFmtId="0" fontId="14" fillId="0" borderId="0" xfId="22" applyFont="1" applyProtection="1"/>
    <xf numFmtId="0" fontId="14" fillId="4" borderId="0" xfId="22" applyFont="1" applyFill="1" applyAlignment="1" applyProtection="1">
      <alignment horizontal="right"/>
    </xf>
    <xf numFmtId="0" fontId="12" fillId="0" borderId="0" xfId="22" applyAlignment="1" applyProtection="1">
      <alignment horizontal="center" vertical="center"/>
    </xf>
    <xf numFmtId="9" fontId="12" fillId="0" borderId="0" xfId="32" applyFont="1" applyFill="1" applyAlignment="1" applyProtection="1">
      <alignment horizontal="center" vertical="center"/>
    </xf>
    <xf numFmtId="0" fontId="22" fillId="0" borderId="27" xfId="22" applyFont="1" applyFill="1" applyBorder="1" applyProtection="1"/>
    <xf numFmtId="0" fontId="12" fillId="3" borderId="0" xfId="22" applyFill="1" applyAlignment="1" applyProtection="1">
      <alignment vertical="center"/>
    </xf>
    <xf numFmtId="43" fontId="12" fillId="3" borderId="0" xfId="22" applyNumberFormat="1" applyFill="1" applyAlignment="1" applyProtection="1">
      <alignment horizontal="center" vertical="center"/>
    </xf>
    <xf numFmtId="0" fontId="12" fillId="3" borderId="0" xfId="22" applyFill="1" applyProtection="1"/>
    <xf numFmtId="0" fontId="22" fillId="0" borderId="19" xfId="22" applyFont="1" applyFill="1" applyBorder="1" applyProtection="1"/>
    <xf numFmtId="0" fontId="23" fillId="0" borderId="31" xfId="22" applyFont="1" applyFill="1" applyBorder="1" applyProtection="1"/>
    <xf numFmtId="0" fontId="23" fillId="0" borderId="11" xfId="22" applyFont="1" applyFill="1" applyBorder="1" applyProtection="1"/>
    <xf numFmtId="0" fontId="22" fillId="0" borderId="27" xfId="22" applyFont="1" applyFill="1" applyBorder="1" applyAlignment="1" applyProtection="1">
      <alignment horizontal="center"/>
    </xf>
    <xf numFmtId="43" fontId="12" fillId="0" borderId="0" xfId="22" applyNumberFormat="1" applyProtection="1"/>
    <xf numFmtId="44" fontId="32" fillId="0" borderId="9" xfId="28" applyFont="1" applyBorder="1" applyAlignment="1" applyProtection="1">
      <alignment vertical="center"/>
    </xf>
    <xf numFmtId="4" fontId="12" fillId="0" borderId="0" xfId="22" applyNumberFormat="1" applyAlignment="1" applyProtection="1">
      <alignment horizontal="left" vertical="center"/>
    </xf>
    <xf numFmtId="0" fontId="13" fillId="0" borderId="0" xfId="22" applyFont="1" applyAlignment="1" applyProtection="1">
      <alignment horizontal="left" vertical="center" wrapText="1"/>
    </xf>
    <xf numFmtId="44" fontId="13" fillId="0" borderId="0" xfId="28" applyFont="1" applyAlignment="1" applyProtection="1">
      <alignment horizontal="left" vertical="center" wrapText="1"/>
    </xf>
    <xf numFmtId="43" fontId="12" fillId="0" borderId="0" xfId="22" applyNumberFormat="1" applyAlignment="1" applyProtection="1">
      <alignment vertical="center"/>
    </xf>
    <xf numFmtId="44" fontId="12" fillId="0" borderId="0" xfId="28" applyFont="1" applyProtection="1"/>
    <xf numFmtId="44" fontId="12" fillId="0" borderId="0" xfId="22" applyNumberFormat="1" applyProtection="1"/>
    <xf numFmtId="0" fontId="16" fillId="0" borderId="36" xfId="22" applyFont="1" applyFill="1" applyBorder="1" applyAlignment="1" applyProtection="1">
      <alignment horizontal="left" vertical="center"/>
    </xf>
    <xf numFmtId="44" fontId="16" fillId="5" borderId="11" xfId="28" applyFont="1" applyFill="1" applyBorder="1" applyProtection="1">
      <protection locked="0"/>
    </xf>
    <xf numFmtId="10" fontId="16" fillId="0" borderId="11" xfId="28" applyNumberFormat="1" applyFont="1" applyFill="1" applyBorder="1" applyAlignment="1" applyProtection="1">
      <alignment horizontal="center"/>
    </xf>
    <xf numFmtId="44" fontId="16" fillId="0" borderId="40" xfId="28" applyFont="1" applyFill="1" applyBorder="1" applyAlignment="1" applyProtection="1">
      <alignment horizontal="right" vertical="center"/>
    </xf>
    <xf numFmtId="167" fontId="16" fillId="0" borderId="32" xfId="24" applyFont="1" applyFill="1" applyBorder="1" applyAlignment="1" applyProtection="1">
      <alignment vertical="center"/>
    </xf>
    <xf numFmtId="0" fontId="16" fillId="0" borderId="36" xfId="22" applyFont="1" applyFill="1" applyBorder="1" applyAlignment="1" applyProtection="1">
      <alignment horizontal="left" vertical="center"/>
      <protection locked="0"/>
    </xf>
    <xf numFmtId="44" fontId="16" fillId="5" borderId="11" xfId="28" applyFont="1" applyFill="1" applyBorder="1" applyAlignment="1" applyProtection="1">
      <alignment vertical="center"/>
      <protection locked="0"/>
    </xf>
    <xf numFmtId="44" fontId="16" fillId="5" borderId="36" xfId="28" applyFont="1" applyFill="1" applyBorder="1" applyAlignment="1" applyProtection="1">
      <alignment vertical="center"/>
      <protection locked="0"/>
    </xf>
    <xf numFmtId="0" fontId="16" fillId="0" borderId="22" xfId="22" applyFont="1" applyFill="1" applyBorder="1" applyAlignment="1" applyProtection="1">
      <alignment horizontal="center" vertical="center"/>
    </xf>
    <xf numFmtId="0" fontId="16" fillId="0" borderId="38" xfId="22" applyFont="1" applyFill="1" applyBorder="1" applyAlignment="1" applyProtection="1">
      <alignment horizontal="left" vertical="center"/>
    </xf>
    <xf numFmtId="0" fontId="16" fillId="0" borderId="32" xfId="22" applyFont="1" applyFill="1" applyBorder="1" applyAlignment="1" applyProtection="1">
      <alignment horizontal="left" vertical="center"/>
    </xf>
    <xf numFmtId="0" fontId="16" fillId="0" borderId="32" xfId="22" applyFont="1" applyFill="1" applyBorder="1" applyAlignment="1" applyProtection="1">
      <alignment horizontal="center" vertical="center"/>
    </xf>
    <xf numFmtId="44" fontId="16" fillId="5" borderId="32" xfId="28" applyFont="1" applyFill="1" applyBorder="1" applyProtection="1">
      <protection locked="0"/>
    </xf>
    <xf numFmtId="44" fontId="16" fillId="5" borderId="36" xfId="28" applyFont="1" applyFill="1" applyBorder="1" applyProtection="1">
      <protection locked="0"/>
    </xf>
    <xf numFmtId="0" fontId="26" fillId="0" borderId="17" xfId="22" applyFont="1" applyFill="1" applyBorder="1" applyAlignment="1" applyProtection="1">
      <alignment horizontal="center" vertical="center"/>
    </xf>
    <xf numFmtId="0" fontId="21" fillId="0" borderId="36" xfId="22" applyFont="1" applyFill="1" applyBorder="1" applyAlignment="1" applyProtection="1">
      <alignment horizontal="center" vertical="center"/>
      <protection locked="0"/>
    </xf>
    <xf numFmtId="2" fontId="21" fillId="0" borderId="36" xfId="22" applyNumberFormat="1" applyFont="1" applyFill="1" applyBorder="1" applyAlignment="1">
      <alignment horizontal="center" vertical="center"/>
    </xf>
    <xf numFmtId="0" fontId="16" fillId="0" borderId="36" xfId="22" applyFont="1" applyFill="1" applyBorder="1" applyAlignment="1" applyProtection="1">
      <alignment horizontal="center" vertical="center"/>
      <protection locked="0"/>
    </xf>
    <xf numFmtId="2" fontId="16" fillId="0" borderId="36" xfId="22" applyNumberFormat="1" applyFont="1" applyFill="1" applyBorder="1" applyAlignment="1">
      <alignment horizontal="center" vertical="center"/>
    </xf>
    <xf numFmtId="0" fontId="21" fillId="0" borderId="36" xfId="22" applyFont="1" applyFill="1" applyBorder="1" applyAlignment="1" applyProtection="1">
      <alignment horizontal="left" vertical="center"/>
    </xf>
    <xf numFmtId="2" fontId="21" fillId="0" borderId="36" xfId="22" applyNumberFormat="1" applyFont="1" applyFill="1" applyBorder="1" applyAlignment="1" applyProtection="1">
      <alignment horizontal="center" vertical="center"/>
      <protection locked="0"/>
    </xf>
    <xf numFmtId="0" fontId="16" fillId="0" borderId="37" xfId="22" applyFont="1" applyFill="1" applyBorder="1" applyAlignment="1" applyProtection="1">
      <alignment horizontal="center" vertical="center"/>
      <protection locked="0"/>
    </xf>
    <xf numFmtId="2" fontId="16" fillId="0" borderId="36" xfId="22" applyNumberFormat="1" applyFont="1" applyFill="1" applyBorder="1" applyAlignment="1" applyProtection="1">
      <alignment horizontal="center" vertical="center"/>
      <protection locked="0"/>
    </xf>
    <xf numFmtId="0" fontId="21" fillId="0" borderId="37" xfId="22" applyFont="1" applyFill="1" applyBorder="1" applyAlignment="1" applyProtection="1">
      <alignment horizontal="center" vertical="center"/>
      <protection locked="0"/>
    </xf>
    <xf numFmtId="0" fontId="21" fillId="0" borderId="34" xfId="22" applyFont="1" applyFill="1" applyBorder="1" applyAlignment="1" applyProtection="1">
      <alignment horizontal="center" vertical="center"/>
      <protection locked="0"/>
    </xf>
    <xf numFmtId="2" fontId="21" fillId="0" borderId="38" xfId="22" applyNumberFormat="1" applyFont="1" applyFill="1" applyBorder="1" applyAlignment="1" applyProtection="1">
      <alignment horizontal="center" vertical="center"/>
      <protection locked="0"/>
    </xf>
    <xf numFmtId="2" fontId="21" fillId="0" borderId="38" xfId="22" applyNumberFormat="1" applyFont="1" applyFill="1" applyBorder="1" applyAlignment="1">
      <alignment horizontal="center" vertical="center"/>
    </xf>
    <xf numFmtId="0" fontId="21" fillId="0" borderId="49" xfId="22" applyFont="1" applyFill="1" applyBorder="1" applyAlignment="1" applyProtection="1">
      <alignment horizontal="center" vertical="center"/>
      <protection locked="0"/>
    </xf>
    <xf numFmtId="2" fontId="21" fillId="0" borderId="50" xfId="22" applyNumberFormat="1" applyFont="1" applyFill="1" applyBorder="1" applyAlignment="1" applyProtection="1">
      <alignment horizontal="center" vertical="center"/>
      <protection locked="0"/>
    </xf>
    <xf numFmtId="2" fontId="21" fillId="0" borderId="50" xfId="22" applyNumberFormat="1" applyFont="1" applyFill="1" applyBorder="1" applyAlignment="1">
      <alignment horizontal="center" vertical="center"/>
    </xf>
    <xf numFmtId="0" fontId="21" fillId="0" borderId="17" xfId="22" applyFont="1" applyFill="1" applyBorder="1" applyAlignment="1">
      <alignment vertical="center"/>
    </xf>
    <xf numFmtId="0" fontId="21" fillId="0" borderId="36" xfId="22" applyFont="1" applyFill="1" applyBorder="1" applyAlignment="1" applyProtection="1">
      <alignment horizontal="left" vertical="center"/>
      <protection locked="0"/>
    </xf>
    <xf numFmtId="0" fontId="21" fillId="0" borderId="36" xfId="22" applyFont="1" applyFill="1" applyBorder="1" applyAlignment="1" applyProtection="1">
      <alignment vertical="center"/>
      <protection locked="0"/>
    </xf>
    <xf numFmtId="0" fontId="21" fillId="0" borderId="36" xfId="22" applyFont="1" applyFill="1" applyBorder="1" applyAlignment="1" applyProtection="1">
      <alignment horizontal="left" vertical="center" wrapText="1"/>
      <protection locked="0"/>
    </xf>
    <xf numFmtId="0" fontId="21" fillId="0" borderId="36" xfId="22" applyFont="1" applyFill="1" applyBorder="1" applyAlignment="1" applyProtection="1">
      <alignment horizontal="center" vertical="center" wrapText="1"/>
      <protection locked="0"/>
    </xf>
    <xf numFmtId="0" fontId="21" fillId="0" borderId="30" xfId="22" applyFont="1" applyFill="1" applyBorder="1" applyAlignment="1" applyProtection="1">
      <alignment horizontal="left" vertical="center"/>
      <protection locked="0"/>
    </xf>
    <xf numFmtId="0" fontId="21" fillId="0" borderId="32" xfId="22" applyFont="1" applyFill="1" applyBorder="1" applyAlignment="1" applyProtection="1">
      <alignment horizontal="center" vertical="center"/>
      <protection locked="0"/>
    </xf>
    <xf numFmtId="0" fontId="21" fillId="0" borderId="37" xfId="22" applyFont="1" applyFill="1" applyBorder="1" applyAlignment="1" applyProtection="1">
      <alignment horizontal="center" vertical="center" wrapText="1"/>
      <protection locked="0"/>
    </xf>
    <xf numFmtId="0" fontId="21" fillId="0" borderId="51" xfId="22" applyFont="1" applyFill="1" applyBorder="1" applyAlignment="1">
      <alignment vertical="center"/>
    </xf>
    <xf numFmtId="0" fontId="21" fillId="0" borderId="38" xfId="22" applyFont="1" applyFill="1" applyBorder="1" applyAlignment="1" applyProtection="1">
      <alignment horizontal="left" vertical="center"/>
      <protection locked="0"/>
    </xf>
    <xf numFmtId="0" fontId="21" fillId="0" borderId="38" xfId="22" applyFont="1" applyFill="1" applyBorder="1" applyAlignment="1" applyProtection="1">
      <alignment horizontal="center" vertical="center"/>
      <protection locked="0"/>
    </xf>
    <xf numFmtId="0" fontId="21" fillId="0" borderId="34" xfId="22" applyFont="1" applyFill="1" applyBorder="1" applyAlignment="1">
      <alignment horizontal="center" vertical="center"/>
    </xf>
    <xf numFmtId="0" fontId="21" fillId="0" borderId="32" xfId="22" applyFont="1" applyFill="1" applyBorder="1" applyAlignment="1">
      <alignment vertical="center"/>
    </xf>
    <xf numFmtId="0" fontId="21" fillId="0" borderId="32" xfId="22" applyFont="1" applyFill="1" applyBorder="1" applyAlignment="1" applyProtection="1">
      <alignment horizontal="left" vertical="center"/>
      <protection locked="0"/>
    </xf>
    <xf numFmtId="0" fontId="21" fillId="0" borderId="32" xfId="22" applyFont="1" applyFill="1" applyBorder="1" applyAlignment="1">
      <alignment horizontal="center" vertical="center"/>
    </xf>
    <xf numFmtId="2" fontId="21" fillId="0" borderId="32" xfId="22" applyNumberFormat="1" applyFont="1" applyFill="1" applyBorder="1" applyAlignment="1" applyProtection="1">
      <alignment horizontal="center" vertical="center"/>
      <protection locked="0"/>
    </xf>
    <xf numFmtId="2" fontId="21" fillId="0" borderId="37" xfId="22" applyNumberFormat="1" applyFont="1" applyFill="1" applyBorder="1" applyAlignment="1" applyProtection="1">
      <alignment horizontal="center" vertical="center"/>
      <protection locked="0"/>
    </xf>
    <xf numFmtId="0" fontId="21" fillId="0" borderId="37" xfId="22" applyFont="1" applyFill="1" applyBorder="1" applyAlignment="1">
      <alignment horizontal="center" vertical="center"/>
    </xf>
    <xf numFmtId="0" fontId="19" fillId="8" borderId="0" xfId="33" applyFill="1" applyAlignment="1">
      <alignment vertical="center"/>
    </xf>
    <xf numFmtId="10" fontId="19" fillId="0" borderId="0" xfId="33" applyNumberFormat="1"/>
    <xf numFmtId="0" fontId="19" fillId="8" borderId="0" xfId="33" applyFill="1"/>
    <xf numFmtId="171" fontId="19" fillId="2" borderId="0" xfId="33" applyNumberFormat="1" applyFill="1" applyAlignment="1">
      <alignment horizontal="center" vertical="top"/>
    </xf>
    <xf numFmtId="0" fontId="43" fillId="8" borderId="54" xfId="33" applyFont="1" applyFill="1" applyBorder="1" applyAlignment="1">
      <alignment horizontal="center" vertical="center" wrapText="1"/>
    </xf>
    <xf numFmtId="0" fontId="19" fillId="8" borderId="0" xfId="33" applyFill="1" applyAlignment="1">
      <alignment vertical="center" wrapText="1"/>
    </xf>
    <xf numFmtId="0" fontId="43" fillId="8" borderId="56" xfId="33" applyFont="1" applyFill="1" applyBorder="1" applyAlignment="1">
      <alignment horizontal="center" vertical="center" wrapText="1"/>
    </xf>
    <xf numFmtId="0" fontId="43" fillId="8" borderId="55" xfId="33" applyFont="1" applyFill="1" applyBorder="1" applyAlignment="1">
      <alignment vertical="center" wrapText="1"/>
    </xf>
    <xf numFmtId="0" fontId="43" fillId="8" borderId="0" xfId="33" applyFont="1" applyFill="1" applyAlignment="1">
      <alignment vertical="center" wrapText="1"/>
    </xf>
    <xf numFmtId="0" fontId="43" fillId="8" borderId="56" xfId="33" applyFont="1" applyFill="1" applyBorder="1" applyAlignment="1">
      <alignment vertical="center" wrapText="1"/>
    </xf>
    <xf numFmtId="171" fontId="16" fillId="2" borderId="0" xfId="33" quotePrefix="1" applyNumberFormat="1" applyFont="1" applyFill="1" applyAlignment="1">
      <alignment horizontal="center" vertical="top"/>
    </xf>
    <xf numFmtId="0" fontId="44" fillId="8" borderId="0" xfId="33" applyFont="1" applyFill="1" applyAlignment="1">
      <alignment vertical="center" wrapText="1"/>
    </xf>
    <xf numFmtId="0" fontId="44" fillId="8" borderId="56" xfId="33" applyFont="1" applyFill="1" applyBorder="1" applyAlignment="1">
      <alignment vertical="center" wrapText="1"/>
    </xf>
    <xf numFmtId="0" fontId="2" fillId="8" borderId="56" xfId="33" applyFont="1" applyFill="1" applyBorder="1" applyAlignment="1">
      <alignment horizontal="left" vertical="top" wrapText="1"/>
    </xf>
    <xf numFmtId="0" fontId="19" fillId="8" borderId="55" xfId="33" applyFill="1" applyBorder="1" applyAlignment="1">
      <alignment vertical="center" wrapText="1"/>
    </xf>
    <xf numFmtId="0" fontId="19" fillId="8" borderId="56" xfId="33" applyFill="1" applyBorder="1" applyAlignment="1">
      <alignment vertical="center" wrapText="1"/>
    </xf>
    <xf numFmtId="0" fontId="19" fillId="8" borderId="57" xfId="33" applyFill="1" applyBorder="1" applyAlignment="1">
      <alignment vertical="center" wrapText="1"/>
    </xf>
    <xf numFmtId="0" fontId="19" fillId="8" borderId="58" xfId="33" applyFill="1" applyBorder="1" applyAlignment="1">
      <alignment vertical="center" wrapText="1"/>
    </xf>
    <xf numFmtId="0" fontId="19" fillId="8" borderId="59" xfId="33" applyFill="1" applyBorder="1" applyAlignment="1">
      <alignment vertical="center" wrapText="1"/>
    </xf>
    <xf numFmtId="171" fontId="13" fillId="2" borderId="0" xfId="33" applyNumberFormat="1" applyFont="1" applyFill="1" applyAlignment="1">
      <alignment horizontal="center" vertical="center"/>
    </xf>
    <xf numFmtId="15" fontId="15" fillId="8" borderId="0" xfId="33" applyNumberFormat="1" applyFont="1" applyFill="1" applyAlignment="1">
      <alignment horizontal="justify" vertical="justify"/>
    </xf>
    <xf numFmtId="171" fontId="16" fillId="2" borderId="0" xfId="33" applyNumberFormat="1" applyFont="1" applyFill="1" applyAlignment="1">
      <alignment horizontal="center" vertical="center" wrapText="1"/>
    </xf>
    <xf numFmtId="0" fontId="45" fillId="0" borderId="32" xfId="1" applyFont="1" applyBorder="1" applyAlignment="1">
      <alignment horizontal="center" vertical="center"/>
    </xf>
    <xf numFmtId="171" fontId="16" fillId="0" borderId="0" xfId="33" applyNumberFormat="1" applyFont="1" applyAlignment="1">
      <alignment horizontal="center" vertical="center" wrapText="1"/>
    </xf>
    <xf numFmtId="10" fontId="46" fillId="9" borderId="32" xfId="27" applyNumberFormat="1" applyFont="1" applyFill="1" applyBorder="1" applyAlignment="1">
      <alignment horizontal="center" vertical="center"/>
    </xf>
    <xf numFmtId="44" fontId="46" fillId="0" borderId="32" xfId="11" applyFont="1" applyFill="1" applyBorder="1" applyAlignment="1">
      <alignment horizontal="center" vertical="center"/>
    </xf>
    <xf numFmtId="44" fontId="47" fillId="0" borderId="32" xfId="11" applyFont="1" applyFill="1" applyBorder="1" applyAlignment="1">
      <alignment vertical="center"/>
    </xf>
    <xf numFmtId="9" fontId="46" fillId="0" borderId="0" xfId="27" applyFont="1" applyBorder="1" applyAlignment="1">
      <alignment vertical="center" wrapText="1"/>
    </xf>
    <xf numFmtId="44" fontId="47" fillId="0" borderId="0" xfId="11" applyFont="1" applyFill="1" applyBorder="1" applyAlignment="1">
      <alignment vertical="center"/>
    </xf>
    <xf numFmtId="0" fontId="9" fillId="0" borderId="0" xfId="1" applyFont="1" applyAlignment="1">
      <alignment horizontal="center" vertical="center"/>
    </xf>
    <xf numFmtId="0" fontId="19" fillId="8" borderId="2" xfId="33" applyFill="1" applyBorder="1" applyAlignment="1">
      <alignment vertical="center" wrapText="1"/>
    </xf>
    <xf numFmtId="10" fontId="46" fillId="0" borderId="32" xfId="27" applyNumberFormat="1" applyFont="1" applyBorder="1" applyAlignment="1">
      <alignment horizontal="center" vertical="center"/>
    </xf>
    <xf numFmtId="10" fontId="46" fillId="0" borderId="29" xfId="27" applyNumberFormat="1" applyFont="1" applyBorder="1" applyAlignment="1">
      <alignment horizontal="center" vertical="center"/>
    </xf>
    <xf numFmtId="44" fontId="46" fillId="0" borderId="3" xfId="11" applyFont="1" applyFill="1" applyBorder="1" applyAlignment="1">
      <alignment horizontal="center" vertical="center"/>
    </xf>
    <xf numFmtId="44" fontId="46" fillId="0" borderId="61" xfId="11" applyFont="1" applyFill="1" applyBorder="1" applyAlignment="1">
      <alignment horizontal="center" vertical="center"/>
    </xf>
    <xf numFmtId="44" fontId="46" fillId="0" borderId="29" xfId="11" applyFont="1" applyFill="1" applyBorder="1" applyAlignment="1">
      <alignment horizontal="center" vertical="center"/>
    </xf>
    <xf numFmtId="10" fontId="46" fillId="0" borderId="3" xfId="1" applyNumberFormat="1" applyFont="1" applyBorder="1" applyAlignment="1">
      <alignment horizontal="center" vertical="center"/>
    </xf>
    <xf numFmtId="10" fontId="46" fillId="0" borderId="61" xfId="1" applyNumberFormat="1" applyFont="1" applyBorder="1" applyAlignment="1">
      <alignment horizontal="center" vertical="center"/>
    </xf>
    <xf numFmtId="10" fontId="46" fillId="0" borderId="63" xfId="1" applyNumberFormat="1" applyFont="1" applyBorder="1" applyAlignment="1">
      <alignment horizontal="center" vertical="center"/>
    </xf>
    <xf numFmtId="10" fontId="46" fillId="0" borderId="32" xfId="1" applyNumberFormat="1" applyFont="1" applyBorder="1" applyAlignment="1">
      <alignment horizontal="center" vertical="center"/>
    </xf>
    <xf numFmtId="44" fontId="46" fillId="0" borderId="32" xfId="1" applyNumberFormat="1" applyFont="1" applyBorder="1" applyAlignment="1">
      <alignment horizontal="center" vertical="center"/>
    </xf>
    <xf numFmtId="44" fontId="46" fillId="0" borderId="29" xfId="1" applyNumberFormat="1" applyFont="1" applyBorder="1" applyAlignment="1">
      <alignment horizontal="center" vertical="center"/>
    </xf>
    <xf numFmtId="171" fontId="19" fillId="0" borderId="0" xfId="33" applyNumberFormat="1" applyAlignment="1">
      <alignment horizontal="center" vertical="top"/>
    </xf>
    <xf numFmtId="0" fontId="19" fillId="0" borderId="0" xfId="33" applyAlignment="1">
      <alignment horizontal="left" vertical="justify"/>
    </xf>
    <xf numFmtId="172" fontId="19" fillId="0" borderId="0" xfId="33" applyNumberFormat="1"/>
    <xf numFmtId="171" fontId="19" fillId="0" borderId="64" xfId="33" applyNumberFormat="1" applyBorder="1" applyAlignment="1">
      <alignment horizontal="center" vertical="top"/>
    </xf>
    <xf numFmtId="10" fontId="19" fillId="8" borderId="0" xfId="33" applyNumberFormat="1" applyFill="1"/>
    <xf numFmtId="44" fontId="21" fillId="5" borderId="36" xfId="28" applyFont="1" applyFill="1" applyBorder="1" applyProtection="1">
      <protection locked="0"/>
    </xf>
    <xf numFmtId="0" fontId="0" fillId="0" borderId="15" xfId="0" applyFont="1" applyBorder="1" applyAlignment="1">
      <alignment vertical="center"/>
    </xf>
    <xf numFmtId="10" fontId="0" fillId="0" borderId="47" xfId="0" applyNumberFormat="1" applyBorder="1" applyAlignment="1">
      <alignment horizontal="left"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44" fillId="8" borderId="55" xfId="33" applyFont="1" applyFill="1" applyBorder="1" applyAlignment="1">
      <alignment horizontal="center" vertical="center"/>
    </xf>
    <xf numFmtId="0" fontId="23" fillId="0" borderId="15" xfId="22" applyFont="1" applyFill="1" applyBorder="1" applyAlignment="1">
      <alignment horizontal="left" vertical="center"/>
    </xf>
    <xf numFmtId="0" fontId="23" fillId="0" borderId="47" xfId="22" applyFont="1" applyFill="1" applyBorder="1" applyAlignment="1">
      <alignment horizontal="left" vertical="center"/>
    </xf>
    <xf numFmtId="0" fontId="23" fillId="0" borderId="48" xfId="22" applyFont="1" applyFill="1" applyBorder="1" applyAlignment="1">
      <alignment horizontal="left" vertical="center"/>
    </xf>
    <xf numFmtId="0" fontId="23" fillId="5" borderId="9" xfId="22" applyFont="1" applyFill="1" applyBorder="1" applyAlignment="1" applyProtection="1">
      <alignment horizontal="left" vertical="center" wrapText="1"/>
      <protection locked="0"/>
    </xf>
    <xf numFmtId="0" fontId="23" fillId="5" borderId="0" xfId="22" applyFont="1" applyFill="1" applyBorder="1" applyAlignment="1" applyProtection="1">
      <alignment horizontal="left" vertical="center" wrapText="1"/>
      <protection locked="0"/>
    </xf>
    <xf numFmtId="0" fontId="23" fillId="5" borderId="2" xfId="22" applyFont="1" applyFill="1" applyBorder="1" applyAlignment="1" applyProtection="1">
      <alignment horizontal="left" vertical="center" wrapText="1"/>
      <protection locked="0"/>
    </xf>
    <xf numFmtId="0" fontId="23" fillId="0" borderId="25" xfId="22" applyFont="1" applyFill="1" applyBorder="1" applyAlignment="1" applyProtection="1">
      <alignment horizontal="left" vertical="center"/>
    </xf>
    <xf numFmtId="0" fontId="23" fillId="0" borderId="11" xfId="22" applyFont="1" applyFill="1" applyBorder="1" applyAlignment="1" applyProtection="1">
      <alignment horizontal="left" vertical="center"/>
    </xf>
    <xf numFmtId="0" fontId="23" fillId="0" borderId="43" xfId="22" applyFont="1" applyFill="1" applyBorder="1" applyAlignment="1" applyProtection="1">
      <alignment horizontal="left" vertical="center"/>
    </xf>
    <xf numFmtId="0" fontId="23" fillId="0" borderId="7" xfId="22" applyFont="1" applyFill="1" applyBorder="1" applyAlignment="1" applyProtection="1">
      <alignment horizontal="center"/>
    </xf>
    <xf numFmtId="0" fontId="23" fillId="0" borderId="6" xfId="22" applyFont="1" applyFill="1" applyBorder="1" applyAlignment="1" applyProtection="1">
      <alignment horizontal="center"/>
    </xf>
    <xf numFmtId="0" fontId="23" fillId="0" borderId="8" xfId="22" applyFont="1" applyFill="1" applyBorder="1" applyAlignment="1" applyProtection="1">
      <alignment horizontal="center"/>
    </xf>
    <xf numFmtId="0" fontId="25" fillId="0" borderId="24" xfId="22" applyFont="1" applyFill="1" applyBorder="1" applyAlignment="1" applyProtection="1">
      <alignment horizontal="right" vertical="center"/>
    </xf>
    <xf numFmtId="0" fontId="25" fillId="0" borderId="25" xfId="22" applyFont="1" applyFill="1" applyBorder="1" applyAlignment="1" applyProtection="1">
      <alignment horizontal="right" vertical="center"/>
    </xf>
    <xf numFmtId="0" fontId="25" fillId="0" borderId="26" xfId="22" applyFont="1" applyFill="1" applyBorder="1" applyAlignment="1" applyProtection="1">
      <alignment horizontal="right" vertical="center"/>
    </xf>
    <xf numFmtId="0" fontId="25" fillId="0" borderId="17" xfId="22" applyFont="1" applyFill="1" applyBorder="1" applyAlignment="1" applyProtection="1">
      <alignment horizontal="center" vertical="center" wrapText="1" shrinkToFit="1"/>
    </xf>
    <xf numFmtId="0" fontId="25" fillId="0" borderId="11" xfId="22" applyFont="1" applyFill="1" applyBorder="1" applyAlignment="1" applyProtection="1">
      <alignment horizontal="center" vertical="center" wrapText="1" shrinkToFit="1"/>
    </xf>
    <xf numFmtId="0" fontId="25" fillId="0" borderId="11" xfId="22" applyFont="1" applyFill="1" applyBorder="1" applyAlignment="1" applyProtection="1">
      <alignment horizontal="center" vertical="center"/>
    </xf>
    <xf numFmtId="0" fontId="25" fillId="0" borderId="18" xfId="22" applyFont="1" applyFill="1" applyBorder="1" applyAlignment="1" applyProtection="1">
      <alignment horizontal="center" vertical="center" wrapText="1" shrinkToFit="1"/>
    </xf>
    <xf numFmtId="0" fontId="25" fillId="0" borderId="33" xfId="22" applyFont="1" applyFill="1" applyBorder="1" applyAlignment="1" applyProtection="1">
      <alignment horizontal="center" vertical="center" wrapText="1"/>
    </xf>
    <xf numFmtId="0" fontId="25" fillId="0" borderId="25" xfId="22" applyFont="1" applyFill="1" applyBorder="1" applyAlignment="1" applyProtection="1">
      <alignment horizontal="center" vertical="center" wrapText="1"/>
    </xf>
    <xf numFmtId="44" fontId="41" fillId="0" borderId="0" xfId="22" applyNumberFormat="1" applyFont="1" applyBorder="1" applyAlignment="1" applyProtection="1">
      <alignment horizontal="left" vertical="center" wrapText="1"/>
    </xf>
    <xf numFmtId="0" fontId="41" fillId="0" borderId="0" xfId="22" applyFont="1" applyBorder="1" applyAlignment="1" applyProtection="1">
      <alignment horizontal="left" vertical="center" wrapText="1"/>
    </xf>
    <xf numFmtId="44" fontId="40" fillId="0" borderId="0" xfId="28" applyFont="1" applyFill="1" applyBorder="1" applyAlignment="1" applyProtection="1">
      <alignment horizontal="center" vertical="center"/>
    </xf>
    <xf numFmtId="0" fontId="25" fillId="0" borderId="10" xfId="22" applyFont="1" applyFill="1" applyBorder="1" applyAlignment="1" applyProtection="1">
      <alignment horizontal="left" vertical="center" wrapText="1"/>
    </xf>
    <xf numFmtId="0" fontId="25" fillId="0" borderId="12" xfId="22" applyFont="1" applyFill="1" applyBorder="1" applyAlignment="1" applyProtection="1">
      <alignment horizontal="left" vertical="center" wrapText="1"/>
    </xf>
    <xf numFmtId="0" fontId="25" fillId="0" borderId="13" xfId="22" applyFont="1" applyFill="1" applyBorder="1" applyAlignment="1" applyProtection="1">
      <alignment horizontal="left" vertical="center" wrapText="1"/>
    </xf>
    <xf numFmtId="0" fontId="24" fillId="0" borderId="7" xfId="22" applyFont="1" applyFill="1" applyBorder="1" applyAlignment="1" applyProtection="1">
      <alignment horizontal="left" vertical="center" wrapText="1"/>
    </xf>
    <xf numFmtId="0" fontId="24" fillId="0" borderId="6" xfId="22" applyFont="1" applyFill="1" applyBorder="1" applyAlignment="1" applyProtection="1">
      <alignment horizontal="left" vertical="center" wrapText="1"/>
    </xf>
    <xf numFmtId="0" fontId="24" fillId="0" borderId="8" xfId="22" applyFont="1" applyFill="1" applyBorder="1" applyAlignment="1" applyProtection="1">
      <alignment horizontal="left" vertical="center" wrapText="1"/>
    </xf>
    <xf numFmtId="44" fontId="31" fillId="0" borderId="0" xfId="28" applyFont="1" applyBorder="1" applyAlignment="1" applyProtection="1">
      <alignment horizontal="left" vertical="center"/>
    </xf>
    <xf numFmtId="44" fontId="15" fillId="0" borderId="0" xfId="22" applyNumberFormat="1" applyFont="1" applyBorder="1" applyAlignment="1" applyProtection="1">
      <alignment horizontal="center" vertical="center"/>
    </xf>
    <xf numFmtId="0" fontId="28" fillId="0" borderId="44" xfId="22" applyFont="1" applyFill="1" applyBorder="1" applyAlignment="1" applyProtection="1">
      <alignment horizontal="right"/>
    </xf>
    <xf numFmtId="0" fontId="28" fillId="0" borderId="40" xfId="22" applyFont="1" applyFill="1" applyBorder="1" applyAlignment="1" applyProtection="1">
      <alignment horizontal="right"/>
    </xf>
    <xf numFmtId="0" fontId="28" fillId="0" borderId="37" xfId="22" applyFont="1" applyFill="1" applyBorder="1" applyAlignment="1" applyProtection="1">
      <alignment horizontal="right"/>
    </xf>
    <xf numFmtId="0" fontId="23" fillId="0" borderId="45" xfId="22" applyFont="1" applyFill="1" applyBorder="1" applyAlignment="1" applyProtection="1">
      <alignment horizontal="left" vertical="center"/>
    </xf>
    <xf numFmtId="0" fontId="23" fillId="0" borderId="31" xfId="22" applyFont="1" applyFill="1" applyBorder="1" applyAlignment="1" applyProtection="1">
      <alignment horizontal="left" vertical="center"/>
    </xf>
    <xf numFmtId="0" fontId="23" fillId="0" borderId="41" xfId="22" applyFont="1" applyFill="1" applyBorder="1" applyAlignment="1" applyProtection="1">
      <alignment horizontal="left" vertical="center"/>
    </xf>
    <xf numFmtId="0" fontId="28" fillId="0" borderId="16" xfId="22" applyFont="1" applyBorder="1" applyAlignment="1" applyProtection="1">
      <alignment horizontal="center" vertical="center"/>
    </xf>
    <xf numFmtId="0" fontId="28" fillId="0" borderId="14" xfId="22" applyFont="1" applyBorder="1" applyAlignment="1" applyProtection="1">
      <alignment horizontal="center" vertical="center"/>
    </xf>
    <xf numFmtId="0" fontId="28" fillId="0" borderId="23" xfId="22" applyFont="1" applyBorder="1" applyAlignment="1" applyProtection="1">
      <alignment horizontal="center" vertical="center"/>
    </xf>
    <xf numFmtId="0" fontId="28" fillId="0" borderId="7" xfId="22" applyFont="1" applyBorder="1" applyAlignment="1" applyProtection="1">
      <alignment horizontal="center" vertical="center"/>
    </xf>
    <xf numFmtId="0" fontId="28" fillId="0" borderId="6" xfId="22" applyFont="1" applyBorder="1" applyAlignment="1" applyProtection="1">
      <alignment horizontal="center" vertical="center"/>
    </xf>
    <xf numFmtId="0" fontId="28" fillId="0" borderId="8" xfId="22" applyFont="1" applyBorder="1" applyAlignment="1" applyProtection="1">
      <alignment horizontal="center" vertical="center"/>
    </xf>
    <xf numFmtId="0" fontId="25" fillId="0" borderId="0" xfId="22" applyFont="1" applyAlignment="1" applyProtection="1">
      <alignment horizontal="center" vertical="center" wrapText="1"/>
    </xf>
    <xf numFmtId="0" fontId="23" fillId="0" borderId="7" xfId="22" applyFont="1" applyFill="1" applyBorder="1" applyAlignment="1">
      <alignment horizontal="justify" vertical="center" wrapText="1"/>
    </xf>
    <xf numFmtId="0" fontId="23" fillId="0" borderId="6" xfId="22" applyFont="1" applyFill="1" applyBorder="1" applyAlignment="1">
      <alignment horizontal="justify" vertical="center" wrapText="1"/>
    </xf>
    <xf numFmtId="0" fontId="23" fillId="0" borderId="8" xfId="22" applyFont="1" applyFill="1" applyBorder="1" applyAlignment="1">
      <alignment horizontal="justify" vertical="center" wrapText="1"/>
    </xf>
    <xf numFmtId="0" fontId="12" fillId="0" borderId="0" xfId="22" applyAlignment="1" applyProtection="1">
      <alignment horizontal="center" vertical="center"/>
    </xf>
    <xf numFmtId="167" fontId="14" fillId="0" borderId="0" xfId="24" applyFont="1" applyBorder="1" applyAlignment="1" applyProtection="1">
      <alignment horizontal="center"/>
    </xf>
    <xf numFmtId="0" fontId="14" fillId="0" borderId="0" xfId="22" applyFont="1" applyAlignment="1" applyProtection="1">
      <alignment horizontal="right"/>
    </xf>
    <xf numFmtId="167" fontId="14" fillId="4" borderId="0" xfId="24" applyFont="1" applyFill="1" applyBorder="1" applyAlignment="1" applyProtection="1">
      <alignment horizontal="center"/>
    </xf>
    <xf numFmtId="0" fontId="14" fillId="4" borderId="0" xfId="22" applyFont="1" applyFill="1" applyAlignment="1" applyProtection="1">
      <alignment horizontal="right"/>
    </xf>
    <xf numFmtId="0" fontId="1" fillId="0" borderId="32" xfId="0" applyFont="1" applyBorder="1" applyAlignment="1"/>
    <xf numFmtId="0" fontId="2" fillId="0" borderId="32" xfId="0" applyFont="1" applyBorder="1" applyAlignment="1"/>
    <xf numFmtId="0" fontId="2" fillId="0" borderId="15" xfId="0" applyFont="1" applyFill="1" applyBorder="1" applyAlignment="1">
      <alignment horizontal="left"/>
    </xf>
    <xf numFmtId="0" fontId="2" fillId="0" borderId="47" xfId="0" applyFont="1" applyFill="1" applyBorder="1" applyAlignment="1">
      <alignment horizontal="left"/>
    </xf>
    <xf numFmtId="0" fontId="2" fillId="0" borderId="48" xfId="0" applyFont="1" applyFill="1" applyBorder="1" applyAlignment="1">
      <alignment horizontal="left"/>
    </xf>
    <xf numFmtId="0" fontId="0" fillId="0" borderId="32" xfId="0" applyFont="1" applyBorder="1" applyAlignment="1">
      <alignment horizontal="left" vertical="center"/>
    </xf>
    <xf numFmtId="0" fontId="42" fillId="6" borderId="15" xfId="0" applyFont="1" applyFill="1" applyBorder="1" applyAlignment="1" applyProtection="1">
      <alignment horizontal="center" vertical="center"/>
    </xf>
    <xf numFmtId="0" fontId="42" fillId="6" borderId="28" xfId="0" applyFont="1" applyFill="1" applyBorder="1" applyAlignment="1" applyProtection="1">
      <alignment horizontal="center" vertical="center"/>
    </xf>
    <xf numFmtId="0" fontId="42" fillId="6" borderId="29" xfId="0" applyFont="1" applyFill="1" applyBorder="1" applyAlignment="1" applyProtection="1">
      <alignment horizontal="center" vertical="center"/>
    </xf>
    <xf numFmtId="0" fontId="27" fillId="0" borderId="15" xfId="0" applyFont="1" applyBorder="1" applyAlignment="1" applyProtection="1">
      <alignment horizontal="center" vertical="center" wrapText="1"/>
    </xf>
    <xf numFmtId="0" fontId="27" fillId="0" borderId="29" xfId="0" applyFont="1" applyBorder="1" applyAlignment="1" applyProtection="1">
      <alignment horizontal="center" vertical="center" wrapText="1"/>
    </xf>
    <xf numFmtId="0" fontId="37" fillId="6" borderId="15" xfId="0" applyFont="1" applyFill="1" applyBorder="1" applyAlignment="1" applyProtection="1">
      <alignment horizontal="center" vertical="center" wrapText="1"/>
    </xf>
    <xf numFmtId="0" fontId="37" fillId="6" borderId="29" xfId="0" applyFont="1" applyFill="1" applyBorder="1" applyAlignment="1" applyProtection="1">
      <alignment horizontal="center" vertical="center" wrapText="1"/>
    </xf>
    <xf numFmtId="0" fontId="27" fillId="0" borderId="35" xfId="0" applyFont="1" applyBorder="1" applyAlignment="1" applyProtection="1">
      <alignment horizontal="center" vertical="center" wrapText="1"/>
    </xf>
    <xf numFmtId="0" fontId="27" fillId="0" borderId="28" xfId="0" applyFont="1" applyBorder="1" applyAlignment="1" applyProtection="1">
      <alignment horizontal="center" vertical="center" wrapText="1"/>
    </xf>
    <xf numFmtId="0" fontId="43" fillId="8" borderId="52" xfId="33" applyFont="1" applyFill="1" applyBorder="1" applyAlignment="1">
      <alignment horizontal="left" vertical="center" wrapText="1"/>
    </xf>
    <xf numFmtId="0" fontId="43" fillId="8" borderId="53" xfId="33" applyFont="1" applyFill="1" applyBorder="1" applyAlignment="1">
      <alignment horizontal="left" vertical="center" wrapText="1"/>
    </xf>
    <xf numFmtId="0" fontId="43" fillId="8" borderId="54" xfId="33" applyFont="1" applyFill="1" applyBorder="1" applyAlignment="1">
      <alignment horizontal="left" vertical="center" wrapText="1"/>
    </xf>
    <xf numFmtId="0" fontId="43" fillId="8" borderId="52" xfId="33" applyFont="1" applyFill="1" applyBorder="1" applyAlignment="1">
      <alignment horizontal="center" vertical="center" wrapText="1"/>
    </xf>
    <xf numFmtId="0" fontId="43" fillId="8" borderId="53" xfId="33" applyFont="1" applyFill="1" applyBorder="1" applyAlignment="1">
      <alignment horizontal="center" vertical="center" wrapText="1"/>
    </xf>
    <xf numFmtId="0" fontId="43" fillId="8" borderId="54" xfId="33" applyFont="1" applyFill="1" applyBorder="1" applyAlignment="1">
      <alignment horizontal="center" vertical="center" wrapText="1"/>
    </xf>
    <xf numFmtId="0" fontId="43" fillId="8" borderId="55" xfId="33" applyFont="1" applyFill="1" applyBorder="1" applyAlignment="1">
      <alignment horizontal="left" vertical="center" wrapText="1"/>
    </xf>
    <xf numFmtId="0" fontId="43" fillId="8" borderId="0" xfId="33" applyFont="1" applyFill="1" applyAlignment="1">
      <alignment horizontal="left" vertical="center" wrapText="1"/>
    </xf>
    <xf numFmtId="0" fontId="43" fillId="8" borderId="56" xfId="33" applyFont="1" applyFill="1" applyBorder="1" applyAlignment="1">
      <alignment horizontal="left" vertical="center" wrapText="1"/>
    </xf>
    <xf numFmtId="0" fontId="43" fillId="8" borderId="55" xfId="33" applyFont="1" applyFill="1" applyBorder="1" applyAlignment="1">
      <alignment horizontal="center" vertical="center" wrapText="1"/>
    </xf>
    <xf numFmtId="0" fontId="43" fillId="8" borderId="0" xfId="33" applyFont="1" applyFill="1" applyAlignment="1">
      <alignment horizontal="center" vertical="center" wrapText="1"/>
    </xf>
    <xf numFmtId="0" fontId="43" fillId="8" borderId="56" xfId="33" applyFont="1" applyFill="1" applyBorder="1" applyAlignment="1">
      <alignment horizontal="center" vertical="center" wrapText="1"/>
    </xf>
    <xf numFmtId="0" fontId="44" fillId="0" borderId="60" xfId="1" applyFont="1" applyBorder="1" applyAlignment="1">
      <alignment horizontal="center" vertical="center"/>
    </xf>
    <xf numFmtId="0" fontId="44" fillId="0" borderId="32" xfId="1" applyFont="1" applyBorder="1" applyAlignment="1">
      <alignment horizontal="center" vertical="center"/>
    </xf>
    <xf numFmtId="0" fontId="44" fillId="8" borderId="55" xfId="33" applyFont="1" applyFill="1" applyBorder="1" applyAlignment="1">
      <alignment horizontal="left" vertical="top" wrapText="1"/>
    </xf>
    <xf numFmtId="0" fontId="44" fillId="8" borderId="0" xfId="33" applyFont="1" applyFill="1" applyAlignment="1">
      <alignment horizontal="left" vertical="top" wrapText="1"/>
    </xf>
    <xf numFmtId="0" fontId="44" fillId="8" borderId="56" xfId="33" applyFont="1" applyFill="1" applyBorder="1" applyAlignment="1">
      <alignment horizontal="left" vertical="top" wrapText="1"/>
    </xf>
    <xf numFmtId="0" fontId="45" fillId="0" borderId="60" xfId="1" applyFont="1" applyBorder="1" applyAlignment="1">
      <alignment horizontal="center" vertical="center"/>
    </xf>
    <xf numFmtId="0" fontId="45" fillId="0" borderId="32" xfId="1" applyFont="1" applyBorder="1" applyAlignment="1">
      <alignment horizontal="center" vertical="center"/>
    </xf>
    <xf numFmtId="0" fontId="45" fillId="0" borderId="60" xfId="1" applyFont="1" applyBorder="1" applyAlignment="1">
      <alignment horizontal="center"/>
    </xf>
    <xf numFmtId="0" fontId="46" fillId="0" borderId="32" xfId="1" applyFont="1" applyBorder="1" applyAlignment="1">
      <alignment horizontal="left" vertical="center" wrapText="1"/>
    </xf>
    <xf numFmtId="44" fontId="46" fillId="0" borderId="32" xfId="11" applyFont="1" applyFill="1" applyBorder="1" applyAlignment="1">
      <alignment horizontal="left" vertical="center" wrapText="1"/>
    </xf>
    <xf numFmtId="0" fontId="45" fillId="0" borderId="32" xfId="1" applyFont="1" applyBorder="1" applyAlignment="1">
      <alignment horizontal="left" vertical="center"/>
    </xf>
    <xf numFmtId="0" fontId="45" fillId="0" borderId="32" xfId="1" applyFont="1" applyBorder="1" applyAlignment="1">
      <alignment horizontal="right" vertical="center"/>
    </xf>
    <xf numFmtId="0" fontId="45" fillId="0" borderId="35" xfId="1" applyFont="1" applyBorder="1" applyAlignment="1">
      <alignment horizontal="right" vertical="center"/>
    </xf>
    <xf numFmtId="0" fontId="45" fillId="0" borderId="29" xfId="1" applyFont="1" applyBorder="1" applyAlignment="1">
      <alignment horizontal="right" vertical="center"/>
    </xf>
    <xf numFmtId="0" fontId="45" fillId="0" borderId="62" xfId="1" applyFont="1" applyBorder="1" applyAlignment="1">
      <alignment horizontal="right" vertical="center"/>
    </xf>
    <xf numFmtId="0" fontId="45" fillId="0" borderId="63" xfId="1" applyFont="1" applyBorder="1" applyAlignment="1">
      <alignment horizontal="right" vertical="center"/>
    </xf>
  </cellXfs>
  <cellStyles count="34">
    <cellStyle name="Hiperlink 2" xfId="12" xr:uid="{00000000-0005-0000-0000-000001000000}"/>
    <cellStyle name="Moeda" xfId="28" builtinId="4"/>
    <cellStyle name="Moeda 2" xfId="3" xr:uid="{00000000-0005-0000-0000-000003000000}"/>
    <cellStyle name="Moeda 2 2" xfId="11" xr:uid="{00000000-0005-0000-0000-000004000000}"/>
    <cellStyle name="Moeda 3" xfId="19" xr:uid="{00000000-0005-0000-0000-000005000000}"/>
    <cellStyle name="Moeda 4" xfId="24" xr:uid="{00000000-0005-0000-0000-000006000000}"/>
    <cellStyle name="Normal" xfId="0" builtinId="0"/>
    <cellStyle name="Normal 10" xfId="9" xr:uid="{00000000-0005-0000-0000-000008000000}"/>
    <cellStyle name="Normal 10 2" xfId="10" xr:uid="{00000000-0005-0000-0000-000009000000}"/>
    <cellStyle name="Normal 2" xfId="1" xr:uid="{00000000-0005-0000-0000-00000A000000}"/>
    <cellStyle name="Normal 2 2" xfId="7" xr:uid="{00000000-0005-0000-0000-00000B000000}"/>
    <cellStyle name="Normal 2 3" xfId="15" xr:uid="{00000000-0005-0000-0000-00000C000000}"/>
    <cellStyle name="Normal 2 4" xfId="29" xr:uid="{00000000-0005-0000-0000-00000D000000}"/>
    <cellStyle name="Normal 3" xfId="4" xr:uid="{00000000-0005-0000-0000-00000E000000}"/>
    <cellStyle name="Normal 3 2" xfId="14" xr:uid="{00000000-0005-0000-0000-00000F000000}"/>
    <cellStyle name="Normal 3 3" xfId="25" xr:uid="{00000000-0005-0000-0000-000010000000}"/>
    <cellStyle name="Normal 4" xfId="16" xr:uid="{00000000-0005-0000-0000-000011000000}"/>
    <cellStyle name="Normal 46 2" xfId="13" xr:uid="{00000000-0005-0000-0000-000012000000}"/>
    <cellStyle name="Normal 5" xfId="21" xr:uid="{00000000-0005-0000-0000-000013000000}"/>
    <cellStyle name="Normal 6" xfId="18" xr:uid="{00000000-0005-0000-0000-000014000000}"/>
    <cellStyle name="Normal 7" xfId="22" xr:uid="{00000000-0005-0000-0000-000015000000}"/>
    <cellStyle name="Normal 8" xfId="31" xr:uid="{00000000-0005-0000-0000-00004D000000}"/>
    <cellStyle name="Normal_SEJU" xfId="33" xr:uid="{AEEB9EA6-F7D3-47C8-A823-A6DEF04592EC}"/>
    <cellStyle name="Porcentagem" xfId="32" builtinId="5"/>
    <cellStyle name="Porcentagem 2" xfId="8" xr:uid="{00000000-0005-0000-0000-000018000000}"/>
    <cellStyle name="Porcentagem 2 2 2 2" xfId="30" xr:uid="{00000000-0005-0000-0000-000019000000}"/>
    <cellStyle name="Porcentagem 3" xfId="5" xr:uid="{00000000-0005-0000-0000-00001A000000}"/>
    <cellStyle name="Porcentagem 3 2" xfId="26" xr:uid="{00000000-0005-0000-0000-00001B000000}"/>
    <cellStyle name="Porcentagem 4" xfId="17" xr:uid="{00000000-0005-0000-0000-00001C000000}"/>
    <cellStyle name="Porcentagem 5" xfId="20" xr:uid="{00000000-0005-0000-0000-00001D000000}"/>
    <cellStyle name="Porcentagem 6" xfId="27" xr:uid="{00000000-0005-0000-0000-00001E000000}"/>
    <cellStyle name="Vírgula 2" xfId="2" xr:uid="{00000000-0005-0000-0000-000020000000}"/>
    <cellStyle name="Vírgula 2 2" xfId="6" xr:uid="{00000000-0005-0000-0000-000021000000}"/>
    <cellStyle name="Vírgula 3" xfId="23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10582</xdr:colOff>
      <xdr:row>0</xdr:row>
      <xdr:rowOff>42332</xdr:rowOff>
    </xdr:from>
    <xdr:to>
      <xdr:col>2</xdr:col>
      <xdr:colOff>687915</xdr:colOff>
      <xdr:row>3</xdr:row>
      <xdr:rowOff>87757</xdr:rowOff>
    </xdr:to>
    <xdr:pic>
      <xdr:nvPicPr>
        <xdr:cNvPr id="6" name="Imagem 1">
          <a:extLst>
            <a:ext uri="{FF2B5EF4-FFF2-40B4-BE49-F238E27FC236}">
              <a16:creationId xmlns:a16="http://schemas.microsoft.com/office/drawing/2014/main" id="{55FA6F2F-5ABA-46D4-A507-F1C1E47F9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42332"/>
          <a:ext cx="677333" cy="64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5</xdr:row>
      <xdr:rowOff>353786</xdr:rowOff>
    </xdr:from>
    <xdr:to>
      <xdr:col>1</xdr:col>
      <xdr:colOff>785811</xdr:colOff>
      <xdr:row>5</xdr:row>
      <xdr:rowOff>1007390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BB679D7-715B-437D-A503-7A5E1CEC8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9" y="1592036"/>
          <a:ext cx="690562" cy="653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&#225;lculo%20BD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IRA AQUI"/>
      <sheetName val="Supervisão."/>
      <sheetName val="Supervisão - Calc."/>
      <sheetName val="BDI DNIT 2020 (3)"/>
    </sheetNames>
    <sheetDataSet>
      <sheetData sheetId="0">
        <row r="3">
          <cell r="C3">
            <v>0.1075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S72"/>
  <sheetViews>
    <sheetView showGridLines="0" tabSelected="1" zoomScaleNormal="100" zoomScaleSheetLayoutView="90" workbookViewId="0">
      <selection activeCell="F68" sqref="F68"/>
    </sheetView>
  </sheetViews>
  <sheetFormatPr defaultColWidth="8.85546875" defaultRowHeight="15"/>
  <cols>
    <col min="1" max="1" width="5.5703125" style="36" customWidth="1"/>
    <col min="2" max="2" width="5.7109375" style="36" customWidth="1"/>
    <col min="3" max="3" width="48" style="36" customWidth="1"/>
    <col min="4" max="4" width="9.42578125" style="36" customWidth="1"/>
    <col min="5" max="5" width="10.28515625" style="36" customWidth="1"/>
    <col min="6" max="6" width="6.5703125" style="36" bestFit="1" customWidth="1"/>
    <col min="7" max="7" width="6.42578125" style="36" customWidth="1"/>
    <col min="8" max="8" width="5.7109375" style="36" customWidth="1"/>
    <col min="9" max="9" width="14.7109375" style="36" customWidth="1"/>
    <col min="10" max="10" width="13.140625" style="36" customWidth="1"/>
    <col min="11" max="11" width="14.42578125" style="36" customWidth="1"/>
    <col min="12" max="12" width="20.28515625" style="36" customWidth="1"/>
    <col min="13" max="13" width="30.85546875" style="35" customWidth="1"/>
    <col min="14" max="14" width="23.28515625" style="1" bestFit="1" customWidth="1"/>
    <col min="15" max="15" width="3.85546875" style="36" customWidth="1"/>
    <col min="16" max="16" width="15.140625" style="36" customWidth="1"/>
    <col min="17" max="17" width="19" style="36" bestFit="1" customWidth="1"/>
    <col min="18" max="16384" width="8.85546875" style="36"/>
  </cols>
  <sheetData>
    <row r="1" spans="2:28" ht="15.75">
      <c r="B1" s="230" t="s">
        <v>9</v>
      </c>
      <c r="C1" s="231"/>
      <c r="D1" s="231"/>
      <c r="E1" s="231"/>
      <c r="F1" s="231"/>
      <c r="G1" s="231"/>
      <c r="H1" s="231"/>
      <c r="I1" s="231"/>
      <c r="J1" s="231"/>
      <c r="K1" s="231"/>
      <c r="L1" s="232"/>
    </row>
    <row r="2" spans="2:28" s="38" customFormat="1" ht="15.75">
      <c r="B2" s="233" t="s">
        <v>75</v>
      </c>
      <c r="C2" s="234"/>
      <c r="D2" s="234"/>
      <c r="E2" s="234"/>
      <c r="F2" s="234"/>
      <c r="G2" s="234"/>
      <c r="H2" s="234"/>
      <c r="I2" s="234"/>
      <c r="J2" s="234"/>
      <c r="K2" s="234"/>
      <c r="L2" s="235"/>
      <c r="M2" s="37"/>
      <c r="N2" s="3"/>
    </row>
    <row r="3" spans="2:28" ht="15.75">
      <c r="B3" s="233" t="s">
        <v>8</v>
      </c>
      <c r="C3" s="234"/>
      <c r="D3" s="234"/>
      <c r="E3" s="234"/>
      <c r="F3" s="234"/>
      <c r="G3" s="234"/>
      <c r="H3" s="234"/>
      <c r="I3" s="234"/>
      <c r="J3" s="234"/>
      <c r="K3" s="234"/>
      <c r="L3" s="235"/>
    </row>
    <row r="4" spans="2:28" s="35" customFormat="1" ht="12.75" customHeight="1">
      <c r="B4" s="39"/>
      <c r="C4" s="40"/>
      <c r="D4" s="40"/>
      <c r="E4" s="40"/>
      <c r="F4" s="40"/>
      <c r="G4" s="40"/>
      <c r="H4" s="236"/>
      <c r="I4" s="236"/>
      <c r="J4" s="236"/>
      <c r="K4" s="236"/>
      <c r="L4" s="41"/>
      <c r="M4" s="42"/>
      <c r="N4" s="42"/>
      <c r="O4" s="42"/>
      <c r="P4" s="42"/>
      <c r="Q4" s="42"/>
      <c r="R4" s="42"/>
      <c r="S4" s="42"/>
      <c r="T4" s="42"/>
      <c r="U4" s="42"/>
      <c r="V4" s="240"/>
      <c r="W4" s="240"/>
      <c r="X4" s="240"/>
      <c r="Y4" s="240"/>
      <c r="Z4" s="240"/>
      <c r="AA4" s="240"/>
      <c r="AB4" s="240"/>
    </row>
    <row r="5" spans="2:28" ht="61.5" customHeight="1">
      <c r="B5" s="237" t="s">
        <v>123</v>
      </c>
      <c r="C5" s="238"/>
      <c r="D5" s="238"/>
      <c r="E5" s="238"/>
      <c r="F5" s="238"/>
      <c r="G5" s="238"/>
      <c r="H5" s="238"/>
      <c r="I5" s="238"/>
      <c r="J5" s="238"/>
      <c r="K5" s="238"/>
      <c r="L5" s="239"/>
      <c r="O5" s="43"/>
      <c r="P5" s="43"/>
      <c r="Q5" s="43"/>
      <c r="R5" s="43"/>
    </row>
    <row r="6" spans="2:28" ht="24" customHeight="1">
      <c r="B6" s="195" t="s">
        <v>76</v>
      </c>
      <c r="C6" s="196"/>
      <c r="D6" s="196"/>
      <c r="E6" s="196"/>
      <c r="F6" s="196"/>
      <c r="G6" s="196"/>
      <c r="H6" s="196"/>
      <c r="I6" s="196"/>
      <c r="J6" s="196"/>
      <c r="K6" s="196"/>
      <c r="L6" s="197"/>
      <c r="O6" s="43"/>
      <c r="P6" s="43"/>
      <c r="Q6" s="43"/>
      <c r="R6" s="43"/>
    </row>
    <row r="7" spans="2:28">
      <c r="B7" s="44"/>
      <c r="C7" s="45"/>
      <c r="D7" s="46"/>
      <c r="E7" s="47"/>
      <c r="F7" s="47"/>
      <c r="G7" s="48"/>
      <c r="H7" s="48"/>
      <c r="I7" s="46" t="s">
        <v>33</v>
      </c>
      <c r="J7" s="49">
        <v>12</v>
      </c>
      <c r="K7" s="50"/>
      <c r="L7" s="51"/>
    </row>
    <row r="8" spans="2:28" ht="15" customHeight="1">
      <c r="B8" s="201" t="s">
        <v>124</v>
      </c>
      <c r="C8" s="202"/>
      <c r="D8" s="202"/>
      <c r="E8" s="202"/>
      <c r="F8" s="202"/>
      <c r="G8" s="202"/>
      <c r="H8" s="202"/>
      <c r="I8" s="202"/>
      <c r="J8" s="202"/>
      <c r="K8" s="202"/>
      <c r="L8" s="203"/>
    </row>
    <row r="9" spans="2:28">
      <c r="B9" s="204" t="s">
        <v>125</v>
      </c>
      <c r="C9" s="205"/>
      <c r="D9" s="205"/>
      <c r="E9" s="205"/>
      <c r="F9" s="205"/>
      <c r="G9" s="205"/>
      <c r="H9" s="205"/>
      <c r="I9" s="205"/>
      <c r="J9" s="205"/>
      <c r="K9" s="205"/>
      <c r="L9" s="206"/>
      <c r="M9" s="2"/>
      <c r="N9" s="2"/>
    </row>
    <row r="10" spans="2:28" ht="15.75" customHeight="1">
      <c r="B10" s="207" t="s">
        <v>32</v>
      </c>
      <c r="C10" s="208"/>
      <c r="D10" s="208" t="s">
        <v>24</v>
      </c>
      <c r="E10" s="209" t="s">
        <v>6</v>
      </c>
      <c r="F10" s="209" t="s">
        <v>5</v>
      </c>
      <c r="G10" s="209"/>
      <c r="H10" s="209"/>
      <c r="I10" s="211" t="s">
        <v>2</v>
      </c>
      <c r="J10" s="8">
        <f>BDI_supervisão!E13</f>
        <v>0</v>
      </c>
      <c r="K10" s="208" t="s">
        <v>4</v>
      </c>
      <c r="L10" s="210" t="s">
        <v>3</v>
      </c>
      <c r="M10" s="6"/>
      <c r="N10" s="6"/>
    </row>
    <row r="11" spans="2:28" ht="22.5">
      <c r="B11" s="207"/>
      <c r="C11" s="208"/>
      <c r="D11" s="208"/>
      <c r="E11" s="209"/>
      <c r="F11" s="52" t="s">
        <v>31</v>
      </c>
      <c r="G11" s="52" t="s">
        <v>30</v>
      </c>
      <c r="H11" s="53" t="s">
        <v>10</v>
      </c>
      <c r="I11" s="212"/>
      <c r="J11" s="54" t="s">
        <v>19</v>
      </c>
      <c r="K11" s="208"/>
      <c r="L11" s="210"/>
      <c r="M11" s="6"/>
      <c r="N11" s="6"/>
    </row>
    <row r="12" spans="2:28">
      <c r="B12" s="55" t="s">
        <v>67</v>
      </c>
      <c r="C12" s="56"/>
      <c r="D12" s="56"/>
      <c r="E12" s="57"/>
      <c r="F12" s="56"/>
      <c r="G12" s="56"/>
      <c r="H12" s="57"/>
      <c r="I12" s="58"/>
      <c r="J12" s="58"/>
      <c r="K12" s="56"/>
      <c r="L12" s="59"/>
      <c r="M12" s="6"/>
      <c r="N12" s="6"/>
      <c r="Q12" s="36" t="s">
        <v>69</v>
      </c>
    </row>
    <row r="13" spans="2:28">
      <c r="B13" s="192" t="s">
        <v>82</v>
      </c>
      <c r="C13" s="193"/>
      <c r="D13" s="193"/>
      <c r="E13" s="193"/>
      <c r="F13" s="193"/>
      <c r="G13" s="193"/>
      <c r="H13" s="193"/>
      <c r="I13" s="193"/>
      <c r="J13" s="193"/>
      <c r="K13" s="193"/>
      <c r="L13" s="194"/>
      <c r="M13" s="6"/>
      <c r="N13" s="6"/>
    </row>
    <row r="14" spans="2:28">
      <c r="B14" s="105" t="s">
        <v>83</v>
      </c>
      <c r="C14" s="110" t="s">
        <v>77</v>
      </c>
      <c r="D14" s="106" t="s">
        <v>84</v>
      </c>
      <c r="E14" s="106" t="s">
        <v>0</v>
      </c>
      <c r="F14" s="111">
        <v>1</v>
      </c>
      <c r="G14" s="111">
        <v>12</v>
      </c>
      <c r="H14" s="107">
        <f>F14*G14</f>
        <v>12</v>
      </c>
      <c r="I14" s="92"/>
      <c r="J14" s="93">
        <f>$J$10</f>
        <v>0</v>
      </c>
      <c r="K14" s="94">
        <f>TRUNC(I14+I14*J14,2)</f>
        <v>0</v>
      </c>
      <c r="L14" s="95">
        <f>TRUNC(H14*K14,2)</f>
        <v>0</v>
      </c>
      <c r="M14" s="7"/>
      <c r="N14" s="7"/>
    </row>
    <row r="15" spans="2:28">
      <c r="B15" s="105" t="s">
        <v>85</v>
      </c>
      <c r="C15" s="110" t="s">
        <v>126</v>
      </c>
      <c r="D15" s="106" t="s">
        <v>129</v>
      </c>
      <c r="E15" s="106" t="s">
        <v>0</v>
      </c>
      <c r="F15" s="111">
        <v>0.4</v>
      </c>
      <c r="G15" s="111">
        <v>10</v>
      </c>
      <c r="H15" s="107">
        <f>F15*G15</f>
        <v>4</v>
      </c>
      <c r="I15" s="104"/>
      <c r="J15" s="93">
        <f>$J$10</f>
        <v>0</v>
      </c>
      <c r="K15" s="94">
        <f t="shared" ref="K15:K18" si="0">TRUNC(I15+I15*J15,2)</f>
        <v>0</v>
      </c>
      <c r="L15" s="95">
        <f t="shared" ref="L15:L18" si="1">TRUNC(H15*K15,2)</f>
        <v>0</v>
      </c>
      <c r="M15" s="7"/>
      <c r="N15" s="7"/>
    </row>
    <row r="16" spans="2:28">
      <c r="B16" s="105" t="s">
        <v>87</v>
      </c>
      <c r="C16" s="96" t="s">
        <v>127</v>
      </c>
      <c r="D16" s="112" t="s">
        <v>104</v>
      </c>
      <c r="E16" s="106" t="s">
        <v>0</v>
      </c>
      <c r="F16" s="111">
        <v>1</v>
      </c>
      <c r="G16" s="111">
        <v>9</v>
      </c>
      <c r="H16" s="107">
        <f>F16*G16</f>
        <v>9</v>
      </c>
      <c r="I16" s="92"/>
      <c r="J16" s="93">
        <f t="shared" ref="J16:J32" si="2">$J$10</f>
        <v>0</v>
      </c>
      <c r="K16" s="94">
        <f t="shared" si="0"/>
        <v>0</v>
      </c>
      <c r="L16" s="95">
        <f t="shared" si="1"/>
        <v>0</v>
      </c>
      <c r="M16" s="7"/>
      <c r="N16" s="7"/>
    </row>
    <row r="17" spans="1:14">
      <c r="B17" s="105" t="s">
        <v>88</v>
      </c>
      <c r="C17" s="96" t="s">
        <v>128</v>
      </c>
      <c r="D17" s="112" t="s">
        <v>104</v>
      </c>
      <c r="E17" s="108" t="s">
        <v>0</v>
      </c>
      <c r="F17" s="113">
        <v>1</v>
      </c>
      <c r="G17" s="113">
        <v>10</v>
      </c>
      <c r="H17" s="109">
        <f t="shared" ref="H17:H18" si="3">F17*G17</f>
        <v>10</v>
      </c>
      <c r="I17" s="97"/>
      <c r="J17" s="93">
        <f t="shared" si="2"/>
        <v>0</v>
      </c>
      <c r="K17" s="94">
        <f t="shared" si="0"/>
        <v>0</v>
      </c>
      <c r="L17" s="95">
        <f t="shared" si="1"/>
        <v>0</v>
      </c>
      <c r="M17" s="7"/>
      <c r="N17" s="7"/>
    </row>
    <row r="18" spans="1:14">
      <c r="B18" s="105" t="s">
        <v>89</v>
      </c>
      <c r="C18" s="91" t="s">
        <v>78</v>
      </c>
      <c r="D18" s="112" t="s">
        <v>90</v>
      </c>
      <c r="E18" s="108" t="s">
        <v>0</v>
      </c>
      <c r="F18" s="113">
        <v>1</v>
      </c>
      <c r="G18" s="113">
        <v>2</v>
      </c>
      <c r="H18" s="109">
        <f t="shared" si="3"/>
        <v>2</v>
      </c>
      <c r="I18" s="97"/>
      <c r="J18" s="93">
        <f t="shared" si="2"/>
        <v>0</v>
      </c>
      <c r="K18" s="94">
        <f t="shared" si="0"/>
        <v>0</v>
      </c>
      <c r="L18" s="95">
        <f t="shared" si="1"/>
        <v>0</v>
      </c>
      <c r="M18" s="7"/>
      <c r="N18" s="7"/>
    </row>
    <row r="19" spans="1:14">
      <c r="B19" s="192" t="s">
        <v>130</v>
      </c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7"/>
      <c r="N19" s="7"/>
    </row>
    <row r="20" spans="1:14">
      <c r="B20" s="105" t="s">
        <v>131</v>
      </c>
      <c r="C20" s="110" t="s">
        <v>86</v>
      </c>
      <c r="D20" s="112" t="s">
        <v>103</v>
      </c>
      <c r="E20" s="108" t="s">
        <v>0</v>
      </c>
      <c r="F20" s="113">
        <v>1</v>
      </c>
      <c r="G20" s="113">
        <v>8</v>
      </c>
      <c r="H20" s="109">
        <f t="shared" ref="H20" si="4">F20*G20</f>
        <v>8</v>
      </c>
      <c r="I20" s="98"/>
      <c r="J20" s="93">
        <f t="shared" si="2"/>
        <v>0</v>
      </c>
      <c r="K20" s="94">
        <f>TRUNC(I20+I20*J20,2)</f>
        <v>0</v>
      </c>
      <c r="L20" s="95">
        <f>TRUNC(H20*K20,2)</f>
        <v>0</v>
      </c>
      <c r="M20" s="7"/>
      <c r="N20" s="7"/>
    </row>
    <row r="21" spans="1:14">
      <c r="B21" s="192" t="s">
        <v>91</v>
      </c>
      <c r="C21" s="193"/>
      <c r="D21" s="193"/>
      <c r="E21" s="193"/>
      <c r="F21" s="193"/>
      <c r="G21" s="193"/>
      <c r="H21" s="193"/>
      <c r="I21" s="193"/>
      <c r="J21" s="193"/>
      <c r="K21" s="193"/>
      <c r="L21" s="194"/>
      <c r="M21" s="7"/>
      <c r="N21" s="7"/>
    </row>
    <row r="22" spans="1:14">
      <c r="B22" s="105" t="s">
        <v>92</v>
      </c>
      <c r="C22" s="91" t="s">
        <v>93</v>
      </c>
      <c r="D22" s="112" t="s">
        <v>105</v>
      </c>
      <c r="E22" s="108" t="s">
        <v>0</v>
      </c>
      <c r="F22" s="113">
        <v>1</v>
      </c>
      <c r="G22" s="113">
        <v>10</v>
      </c>
      <c r="H22" s="109">
        <f t="shared" ref="H22" si="5">F22*G22</f>
        <v>10</v>
      </c>
      <c r="I22" s="98"/>
      <c r="J22" s="93">
        <f t="shared" si="2"/>
        <v>0</v>
      </c>
      <c r="K22" s="94">
        <f>TRUNC(I22+I22*J22,2)</f>
        <v>0</v>
      </c>
      <c r="L22" s="95">
        <f>TRUNC(H22*K22,2)</f>
        <v>0</v>
      </c>
      <c r="M22" s="6"/>
      <c r="N22" s="7"/>
    </row>
    <row r="23" spans="1:14">
      <c r="B23" s="192" t="s">
        <v>132</v>
      </c>
      <c r="C23" s="193"/>
      <c r="D23" s="193"/>
      <c r="E23" s="193"/>
      <c r="F23" s="193"/>
      <c r="G23" s="193"/>
      <c r="H23" s="193"/>
      <c r="I23" s="193"/>
      <c r="J23" s="193"/>
      <c r="K23" s="193"/>
      <c r="L23" s="194"/>
      <c r="M23" s="6"/>
      <c r="N23" s="7"/>
    </row>
    <row r="24" spans="1:14">
      <c r="B24" s="105" t="s">
        <v>94</v>
      </c>
      <c r="C24" s="91" t="s">
        <v>49</v>
      </c>
      <c r="D24" s="99" t="s">
        <v>106</v>
      </c>
      <c r="E24" s="114" t="s">
        <v>0</v>
      </c>
      <c r="F24" s="111">
        <v>1</v>
      </c>
      <c r="G24" s="111">
        <v>9</v>
      </c>
      <c r="H24" s="107">
        <f t="shared" ref="H24:H27" si="6">F24*G24</f>
        <v>9</v>
      </c>
      <c r="I24" s="92"/>
      <c r="J24" s="93">
        <f t="shared" si="2"/>
        <v>0</v>
      </c>
      <c r="K24" s="94">
        <f t="shared" ref="K24:K27" si="7">TRUNC(I24+I24*J24,2)</f>
        <v>0</v>
      </c>
      <c r="L24" s="95">
        <f t="shared" ref="L24:L27" si="8">TRUNC(H24*K24,2)</f>
        <v>0</v>
      </c>
      <c r="M24" s="6"/>
      <c r="N24" s="7"/>
    </row>
    <row r="25" spans="1:14">
      <c r="B25" s="105" t="s">
        <v>95</v>
      </c>
      <c r="C25" s="91" t="s">
        <v>50</v>
      </c>
      <c r="D25" s="99" t="s">
        <v>107</v>
      </c>
      <c r="E25" s="115" t="s">
        <v>0</v>
      </c>
      <c r="F25" s="116">
        <v>1</v>
      </c>
      <c r="G25" s="116">
        <v>9</v>
      </c>
      <c r="H25" s="117">
        <f t="shared" si="6"/>
        <v>9</v>
      </c>
      <c r="I25" s="92"/>
      <c r="J25" s="93">
        <f t="shared" si="2"/>
        <v>0</v>
      </c>
      <c r="K25" s="94">
        <f t="shared" si="7"/>
        <v>0</v>
      </c>
      <c r="L25" s="95">
        <f t="shared" si="8"/>
        <v>0</v>
      </c>
      <c r="M25" s="6"/>
      <c r="N25" s="7"/>
    </row>
    <row r="26" spans="1:14">
      <c r="B26" s="105" t="s">
        <v>96</v>
      </c>
      <c r="C26" s="100" t="s">
        <v>51</v>
      </c>
      <c r="D26" s="99" t="s">
        <v>108</v>
      </c>
      <c r="E26" s="115" t="s">
        <v>0</v>
      </c>
      <c r="F26" s="116">
        <v>1</v>
      </c>
      <c r="G26" s="116">
        <v>9</v>
      </c>
      <c r="H26" s="117">
        <f t="shared" si="6"/>
        <v>9</v>
      </c>
      <c r="I26" s="92"/>
      <c r="J26" s="93">
        <f t="shared" si="2"/>
        <v>0</v>
      </c>
      <c r="K26" s="94">
        <f t="shared" si="7"/>
        <v>0</v>
      </c>
      <c r="L26" s="95">
        <f t="shared" si="8"/>
        <v>0</v>
      </c>
      <c r="M26" s="6"/>
      <c r="N26" s="7"/>
    </row>
    <row r="27" spans="1:14">
      <c r="B27" s="105" t="s">
        <v>97</v>
      </c>
      <c r="C27" s="101" t="s">
        <v>52</v>
      </c>
      <c r="D27" s="102" t="s">
        <v>109</v>
      </c>
      <c r="E27" s="118" t="s">
        <v>0</v>
      </c>
      <c r="F27" s="119">
        <v>1</v>
      </c>
      <c r="G27" s="119">
        <v>9</v>
      </c>
      <c r="H27" s="120">
        <f t="shared" si="6"/>
        <v>9</v>
      </c>
      <c r="I27" s="103"/>
      <c r="J27" s="93">
        <f t="shared" si="2"/>
        <v>0</v>
      </c>
      <c r="K27" s="94">
        <f t="shared" si="7"/>
        <v>0</v>
      </c>
      <c r="L27" s="95">
        <f t="shared" si="8"/>
        <v>0</v>
      </c>
      <c r="M27" s="6"/>
      <c r="N27" s="7"/>
    </row>
    <row r="28" spans="1:14">
      <c r="B28" s="192" t="s">
        <v>137</v>
      </c>
      <c r="C28" s="193"/>
      <c r="D28" s="193"/>
      <c r="E28" s="193"/>
      <c r="F28" s="193"/>
      <c r="G28" s="193"/>
      <c r="H28" s="193"/>
      <c r="I28" s="193"/>
      <c r="J28" s="193"/>
      <c r="K28" s="193"/>
      <c r="L28" s="194"/>
      <c r="M28" s="6"/>
      <c r="N28" s="7"/>
    </row>
    <row r="29" spans="1:14">
      <c r="B29" s="105" t="s">
        <v>133</v>
      </c>
      <c r="C29" s="91" t="s">
        <v>49</v>
      </c>
      <c r="D29" s="99" t="s">
        <v>106</v>
      </c>
      <c r="E29" s="114" t="s">
        <v>0</v>
      </c>
      <c r="F29" s="111">
        <v>1</v>
      </c>
      <c r="G29" s="111">
        <v>10</v>
      </c>
      <c r="H29" s="107">
        <f t="shared" ref="H29:H32" si="9">F29*G29</f>
        <v>10</v>
      </c>
      <c r="I29" s="92"/>
      <c r="J29" s="93">
        <f t="shared" si="2"/>
        <v>0</v>
      </c>
      <c r="K29" s="94">
        <f t="shared" ref="K29:K32" si="10">TRUNC(I29+I29*J29,2)</f>
        <v>0</v>
      </c>
      <c r="L29" s="95">
        <f t="shared" ref="L29:L32" si="11">TRUNC(H29*K29,2)</f>
        <v>0</v>
      </c>
      <c r="M29" s="6"/>
      <c r="N29" s="7"/>
    </row>
    <row r="30" spans="1:14">
      <c r="B30" s="105" t="s">
        <v>134</v>
      </c>
      <c r="C30" s="91" t="s">
        <v>50</v>
      </c>
      <c r="D30" s="99" t="s">
        <v>107</v>
      </c>
      <c r="E30" s="115" t="s">
        <v>0</v>
      </c>
      <c r="F30" s="116">
        <v>1</v>
      </c>
      <c r="G30" s="116">
        <v>10</v>
      </c>
      <c r="H30" s="117">
        <f t="shared" si="9"/>
        <v>10</v>
      </c>
      <c r="I30" s="92"/>
      <c r="J30" s="93">
        <f t="shared" si="2"/>
        <v>0</v>
      </c>
      <c r="K30" s="94">
        <f t="shared" si="10"/>
        <v>0</v>
      </c>
      <c r="L30" s="95">
        <f t="shared" si="11"/>
        <v>0</v>
      </c>
      <c r="M30" s="6"/>
      <c r="N30" s="7"/>
    </row>
    <row r="31" spans="1:14">
      <c r="A31" s="36" t="s">
        <v>69</v>
      </c>
      <c r="B31" s="105" t="s">
        <v>135</v>
      </c>
      <c r="C31" s="100" t="s">
        <v>51</v>
      </c>
      <c r="D31" s="99" t="s">
        <v>108</v>
      </c>
      <c r="E31" s="115" t="s">
        <v>0</v>
      </c>
      <c r="F31" s="116">
        <v>1</v>
      </c>
      <c r="G31" s="116">
        <v>10</v>
      </c>
      <c r="H31" s="117">
        <f t="shared" si="9"/>
        <v>10</v>
      </c>
      <c r="I31" s="92"/>
      <c r="J31" s="93">
        <f t="shared" si="2"/>
        <v>0</v>
      </c>
      <c r="K31" s="94">
        <f t="shared" si="10"/>
        <v>0</v>
      </c>
      <c r="L31" s="95">
        <f t="shared" si="11"/>
        <v>0</v>
      </c>
      <c r="M31" s="6"/>
      <c r="N31" s="7"/>
    </row>
    <row r="32" spans="1:14">
      <c r="B32" s="105" t="s">
        <v>136</v>
      </c>
      <c r="C32" s="101" t="s">
        <v>52</v>
      </c>
      <c r="D32" s="102" t="s">
        <v>109</v>
      </c>
      <c r="E32" s="118" t="s">
        <v>0</v>
      </c>
      <c r="F32" s="119">
        <v>1</v>
      </c>
      <c r="G32" s="119">
        <v>10</v>
      </c>
      <c r="H32" s="120">
        <f t="shared" si="9"/>
        <v>10</v>
      </c>
      <c r="I32" s="103"/>
      <c r="J32" s="93">
        <f t="shared" si="2"/>
        <v>0</v>
      </c>
      <c r="K32" s="94">
        <f t="shared" si="10"/>
        <v>0</v>
      </c>
      <c r="L32" s="95">
        <f t="shared" si="11"/>
        <v>0</v>
      </c>
      <c r="M32" s="6"/>
    </row>
    <row r="33" spans="1:253">
      <c r="B33" s="61"/>
      <c r="C33" s="62"/>
      <c r="D33" s="62"/>
      <c r="E33" s="62"/>
      <c r="F33" s="62"/>
      <c r="G33" s="200" t="s">
        <v>29</v>
      </c>
      <c r="H33" s="200"/>
      <c r="I33" s="200"/>
      <c r="J33" s="199"/>
      <c r="K33" s="199"/>
      <c r="L33" s="11">
        <f>SUM(L14:L32)</f>
        <v>0</v>
      </c>
      <c r="M33" s="6"/>
      <c r="N33" s="6"/>
    </row>
    <row r="34" spans="1:253" s="72" customFormat="1" ht="18.75" customHeight="1">
      <c r="A34" s="63"/>
      <c r="B34" s="55" t="s">
        <v>48</v>
      </c>
      <c r="C34" s="64"/>
      <c r="D34" s="65"/>
      <c r="E34" s="66"/>
      <c r="F34" s="67"/>
      <c r="G34" s="67"/>
      <c r="H34" s="67"/>
      <c r="I34" s="67"/>
      <c r="J34" s="67"/>
      <c r="K34" s="67"/>
      <c r="L34" s="68"/>
      <c r="M34" s="69"/>
      <c r="N34" s="4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1"/>
      <c r="Z34" s="71"/>
      <c r="AA34" s="71"/>
      <c r="AB34" s="71"/>
      <c r="AC34" s="241"/>
      <c r="AD34" s="241"/>
      <c r="AE34" s="241"/>
      <c r="AF34" s="241"/>
      <c r="AG34" s="241"/>
      <c r="AH34" s="242"/>
      <c r="AI34" s="242"/>
      <c r="AJ34" s="242"/>
      <c r="AK34" s="242"/>
      <c r="AL34" s="242"/>
      <c r="AM34" s="242"/>
      <c r="AN34" s="242"/>
      <c r="AO34" s="242"/>
      <c r="AP34" s="242"/>
      <c r="AQ34" s="242"/>
      <c r="AR34" s="242"/>
      <c r="AS34" s="242"/>
      <c r="AT34" s="242"/>
      <c r="AU34" s="242"/>
      <c r="AV34" s="242"/>
      <c r="AW34" s="242"/>
      <c r="AX34" s="242"/>
      <c r="AY34" s="242"/>
      <c r="AZ34" s="242"/>
      <c r="BA34" s="241"/>
      <c r="BB34" s="241"/>
      <c r="BC34" s="241"/>
      <c r="BD34" s="241"/>
      <c r="BE34" s="241"/>
      <c r="BF34" s="242"/>
      <c r="BG34" s="242"/>
      <c r="BH34" s="242"/>
      <c r="BI34" s="242"/>
      <c r="BJ34" s="242"/>
      <c r="BK34" s="242"/>
      <c r="BL34" s="242"/>
      <c r="BM34" s="242"/>
      <c r="BN34" s="242"/>
      <c r="BO34" s="242"/>
      <c r="BP34" s="242"/>
      <c r="BQ34" s="242"/>
      <c r="BR34" s="242"/>
      <c r="BS34" s="242"/>
      <c r="BT34" s="242"/>
      <c r="BU34" s="242"/>
      <c r="BV34" s="242"/>
      <c r="BW34" s="242"/>
      <c r="BX34" s="242"/>
      <c r="BY34" s="241"/>
      <c r="BZ34" s="241"/>
      <c r="CA34" s="241"/>
      <c r="CB34" s="241"/>
      <c r="CC34" s="241"/>
      <c r="CD34" s="242"/>
      <c r="CE34" s="242"/>
      <c r="CF34" s="242"/>
      <c r="CG34" s="242"/>
      <c r="CH34" s="242"/>
      <c r="CI34" s="242"/>
      <c r="CJ34" s="242"/>
      <c r="CK34" s="242"/>
      <c r="CL34" s="242"/>
      <c r="CM34" s="242"/>
      <c r="CN34" s="242"/>
      <c r="CO34" s="242"/>
      <c r="CP34" s="242"/>
      <c r="CQ34" s="242"/>
      <c r="CR34" s="242"/>
      <c r="CS34" s="242"/>
      <c r="CT34" s="242"/>
      <c r="CU34" s="242"/>
      <c r="CV34" s="242"/>
      <c r="CW34" s="241"/>
      <c r="CX34" s="241"/>
      <c r="CY34" s="241"/>
      <c r="CZ34" s="241"/>
      <c r="DA34" s="241"/>
      <c r="DB34" s="242"/>
      <c r="DC34" s="242"/>
      <c r="DD34" s="242"/>
      <c r="DE34" s="242"/>
      <c r="DF34" s="242"/>
      <c r="DG34" s="242"/>
      <c r="DH34" s="242"/>
      <c r="DI34" s="242"/>
      <c r="DJ34" s="242"/>
      <c r="DK34" s="242"/>
      <c r="DL34" s="242"/>
      <c r="DM34" s="242"/>
      <c r="DN34" s="242"/>
      <c r="DO34" s="242"/>
      <c r="DP34" s="242"/>
      <c r="DQ34" s="242"/>
      <c r="DR34" s="242"/>
      <c r="DS34" s="242"/>
      <c r="DT34" s="242"/>
      <c r="DU34" s="241"/>
      <c r="DV34" s="241"/>
      <c r="DW34" s="241"/>
      <c r="DX34" s="241"/>
      <c r="DY34" s="241"/>
      <c r="DZ34" s="244"/>
      <c r="EA34" s="244"/>
      <c r="EB34" s="244"/>
      <c r="EC34" s="244"/>
      <c r="ED34" s="244"/>
      <c r="EE34" s="244"/>
      <c r="EF34" s="244"/>
      <c r="EG34" s="244"/>
      <c r="EH34" s="244"/>
      <c r="EI34" s="244"/>
      <c r="EJ34" s="244"/>
      <c r="EK34" s="244"/>
      <c r="EL34" s="244"/>
      <c r="EM34" s="244"/>
      <c r="EN34" s="244"/>
      <c r="EO34" s="244"/>
      <c r="EP34" s="244"/>
      <c r="EQ34" s="244"/>
      <c r="ER34" s="244"/>
      <c r="ES34" s="243"/>
      <c r="ET34" s="243"/>
      <c r="EU34" s="243"/>
      <c r="EV34" s="243"/>
      <c r="EW34" s="243"/>
      <c r="EX34" s="244"/>
      <c r="EY34" s="244"/>
      <c r="EZ34" s="244"/>
      <c r="FA34" s="244"/>
      <c r="FB34" s="244"/>
      <c r="FC34" s="244"/>
      <c r="FD34" s="244"/>
      <c r="FE34" s="244"/>
      <c r="FF34" s="244"/>
      <c r="FG34" s="244"/>
      <c r="FH34" s="244"/>
      <c r="FI34" s="244"/>
      <c r="FJ34" s="244"/>
      <c r="FK34" s="244"/>
      <c r="FL34" s="244"/>
      <c r="FM34" s="244"/>
      <c r="FN34" s="244"/>
      <c r="FO34" s="244"/>
      <c r="FP34" s="244"/>
      <c r="FQ34" s="243"/>
      <c r="FR34" s="243"/>
      <c r="FS34" s="243"/>
      <c r="FT34" s="243"/>
      <c r="FU34" s="243"/>
      <c r="FV34" s="244"/>
      <c r="FW34" s="244"/>
      <c r="FX34" s="244"/>
      <c r="FY34" s="244"/>
      <c r="FZ34" s="244"/>
      <c r="GA34" s="244"/>
      <c r="GB34" s="244"/>
      <c r="GC34" s="244"/>
      <c r="GD34" s="244"/>
      <c r="GE34" s="244"/>
      <c r="GF34" s="244"/>
      <c r="GG34" s="244"/>
      <c r="GH34" s="244"/>
      <c r="GI34" s="244"/>
      <c r="GJ34" s="244"/>
      <c r="GK34" s="244"/>
      <c r="GL34" s="244"/>
      <c r="GM34" s="244"/>
      <c r="GN34" s="244"/>
      <c r="GO34" s="243"/>
      <c r="GP34" s="243"/>
      <c r="GQ34" s="243"/>
      <c r="GR34" s="243"/>
      <c r="GS34" s="243"/>
      <c r="GT34" s="244"/>
      <c r="GU34" s="244"/>
      <c r="GV34" s="244"/>
      <c r="GW34" s="244"/>
      <c r="GX34" s="244"/>
      <c r="GY34" s="244"/>
      <c r="GZ34" s="244"/>
      <c r="HA34" s="244"/>
      <c r="HB34" s="244"/>
      <c r="HC34" s="244"/>
      <c r="HD34" s="244"/>
      <c r="HE34" s="244"/>
      <c r="HF34" s="244"/>
      <c r="HG34" s="244"/>
      <c r="HH34" s="244"/>
      <c r="HI34" s="244"/>
      <c r="HJ34" s="244"/>
      <c r="HK34" s="244"/>
      <c r="HL34" s="244"/>
      <c r="HM34" s="243"/>
      <c r="HN34" s="243"/>
      <c r="HO34" s="243"/>
      <c r="HP34" s="243"/>
      <c r="HQ34" s="243"/>
      <c r="HR34" s="244"/>
      <c r="HS34" s="244"/>
      <c r="HT34" s="244"/>
      <c r="HU34" s="244"/>
      <c r="HV34" s="244"/>
      <c r="HW34" s="244"/>
      <c r="HX34" s="244"/>
      <c r="HY34" s="244"/>
      <c r="HZ34" s="244"/>
      <c r="IA34" s="244"/>
      <c r="IB34" s="244"/>
      <c r="IC34" s="244"/>
      <c r="ID34" s="244"/>
      <c r="IE34" s="244"/>
      <c r="IF34" s="244"/>
      <c r="IG34" s="244"/>
      <c r="IH34" s="244"/>
      <c r="II34" s="244"/>
      <c r="IJ34" s="244"/>
      <c r="IK34" s="243"/>
      <c r="IL34" s="243"/>
      <c r="IM34" s="243"/>
      <c r="IN34" s="243"/>
      <c r="IO34" s="243"/>
      <c r="IP34" s="244"/>
      <c r="IQ34" s="244"/>
      <c r="IR34" s="244"/>
      <c r="IS34" s="244"/>
    </row>
    <row r="35" spans="1:253">
      <c r="B35" s="121" t="s">
        <v>1</v>
      </c>
      <c r="C35" s="122" t="s">
        <v>11</v>
      </c>
      <c r="D35" s="123"/>
      <c r="E35" s="106" t="s">
        <v>0</v>
      </c>
      <c r="F35" s="111">
        <v>1</v>
      </c>
      <c r="G35" s="111">
        <v>12</v>
      </c>
      <c r="H35" s="107">
        <f t="shared" ref="H35:H38" si="12">F35*G35</f>
        <v>12</v>
      </c>
      <c r="I35" s="13"/>
      <c r="J35" s="60">
        <f t="shared" ref="J35:J38" si="13">$J$10</f>
        <v>0</v>
      </c>
      <c r="K35" s="94">
        <f t="shared" ref="K35:K38" si="14">TRUNC(I35+I35*J35,2)</f>
        <v>0</v>
      </c>
      <c r="L35" s="95">
        <f t="shared" ref="L35:L38" si="15">TRUNC(H35*K35,2)</f>
        <v>0</v>
      </c>
      <c r="N35" s="7"/>
    </row>
    <row r="36" spans="1:253">
      <c r="B36" s="121" t="s">
        <v>53</v>
      </c>
      <c r="C36" s="122" t="s">
        <v>98</v>
      </c>
      <c r="D36" s="123"/>
      <c r="E36" s="106" t="s">
        <v>0</v>
      </c>
      <c r="F36" s="111">
        <v>1</v>
      </c>
      <c r="G36" s="111">
        <v>12</v>
      </c>
      <c r="H36" s="107">
        <f t="shared" si="12"/>
        <v>12</v>
      </c>
      <c r="I36" s="13"/>
      <c r="J36" s="60">
        <f t="shared" si="13"/>
        <v>0</v>
      </c>
      <c r="K36" s="94">
        <f t="shared" si="14"/>
        <v>0</v>
      </c>
      <c r="L36" s="95">
        <f t="shared" si="15"/>
        <v>0</v>
      </c>
      <c r="M36" s="73"/>
      <c r="N36" s="10"/>
      <c r="O36" s="73"/>
      <c r="P36" s="74"/>
      <c r="Q36" s="73"/>
    </row>
    <row r="37" spans="1:253">
      <c r="B37" s="121" t="s">
        <v>70</v>
      </c>
      <c r="C37" s="122" t="s">
        <v>99</v>
      </c>
      <c r="D37" s="123"/>
      <c r="E37" s="106" t="s">
        <v>0</v>
      </c>
      <c r="F37" s="111">
        <v>1</v>
      </c>
      <c r="G37" s="111">
        <v>10</v>
      </c>
      <c r="H37" s="107">
        <f t="shared" si="12"/>
        <v>10</v>
      </c>
      <c r="I37" s="13"/>
      <c r="J37" s="60">
        <f t="shared" si="13"/>
        <v>0</v>
      </c>
      <c r="K37" s="94">
        <f t="shared" si="14"/>
        <v>0</v>
      </c>
      <c r="L37" s="95">
        <f t="shared" si="15"/>
        <v>0</v>
      </c>
      <c r="N37" s="9"/>
      <c r="O37" s="35"/>
      <c r="P37" s="35"/>
      <c r="Q37" s="35"/>
    </row>
    <row r="38" spans="1:253">
      <c r="B38" s="121" t="s">
        <v>54</v>
      </c>
      <c r="C38" s="122" t="s">
        <v>25</v>
      </c>
      <c r="D38" s="123"/>
      <c r="E38" s="106" t="s">
        <v>0</v>
      </c>
      <c r="F38" s="111">
        <v>1</v>
      </c>
      <c r="G38" s="111">
        <v>10</v>
      </c>
      <c r="H38" s="107">
        <f t="shared" si="12"/>
        <v>10</v>
      </c>
      <c r="I38" s="13"/>
      <c r="J38" s="60">
        <f t="shared" si="13"/>
        <v>0</v>
      </c>
      <c r="K38" s="94">
        <f t="shared" si="14"/>
        <v>0</v>
      </c>
      <c r="L38" s="95">
        <f t="shared" si="15"/>
        <v>0</v>
      </c>
      <c r="N38" s="9"/>
      <c r="O38" s="35"/>
      <c r="P38" s="35"/>
      <c r="Q38" s="35"/>
    </row>
    <row r="39" spans="1:253">
      <c r="B39" s="61"/>
      <c r="C39" s="75"/>
      <c r="D39" s="75"/>
      <c r="E39" s="75"/>
      <c r="F39" s="75"/>
      <c r="G39" s="198" t="s">
        <v>47</v>
      </c>
      <c r="H39" s="198"/>
      <c r="I39" s="199"/>
      <c r="J39" s="199"/>
      <c r="K39" s="199"/>
      <c r="L39" s="11">
        <f>SUM(L35:L38)</f>
        <v>0</v>
      </c>
      <c r="N39" s="9"/>
      <c r="O39" s="35"/>
      <c r="P39" s="35"/>
      <c r="Q39" s="35"/>
    </row>
    <row r="40" spans="1:253" s="78" customFormat="1" ht="18" customHeight="1">
      <c r="A40" s="36"/>
      <c r="B40" s="55" t="s">
        <v>62</v>
      </c>
      <c r="C40" s="64"/>
      <c r="D40" s="65"/>
      <c r="E40" s="66"/>
      <c r="F40" s="67"/>
      <c r="G40" s="67"/>
      <c r="H40" s="67"/>
      <c r="I40" s="67"/>
      <c r="J40" s="67"/>
      <c r="K40" s="67"/>
      <c r="L40" s="68"/>
      <c r="M40" s="35"/>
      <c r="N40" s="1"/>
      <c r="O40" s="76"/>
      <c r="P40" s="77"/>
      <c r="Q40" s="76"/>
    </row>
    <row r="41" spans="1:253">
      <c r="B41" s="121" t="s">
        <v>7</v>
      </c>
      <c r="C41" s="122" t="s">
        <v>11</v>
      </c>
      <c r="D41" s="124"/>
      <c r="E41" s="125" t="s">
        <v>0</v>
      </c>
      <c r="F41" s="111">
        <v>1</v>
      </c>
      <c r="G41" s="111">
        <v>12</v>
      </c>
      <c r="H41" s="107">
        <f t="shared" ref="H41:H42" si="16">F41*G41</f>
        <v>12</v>
      </c>
      <c r="I41" s="14"/>
      <c r="J41" s="60">
        <f t="shared" ref="J41:J42" si="17">$J$10</f>
        <v>0</v>
      </c>
      <c r="K41" s="94">
        <f t="shared" ref="K41:K42" si="18">TRUNC(I41+I41*J41,2)</f>
        <v>0</v>
      </c>
      <c r="L41" s="95">
        <f t="shared" ref="L41:L42" si="19">TRUNC(H41*K41,2)</f>
        <v>0</v>
      </c>
      <c r="M41" s="5"/>
      <c r="N41" s="7"/>
    </row>
    <row r="42" spans="1:253">
      <c r="B42" s="121" t="s">
        <v>55</v>
      </c>
      <c r="C42" s="122" t="s">
        <v>98</v>
      </c>
      <c r="D42" s="124"/>
      <c r="E42" s="125" t="s">
        <v>0</v>
      </c>
      <c r="F42" s="111">
        <v>1</v>
      </c>
      <c r="G42" s="111">
        <v>12</v>
      </c>
      <c r="H42" s="107">
        <f t="shared" si="16"/>
        <v>12</v>
      </c>
      <c r="I42" s="14"/>
      <c r="J42" s="60">
        <f t="shared" si="17"/>
        <v>0</v>
      </c>
      <c r="K42" s="94">
        <f t="shared" si="18"/>
        <v>0</v>
      </c>
      <c r="L42" s="95">
        <f t="shared" si="19"/>
        <v>0</v>
      </c>
      <c r="M42" s="5"/>
      <c r="N42" s="7"/>
    </row>
    <row r="43" spans="1:253">
      <c r="B43" s="79"/>
      <c r="C43" s="67"/>
      <c r="D43" s="67"/>
      <c r="E43" s="66"/>
      <c r="F43" s="67"/>
      <c r="G43" s="199" t="s">
        <v>28</v>
      </c>
      <c r="H43" s="199"/>
      <c r="I43" s="199"/>
      <c r="J43" s="199"/>
      <c r="K43" s="199"/>
      <c r="L43" s="11">
        <f>SUM(L41:L42)</f>
        <v>0</v>
      </c>
    </row>
    <row r="44" spans="1:253" ht="20.25" customHeight="1">
      <c r="B44" s="55" t="s">
        <v>57</v>
      </c>
      <c r="C44" s="64"/>
      <c r="D44" s="80"/>
      <c r="E44" s="66"/>
      <c r="F44" s="67"/>
      <c r="G44" s="67"/>
      <c r="H44" s="67"/>
      <c r="I44" s="67"/>
      <c r="J44" s="67"/>
      <c r="K44" s="67"/>
      <c r="L44" s="68"/>
    </row>
    <row r="45" spans="1:253">
      <c r="B45" s="121" t="s">
        <v>12</v>
      </c>
      <c r="C45" s="126" t="s">
        <v>43</v>
      </c>
      <c r="D45" s="127" t="s">
        <v>44</v>
      </c>
      <c r="E45" s="128" t="s">
        <v>0</v>
      </c>
      <c r="F45" s="111">
        <v>1</v>
      </c>
      <c r="G45" s="111">
        <v>8</v>
      </c>
      <c r="H45" s="107">
        <f t="shared" ref="H45:H48" si="20">F45*G45</f>
        <v>8</v>
      </c>
      <c r="I45" s="14"/>
      <c r="J45" s="60">
        <f t="shared" ref="J45:J48" si="21">$J$10</f>
        <v>0</v>
      </c>
      <c r="K45" s="94">
        <f t="shared" ref="K45:K48" si="22">TRUNC(I45+I45*J45,2)</f>
        <v>0</v>
      </c>
      <c r="L45" s="95">
        <f t="shared" ref="L45:L48" si="23">TRUNC(H45*K45,2)</f>
        <v>0</v>
      </c>
      <c r="N45" s="7"/>
    </row>
    <row r="46" spans="1:253">
      <c r="B46" s="121" t="s">
        <v>71</v>
      </c>
      <c r="C46" s="126" t="s">
        <v>72</v>
      </c>
      <c r="D46" s="127" t="s">
        <v>73</v>
      </c>
      <c r="E46" s="128" t="s">
        <v>0</v>
      </c>
      <c r="F46" s="111">
        <v>1</v>
      </c>
      <c r="G46" s="111">
        <v>8</v>
      </c>
      <c r="H46" s="107">
        <f t="shared" si="20"/>
        <v>8</v>
      </c>
      <c r="I46" s="14"/>
      <c r="J46" s="60">
        <f t="shared" si="21"/>
        <v>0</v>
      </c>
      <c r="K46" s="94">
        <f t="shared" si="22"/>
        <v>0</v>
      </c>
      <c r="L46" s="95">
        <f t="shared" si="23"/>
        <v>0</v>
      </c>
      <c r="N46" s="7"/>
    </row>
    <row r="47" spans="1:253">
      <c r="B47" s="121" t="s">
        <v>58</v>
      </c>
      <c r="C47" s="126" t="s">
        <v>45</v>
      </c>
      <c r="D47" s="127" t="s">
        <v>46</v>
      </c>
      <c r="E47" s="128" t="s">
        <v>0</v>
      </c>
      <c r="F47" s="111">
        <v>1</v>
      </c>
      <c r="G47" s="111">
        <v>8</v>
      </c>
      <c r="H47" s="107">
        <f t="shared" si="20"/>
        <v>8</v>
      </c>
      <c r="I47" s="14"/>
      <c r="J47" s="60">
        <f t="shared" si="21"/>
        <v>0</v>
      </c>
      <c r="K47" s="94">
        <f t="shared" si="22"/>
        <v>0</v>
      </c>
      <c r="L47" s="95">
        <f t="shared" si="23"/>
        <v>0</v>
      </c>
      <c r="N47" s="7"/>
    </row>
    <row r="48" spans="1:253">
      <c r="B48" s="121" t="s">
        <v>59</v>
      </c>
      <c r="C48" s="126" t="s">
        <v>25</v>
      </c>
      <c r="D48" s="127" t="s">
        <v>20</v>
      </c>
      <c r="E48" s="128" t="s">
        <v>0</v>
      </c>
      <c r="F48" s="111">
        <v>1</v>
      </c>
      <c r="G48" s="111">
        <v>10</v>
      </c>
      <c r="H48" s="107">
        <f t="shared" si="20"/>
        <v>10</v>
      </c>
      <c r="I48" s="14"/>
      <c r="J48" s="60">
        <f t="shared" si="21"/>
        <v>0</v>
      </c>
      <c r="K48" s="94">
        <f t="shared" si="22"/>
        <v>0</v>
      </c>
      <c r="L48" s="95">
        <f t="shared" si="23"/>
        <v>0</v>
      </c>
      <c r="N48" s="7"/>
    </row>
    <row r="49" spans="1:14" ht="21" customHeight="1">
      <c r="B49" s="79"/>
      <c r="C49" s="67"/>
      <c r="D49" s="75"/>
      <c r="E49" s="66"/>
      <c r="F49" s="67"/>
      <c r="G49" s="199" t="s">
        <v>27</v>
      </c>
      <c r="H49" s="199"/>
      <c r="I49" s="199"/>
      <c r="J49" s="199"/>
      <c r="K49" s="199"/>
      <c r="L49" s="11">
        <f>SUM(L45:L48)</f>
        <v>0</v>
      </c>
      <c r="M49" s="35" t="s">
        <v>69</v>
      </c>
    </row>
    <row r="50" spans="1:14">
      <c r="B50" s="55" t="s">
        <v>56</v>
      </c>
      <c r="C50" s="64"/>
      <c r="D50" s="81"/>
      <c r="E50" s="66"/>
      <c r="F50" s="67"/>
      <c r="G50" s="67"/>
      <c r="H50" s="67"/>
      <c r="I50" s="67"/>
      <c r="J50" s="67"/>
      <c r="K50" s="67"/>
      <c r="L50" s="68"/>
    </row>
    <row r="51" spans="1:14">
      <c r="B51" s="129" t="s">
        <v>60</v>
      </c>
      <c r="C51" s="130" t="s">
        <v>11</v>
      </c>
      <c r="D51" s="131"/>
      <c r="E51" s="132" t="s">
        <v>0</v>
      </c>
      <c r="F51" s="116">
        <v>1</v>
      </c>
      <c r="G51" s="111">
        <v>12</v>
      </c>
      <c r="H51" s="107">
        <f t="shared" ref="H51:H52" si="24">F51*G51</f>
        <v>12</v>
      </c>
      <c r="I51" s="14"/>
      <c r="J51" s="60">
        <f t="shared" ref="J51:J52" si="25">$J$10</f>
        <v>0</v>
      </c>
      <c r="K51" s="94">
        <f t="shared" ref="K51:K52" si="26">TRUNC(I51+I51*J51,2)</f>
        <v>0</v>
      </c>
      <c r="L51" s="95">
        <f t="shared" ref="L51:L52" si="27">TRUNC(H51*K51,2)</f>
        <v>0</v>
      </c>
      <c r="N51" s="7"/>
    </row>
    <row r="52" spans="1:14">
      <c r="B52" s="133" t="s">
        <v>61</v>
      </c>
      <c r="C52" s="134" t="s">
        <v>98</v>
      </c>
      <c r="D52" s="127"/>
      <c r="E52" s="135" t="s">
        <v>0</v>
      </c>
      <c r="F52" s="136">
        <v>1</v>
      </c>
      <c r="G52" s="137">
        <v>12</v>
      </c>
      <c r="H52" s="107">
        <f t="shared" si="24"/>
        <v>12</v>
      </c>
      <c r="I52" s="14"/>
      <c r="J52" s="60">
        <f t="shared" si="25"/>
        <v>0</v>
      </c>
      <c r="K52" s="94">
        <f t="shared" si="26"/>
        <v>0</v>
      </c>
      <c r="L52" s="95">
        <f t="shared" si="27"/>
        <v>0</v>
      </c>
      <c r="N52" s="7"/>
    </row>
    <row r="53" spans="1:14" ht="21" customHeight="1">
      <c r="B53" s="79"/>
      <c r="C53" s="75"/>
      <c r="D53" s="75"/>
      <c r="E53" s="82"/>
      <c r="F53" s="75"/>
      <c r="G53" s="198" t="s">
        <v>63</v>
      </c>
      <c r="H53" s="198"/>
      <c r="I53" s="199"/>
      <c r="J53" s="199"/>
      <c r="K53" s="199"/>
      <c r="L53" s="11">
        <f>SUM(L51:L52)</f>
        <v>0</v>
      </c>
    </row>
    <row r="54" spans="1:14" ht="14.25" customHeight="1">
      <c r="B54" s="227" t="s">
        <v>66</v>
      </c>
      <c r="C54" s="228"/>
      <c r="D54" s="228"/>
      <c r="E54" s="228"/>
      <c r="F54" s="228"/>
      <c r="G54" s="228"/>
      <c r="H54" s="228"/>
      <c r="I54" s="228"/>
      <c r="J54" s="228"/>
      <c r="K54" s="228"/>
      <c r="L54" s="229"/>
      <c r="N54" s="83"/>
    </row>
    <row r="55" spans="1:14" ht="27" customHeight="1">
      <c r="B55" s="121" t="s">
        <v>64</v>
      </c>
      <c r="C55" s="124" t="s">
        <v>138</v>
      </c>
      <c r="D55" s="106" t="s">
        <v>145</v>
      </c>
      <c r="E55" s="138" t="s">
        <v>0</v>
      </c>
      <c r="F55" s="111">
        <v>1</v>
      </c>
      <c r="G55" s="111">
        <v>12</v>
      </c>
      <c r="H55" s="107">
        <f t="shared" ref="H55:H59" si="28">F55*G55</f>
        <v>12</v>
      </c>
      <c r="I55" s="13"/>
      <c r="J55" s="60">
        <f>$J$10</f>
        <v>0</v>
      </c>
      <c r="K55" s="94">
        <f t="shared" ref="K55" si="29">TRUNC(I55+I55*J55,2)</f>
        <v>0</v>
      </c>
      <c r="L55" s="95">
        <f t="shared" ref="L55" si="30">TRUNC(H55*K55,2)</f>
        <v>0</v>
      </c>
      <c r="N55" s="83"/>
    </row>
    <row r="56" spans="1:14" ht="27" customHeight="1">
      <c r="B56" s="121" t="s">
        <v>100</v>
      </c>
      <c r="C56" s="124" t="s">
        <v>139</v>
      </c>
      <c r="D56" s="106" t="s">
        <v>101</v>
      </c>
      <c r="E56" s="138" t="s">
        <v>0</v>
      </c>
      <c r="F56" s="111">
        <v>1</v>
      </c>
      <c r="G56" s="111">
        <v>9</v>
      </c>
      <c r="H56" s="107">
        <f t="shared" ref="H56:H58" si="31">F56*G56</f>
        <v>9</v>
      </c>
      <c r="I56" s="13"/>
      <c r="J56" s="60">
        <f>$J$10</f>
        <v>0</v>
      </c>
      <c r="K56" s="94">
        <f t="shared" ref="K56:K59" si="32">TRUNC(I56+I56*J56,2)</f>
        <v>0</v>
      </c>
      <c r="L56" s="95">
        <f t="shared" ref="L56:L59" si="33">TRUNC(H56*K56,2)</f>
        <v>0</v>
      </c>
      <c r="N56" s="83"/>
    </row>
    <row r="57" spans="1:14">
      <c r="B57" s="121" t="s">
        <v>102</v>
      </c>
      <c r="C57" s="124" t="s">
        <v>140</v>
      </c>
      <c r="D57" s="106" t="s">
        <v>101</v>
      </c>
      <c r="E57" s="138" t="s">
        <v>0</v>
      </c>
      <c r="F57" s="111">
        <v>1</v>
      </c>
      <c r="G57" s="111">
        <v>9</v>
      </c>
      <c r="H57" s="107">
        <f t="shared" si="31"/>
        <v>9</v>
      </c>
      <c r="I57" s="186"/>
      <c r="J57" s="60">
        <f>$J$10</f>
        <v>0</v>
      </c>
      <c r="K57" s="94">
        <f t="shared" si="32"/>
        <v>0</v>
      </c>
      <c r="L57" s="95">
        <f t="shared" si="33"/>
        <v>0</v>
      </c>
      <c r="N57" s="83"/>
    </row>
    <row r="58" spans="1:14" ht="27" customHeight="1">
      <c r="B58" s="121" t="s">
        <v>143</v>
      </c>
      <c r="C58" s="124" t="s">
        <v>141</v>
      </c>
      <c r="D58" s="106" t="s">
        <v>101</v>
      </c>
      <c r="E58" s="138" t="s">
        <v>0</v>
      </c>
      <c r="F58" s="111">
        <v>1</v>
      </c>
      <c r="G58" s="111">
        <v>10</v>
      </c>
      <c r="H58" s="107">
        <f t="shared" si="31"/>
        <v>10</v>
      </c>
      <c r="I58" s="186"/>
      <c r="J58" s="60">
        <f>$J$10</f>
        <v>0</v>
      </c>
      <c r="K58" s="94">
        <f t="shared" si="32"/>
        <v>0</v>
      </c>
      <c r="L58" s="95">
        <f t="shared" si="33"/>
        <v>0</v>
      </c>
      <c r="N58" s="83"/>
    </row>
    <row r="59" spans="1:14">
      <c r="B59" s="121" t="s">
        <v>144</v>
      </c>
      <c r="C59" s="124" t="s">
        <v>142</v>
      </c>
      <c r="D59" s="106" t="s">
        <v>101</v>
      </c>
      <c r="E59" s="138" t="s">
        <v>0</v>
      </c>
      <c r="F59" s="111">
        <v>1</v>
      </c>
      <c r="G59" s="111">
        <v>10</v>
      </c>
      <c r="H59" s="107">
        <f t="shared" si="28"/>
        <v>10</v>
      </c>
      <c r="I59" s="13"/>
      <c r="J59" s="60">
        <f>$J$10</f>
        <v>0</v>
      </c>
      <c r="K59" s="94">
        <f t="shared" si="32"/>
        <v>0</v>
      </c>
      <c r="L59" s="95">
        <f t="shared" si="33"/>
        <v>0</v>
      </c>
      <c r="N59" s="7"/>
    </row>
    <row r="60" spans="1:14" ht="17.25" customHeight="1">
      <c r="B60" s="79"/>
      <c r="C60" s="67"/>
      <c r="D60" s="67"/>
      <c r="E60" s="66"/>
      <c r="F60" s="67"/>
      <c r="G60" s="199" t="s">
        <v>65</v>
      </c>
      <c r="H60" s="199"/>
      <c r="I60" s="199"/>
      <c r="J60" s="199"/>
      <c r="K60" s="199"/>
      <c r="L60" s="11">
        <f>SUM(L55:L59)</f>
        <v>0</v>
      </c>
      <c r="N60" s="7"/>
    </row>
    <row r="61" spans="1:14" ht="20.25" customHeight="1">
      <c r="B61" s="224" t="s">
        <v>34</v>
      </c>
      <c r="C61" s="225"/>
      <c r="D61" s="225"/>
      <c r="E61" s="225"/>
      <c r="F61" s="225"/>
      <c r="G61" s="225"/>
      <c r="H61" s="225"/>
      <c r="I61" s="225"/>
      <c r="J61" s="225"/>
      <c r="K61" s="226"/>
      <c r="L61" s="12">
        <f>L33+L39+L43+L49+L53+L60</f>
        <v>0</v>
      </c>
      <c r="M61" s="84"/>
    </row>
    <row r="62" spans="1:14" ht="15" customHeight="1">
      <c r="A62" s="35"/>
      <c r="B62" s="219" t="s">
        <v>26</v>
      </c>
      <c r="C62" s="220"/>
      <c r="D62" s="220"/>
      <c r="E62" s="220"/>
      <c r="F62" s="220"/>
      <c r="G62" s="220"/>
      <c r="H62" s="220"/>
      <c r="I62" s="220"/>
      <c r="J62" s="220"/>
      <c r="K62" s="220"/>
      <c r="L62" s="221"/>
      <c r="M62" s="85"/>
    </row>
    <row r="63" spans="1:14" ht="15" customHeight="1">
      <c r="A63" s="35"/>
      <c r="B63" s="216" t="s">
        <v>153</v>
      </c>
      <c r="C63" s="217"/>
      <c r="D63" s="217"/>
      <c r="E63" s="217"/>
      <c r="F63" s="217"/>
      <c r="G63" s="217"/>
      <c r="H63" s="217"/>
      <c r="I63" s="217"/>
      <c r="J63" s="217"/>
      <c r="K63" s="217"/>
      <c r="L63" s="218"/>
    </row>
    <row r="64" spans="1:14" ht="27" customHeight="1">
      <c r="A64" s="35"/>
      <c r="B64" s="86"/>
      <c r="C64" s="86"/>
      <c r="D64" s="86"/>
      <c r="E64" s="86"/>
      <c r="F64" s="86"/>
      <c r="G64" s="86"/>
      <c r="H64" s="86"/>
      <c r="I64" s="86"/>
      <c r="J64" s="86" t="s">
        <v>69</v>
      </c>
      <c r="K64" s="86"/>
      <c r="L64" s="87"/>
      <c r="N64" s="88"/>
    </row>
    <row r="65" spans="2:5" ht="21.75" customHeight="1">
      <c r="C65" s="89"/>
    </row>
    <row r="66" spans="2:5" ht="22.5" customHeight="1">
      <c r="B66" s="222"/>
      <c r="C66" s="222"/>
      <c r="D66" s="223"/>
      <c r="E66" s="223"/>
    </row>
    <row r="67" spans="2:5">
      <c r="C67" s="89"/>
    </row>
    <row r="68" spans="2:5">
      <c r="B68" s="213"/>
      <c r="C68" s="214"/>
      <c r="D68" s="215"/>
      <c r="E68" s="215"/>
    </row>
    <row r="72" spans="2:5">
      <c r="C72" s="90"/>
    </row>
  </sheetData>
  <mergeCells count="55">
    <mergeCell ref="IP34:IS34"/>
    <mergeCell ref="FV34:GN34"/>
    <mergeCell ref="GO34:GS34"/>
    <mergeCell ref="GT34:HL34"/>
    <mergeCell ref="HM34:HQ34"/>
    <mergeCell ref="IK34:IO34"/>
    <mergeCell ref="HR34:IJ34"/>
    <mergeCell ref="CD34:CV34"/>
    <mergeCell ref="AH34:AZ34"/>
    <mergeCell ref="FQ34:FU34"/>
    <mergeCell ref="ES34:EW34"/>
    <mergeCell ref="EX34:FP34"/>
    <mergeCell ref="DZ34:ER34"/>
    <mergeCell ref="CW34:DA34"/>
    <mergeCell ref="DB34:DT34"/>
    <mergeCell ref="DU34:DY34"/>
    <mergeCell ref="V4:AB4"/>
    <mergeCell ref="AC34:AG34"/>
    <mergeCell ref="BA34:BE34"/>
    <mergeCell ref="BF34:BX34"/>
    <mergeCell ref="BY34:CC34"/>
    <mergeCell ref="B1:L1"/>
    <mergeCell ref="B2:L2"/>
    <mergeCell ref="B3:L3"/>
    <mergeCell ref="H4:K4"/>
    <mergeCell ref="B5:L5"/>
    <mergeCell ref="G43:K43"/>
    <mergeCell ref="G49:K49"/>
    <mergeCell ref="G53:K53"/>
    <mergeCell ref="B61:K61"/>
    <mergeCell ref="B54:L54"/>
    <mergeCell ref="B68:C68"/>
    <mergeCell ref="D68:E68"/>
    <mergeCell ref="B63:L63"/>
    <mergeCell ref="B62:L62"/>
    <mergeCell ref="G60:K60"/>
    <mergeCell ref="B66:C66"/>
    <mergeCell ref="D66:E66"/>
    <mergeCell ref="G39:K39"/>
    <mergeCell ref="G33:K33"/>
    <mergeCell ref="B8:L8"/>
    <mergeCell ref="B9:L9"/>
    <mergeCell ref="B10:C11"/>
    <mergeCell ref="D10:D11"/>
    <mergeCell ref="E10:E11"/>
    <mergeCell ref="F10:H10"/>
    <mergeCell ref="K10:K11"/>
    <mergeCell ref="L10:L11"/>
    <mergeCell ref="I10:I11"/>
    <mergeCell ref="B19:L19"/>
    <mergeCell ref="B23:L23"/>
    <mergeCell ref="B13:L13"/>
    <mergeCell ref="B21:L21"/>
    <mergeCell ref="B28:L28"/>
    <mergeCell ref="B6:L6"/>
  </mergeCells>
  <phoneticPr fontId="3" type="noConversion"/>
  <printOptions horizontalCentered="1"/>
  <pageMargins left="0.31496062992125984" right="0.31496062992125984" top="0.39370078740157483" bottom="0.78740157480314965" header="0.51181102362204722" footer="0.31496062992125984"/>
  <pageSetup paperSize="9" scale="63" firstPageNumber="0" fitToHeight="0" orientation="portrait" horizontalDpi="300" verticalDpi="300" r:id="rId1"/>
  <headerFooter alignWithMargins="0"/>
  <ignoredErrors>
    <ignoredError sqref="J35:J38 J41:J42 J45:J48 J51:J52 J16 J29:J32 J14 J18 J22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O46"/>
  <sheetViews>
    <sheetView showGridLines="0" zoomScale="90" zoomScaleNormal="90" zoomScaleSheetLayoutView="80" workbookViewId="0">
      <selection activeCell="E30" sqref="E30"/>
    </sheetView>
  </sheetViews>
  <sheetFormatPr defaultRowHeight="15"/>
  <cols>
    <col min="1" max="1" width="8" style="20" customWidth="1"/>
    <col min="2" max="2" width="28" style="20" customWidth="1"/>
    <col min="3" max="3" width="20.5703125" style="20" customWidth="1"/>
    <col min="4" max="5" width="20.7109375" style="20" customWidth="1"/>
    <col min="6" max="6" width="9.140625" style="20"/>
    <col min="7" max="7" width="10.85546875" style="20" customWidth="1"/>
    <col min="8" max="8" width="9.140625" style="20"/>
    <col min="9" max="9" width="14.28515625" style="20" bestFit="1" customWidth="1"/>
    <col min="10" max="16384" width="9.140625" style="20"/>
  </cols>
  <sheetData>
    <row r="1" spans="2:15">
      <c r="B1" s="16"/>
      <c r="C1" s="17"/>
      <c r="D1" s="17"/>
      <c r="E1" s="18"/>
      <c r="F1" s="19"/>
      <c r="G1" s="19"/>
      <c r="H1" s="19"/>
      <c r="I1" s="19"/>
      <c r="J1" s="19"/>
      <c r="K1" s="19"/>
      <c r="L1" s="19"/>
      <c r="M1" s="19"/>
    </row>
    <row r="2" spans="2:15" ht="24.75" customHeight="1">
      <c r="B2" s="251" t="s">
        <v>152</v>
      </c>
      <c r="C2" s="252"/>
      <c r="D2" s="252"/>
      <c r="E2" s="253"/>
      <c r="F2" s="19"/>
      <c r="G2" s="19"/>
      <c r="H2" s="19"/>
      <c r="I2" s="19"/>
      <c r="J2" s="19"/>
      <c r="K2" s="19"/>
      <c r="L2" s="19"/>
      <c r="M2" s="19"/>
    </row>
    <row r="3" spans="2:15">
      <c r="B3" s="258"/>
      <c r="C3" s="259"/>
      <c r="D3" s="259"/>
      <c r="E3" s="255"/>
      <c r="F3" s="19"/>
      <c r="G3" s="19"/>
      <c r="H3" s="19"/>
      <c r="I3" s="19"/>
      <c r="J3" s="19"/>
      <c r="K3" s="19"/>
      <c r="L3" s="19"/>
      <c r="M3" s="19"/>
    </row>
    <row r="4" spans="2:15">
      <c r="B4" s="254" t="s">
        <v>18</v>
      </c>
      <c r="C4" s="255"/>
      <c r="D4" s="21" t="s">
        <v>16</v>
      </c>
      <c r="E4" s="21" t="s">
        <v>15</v>
      </c>
      <c r="F4" s="19"/>
      <c r="G4" s="19"/>
      <c r="H4" s="19"/>
      <c r="I4" s="19"/>
      <c r="J4" s="19"/>
      <c r="K4" s="19"/>
      <c r="L4" s="19"/>
      <c r="M4" s="19"/>
    </row>
    <row r="5" spans="2:15">
      <c r="B5" s="22" t="s">
        <v>35</v>
      </c>
      <c r="C5" s="23" t="s">
        <v>17</v>
      </c>
      <c r="D5" s="15"/>
      <c r="E5" s="15"/>
      <c r="F5" s="19"/>
      <c r="G5" s="19"/>
      <c r="H5" s="19"/>
      <c r="I5" s="19"/>
      <c r="J5" s="19"/>
      <c r="K5" s="19"/>
      <c r="L5" s="19"/>
      <c r="M5" s="19"/>
    </row>
    <row r="6" spans="2:15">
      <c r="B6" s="22" t="s">
        <v>36</v>
      </c>
      <c r="C6" s="23" t="s">
        <v>79</v>
      </c>
      <c r="D6" s="15"/>
      <c r="E6" s="15"/>
      <c r="F6" s="19"/>
      <c r="G6" s="19"/>
      <c r="H6" s="19"/>
      <c r="I6" s="19"/>
      <c r="J6" s="19"/>
      <c r="K6" s="19"/>
      <c r="L6" s="19"/>
      <c r="M6" s="19"/>
    </row>
    <row r="7" spans="2:15">
      <c r="B7" s="22" t="s">
        <v>37</v>
      </c>
      <c r="C7" s="23" t="s">
        <v>80</v>
      </c>
      <c r="D7" s="15"/>
      <c r="E7" s="15"/>
      <c r="F7" s="19"/>
      <c r="G7" s="19"/>
      <c r="H7" s="19"/>
      <c r="I7" s="19"/>
      <c r="J7" s="19"/>
      <c r="K7" s="19"/>
      <c r="L7" s="19"/>
      <c r="M7" s="19"/>
    </row>
    <row r="8" spans="2:15">
      <c r="B8" s="22" t="s">
        <v>38</v>
      </c>
      <c r="C8" s="23" t="s">
        <v>81</v>
      </c>
      <c r="D8" s="15"/>
      <c r="E8" s="15"/>
      <c r="F8" s="19"/>
      <c r="G8" s="19"/>
      <c r="H8" s="19"/>
      <c r="I8" s="19"/>
      <c r="J8" s="19"/>
      <c r="K8" s="19"/>
      <c r="L8" s="19"/>
      <c r="M8" s="19"/>
    </row>
    <row r="9" spans="2:15">
      <c r="B9" s="22" t="s">
        <v>39</v>
      </c>
      <c r="C9" s="23" t="s">
        <v>17</v>
      </c>
      <c r="D9" s="15"/>
      <c r="E9" s="15"/>
      <c r="F9" s="19"/>
      <c r="G9" s="19"/>
      <c r="H9" s="19"/>
      <c r="I9" s="19"/>
      <c r="J9" s="19"/>
      <c r="K9" s="24"/>
      <c r="L9" s="19"/>
      <c r="M9" s="19"/>
    </row>
    <row r="10" spans="2:15">
      <c r="B10" s="22" t="s">
        <v>40</v>
      </c>
      <c r="C10" s="23" t="s">
        <v>14</v>
      </c>
      <c r="D10" s="15"/>
      <c r="E10" s="15"/>
      <c r="F10" s="19"/>
      <c r="G10" s="19"/>
      <c r="H10" s="19"/>
      <c r="I10" s="19"/>
      <c r="J10" s="19"/>
      <c r="K10" s="19"/>
      <c r="L10" s="19"/>
      <c r="M10" s="19"/>
    </row>
    <row r="11" spans="2:15">
      <c r="B11" s="22" t="s">
        <v>41</v>
      </c>
      <c r="C11" s="23" t="s">
        <v>13</v>
      </c>
      <c r="D11" s="15"/>
      <c r="E11" s="15"/>
      <c r="F11" s="19"/>
      <c r="G11" s="19"/>
      <c r="H11" s="19"/>
      <c r="I11" s="19"/>
      <c r="J11" s="19"/>
      <c r="K11" s="19"/>
      <c r="L11" s="19"/>
      <c r="M11" s="19"/>
    </row>
    <row r="12" spans="2:15">
      <c r="B12" s="25" t="s">
        <v>42</v>
      </c>
      <c r="C12" s="23" t="s">
        <v>74</v>
      </c>
      <c r="D12" s="15"/>
      <c r="E12" s="15"/>
      <c r="F12" s="19"/>
      <c r="G12" s="19"/>
      <c r="H12" s="19"/>
      <c r="I12" s="26"/>
      <c r="J12" s="19"/>
      <c r="K12" s="19"/>
      <c r="L12" s="19"/>
      <c r="M12" s="19"/>
      <c r="N12" s="27"/>
      <c r="O12" s="28"/>
    </row>
    <row r="13" spans="2:15">
      <c r="B13" s="256" t="s">
        <v>68</v>
      </c>
      <c r="C13" s="257"/>
      <c r="D13" s="29">
        <f>ROUND(SUM(D5:D12),4)</f>
        <v>0</v>
      </c>
      <c r="E13" s="29">
        <v>0</v>
      </c>
      <c r="F13" s="30"/>
      <c r="G13" s="30"/>
      <c r="H13" s="30"/>
      <c r="I13" s="30"/>
      <c r="J13" s="30"/>
      <c r="K13" s="30"/>
      <c r="L13" s="30"/>
      <c r="M13" s="19"/>
      <c r="O13" s="28"/>
    </row>
    <row r="14" spans="2:15">
      <c r="B14" s="250" t="s">
        <v>23</v>
      </c>
      <c r="C14" s="250"/>
      <c r="D14" s="250"/>
      <c r="E14" s="250"/>
      <c r="F14" s="30"/>
      <c r="G14" s="30"/>
      <c r="H14" s="30"/>
      <c r="I14" s="30"/>
      <c r="J14" s="31"/>
      <c r="K14" s="30"/>
      <c r="L14" s="30"/>
      <c r="M14" s="19"/>
      <c r="O14" s="28"/>
    </row>
    <row r="15" spans="2:15">
      <c r="B15" s="250" t="s">
        <v>22</v>
      </c>
      <c r="C15" s="250"/>
      <c r="D15" s="250"/>
      <c r="E15" s="250"/>
      <c r="F15" s="30"/>
      <c r="G15" s="30"/>
      <c r="H15" s="30"/>
      <c r="I15" s="30"/>
      <c r="J15" s="30"/>
      <c r="K15" s="30"/>
      <c r="L15" s="30"/>
      <c r="M15" s="19"/>
      <c r="O15" s="28"/>
    </row>
    <row r="16" spans="2:15">
      <c r="B16" s="187" t="s">
        <v>146</v>
      </c>
      <c r="C16" s="188">
        <f>'[1]INSIRA AQUI'!C3</f>
        <v>0.1075</v>
      </c>
      <c r="D16" s="189"/>
      <c r="E16" s="190"/>
      <c r="F16" s="30"/>
      <c r="G16" s="30"/>
      <c r="H16" s="30"/>
      <c r="I16" s="30"/>
      <c r="J16" s="31"/>
      <c r="K16" s="30"/>
      <c r="L16" s="30"/>
      <c r="M16" s="19"/>
      <c r="N16" s="27"/>
      <c r="O16" s="28"/>
    </row>
    <row r="17" spans="2:15">
      <c r="B17" s="250" t="s">
        <v>21</v>
      </c>
      <c r="C17" s="250"/>
      <c r="D17" s="250"/>
      <c r="E17" s="250"/>
      <c r="F17" s="30"/>
      <c r="G17" s="30"/>
      <c r="H17" s="30"/>
      <c r="I17" s="30"/>
      <c r="J17" s="30"/>
      <c r="K17" s="30"/>
      <c r="L17" s="30"/>
      <c r="M17" s="19"/>
      <c r="N17" s="27"/>
      <c r="O17" s="28"/>
    </row>
    <row r="18" spans="2:15" ht="15" customHeight="1">
      <c r="B18" s="247" t="s">
        <v>147</v>
      </c>
      <c r="C18" s="248"/>
      <c r="D18" s="248"/>
      <c r="E18" s="249"/>
      <c r="F18" s="30"/>
      <c r="G18" s="30"/>
      <c r="H18" s="30"/>
      <c r="I18" s="30"/>
      <c r="J18" s="30"/>
      <c r="K18" s="30"/>
      <c r="L18" s="30"/>
      <c r="M18" s="19"/>
      <c r="O18" s="28"/>
    </row>
    <row r="19" spans="2:15">
      <c r="B19" s="246" t="s">
        <v>148</v>
      </c>
      <c r="C19" s="246"/>
      <c r="D19" s="246"/>
      <c r="E19" s="246"/>
      <c r="H19" s="19"/>
      <c r="K19" s="19"/>
      <c r="L19" s="19"/>
      <c r="M19" s="19"/>
      <c r="O19" s="28"/>
    </row>
    <row r="20" spans="2:15">
      <c r="B20" s="245" t="s">
        <v>149</v>
      </c>
      <c r="C20" s="245"/>
      <c r="D20" s="245"/>
      <c r="E20" s="245"/>
      <c r="H20" s="30"/>
      <c r="I20" s="30"/>
      <c r="J20" s="30"/>
      <c r="K20" s="30"/>
      <c r="L20" s="30"/>
      <c r="M20" s="19"/>
      <c r="O20" s="28"/>
    </row>
    <row r="21" spans="2:15">
      <c r="B21" s="245" t="s">
        <v>150</v>
      </c>
      <c r="C21" s="245"/>
      <c r="D21" s="245"/>
      <c r="E21" s="245"/>
      <c r="F21" s="30"/>
      <c r="G21" s="30" t="s">
        <v>69</v>
      </c>
      <c r="H21" s="30"/>
      <c r="I21" s="30"/>
      <c r="J21" s="30"/>
      <c r="K21" s="30"/>
      <c r="L21" s="30"/>
      <c r="M21" s="30"/>
    </row>
    <row r="22" spans="2:15">
      <c r="B22" s="245" t="s">
        <v>151</v>
      </c>
      <c r="C22" s="245"/>
      <c r="D22" s="245"/>
      <c r="E22" s="245"/>
      <c r="F22" s="30"/>
      <c r="G22" s="30"/>
      <c r="H22" s="30"/>
      <c r="I22" s="30"/>
      <c r="J22" s="30"/>
      <c r="K22" s="30"/>
      <c r="L22" s="30"/>
      <c r="M22" s="30"/>
    </row>
    <row r="23" spans="2:15">
      <c r="B23" s="32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19"/>
      <c r="O23" s="28"/>
    </row>
    <row r="24" spans="2:15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2:15">
      <c r="B25" s="33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</row>
    <row r="26" spans="2:15">
      <c r="B26" s="3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O26" s="28"/>
    </row>
    <row r="27" spans="2:15">
      <c r="B27" s="34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O27" s="28"/>
    </row>
    <row r="28" spans="2:15">
      <c r="B28" s="19"/>
      <c r="M28" s="19"/>
      <c r="O28" s="28"/>
    </row>
    <row r="29" spans="2:15">
      <c r="B29" s="19"/>
    </row>
    <row r="31" spans="2:15">
      <c r="M31" s="19"/>
      <c r="O31" s="28"/>
    </row>
    <row r="32" spans="2:15">
      <c r="B32" s="19"/>
      <c r="M32" s="19"/>
      <c r="O32" s="28"/>
    </row>
    <row r="33" spans="13:15">
      <c r="M33" s="19"/>
      <c r="O33" s="28"/>
    </row>
    <row r="34" spans="13:15">
      <c r="M34" s="19"/>
      <c r="O34" s="28"/>
    </row>
    <row r="37" spans="13:15">
      <c r="M37" s="19"/>
      <c r="O37" s="28"/>
    </row>
    <row r="38" spans="13:15">
      <c r="M38" s="19"/>
      <c r="O38" s="28"/>
    </row>
    <row r="39" spans="13:15">
      <c r="M39" s="19"/>
      <c r="O39" s="28"/>
    </row>
    <row r="42" spans="13:15">
      <c r="M42" s="19"/>
      <c r="O42" s="28"/>
    </row>
    <row r="43" spans="13:15">
      <c r="M43" s="19"/>
      <c r="O43" s="28"/>
    </row>
    <row r="44" spans="13:15">
      <c r="O44" s="28"/>
    </row>
    <row r="46" spans="13:15" ht="7.5" customHeight="1"/>
  </sheetData>
  <mergeCells count="12">
    <mergeCell ref="B17:E17"/>
    <mergeCell ref="B15:E15"/>
    <mergeCell ref="B14:E14"/>
    <mergeCell ref="B2:E2"/>
    <mergeCell ref="B4:C4"/>
    <mergeCell ref="B13:C13"/>
    <mergeCell ref="B3:E3"/>
    <mergeCell ref="B20:E20"/>
    <mergeCell ref="B21:E21"/>
    <mergeCell ref="B22:E22"/>
    <mergeCell ref="B19:E19"/>
    <mergeCell ref="B18:E18"/>
  </mergeCells>
  <pageMargins left="0.51181102362204722" right="0.51181102362204722" top="0.78740157480314965" bottom="0.78740157480314965" header="0.31496062992125984" footer="0.31496062992125984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207D0-6789-4B2E-B1B7-1781E522FA44}">
  <sheetPr>
    <tabColor rgb="FF00B050"/>
  </sheetPr>
  <dimension ref="A1:U35"/>
  <sheetViews>
    <sheetView showWhiteSpace="0" view="pageBreakPreview" zoomScale="70" zoomScaleNormal="80" zoomScaleSheetLayoutView="70" zoomScalePageLayoutView="40" workbookViewId="0">
      <selection activeCell="G27" sqref="G27"/>
    </sheetView>
  </sheetViews>
  <sheetFormatPr defaultColWidth="11.42578125" defaultRowHeight="0" customHeight="1" zeroHeight="1"/>
  <cols>
    <col min="1" max="1" width="4.28515625" style="181" customWidth="1"/>
    <col min="2" max="2" width="47.7109375" style="182" customWidth="1"/>
    <col min="3" max="3" width="6" style="140" customWidth="1"/>
    <col min="4" max="4" width="24.7109375" style="183" customWidth="1"/>
    <col min="5" max="5" width="18.7109375" style="140" customWidth="1"/>
    <col min="6" max="6" width="18.7109375" style="183" customWidth="1"/>
    <col min="7" max="7" width="18.7109375" style="140" customWidth="1"/>
    <col min="8" max="8" width="18.7109375" style="183" customWidth="1"/>
    <col min="9" max="10" width="18.7109375" style="140" customWidth="1"/>
    <col min="11" max="11" width="21.140625" style="140" customWidth="1"/>
    <col min="12" max="15" width="18.7109375" style="140" customWidth="1"/>
    <col min="16" max="16" width="21.42578125" style="140" customWidth="1"/>
    <col min="17" max="17" width="17.42578125" style="141" customWidth="1"/>
    <col min="18" max="21" width="15.140625" style="141" customWidth="1"/>
    <col min="22" max="23" width="11.42578125" style="141" customWidth="1"/>
    <col min="24" max="24" width="11.5703125" style="141" customWidth="1"/>
    <col min="25" max="25" width="11.42578125" style="141" customWidth="1"/>
    <col min="26" max="26" width="11.5703125" style="141" customWidth="1"/>
    <col min="27" max="29" width="11.42578125" style="141" customWidth="1"/>
    <col min="30" max="30" width="11.5703125" style="141" customWidth="1"/>
    <col min="31" max="31" width="11.42578125" style="141" customWidth="1"/>
    <col min="32" max="32" width="11.5703125" style="141" customWidth="1"/>
    <col min="33" max="16384" width="11.42578125" style="141"/>
  </cols>
  <sheetData>
    <row r="1" spans="1:21" ht="21" customHeight="1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</row>
    <row r="2" spans="1:21" s="139" customFormat="1" ht="12.75" customHeight="1" thickBot="1"/>
    <row r="3" spans="1:21" ht="18.75" customHeight="1">
      <c r="A3" s="142"/>
      <c r="B3" s="260" t="s">
        <v>9</v>
      </c>
      <c r="C3" s="261"/>
      <c r="D3" s="262"/>
      <c r="E3" s="263" t="s">
        <v>9</v>
      </c>
      <c r="F3" s="264"/>
      <c r="G3" s="264"/>
      <c r="H3" s="264"/>
      <c r="I3" s="264"/>
      <c r="J3" s="265"/>
      <c r="K3" s="263" t="s">
        <v>9</v>
      </c>
      <c r="L3" s="264"/>
      <c r="M3" s="264"/>
      <c r="N3" s="264"/>
      <c r="O3" s="264"/>
      <c r="P3" s="265"/>
      <c r="Q3" s="143"/>
      <c r="R3" s="144"/>
      <c r="S3" s="144"/>
      <c r="T3" s="144"/>
      <c r="U3" s="144"/>
    </row>
    <row r="4" spans="1:21" ht="32.25" customHeight="1">
      <c r="A4" s="142"/>
      <c r="B4" s="266" t="s">
        <v>110</v>
      </c>
      <c r="C4" s="267"/>
      <c r="D4" s="268"/>
      <c r="E4" s="269" t="s">
        <v>110</v>
      </c>
      <c r="F4" s="270"/>
      <c r="G4" s="270"/>
      <c r="H4" s="270"/>
      <c r="I4" s="270"/>
      <c r="J4" s="271"/>
      <c r="K4" s="269" t="s">
        <v>110</v>
      </c>
      <c r="L4" s="270"/>
      <c r="M4" s="270"/>
      <c r="N4" s="270"/>
      <c r="O4" s="270"/>
      <c r="P4" s="271"/>
      <c r="Q4" s="145"/>
      <c r="R4" s="144"/>
      <c r="S4" s="144"/>
      <c r="T4" s="144"/>
      <c r="U4" s="144"/>
    </row>
    <row r="5" spans="1:21" ht="27.75" customHeight="1">
      <c r="A5" s="142"/>
      <c r="B5" s="146" t="s">
        <v>111</v>
      </c>
      <c r="C5" s="147"/>
      <c r="D5" s="148"/>
      <c r="E5" s="269" t="s">
        <v>111</v>
      </c>
      <c r="F5" s="270"/>
      <c r="G5" s="270"/>
      <c r="H5" s="270"/>
      <c r="I5" s="270"/>
      <c r="J5" s="271"/>
      <c r="K5" s="269" t="s">
        <v>111</v>
      </c>
      <c r="L5" s="270"/>
      <c r="M5" s="270"/>
      <c r="N5" s="270"/>
      <c r="O5" s="270"/>
      <c r="P5" s="271"/>
      <c r="Q5" s="145"/>
      <c r="R5" s="144"/>
      <c r="S5" s="144"/>
      <c r="T5" s="144"/>
      <c r="U5" s="144"/>
    </row>
    <row r="6" spans="1:21" ht="90" customHeight="1">
      <c r="A6" s="149"/>
      <c r="B6" s="191"/>
      <c r="C6" s="150"/>
      <c r="D6" s="151"/>
      <c r="E6" s="274" t="s">
        <v>154</v>
      </c>
      <c r="F6" s="275"/>
      <c r="G6" s="275"/>
      <c r="H6" s="275"/>
      <c r="I6" s="275"/>
      <c r="J6" s="276"/>
      <c r="K6" s="274" t="s">
        <v>154</v>
      </c>
      <c r="L6" s="275"/>
      <c r="M6" s="275"/>
      <c r="N6" s="275"/>
      <c r="O6" s="275"/>
      <c r="P6" s="276"/>
      <c r="Q6" s="152"/>
      <c r="R6" s="144"/>
      <c r="S6" s="144"/>
      <c r="T6" s="144"/>
      <c r="U6" s="144"/>
    </row>
    <row r="7" spans="1:21" ht="14.25" customHeight="1">
      <c r="A7" s="149"/>
      <c r="B7" s="153"/>
      <c r="C7" s="144"/>
      <c r="D7" s="154"/>
      <c r="E7" s="153"/>
      <c r="F7" s="144"/>
      <c r="G7" s="144"/>
      <c r="H7" s="144"/>
      <c r="I7" s="144"/>
      <c r="J7" s="154"/>
      <c r="K7" s="153"/>
      <c r="L7" s="144"/>
      <c r="M7" s="144"/>
      <c r="N7" s="144"/>
      <c r="O7" s="144"/>
      <c r="P7" s="154"/>
      <c r="Q7" s="154"/>
      <c r="R7" s="144"/>
      <c r="S7" s="144"/>
      <c r="T7" s="144"/>
      <c r="U7" s="144"/>
    </row>
    <row r="8" spans="1:21" ht="9" customHeight="1">
      <c r="A8" s="149"/>
      <c r="B8" s="153"/>
      <c r="C8" s="144"/>
      <c r="D8" s="154"/>
      <c r="E8" s="153"/>
      <c r="F8" s="144"/>
      <c r="G8" s="144"/>
      <c r="H8" s="144"/>
      <c r="I8" s="144"/>
      <c r="J8" s="154"/>
      <c r="K8" s="153"/>
      <c r="L8" s="144"/>
      <c r="M8" s="144"/>
      <c r="N8" s="144"/>
      <c r="O8" s="144"/>
      <c r="P8" s="154"/>
      <c r="Q8" s="154"/>
      <c r="R8" s="144"/>
      <c r="S8" s="144"/>
      <c r="T8" s="144"/>
      <c r="U8" s="144"/>
    </row>
    <row r="9" spans="1:21" ht="9" customHeight="1" thickBot="1">
      <c r="A9" s="149"/>
      <c r="B9" s="155"/>
      <c r="C9" s="156"/>
      <c r="D9" s="157"/>
      <c r="E9" s="155"/>
      <c r="F9" s="156"/>
      <c r="G9" s="156"/>
      <c r="H9" s="156"/>
      <c r="I9" s="156"/>
      <c r="J9" s="157"/>
      <c r="K9" s="155"/>
      <c r="L9" s="156"/>
      <c r="M9" s="156"/>
      <c r="N9" s="156"/>
      <c r="O9" s="156"/>
      <c r="P9" s="157"/>
      <c r="Q9" s="157"/>
      <c r="R9" s="144"/>
      <c r="S9" s="144"/>
      <c r="T9" s="144"/>
      <c r="U9" s="144"/>
    </row>
    <row r="10" spans="1:21" s="159" customFormat="1" ht="12.75" customHeight="1">
      <c r="A10" s="158"/>
      <c r="B10" s="277" t="s">
        <v>112</v>
      </c>
      <c r="C10" s="277"/>
      <c r="D10" s="277" t="s">
        <v>113</v>
      </c>
      <c r="E10" s="279" t="s">
        <v>114</v>
      </c>
      <c r="F10" s="279"/>
      <c r="G10" s="279"/>
      <c r="H10" s="279"/>
      <c r="I10" s="279"/>
      <c r="J10" s="279"/>
      <c r="K10" s="279" t="s">
        <v>114</v>
      </c>
      <c r="L10" s="279"/>
      <c r="M10" s="279"/>
      <c r="N10" s="279"/>
      <c r="O10" s="279"/>
      <c r="P10" s="279"/>
      <c r="Q10" s="272" t="s">
        <v>115</v>
      </c>
    </row>
    <row r="11" spans="1:21" s="144" customFormat="1" ht="12.75" customHeight="1">
      <c r="A11" s="160"/>
      <c r="B11" s="278"/>
      <c r="C11" s="278"/>
      <c r="D11" s="278"/>
      <c r="E11" s="161">
        <v>1</v>
      </c>
      <c r="F11" s="161">
        <v>2</v>
      </c>
      <c r="G11" s="161">
        <v>3</v>
      </c>
      <c r="H11" s="161">
        <v>4</v>
      </c>
      <c r="I11" s="161">
        <v>5</v>
      </c>
      <c r="J11" s="161">
        <v>6</v>
      </c>
      <c r="K11" s="161">
        <v>7</v>
      </c>
      <c r="L11" s="161">
        <v>8</v>
      </c>
      <c r="M11" s="161">
        <v>9</v>
      </c>
      <c r="N11" s="161">
        <v>10</v>
      </c>
      <c r="O11" s="161">
        <v>11</v>
      </c>
      <c r="P11" s="161">
        <v>12</v>
      </c>
      <c r="Q11" s="273"/>
    </row>
    <row r="12" spans="1:21" s="144" customFormat="1" ht="12.75" customHeight="1">
      <c r="A12" s="162"/>
      <c r="B12" s="280" t="s">
        <v>67</v>
      </c>
      <c r="C12" s="280"/>
      <c r="D12" s="281">
        <f>Orç_analítico!L33</f>
        <v>0</v>
      </c>
      <c r="E12" s="163">
        <v>0.10050000000000001</v>
      </c>
      <c r="F12" s="163">
        <v>0.10050000000000001</v>
      </c>
      <c r="G12" s="163">
        <v>0.10050000000000001</v>
      </c>
      <c r="H12" s="163">
        <v>0.10050000000000001</v>
      </c>
      <c r="I12" s="163">
        <v>0.10050000000000001</v>
      </c>
      <c r="J12" s="163">
        <v>0.10050000000000001</v>
      </c>
      <c r="K12" s="163">
        <v>0.10050000000000001</v>
      </c>
      <c r="L12" s="163">
        <v>0.10050000000000001</v>
      </c>
      <c r="M12" s="163">
        <v>7.9899999999999999E-2</v>
      </c>
      <c r="N12" s="163">
        <v>5.7299999999999997E-2</v>
      </c>
      <c r="O12" s="163">
        <v>2.9399999999999999E-2</v>
      </c>
      <c r="P12" s="163">
        <v>2.9399999999999999E-2</v>
      </c>
      <c r="Q12" s="163">
        <f t="shared" ref="Q12:Q23" si="0">SUM(E12:P12)</f>
        <v>1.0000000000000002</v>
      </c>
    </row>
    <row r="13" spans="1:21" s="144" customFormat="1" ht="12.75" customHeight="1">
      <c r="B13" s="280"/>
      <c r="C13" s="280"/>
      <c r="D13" s="281"/>
      <c r="E13" s="164">
        <f>E12*$D$12</f>
        <v>0</v>
      </c>
      <c r="F13" s="164">
        <f>F12*$D$12</f>
        <v>0</v>
      </c>
      <c r="G13" s="164">
        <f t="shared" ref="G13:P13" si="1">G12*$D$12</f>
        <v>0</v>
      </c>
      <c r="H13" s="164">
        <f t="shared" si="1"/>
        <v>0</v>
      </c>
      <c r="I13" s="164">
        <f t="shared" si="1"/>
        <v>0</v>
      </c>
      <c r="J13" s="164">
        <f t="shared" si="1"/>
        <v>0</v>
      </c>
      <c r="K13" s="164">
        <f t="shared" si="1"/>
        <v>0</v>
      </c>
      <c r="L13" s="164">
        <f t="shared" si="1"/>
        <v>0</v>
      </c>
      <c r="M13" s="164">
        <f t="shared" si="1"/>
        <v>0</v>
      </c>
      <c r="N13" s="164">
        <f t="shared" si="1"/>
        <v>0</v>
      </c>
      <c r="O13" s="164">
        <f t="shared" si="1"/>
        <v>0</v>
      </c>
      <c r="P13" s="164">
        <f t="shared" si="1"/>
        <v>0</v>
      </c>
      <c r="Q13" s="164">
        <f t="shared" si="0"/>
        <v>0</v>
      </c>
    </row>
    <row r="14" spans="1:21" s="144" customFormat="1" ht="12.75" customHeight="1">
      <c r="B14" s="280" t="s">
        <v>116</v>
      </c>
      <c r="C14" s="280"/>
      <c r="D14" s="281">
        <f>Orç_analítico!L39</f>
        <v>0</v>
      </c>
      <c r="E14" s="163">
        <v>8.5699999999999998E-2</v>
      </c>
      <c r="F14" s="163">
        <v>8.5699999999999998E-2</v>
      </c>
      <c r="G14" s="163">
        <v>8.5699999999999998E-2</v>
      </c>
      <c r="H14" s="163">
        <v>8.5699999999999998E-2</v>
      </c>
      <c r="I14" s="163">
        <v>8.5699999999999998E-2</v>
      </c>
      <c r="J14" s="163">
        <v>8.5699999999999998E-2</v>
      </c>
      <c r="K14" s="163">
        <v>8.5699999999999998E-2</v>
      </c>
      <c r="L14" s="163">
        <v>8.5699999999999998E-2</v>
      </c>
      <c r="M14" s="163">
        <v>8.5699999999999998E-2</v>
      </c>
      <c r="N14" s="163">
        <v>8.5699999999999998E-2</v>
      </c>
      <c r="O14" s="163">
        <v>7.1300000000000002E-2</v>
      </c>
      <c r="P14" s="163">
        <v>7.17E-2</v>
      </c>
      <c r="Q14" s="163">
        <f t="shared" si="0"/>
        <v>1</v>
      </c>
    </row>
    <row r="15" spans="1:21" s="144" customFormat="1" ht="12.75" customHeight="1">
      <c r="B15" s="280"/>
      <c r="C15" s="280"/>
      <c r="D15" s="281"/>
      <c r="E15" s="164">
        <f>E14*$D$14</f>
        <v>0</v>
      </c>
      <c r="F15" s="164">
        <f>F14*$D$14</f>
        <v>0</v>
      </c>
      <c r="G15" s="164">
        <f t="shared" ref="G15:P15" si="2">G14*$D$14</f>
        <v>0</v>
      </c>
      <c r="H15" s="164">
        <f t="shared" si="2"/>
        <v>0</v>
      </c>
      <c r="I15" s="164">
        <f t="shared" si="2"/>
        <v>0</v>
      </c>
      <c r="J15" s="164">
        <f t="shared" si="2"/>
        <v>0</v>
      </c>
      <c r="K15" s="164">
        <f t="shared" si="2"/>
        <v>0</v>
      </c>
      <c r="L15" s="164">
        <f t="shared" si="2"/>
        <v>0</v>
      </c>
      <c r="M15" s="164">
        <f t="shared" si="2"/>
        <v>0</v>
      </c>
      <c r="N15" s="164">
        <f t="shared" si="2"/>
        <v>0</v>
      </c>
      <c r="O15" s="164">
        <f t="shared" si="2"/>
        <v>0</v>
      </c>
      <c r="P15" s="164">
        <f t="shared" si="2"/>
        <v>0</v>
      </c>
      <c r="Q15" s="164">
        <f t="shared" si="0"/>
        <v>0</v>
      </c>
    </row>
    <row r="16" spans="1:21" s="144" customFormat="1" ht="12.75" customHeight="1">
      <c r="B16" s="280" t="s">
        <v>62</v>
      </c>
      <c r="C16" s="280"/>
      <c r="D16" s="281">
        <f>Orç_analítico!L43</f>
        <v>0</v>
      </c>
      <c r="E16" s="163">
        <f>1/12</f>
        <v>8.3333333333333329E-2</v>
      </c>
      <c r="F16" s="163">
        <f t="shared" ref="F16:P16" si="3">1/12</f>
        <v>8.3333333333333329E-2</v>
      </c>
      <c r="G16" s="163">
        <f t="shared" si="3"/>
        <v>8.3333333333333329E-2</v>
      </c>
      <c r="H16" s="163">
        <f t="shared" si="3"/>
        <v>8.3333333333333329E-2</v>
      </c>
      <c r="I16" s="163">
        <f t="shared" si="3"/>
        <v>8.3333333333333329E-2</v>
      </c>
      <c r="J16" s="163">
        <f t="shared" si="3"/>
        <v>8.3333333333333329E-2</v>
      </c>
      <c r="K16" s="163">
        <f t="shared" si="3"/>
        <v>8.3333333333333329E-2</v>
      </c>
      <c r="L16" s="163">
        <f t="shared" si="3"/>
        <v>8.3333333333333329E-2</v>
      </c>
      <c r="M16" s="163">
        <f t="shared" si="3"/>
        <v>8.3333333333333329E-2</v>
      </c>
      <c r="N16" s="163">
        <f t="shared" si="3"/>
        <v>8.3333333333333329E-2</v>
      </c>
      <c r="O16" s="163">
        <f t="shared" si="3"/>
        <v>8.3333333333333329E-2</v>
      </c>
      <c r="P16" s="163">
        <f t="shared" si="3"/>
        <v>8.3333333333333329E-2</v>
      </c>
      <c r="Q16" s="163">
        <f t="shared" si="0"/>
        <v>1</v>
      </c>
    </row>
    <row r="17" spans="1:17" s="144" customFormat="1" ht="12.75" customHeight="1">
      <c r="B17" s="280"/>
      <c r="C17" s="280"/>
      <c r="D17" s="281"/>
      <c r="E17" s="164">
        <f>E16*$D$16</f>
        <v>0</v>
      </c>
      <c r="F17" s="164">
        <f>F16*$D$16</f>
        <v>0</v>
      </c>
      <c r="G17" s="164">
        <f t="shared" ref="G17:P17" si="4">G16*$D$16</f>
        <v>0</v>
      </c>
      <c r="H17" s="164">
        <f t="shared" si="4"/>
        <v>0</v>
      </c>
      <c r="I17" s="164">
        <f t="shared" si="4"/>
        <v>0</v>
      </c>
      <c r="J17" s="164">
        <f t="shared" si="4"/>
        <v>0</v>
      </c>
      <c r="K17" s="164">
        <f t="shared" si="4"/>
        <v>0</v>
      </c>
      <c r="L17" s="164">
        <f t="shared" si="4"/>
        <v>0</v>
      </c>
      <c r="M17" s="164">
        <f t="shared" si="4"/>
        <v>0</v>
      </c>
      <c r="N17" s="164">
        <f t="shared" si="4"/>
        <v>0</v>
      </c>
      <c r="O17" s="164">
        <f t="shared" si="4"/>
        <v>0</v>
      </c>
      <c r="P17" s="164">
        <f t="shared" si="4"/>
        <v>0</v>
      </c>
      <c r="Q17" s="164">
        <f t="shared" si="0"/>
        <v>0</v>
      </c>
    </row>
    <row r="18" spans="1:17" s="144" customFormat="1" ht="12.75" customHeight="1">
      <c r="B18" s="280" t="s">
        <v>117</v>
      </c>
      <c r="C18" s="280"/>
      <c r="D18" s="281">
        <f>Orç_analítico!L49</f>
        <v>0</v>
      </c>
      <c r="E18" s="163">
        <v>0.1182</v>
      </c>
      <c r="F18" s="163">
        <v>0.1182</v>
      </c>
      <c r="G18" s="163">
        <v>0.1182</v>
      </c>
      <c r="H18" s="163">
        <v>0.1182</v>
      </c>
      <c r="I18" s="163">
        <v>0.1182</v>
      </c>
      <c r="J18" s="163">
        <v>0.1182</v>
      </c>
      <c r="K18" s="163">
        <v>0.1182</v>
      </c>
      <c r="L18" s="163">
        <v>0.1182</v>
      </c>
      <c r="M18" s="163">
        <v>2.7199999999999998E-2</v>
      </c>
      <c r="N18" s="163">
        <v>2.7199999999999998E-2</v>
      </c>
      <c r="O18" s="163">
        <v>0</v>
      </c>
      <c r="P18" s="163">
        <v>0</v>
      </c>
      <c r="Q18" s="163">
        <f t="shared" si="0"/>
        <v>0.99999999999999989</v>
      </c>
    </row>
    <row r="19" spans="1:17" s="144" customFormat="1" ht="12.75" customHeight="1">
      <c r="B19" s="280"/>
      <c r="C19" s="280"/>
      <c r="D19" s="281"/>
      <c r="E19" s="164">
        <f>E18*$D$18</f>
        <v>0</v>
      </c>
      <c r="F19" s="164">
        <f>F18*$D$18</f>
        <v>0</v>
      </c>
      <c r="G19" s="164">
        <f t="shared" ref="G19:P19" si="5">G18*$D$18</f>
        <v>0</v>
      </c>
      <c r="H19" s="164">
        <f t="shared" si="5"/>
        <v>0</v>
      </c>
      <c r="I19" s="164">
        <f t="shared" si="5"/>
        <v>0</v>
      </c>
      <c r="J19" s="164">
        <f t="shared" si="5"/>
        <v>0</v>
      </c>
      <c r="K19" s="164">
        <f t="shared" si="5"/>
        <v>0</v>
      </c>
      <c r="L19" s="164">
        <f t="shared" si="5"/>
        <v>0</v>
      </c>
      <c r="M19" s="164">
        <f t="shared" si="5"/>
        <v>0</v>
      </c>
      <c r="N19" s="164">
        <f t="shared" si="5"/>
        <v>0</v>
      </c>
      <c r="O19" s="164">
        <f t="shared" si="5"/>
        <v>0</v>
      </c>
      <c r="P19" s="164">
        <f t="shared" si="5"/>
        <v>0</v>
      </c>
      <c r="Q19" s="164">
        <f t="shared" si="0"/>
        <v>0</v>
      </c>
    </row>
    <row r="20" spans="1:17" s="144" customFormat="1" ht="12.75" customHeight="1">
      <c r="B20" s="280" t="s">
        <v>56</v>
      </c>
      <c r="C20" s="280"/>
      <c r="D20" s="281">
        <f>Orç_analítico!L53</f>
        <v>0</v>
      </c>
      <c r="E20" s="163">
        <f>1/12</f>
        <v>8.3333333333333329E-2</v>
      </c>
      <c r="F20" s="163">
        <f t="shared" ref="F20:P20" si="6">1/12</f>
        <v>8.3333333333333329E-2</v>
      </c>
      <c r="G20" s="163">
        <f t="shared" si="6"/>
        <v>8.3333333333333329E-2</v>
      </c>
      <c r="H20" s="163">
        <f t="shared" si="6"/>
        <v>8.3333333333333329E-2</v>
      </c>
      <c r="I20" s="163">
        <f t="shared" si="6"/>
        <v>8.3333333333333329E-2</v>
      </c>
      <c r="J20" s="163">
        <f t="shared" si="6"/>
        <v>8.3333333333333329E-2</v>
      </c>
      <c r="K20" s="163">
        <f t="shared" si="6"/>
        <v>8.3333333333333329E-2</v>
      </c>
      <c r="L20" s="163">
        <f t="shared" si="6"/>
        <v>8.3333333333333329E-2</v>
      </c>
      <c r="M20" s="163">
        <f t="shared" si="6"/>
        <v>8.3333333333333329E-2</v>
      </c>
      <c r="N20" s="163">
        <f t="shared" si="6"/>
        <v>8.3333333333333329E-2</v>
      </c>
      <c r="O20" s="163">
        <f t="shared" si="6"/>
        <v>8.3333333333333329E-2</v>
      </c>
      <c r="P20" s="163">
        <f t="shared" si="6"/>
        <v>8.3333333333333329E-2</v>
      </c>
      <c r="Q20" s="163">
        <f t="shared" si="0"/>
        <v>1</v>
      </c>
    </row>
    <row r="21" spans="1:17" s="144" customFormat="1" ht="12.75" customHeight="1">
      <c r="B21" s="280"/>
      <c r="C21" s="280"/>
      <c r="D21" s="281"/>
      <c r="E21" s="164">
        <f>E20*$D$20</f>
        <v>0</v>
      </c>
      <c r="F21" s="164">
        <f>F20*$D$20</f>
        <v>0</v>
      </c>
      <c r="G21" s="164">
        <f t="shared" ref="G21:P21" si="7">G20*$D$20</f>
        <v>0</v>
      </c>
      <c r="H21" s="164">
        <f t="shared" si="7"/>
        <v>0</v>
      </c>
      <c r="I21" s="164">
        <f t="shared" si="7"/>
        <v>0</v>
      </c>
      <c r="J21" s="164">
        <f t="shared" si="7"/>
        <v>0</v>
      </c>
      <c r="K21" s="164">
        <f t="shared" si="7"/>
        <v>0</v>
      </c>
      <c r="L21" s="164">
        <f t="shared" si="7"/>
        <v>0</v>
      </c>
      <c r="M21" s="164">
        <f t="shared" si="7"/>
        <v>0</v>
      </c>
      <c r="N21" s="164">
        <f t="shared" si="7"/>
        <v>0</v>
      </c>
      <c r="O21" s="164">
        <f t="shared" si="7"/>
        <v>0</v>
      </c>
      <c r="P21" s="164">
        <f t="shared" si="7"/>
        <v>0</v>
      </c>
      <c r="Q21" s="164">
        <f t="shared" si="0"/>
        <v>0</v>
      </c>
    </row>
    <row r="22" spans="1:17" s="144" customFormat="1" ht="12.75" customHeight="1">
      <c r="B22" s="280" t="s">
        <v>66</v>
      </c>
      <c r="C22" s="280"/>
      <c r="D22" s="281">
        <f>Orç_analítico!L60</f>
        <v>0</v>
      </c>
      <c r="E22" s="163">
        <v>9.3700000000000006E-2</v>
      </c>
      <c r="F22" s="163">
        <v>9.3700000000000006E-2</v>
      </c>
      <c r="G22" s="163">
        <v>9.3700000000000006E-2</v>
      </c>
      <c r="H22" s="163">
        <v>9.3700000000000006E-2</v>
      </c>
      <c r="I22" s="163">
        <v>9.3700000000000006E-2</v>
      </c>
      <c r="J22" s="163">
        <v>9.3700000000000006E-2</v>
      </c>
      <c r="K22" s="163">
        <v>9.3700000000000006E-2</v>
      </c>
      <c r="L22" s="163">
        <v>9.3700000000000006E-2</v>
      </c>
      <c r="M22" s="163">
        <v>9.3700000000000006E-2</v>
      </c>
      <c r="N22" s="163">
        <v>6.88E-2</v>
      </c>
      <c r="O22" s="163">
        <v>4.3799999999999999E-2</v>
      </c>
      <c r="P22" s="163">
        <v>4.41E-2</v>
      </c>
      <c r="Q22" s="163">
        <f t="shared" si="0"/>
        <v>1</v>
      </c>
    </row>
    <row r="23" spans="1:17" s="144" customFormat="1" ht="12.75" customHeight="1">
      <c r="A23" s="162"/>
      <c r="B23" s="280"/>
      <c r="C23" s="280"/>
      <c r="D23" s="281"/>
      <c r="E23" s="164">
        <f>E22*$D$22</f>
        <v>0</v>
      </c>
      <c r="F23" s="164">
        <f>F22*$D$22</f>
        <v>0</v>
      </c>
      <c r="G23" s="164">
        <f t="shared" ref="G23:P23" si="8">G22*$D$22</f>
        <v>0</v>
      </c>
      <c r="H23" s="164">
        <f t="shared" si="8"/>
        <v>0</v>
      </c>
      <c r="I23" s="164">
        <f t="shared" si="8"/>
        <v>0</v>
      </c>
      <c r="J23" s="164">
        <f t="shared" si="8"/>
        <v>0</v>
      </c>
      <c r="K23" s="164">
        <f t="shared" si="8"/>
        <v>0</v>
      </c>
      <c r="L23" s="164">
        <f t="shared" si="8"/>
        <v>0</v>
      </c>
      <c r="M23" s="164">
        <f t="shared" si="8"/>
        <v>0</v>
      </c>
      <c r="N23" s="164">
        <f t="shared" si="8"/>
        <v>0</v>
      </c>
      <c r="O23" s="164">
        <f t="shared" si="8"/>
        <v>0</v>
      </c>
      <c r="P23" s="164">
        <f t="shared" si="8"/>
        <v>0</v>
      </c>
      <c r="Q23" s="164">
        <f t="shared" si="0"/>
        <v>0</v>
      </c>
    </row>
    <row r="24" spans="1:17" s="144" customFormat="1" ht="23.25" customHeight="1">
      <c r="B24" s="282" t="s">
        <v>118</v>
      </c>
      <c r="C24" s="282"/>
      <c r="D24" s="165">
        <f>SUM(D12:D23)</f>
        <v>0</v>
      </c>
      <c r="Q24" s="166"/>
    </row>
    <row r="25" spans="1:17" s="144" customFormat="1" ht="7.5" customHeight="1"/>
    <row r="26" spans="1:17" s="144" customFormat="1" ht="7.5" customHeight="1"/>
    <row r="27" spans="1:17" s="144" customFormat="1" ht="24" customHeight="1">
      <c r="F27" s="167"/>
      <c r="Q27" s="168"/>
    </row>
    <row r="28" spans="1:17" s="144" customFormat="1" ht="19.5" customHeight="1">
      <c r="B28" s="169"/>
      <c r="C28" s="283" t="s">
        <v>119</v>
      </c>
      <c r="D28" s="283"/>
      <c r="E28" s="170" t="e">
        <f t="shared" ref="E28:P28" si="9">E29/$D$24</f>
        <v>#DIV/0!</v>
      </c>
      <c r="F28" s="170" t="e">
        <f t="shared" si="9"/>
        <v>#DIV/0!</v>
      </c>
      <c r="G28" s="171" t="e">
        <f t="shared" si="9"/>
        <v>#DIV/0!</v>
      </c>
      <c r="H28" s="170" t="e">
        <f t="shared" si="9"/>
        <v>#DIV/0!</v>
      </c>
      <c r="I28" s="170" t="e">
        <f t="shared" si="9"/>
        <v>#DIV/0!</v>
      </c>
      <c r="J28" s="170" t="e">
        <f t="shared" si="9"/>
        <v>#DIV/0!</v>
      </c>
      <c r="K28" s="170" t="e">
        <f t="shared" si="9"/>
        <v>#DIV/0!</v>
      </c>
      <c r="L28" s="170" t="e">
        <f t="shared" si="9"/>
        <v>#DIV/0!</v>
      </c>
      <c r="M28" s="170" t="e">
        <f t="shared" si="9"/>
        <v>#DIV/0!</v>
      </c>
      <c r="N28" s="170" t="e">
        <f t="shared" si="9"/>
        <v>#DIV/0!</v>
      </c>
      <c r="O28" s="170" t="e">
        <f t="shared" si="9"/>
        <v>#DIV/0!</v>
      </c>
      <c r="P28" s="170" t="e">
        <f t="shared" si="9"/>
        <v>#DIV/0!</v>
      </c>
      <c r="Q28" s="163" t="e">
        <f>SUM(E28:P28)</f>
        <v>#DIV/0!</v>
      </c>
    </row>
    <row r="29" spans="1:17" s="144" customFormat="1" ht="19.5" customHeight="1">
      <c r="B29" s="169"/>
      <c r="C29" s="284" t="s">
        <v>120</v>
      </c>
      <c r="D29" s="285"/>
      <c r="E29" s="172">
        <f>(E13+E15+E17+E19+E21+E23)</f>
        <v>0</v>
      </c>
      <c r="F29" s="173">
        <f t="shared" ref="F29:P29" si="10">(F13+F15+F17+F19+F21+F23)</f>
        <v>0</v>
      </c>
      <c r="G29" s="174">
        <f t="shared" si="10"/>
        <v>0</v>
      </c>
      <c r="H29" s="164">
        <f t="shared" si="10"/>
        <v>0</v>
      </c>
      <c r="I29" s="164">
        <f t="shared" si="10"/>
        <v>0</v>
      </c>
      <c r="J29" s="164">
        <f t="shared" si="10"/>
        <v>0</v>
      </c>
      <c r="K29" s="164">
        <f t="shared" si="10"/>
        <v>0</v>
      </c>
      <c r="L29" s="164">
        <f t="shared" si="10"/>
        <v>0</v>
      </c>
      <c r="M29" s="164">
        <f t="shared" si="10"/>
        <v>0</v>
      </c>
      <c r="N29" s="164">
        <f t="shared" si="10"/>
        <v>0</v>
      </c>
      <c r="O29" s="164">
        <f t="shared" si="10"/>
        <v>0</v>
      </c>
      <c r="P29" s="164">
        <f t="shared" si="10"/>
        <v>0</v>
      </c>
      <c r="Q29" s="164">
        <f>SUM(Q13,Q15,Q17,Q19,Q21,Q23)</f>
        <v>0</v>
      </c>
    </row>
    <row r="30" spans="1:17" s="144" customFormat="1" ht="19.5" customHeight="1">
      <c r="B30" s="169"/>
      <c r="C30" s="286" t="s">
        <v>121</v>
      </c>
      <c r="D30" s="287"/>
      <c r="E30" s="175" t="e">
        <f t="shared" ref="E30:P30" si="11">E31/$D$24</f>
        <v>#DIV/0!</v>
      </c>
      <c r="F30" s="176" t="e">
        <f t="shared" si="11"/>
        <v>#DIV/0!</v>
      </c>
      <c r="G30" s="177" t="e">
        <f t="shared" si="11"/>
        <v>#DIV/0!</v>
      </c>
      <c r="H30" s="178" t="e">
        <f t="shared" si="11"/>
        <v>#DIV/0!</v>
      </c>
      <c r="I30" s="178" t="e">
        <f t="shared" si="11"/>
        <v>#DIV/0!</v>
      </c>
      <c r="J30" s="178" t="e">
        <f t="shared" si="11"/>
        <v>#DIV/0!</v>
      </c>
      <c r="K30" s="178" t="e">
        <f t="shared" si="11"/>
        <v>#DIV/0!</v>
      </c>
      <c r="L30" s="178" t="e">
        <f t="shared" si="11"/>
        <v>#DIV/0!</v>
      </c>
      <c r="M30" s="178" t="e">
        <f t="shared" si="11"/>
        <v>#DIV/0!</v>
      </c>
      <c r="N30" s="178" t="e">
        <f t="shared" si="11"/>
        <v>#DIV/0!</v>
      </c>
      <c r="O30" s="178" t="e">
        <f t="shared" si="11"/>
        <v>#DIV/0!</v>
      </c>
      <c r="P30" s="178" t="e">
        <f t="shared" si="11"/>
        <v>#DIV/0!</v>
      </c>
      <c r="Q30" s="163" t="e">
        <f>Q28</f>
        <v>#DIV/0!</v>
      </c>
    </row>
    <row r="31" spans="1:17" s="144" customFormat="1" ht="19.5" customHeight="1">
      <c r="B31" s="169"/>
      <c r="C31" s="286" t="s">
        <v>122</v>
      </c>
      <c r="D31" s="287"/>
      <c r="E31" s="179">
        <f>E29</f>
        <v>0</v>
      </c>
      <c r="F31" s="179">
        <f>F29+E31</f>
        <v>0</v>
      </c>
      <c r="G31" s="180">
        <f t="shared" ref="G31:P31" si="12">G29+F31</f>
        <v>0</v>
      </c>
      <c r="H31" s="179">
        <f t="shared" si="12"/>
        <v>0</v>
      </c>
      <c r="I31" s="179">
        <f t="shared" si="12"/>
        <v>0</v>
      </c>
      <c r="J31" s="179">
        <f t="shared" si="12"/>
        <v>0</v>
      </c>
      <c r="K31" s="179">
        <f t="shared" si="12"/>
        <v>0</v>
      </c>
      <c r="L31" s="179">
        <f t="shared" si="12"/>
        <v>0</v>
      </c>
      <c r="M31" s="179">
        <f t="shared" si="12"/>
        <v>0</v>
      </c>
      <c r="N31" s="179">
        <f t="shared" si="12"/>
        <v>0</v>
      </c>
      <c r="O31" s="179">
        <f t="shared" si="12"/>
        <v>0</v>
      </c>
      <c r="P31" s="179">
        <f t="shared" si="12"/>
        <v>0</v>
      </c>
      <c r="Q31" s="179">
        <f>Q29</f>
        <v>0</v>
      </c>
    </row>
    <row r="32" spans="1:17" ht="12.6" customHeight="1">
      <c r="A32" s="144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</row>
    <row r="33" spans="1:16" ht="15" hidden="1"/>
    <row r="34" spans="1:16" s="185" customFormat="1" ht="15" hidden="1">
      <c r="A34" s="184"/>
      <c r="B34" s="182"/>
      <c r="C34" s="140"/>
      <c r="D34" s="183"/>
      <c r="E34" s="140"/>
      <c r="F34" s="183"/>
      <c r="G34" s="140"/>
      <c r="H34" s="183"/>
      <c r="I34" s="140"/>
      <c r="J34" s="140"/>
      <c r="K34" s="140"/>
      <c r="L34" s="140"/>
      <c r="M34" s="140"/>
      <c r="N34" s="140"/>
      <c r="O34" s="140"/>
      <c r="P34" s="140"/>
    </row>
    <row r="35" spans="1:16" s="185" customFormat="1" ht="15" hidden="1">
      <c r="A35" s="181"/>
      <c r="B35" s="182"/>
      <c r="C35" s="140"/>
      <c r="D35" s="183"/>
      <c r="E35" s="140"/>
      <c r="F35" s="183"/>
      <c r="G35" s="140"/>
      <c r="H35" s="183"/>
      <c r="I35" s="140"/>
      <c r="J35" s="140"/>
      <c r="K35" s="140"/>
      <c r="L35" s="140"/>
      <c r="M35" s="140"/>
      <c r="N35" s="140"/>
      <c r="O35" s="140"/>
      <c r="P35" s="140"/>
    </row>
  </sheetData>
  <sheetProtection selectLockedCells="1"/>
  <mergeCells count="32">
    <mergeCell ref="C28:D28"/>
    <mergeCell ref="C29:D29"/>
    <mergeCell ref="C30:D30"/>
    <mergeCell ref="C31:D31"/>
    <mergeCell ref="B20:C21"/>
    <mergeCell ref="D20:D21"/>
    <mergeCell ref="B22:C23"/>
    <mergeCell ref="D22:D23"/>
    <mergeCell ref="B24:C24"/>
    <mergeCell ref="B14:C15"/>
    <mergeCell ref="D14:D15"/>
    <mergeCell ref="B16:C17"/>
    <mergeCell ref="D16:D17"/>
    <mergeCell ref="B18:C19"/>
    <mergeCell ref="D18:D19"/>
    <mergeCell ref="B10:C11"/>
    <mergeCell ref="D10:D11"/>
    <mergeCell ref="E10:J10"/>
    <mergeCell ref="K10:P10"/>
    <mergeCell ref="B12:C13"/>
    <mergeCell ref="D12:D13"/>
    <mergeCell ref="Q10:Q11"/>
    <mergeCell ref="E5:J5"/>
    <mergeCell ref="K5:P5"/>
    <mergeCell ref="E6:J6"/>
    <mergeCell ref="K6:P6"/>
    <mergeCell ref="B3:D3"/>
    <mergeCell ref="E3:J3"/>
    <mergeCell ref="K3:P3"/>
    <mergeCell ref="B4:D4"/>
    <mergeCell ref="E4:J4"/>
    <mergeCell ref="K4:P4"/>
  </mergeCells>
  <printOptions horizontalCentered="1" verticalCentered="1" gridLines="1"/>
  <pageMargins left="7.874015748031496E-2" right="7.874015748031496E-2" top="0.19685039370078741" bottom="0.19685039370078741" header="1.6929133858267718" footer="0.27559055118110237"/>
  <pageSetup paperSize="9" scale="70" fitToWidth="3" fitToHeight="0" orientation="landscape" r:id="rId1"/>
  <headerFooter alignWithMargins="0">
    <oddFooter>Página &amp;P de &amp;N</oddFooter>
  </headerFooter>
  <colBreaks count="2" manualBreakCount="2">
    <brk id="10" max="1048575" man="1"/>
    <brk id="17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EE4B48-948A-4AE7-97D5-C01853FB80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Orç_analítico</vt:lpstr>
      <vt:lpstr>BDI_supervisão</vt:lpstr>
      <vt:lpstr>Cronograma</vt:lpstr>
      <vt:lpstr>BDI_supervisão!Area_de_impressao</vt:lpstr>
      <vt:lpstr>Cronograma!Area_de_impressao</vt:lpstr>
      <vt:lpstr>Orç_analítico!Area_de_impressao</vt:lpstr>
      <vt:lpstr>Cronograma!Titulos_de_impressao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Vinícius Costa</dc:creator>
  <cp:lastModifiedBy>George Wilian Marodin</cp:lastModifiedBy>
  <cp:lastPrinted>2024-02-29T17:42:39Z</cp:lastPrinted>
  <dcterms:created xsi:type="dcterms:W3CDTF">2015-06-05T18:17:20Z</dcterms:created>
  <dcterms:modified xsi:type="dcterms:W3CDTF">2024-11-25T17:20:40Z</dcterms:modified>
</cp:coreProperties>
</file>