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ultrucolo\Desktop\"/>
    </mc:Choice>
  </mc:AlternateContent>
  <xr:revisionPtr revIDLastSave="0" documentId="13_ncr:1_{980F0087-1313-4D55-9FCF-98693AB42D96}" xr6:coauthVersionLast="36" xr6:coauthVersionMax="36" xr10:uidLastSave="{00000000-0000-0000-0000-000000000000}"/>
  <bookViews>
    <workbookView xWindow="0" yWindow="0" windowWidth="28800" windowHeight="10905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Proposta!$A$18:$Q$201</definedName>
    <definedName name="_xlnm._FilterDatabase" localSheetId="1" hidden="1">Referencial!$A$18:$Q$201</definedName>
  </definedNames>
  <calcPr calcId="191029"/>
</workbook>
</file>

<file path=xl/calcChain.xml><?xml version="1.0" encoding="utf-8"?>
<calcChain xmlns="http://schemas.openxmlformats.org/spreadsheetml/2006/main">
  <c r="K201" i="2" l="1"/>
  <c r="J201" i="2"/>
  <c r="H201" i="2"/>
  <c r="K195" i="2"/>
  <c r="J195" i="2"/>
  <c r="L195" i="2" s="1"/>
  <c r="O195" i="2" s="1"/>
  <c r="H195" i="2"/>
  <c r="M189" i="2"/>
  <c r="L189" i="2"/>
  <c r="O189" i="2" s="1"/>
  <c r="K189" i="2"/>
  <c r="J189" i="2"/>
  <c r="N189" i="2" s="1"/>
  <c r="H189" i="2"/>
  <c r="L183" i="2"/>
  <c r="O183" i="2" s="1"/>
  <c r="K183" i="2"/>
  <c r="J183" i="2"/>
  <c r="N183" i="2" s="1"/>
  <c r="H183" i="2"/>
  <c r="O177" i="2"/>
  <c r="P177" i="2" s="1"/>
  <c r="N177" i="2"/>
  <c r="M177" i="2"/>
  <c r="L177" i="2"/>
  <c r="K177" i="2"/>
  <c r="J177" i="2"/>
  <c r="H177" i="2"/>
  <c r="K175" i="2"/>
  <c r="J175" i="2"/>
  <c r="H175" i="2"/>
  <c r="K174" i="2"/>
  <c r="J174" i="2"/>
  <c r="H174" i="2"/>
  <c r="K173" i="2"/>
  <c r="J173" i="2"/>
  <c r="H173" i="2"/>
  <c r="L166" i="2"/>
  <c r="O166" i="2" s="1"/>
  <c r="P166" i="2" s="1"/>
  <c r="K166" i="2"/>
  <c r="N166" i="2" s="1"/>
  <c r="J166" i="2"/>
  <c r="H166" i="2"/>
  <c r="K165" i="2"/>
  <c r="J165" i="2"/>
  <c r="H165" i="2"/>
  <c r="K164" i="2"/>
  <c r="J164" i="2"/>
  <c r="H164" i="2"/>
  <c r="K163" i="2"/>
  <c r="J163" i="2"/>
  <c r="H163" i="2"/>
  <c r="K162" i="2"/>
  <c r="J162" i="2"/>
  <c r="H162" i="2"/>
  <c r="K160" i="2"/>
  <c r="J160" i="2"/>
  <c r="L160" i="2" s="1"/>
  <c r="O160" i="2" s="1"/>
  <c r="H160" i="2"/>
  <c r="K158" i="2"/>
  <c r="J158" i="2"/>
  <c r="H158" i="2"/>
  <c r="N157" i="2"/>
  <c r="M157" i="2"/>
  <c r="L157" i="2"/>
  <c r="O157" i="2" s="1"/>
  <c r="P157" i="2" s="1"/>
  <c r="K157" i="2"/>
  <c r="J157" i="2"/>
  <c r="H157" i="2"/>
  <c r="L155" i="2"/>
  <c r="O155" i="2" s="1"/>
  <c r="P155" i="2" s="1"/>
  <c r="K155" i="2"/>
  <c r="J155" i="2"/>
  <c r="H155" i="2"/>
  <c r="K154" i="2"/>
  <c r="J154" i="2"/>
  <c r="H154" i="2"/>
  <c r="K152" i="2"/>
  <c r="J152" i="2"/>
  <c r="H152" i="2"/>
  <c r="K151" i="2"/>
  <c r="J151" i="2"/>
  <c r="H151" i="2"/>
  <c r="K150" i="2"/>
  <c r="J150" i="2"/>
  <c r="H150" i="2"/>
  <c r="K147" i="2"/>
  <c r="J147" i="2"/>
  <c r="H147" i="2"/>
  <c r="L146" i="2"/>
  <c r="O146" i="2" s="1"/>
  <c r="P146" i="2" s="1"/>
  <c r="K146" i="2"/>
  <c r="J146" i="2"/>
  <c r="N146" i="2" s="1"/>
  <c r="H146" i="2"/>
  <c r="K145" i="2"/>
  <c r="J145" i="2"/>
  <c r="H145" i="2"/>
  <c r="K144" i="2"/>
  <c r="J144" i="2"/>
  <c r="H144" i="2"/>
  <c r="K143" i="2"/>
  <c r="J143" i="2"/>
  <c r="H143" i="2"/>
  <c r="K141" i="2"/>
  <c r="J141" i="2"/>
  <c r="H141" i="2"/>
  <c r="K140" i="2"/>
  <c r="J140" i="2"/>
  <c r="H140" i="2"/>
  <c r="K139" i="2"/>
  <c r="J139" i="2"/>
  <c r="H139" i="2"/>
  <c r="K138" i="2"/>
  <c r="J138" i="2"/>
  <c r="H138" i="2"/>
  <c r="O137" i="2"/>
  <c r="P137" i="2" s="1"/>
  <c r="K137" i="2"/>
  <c r="J137" i="2"/>
  <c r="L137" i="2" s="1"/>
  <c r="H137" i="2"/>
  <c r="L136" i="2"/>
  <c r="O136" i="2" s="1"/>
  <c r="P136" i="2" s="1"/>
  <c r="K136" i="2"/>
  <c r="J136" i="2"/>
  <c r="H136" i="2"/>
  <c r="L134" i="2"/>
  <c r="O134" i="2" s="1"/>
  <c r="P134" i="2" s="1"/>
  <c r="K134" i="2"/>
  <c r="J134" i="2"/>
  <c r="H134" i="2"/>
  <c r="K133" i="2"/>
  <c r="J133" i="2"/>
  <c r="H133" i="2"/>
  <c r="K132" i="2"/>
  <c r="J132" i="2"/>
  <c r="H132" i="2"/>
  <c r="K131" i="2"/>
  <c r="J131" i="2"/>
  <c r="H131" i="2"/>
  <c r="K130" i="2"/>
  <c r="J130" i="2"/>
  <c r="L130" i="2" s="1"/>
  <c r="O130" i="2" s="1"/>
  <c r="P130" i="2" s="1"/>
  <c r="H130" i="2"/>
  <c r="L129" i="2"/>
  <c r="O129" i="2" s="1"/>
  <c r="P129" i="2" s="1"/>
  <c r="K129" i="2"/>
  <c r="J129" i="2"/>
  <c r="N129" i="2" s="1"/>
  <c r="H129" i="2"/>
  <c r="K127" i="2"/>
  <c r="J127" i="2"/>
  <c r="H127" i="2"/>
  <c r="K126" i="2"/>
  <c r="J126" i="2"/>
  <c r="H126" i="2"/>
  <c r="K125" i="2"/>
  <c r="J125" i="2"/>
  <c r="H125" i="2"/>
  <c r="K124" i="2"/>
  <c r="J124" i="2"/>
  <c r="H124" i="2"/>
  <c r="K123" i="2"/>
  <c r="J123" i="2"/>
  <c r="H123" i="2"/>
  <c r="K122" i="2"/>
  <c r="J122" i="2"/>
  <c r="H122" i="2"/>
  <c r="K121" i="2"/>
  <c r="J121" i="2"/>
  <c r="H121" i="2"/>
  <c r="K120" i="2"/>
  <c r="J120" i="2"/>
  <c r="L120" i="2" s="1"/>
  <c r="O120" i="2" s="1"/>
  <c r="H120" i="2"/>
  <c r="K117" i="2"/>
  <c r="J117" i="2"/>
  <c r="H117" i="2"/>
  <c r="L115" i="2"/>
  <c r="O115" i="2" s="1"/>
  <c r="P115" i="2" s="1"/>
  <c r="K115" i="2"/>
  <c r="J115" i="2"/>
  <c r="H115" i="2"/>
  <c r="O114" i="2"/>
  <c r="P114" i="2" s="1"/>
  <c r="L114" i="2"/>
  <c r="K114" i="2"/>
  <c r="J114" i="2"/>
  <c r="H114" i="2"/>
  <c r="K113" i="2"/>
  <c r="J113" i="2"/>
  <c r="H113" i="2"/>
  <c r="K112" i="2"/>
  <c r="J112" i="2"/>
  <c r="H112" i="2"/>
  <c r="L110" i="2"/>
  <c r="O110" i="2" s="1"/>
  <c r="P110" i="2" s="1"/>
  <c r="K110" i="2"/>
  <c r="J110" i="2"/>
  <c r="H110" i="2"/>
  <c r="K109" i="2"/>
  <c r="J109" i="2"/>
  <c r="H109" i="2"/>
  <c r="K108" i="2"/>
  <c r="J108" i="2"/>
  <c r="H108" i="2"/>
  <c r="L107" i="2"/>
  <c r="O107" i="2" s="1"/>
  <c r="P107" i="2" s="1"/>
  <c r="K107" i="2"/>
  <c r="J107" i="2"/>
  <c r="N107" i="2" s="1"/>
  <c r="H107" i="2"/>
  <c r="K106" i="2"/>
  <c r="J106" i="2"/>
  <c r="H106" i="2"/>
  <c r="K105" i="2"/>
  <c r="J105" i="2"/>
  <c r="H105" i="2"/>
  <c r="K104" i="2"/>
  <c r="J104" i="2"/>
  <c r="H104" i="2"/>
  <c r="K102" i="2"/>
  <c r="J102" i="2"/>
  <c r="H102" i="2"/>
  <c r="K101" i="2"/>
  <c r="J101" i="2"/>
  <c r="H101" i="2"/>
  <c r="K100" i="2"/>
  <c r="J100" i="2"/>
  <c r="H100" i="2"/>
  <c r="K97" i="2"/>
  <c r="J97" i="2"/>
  <c r="H97" i="2"/>
  <c r="O96" i="2"/>
  <c r="P96" i="2" s="1"/>
  <c r="N96" i="2"/>
  <c r="M96" i="2"/>
  <c r="K96" i="2"/>
  <c r="J96" i="2"/>
  <c r="L96" i="2" s="1"/>
  <c r="H96" i="2"/>
  <c r="L92" i="2"/>
  <c r="O92" i="2" s="1"/>
  <c r="P92" i="2" s="1"/>
  <c r="K92" i="2"/>
  <c r="J92" i="2"/>
  <c r="H92" i="2"/>
  <c r="L91" i="2"/>
  <c r="O91" i="2" s="1"/>
  <c r="P91" i="2" s="1"/>
  <c r="K91" i="2"/>
  <c r="J91" i="2"/>
  <c r="H91" i="2"/>
  <c r="K90" i="2"/>
  <c r="J90" i="2"/>
  <c r="H90" i="2"/>
  <c r="K89" i="2"/>
  <c r="J89" i="2"/>
  <c r="H89" i="2"/>
  <c r="K88" i="2"/>
  <c r="J88" i="2"/>
  <c r="H88" i="2"/>
  <c r="K86" i="2"/>
  <c r="J86" i="2"/>
  <c r="H86" i="2"/>
  <c r="L84" i="2"/>
  <c r="O84" i="2" s="1"/>
  <c r="P84" i="2" s="1"/>
  <c r="K84" i="2"/>
  <c r="J84" i="2"/>
  <c r="H84" i="2"/>
  <c r="K83" i="2"/>
  <c r="J83" i="2"/>
  <c r="H83" i="2"/>
  <c r="K81" i="2"/>
  <c r="J81" i="2"/>
  <c r="H81" i="2"/>
  <c r="K80" i="2"/>
  <c r="J80" i="2"/>
  <c r="H80" i="2"/>
  <c r="K79" i="2"/>
  <c r="J79" i="2"/>
  <c r="H79" i="2"/>
  <c r="K77" i="2"/>
  <c r="J77" i="2"/>
  <c r="H77" i="2"/>
  <c r="K76" i="2"/>
  <c r="J76" i="2"/>
  <c r="H76" i="2"/>
  <c r="K73" i="2"/>
  <c r="J73" i="2"/>
  <c r="H73" i="2"/>
  <c r="O72" i="2"/>
  <c r="P72" i="2" s="1"/>
  <c r="N72" i="2"/>
  <c r="K72" i="2"/>
  <c r="J72" i="2"/>
  <c r="L72" i="2" s="1"/>
  <c r="H72" i="2"/>
  <c r="K71" i="2"/>
  <c r="J71" i="2"/>
  <c r="H71" i="2"/>
  <c r="L70" i="2"/>
  <c r="O70" i="2" s="1"/>
  <c r="P70" i="2" s="1"/>
  <c r="K70" i="2"/>
  <c r="J70" i="2"/>
  <c r="H70" i="2"/>
  <c r="O69" i="2"/>
  <c r="P69" i="2" s="1"/>
  <c r="L69" i="2"/>
  <c r="K69" i="2"/>
  <c r="J69" i="2"/>
  <c r="H69" i="2"/>
  <c r="L68" i="2"/>
  <c r="O68" i="2" s="1"/>
  <c r="K68" i="2"/>
  <c r="J68" i="2"/>
  <c r="H68" i="2"/>
  <c r="K66" i="2"/>
  <c r="J66" i="2"/>
  <c r="H66" i="2"/>
  <c r="L65" i="2"/>
  <c r="O65" i="2" s="1"/>
  <c r="P65" i="2" s="1"/>
  <c r="K65" i="2"/>
  <c r="J65" i="2"/>
  <c r="H65" i="2"/>
  <c r="K64" i="2"/>
  <c r="J64" i="2"/>
  <c r="H64" i="2"/>
  <c r="K63" i="2"/>
  <c r="J63" i="2"/>
  <c r="H63" i="2"/>
  <c r="L62" i="2"/>
  <c r="O62" i="2" s="1"/>
  <c r="P62" i="2" s="1"/>
  <c r="K62" i="2"/>
  <c r="J62" i="2"/>
  <c r="N62" i="2" s="1"/>
  <c r="H62" i="2"/>
  <c r="L61" i="2"/>
  <c r="O61" i="2" s="1"/>
  <c r="P61" i="2" s="1"/>
  <c r="K61" i="2"/>
  <c r="J61" i="2"/>
  <c r="H61" i="2"/>
  <c r="K59" i="2"/>
  <c r="J59" i="2"/>
  <c r="H59" i="2"/>
  <c r="K58" i="2"/>
  <c r="J58" i="2"/>
  <c r="H58" i="2"/>
  <c r="K57" i="2"/>
  <c r="J57" i="2"/>
  <c r="H57" i="2"/>
  <c r="K56" i="2"/>
  <c r="J56" i="2"/>
  <c r="H56" i="2"/>
  <c r="K55" i="2"/>
  <c r="J55" i="2"/>
  <c r="H55" i="2"/>
  <c r="K54" i="2"/>
  <c r="J54" i="2"/>
  <c r="H54" i="2"/>
  <c r="O52" i="2"/>
  <c r="P52" i="2" s="1"/>
  <c r="N52" i="2"/>
  <c r="K52" i="2"/>
  <c r="J52" i="2"/>
  <c r="L52" i="2" s="1"/>
  <c r="H52" i="2"/>
  <c r="L51" i="2"/>
  <c r="O51" i="2" s="1"/>
  <c r="P51" i="2" s="1"/>
  <c r="K51" i="2"/>
  <c r="J51" i="2"/>
  <c r="H51" i="2"/>
  <c r="L50" i="2"/>
  <c r="O50" i="2" s="1"/>
  <c r="P50" i="2" s="1"/>
  <c r="K50" i="2"/>
  <c r="J50" i="2"/>
  <c r="H50" i="2"/>
  <c r="K49" i="2"/>
  <c r="J49" i="2"/>
  <c r="H49" i="2"/>
  <c r="L48" i="2"/>
  <c r="O48" i="2" s="1"/>
  <c r="K48" i="2"/>
  <c r="J48" i="2"/>
  <c r="H48" i="2"/>
  <c r="K47" i="2"/>
  <c r="J47" i="2"/>
  <c r="H47" i="2"/>
  <c r="L46" i="2"/>
  <c r="O46" i="2" s="1"/>
  <c r="P46" i="2" s="1"/>
  <c r="K46" i="2"/>
  <c r="J46" i="2"/>
  <c r="H46" i="2"/>
  <c r="L45" i="2"/>
  <c r="O45" i="2" s="1"/>
  <c r="P45" i="2" s="1"/>
  <c r="K45" i="2"/>
  <c r="J45" i="2"/>
  <c r="N45" i="2" s="1"/>
  <c r="H45" i="2"/>
  <c r="K42" i="2"/>
  <c r="J42" i="2"/>
  <c r="H42" i="2"/>
  <c r="K40" i="2"/>
  <c r="J40" i="2"/>
  <c r="H40" i="2"/>
  <c r="L39" i="2"/>
  <c r="O39" i="2" s="1"/>
  <c r="P39" i="2" s="1"/>
  <c r="K39" i="2"/>
  <c r="J39" i="2"/>
  <c r="H39" i="2"/>
  <c r="K38" i="2"/>
  <c r="J38" i="2"/>
  <c r="H38" i="2"/>
  <c r="K37" i="2"/>
  <c r="J37" i="2"/>
  <c r="H37" i="2"/>
  <c r="K35" i="2"/>
  <c r="J35" i="2"/>
  <c r="H35" i="2"/>
  <c r="K34" i="2"/>
  <c r="J34" i="2"/>
  <c r="H34" i="2"/>
  <c r="K33" i="2"/>
  <c r="J33" i="2"/>
  <c r="L33" i="2" s="1"/>
  <c r="O33" i="2" s="1"/>
  <c r="H33" i="2"/>
  <c r="K32" i="2"/>
  <c r="J32" i="2"/>
  <c r="H32" i="2"/>
  <c r="N31" i="2"/>
  <c r="L31" i="2"/>
  <c r="O31" i="2" s="1"/>
  <c r="P31" i="2" s="1"/>
  <c r="K31" i="2"/>
  <c r="J31" i="2"/>
  <c r="H31" i="2"/>
  <c r="L30" i="2"/>
  <c r="O30" i="2" s="1"/>
  <c r="P30" i="2" s="1"/>
  <c r="K30" i="2"/>
  <c r="J30" i="2"/>
  <c r="H30" i="2"/>
  <c r="K29" i="2"/>
  <c r="J29" i="2"/>
  <c r="H29" i="2"/>
  <c r="K27" i="2"/>
  <c r="J27" i="2"/>
  <c r="H27" i="2"/>
  <c r="K26" i="2"/>
  <c r="L26" i="2" s="1"/>
  <c r="O26" i="2" s="1"/>
  <c r="P26" i="2" s="1"/>
  <c r="J26" i="2"/>
  <c r="H26" i="2"/>
  <c r="K25" i="2"/>
  <c r="J25" i="2"/>
  <c r="H25" i="2"/>
  <c r="K23" i="2"/>
  <c r="J23" i="2"/>
  <c r="H23" i="2"/>
  <c r="L22" i="2"/>
  <c r="O22" i="2" s="1"/>
  <c r="K22" i="2"/>
  <c r="J22" i="2"/>
  <c r="H22" i="2"/>
  <c r="N201" i="1"/>
  <c r="M201" i="1"/>
  <c r="K201" i="1"/>
  <c r="J201" i="1"/>
  <c r="L201" i="1" s="1"/>
  <c r="O201" i="1" s="1"/>
  <c r="H201" i="1"/>
  <c r="M195" i="1"/>
  <c r="K195" i="1"/>
  <c r="J195" i="1"/>
  <c r="N195" i="1" s="1"/>
  <c r="H195" i="1"/>
  <c r="Q189" i="1"/>
  <c r="O189" i="1"/>
  <c r="O190" i="1" s="1"/>
  <c r="N189" i="1"/>
  <c r="M189" i="1"/>
  <c r="L189" i="1"/>
  <c r="K189" i="1"/>
  <c r="J189" i="1"/>
  <c r="H189" i="1"/>
  <c r="K183" i="1"/>
  <c r="J183" i="1"/>
  <c r="H183" i="1"/>
  <c r="M177" i="1"/>
  <c r="K177" i="1"/>
  <c r="J177" i="1"/>
  <c r="H177" i="1"/>
  <c r="M175" i="1"/>
  <c r="K175" i="1"/>
  <c r="J175" i="1"/>
  <c r="H175" i="1"/>
  <c r="K174" i="1"/>
  <c r="N174" i="1" s="1"/>
  <c r="J174" i="1"/>
  <c r="M174" i="1" s="1"/>
  <c r="H174" i="1"/>
  <c r="M173" i="1"/>
  <c r="K173" i="1"/>
  <c r="L173" i="1" s="1"/>
  <c r="O173" i="1" s="1"/>
  <c r="J173" i="1"/>
  <c r="N173" i="1" s="1"/>
  <c r="H173" i="1"/>
  <c r="K166" i="1"/>
  <c r="J166" i="1"/>
  <c r="H166" i="1"/>
  <c r="N165" i="1"/>
  <c r="M165" i="1"/>
  <c r="K165" i="1"/>
  <c r="J165" i="1"/>
  <c r="H165" i="1"/>
  <c r="K164" i="1"/>
  <c r="J164" i="1"/>
  <c r="N164" i="1" s="1"/>
  <c r="H164" i="1"/>
  <c r="K163" i="1"/>
  <c r="J163" i="1"/>
  <c r="H163" i="1"/>
  <c r="L162" i="1"/>
  <c r="O162" i="1" s="1"/>
  <c r="K162" i="1"/>
  <c r="J162" i="1"/>
  <c r="H162" i="1"/>
  <c r="K160" i="1"/>
  <c r="M160" i="1" s="1"/>
  <c r="J160" i="1"/>
  <c r="H160" i="1"/>
  <c r="K158" i="1"/>
  <c r="J158" i="1"/>
  <c r="H158" i="1"/>
  <c r="K157" i="1"/>
  <c r="J157" i="1"/>
  <c r="H157" i="1"/>
  <c r="L155" i="1"/>
  <c r="O155" i="1" s="1"/>
  <c r="K155" i="1"/>
  <c r="J155" i="1"/>
  <c r="N155" i="1" s="1"/>
  <c r="H155" i="1"/>
  <c r="L154" i="1"/>
  <c r="O154" i="1" s="1"/>
  <c r="K154" i="1"/>
  <c r="J154" i="1"/>
  <c r="N154" i="1" s="1"/>
  <c r="H154" i="1"/>
  <c r="N152" i="1"/>
  <c r="K152" i="1"/>
  <c r="L152" i="1" s="1"/>
  <c r="O152" i="1" s="1"/>
  <c r="J152" i="1"/>
  <c r="H152" i="1"/>
  <c r="M151" i="1"/>
  <c r="K151" i="1"/>
  <c r="J151" i="1"/>
  <c r="N151" i="1" s="1"/>
  <c r="H151" i="1"/>
  <c r="K150" i="1"/>
  <c r="N150" i="1" s="1"/>
  <c r="J150" i="1"/>
  <c r="H150" i="1"/>
  <c r="K147" i="1"/>
  <c r="J147" i="1"/>
  <c r="H147" i="1"/>
  <c r="N146" i="1"/>
  <c r="M146" i="1"/>
  <c r="L146" i="1"/>
  <c r="O146" i="1" s="1"/>
  <c r="K146" i="1"/>
  <c r="J146" i="1"/>
  <c r="H146" i="1"/>
  <c r="K145" i="1"/>
  <c r="J145" i="1"/>
  <c r="H145" i="1"/>
  <c r="N144" i="1"/>
  <c r="K144" i="1"/>
  <c r="J144" i="1"/>
  <c r="H144" i="1"/>
  <c r="K143" i="1"/>
  <c r="J143" i="1"/>
  <c r="H143" i="1"/>
  <c r="O141" i="1"/>
  <c r="N141" i="1"/>
  <c r="L141" i="1"/>
  <c r="K141" i="1"/>
  <c r="M141" i="1" s="1"/>
  <c r="J141" i="1"/>
  <c r="H141" i="1"/>
  <c r="K140" i="1"/>
  <c r="J140" i="1"/>
  <c r="H140" i="1"/>
  <c r="M139" i="1"/>
  <c r="K139" i="1"/>
  <c r="J139" i="1"/>
  <c r="H139" i="1"/>
  <c r="K138" i="1"/>
  <c r="J138" i="1"/>
  <c r="M138" i="1" s="1"/>
  <c r="H138" i="1"/>
  <c r="N137" i="1"/>
  <c r="K137" i="1"/>
  <c r="J137" i="1"/>
  <c r="M137" i="1" s="1"/>
  <c r="H137" i="1"/>
  <c r="N136" i="1"/>
  <c r="M136" i="1"/>
  <c r="K136" i="1"/>
  <c r="J136" i="1"/>
  <c r="L136" i="1" s="1"/>
  <c r="O136" i="1" s="1"/>
  <c r="H136" i="1"/>
  <c r="M134" i="1"/>
  <c r="K134" i="1"/>
  <c r="J134" i="1"/>
  <c r="N134" i="1" s="1"/>
  <c r="H134" i="1"/>
  <c r="K133" i="1"/>
  <c r="N133" i="1" s="1"/>
  <c r="J133" i="1"/>
  <c r="H133" i="1"/>
  <c r="K132" i="1"/>
  <c r="J132" i="1"/>
  <c r="H132" i="1"/>
  <c r="K131" i="1"/>
  <c r="J131" i="1"/>
  <c r="N131" i="1" s="1"/>
  <c r="H131" i="1"/>
  <c r="K130" i="1"/>
  <c r="J130" i="1"/>
  <c r="H130" i="1"/>
  <c r="N129" i="1"/>
  <c r="M129" i="1"/>
  <c r="K129" i="1"/>
  <c r="L129" i="1" s="1"/>
  <c r="O129" i="1" s="1"/>
  <c r="J129" i="1"/>
  <c r="H129" i="1"/>
  <c r="K127" i="1"/>
  <c r="J127" i="1"/>
  <c r="H127" i="1"/>
  <c r="O126" i="1"/>
  <c r="N126" i="1"/>
  <c r="L126" i="1"/>
  <c r="K126" i="1"/>
  <c r="M126" i="1" s="1"/>
  <c r="J126" i="1"/>
  <c r="H126" i="1"/>
  <c r="K125" i="1"/>
  <c r="J125" i="1"/>
  <c r="H125" i="1"/>
  <c r="N124" i="1"/>
  <c r="K124" i="1"/>
  <c r="J124" i="1"/>
  <c r="H124" i="1"/>
  <c r="K123" i="1"/>
  <c r="J123" i="1"/>
  <c r="N123" i="1" s="1"/>
  <c r="H123" i="1"/>
  <c r="K122" i="1"/>
  <c r="J122" i="1"/>
  <c r="H122" i="1"/>
  <c r="N121" i="1"/>
  <c r="M121" i="1"/>
  <c r="K121" i="1"/>
  <c r="J121" i="1"/>
  <c r="L121" i="1" s="1"/>
  <c r="O121" i="1" s="1"/>
  <c r="H121" i="1"/>
  <c r="L120" i="1"/>
  <c r="O120" i="1" s="1"/>
  <c r="K120" i="1"/>
  <c r="J120" i="1"/>
  <c r="N120" i="1" s="1"/>
  <c r="H120" i="1"/>
  <c r="K117" i="1"/>
  <c r="J117" i="1"/>
  <c r="N117" i="1" s="1"/>
  <c r="H117" i="1"/>
  <c r="K115" i="1"/>
  <c r="J115" i="1"/>
  <c r="H115" i="1"/>
  <c r="K114" i="1"/>
  <c r="J114" i="1"/>
  <c r="N114" i="1" s="1"/>
  <c r="H114" i="1"/>
  <c r="K113" i="1"/>
  <c r="J113" i="1"/>
  <c r="H113" i="1"/>
  <c r="K112" i="1"/>
  <c r="N112" i="1" s="1"/>
  <c r="J112" i="1"/>
  <c r="H112" i="1"/>
  <c r="K110" i="1"/>
  <c r="J110" i="1"/>
  <c r="M110" i="1" s="1"/>
  <c r="H110" i="1"/>
  <c r="N109" i="1"/>
  <c r="L109" i="1"/>
  <c r="O109" i="1" s="1"/>
  <c r="K109" i="1"/>
  <c r="J109" i="1"/>
  <c r="M109" i="1" s="1"/>
  <c r="H109" i="1"/>
  <c r="K108" i="1"/>
  <c r="J108" i="1"/>
  <c r="H108" i="1"/>
  <c r="M107" i="1"/>
  <c r="K107" i="1"/>
  <c r="J107" i="1"/>
  <c r="H107" i="1"/>
  <c r="K106" i="1"/>
  <c r="N106" i="1" s="1"/>
  <c r="J106" i="1"/>
  <c r="H106" i="1"/>
  <c r="N105" i="1"/>
  <c r="L105" i="1"/>
  <c r="O105" i="1" s="1"/>
  <c r="K105" i="1"/>
  <c r="J105" i="1"/>
  <c r="M105" i="1" s="1"/>
  <c r="H105" i="1"/>
  <c r="N104" i="1"/>
  <c r="K104" i="1"/>
  <c r="J104" i="1"/>
  <c r="H104" i="1"/>
  <c r="M102" i="1"/>
  <c r="K102" i="1"/>
  <c r="J102" i="1"/>
  <c r="N102" i="1" s="1"/>
  <c r="H102" i="1"/>
  <c r="M101" i="1"/>
  <c r="L101" i="1"/>
  <c r="O101" i="1" s="1"/>
  <c r="K101" i="1"/>
  <c r="J101" i="1"/>
  <c r="N101" i="1" s="1"/>
  <c r="H101" i="1"/>
  <c r="N100" i="1"/>
  <c r="K100" i="1"/>
  <c r="J100" i="1"/>
  <c r="H100" i="1"/>
  <c r="K97" i="1"/>
  <c r="N97" i="1" s="1"/>
  <c r="J97" i="1"/>
  <c r="H97" i="1"/>
  <c r="K96" i="1"/>
  <c r="J96" i="1"/>
  <c r="H96" i="1"/>
  <c r="K92" i="1"/>
  <c r="J92" i="1"/>
  <c r="L92" i="1" s="1"/>
  <c r="O92" i="1" s="1"/>
  <c r="H92" i="1"/>
  <c r="M91" i="1"/>
  <c r="K91" i="1"/>
  <c r="J91" i="1"/>
  <c r="H91" i="1"/>
  <c r="M90" i="1"/>
  <c r="K90" i="1"/>
  <c r="J90" i="1"/>
  <c r="N90" i="1" s="1"/>
  <c r="H90" i="1"/>
  <c r="K89" i="1"/>
  <c r="J89" i="1"/>
  <c r="N89" i="1" s="1"/>
  <c r="H89" i="1"/>
  <c r="N88" i="1"/>
  <c r="L88" i="1"/>
  <c r="O88" i="1" s="1"/>
  <c r="K88" i="1"/>
  <c r="J88" i="1"/>
  <c r="M88" i="1" s="1"/>
  <c r="H88" i="1"/>
  <c r="K86" i="1"/>
  <c r="J86" i="1"/>
  <c r="N86" i="1" s="1"/>
  <c r="H86" i="1"/>
  <c r="K84" i="1"/>
  <c r="J84" i="1"/>
  <c r="H84" i="1"/>
  <c r="K83" i="1"/>
  <c r="J83" i="1"/>
  <c r="N83" i="1" s="1"/>
  <c r="H83" i="1"/>
  <c r="L81" i="1"/>
  <c r="O81" i="1" s="1"/>
  <c r="K81" i="1"/>
  <c r="J81" i="1"/>
  <c r="H81" i="1"/>
  <c r="K80" i="1"/>
  <c r="N80" i="1" s="1"/>
  <c r="J80" i="1"/>
  <c r="H80" i="1"/>
  <c r="K79" i="1"/>
  <c r="J79" i="1"/>
  <c r="M79" i="1" s="1"/>
  <c r="H79" i="1"/>
  <c r="K77" i="1"/>
  <c r="N77" i="1" s="1"/>
  <c r="J77" i="1"/>
  <c r="L77" i="1" s="1"/>
  <c r="O77" i="1" s="1"/>
  <c r="H77" i="1"/>
  <c r="K76" i="1"/>
  <c r="J76" i="1"/>
  <c r="N76" i="1" s="1"/>
  <c r="H76" i="1"/>
  <c r="M73" i="1"/>
  <c r="K73" i="1"/>
  <c r="J73" i="1"/>
  <c r="N73" i="1" s="1"/>
  <c r="H73" i="1"/>
  <c r="O72" i="1"/>
  <c r="Q72" i="1" s="1"/>
  <c r="L72" i="1"/>
  <c r="K72" i="1"/>
  <c r="N72" i="1" s="1"/>
  <c r="J72" i="1"/>
  <c r="H72" i="1"/>
  <c r="K71" i="1"/>
  <c r="J71" i="1"/>
  <c r="H71" i="1"/>
  <c r="N70" i="1"/>
  <c r="M70" i="1"/>
  <c r="K70" i="1"/>
  <c r="J70" i="1"/>
  <c r="L70" i="1" s="1"/>
  <c r="O70" i="1" s="1"/>
  <c r="H70" i="1"/>
  <c r="K69" i="1"/>
  <c r="J69" i="1"/>
  <c r="H69" i="1"/>
  <c r="K68" i="1"/>
  <c r="J68" i="1"/>
  <c r="N68" i="1" s="1"/>
  <c r="H68" i="1"/>
  <c r="K66" i="1"/>
  <c r="J66" i="1"/>
  <c r="N66" i="1" s="1"/>
  <c r="H66" i="1"/>
  <c r="O65" i="1"/>
  <c r="Q65" i="1" s="1"/>
  <c r="N65" i="1"/>
  <c r="L65" i="1"/>
  <c r="K65" i="1"/>
  <c r="J65" i="1"/>
  <c r="M65" i="1" s="1"/>
  <c r="H65" i="1"/>
  <c r="N64" i="1"/>
  <c r="K64" i="1"/>
  <c r="J64" i="1"/>
  <c r="M64" i="1" s="1"/>
  <c r="H64" i="1"/>
  <c r="N63" i="1"/>
  <c r="K63" i="1"/>
  <c r="J63" i="1"/>
  <c r="H63" i="1"/>
  <c r="M62" i="1"/>
  <c r="K62" i="1"/>
  <c r="J62" i="1"/>
  <c r="N62" i="1" s="1"/>
  <c r="H62" i="1"/>
  <c r="K61" i="1"/>
  <c r="J61" i="1"/>
  <c r="H61" i="1"/>
  <c r="K59" i="1"/>
  <c r="N59" i="1" s="1"/>
  <c r="J59" i="1"/>
  <c r="M59" i="1" s="1"/>
  <c r="H59" i="1"/>
  <c r="K58" i="1"/>
  <c r="J58" i="1"/>
  <c r="M58" i="1" s="1"/>
  <c r="H58" i="1"/>
  <c r="N57" i="1"/>
  <c r="K57" i="1"/>
  <c r="M57" i="1" s="1"/>
  <c r="J57" i="1"/>
  <c r="H57" i="1"/>
  <c r="M56" i="1"/>
  <c r="K56" i="1"/>
  <c r="J56" i="1"/>
  <c r="N56" i="1" s="1"/>
  <c r="H56" i="1"/>
  <c r="M55" i="1"/>
  <c r="K55" i="1"/>
  <c r="J55" i="1"/>
  <c r="N55" i="1" s="1"/>
  <c r="H55" i="1"/>
  <c r="K54" i="1"/>
  <c r="N54" i="1" s="1"/>
  <c r="J54" i="1"/>
  <c r="H54" i="1"/>
  <c r="K52" i="1"/>
  <c r="J52" i="1"/>
  <c r="N52" i="1" s="1"/>
  <c r="H52" i="1"/>
  <c r="N51" i="1"/>
  <c r="K51" i="1"/>
  <c r="J51" i="1"/>
  <c r="H51" i="1"/>
  <c r="K50" i="1"/>
  <c r="J50" i="1"/>
  <c r="H50" i="1"/>
  <c r="M49" i="1"/>
  <c r="L49" i="1"/>
  <c r="O49" i="1" s="1"/>
  <c r="K49" i="1"/>
  <c r="J49" i="1"/>
  <c r="N49" i="1" s="1"/>
  <c r="H49" i="1"/>
  <c r="K48" i="1"/>
  <c r="L48" i="1" s="1"/>
  <c r="O48" i="1" s="1"/>
  <c r="J48" i="1"/>
  <c r="H48" i="1"/>
  <c r="N47" i="1"/>
  <c r="L47" i="1"/>
  <c r="O47" i="1" s="1"/>
  <c r="K47" i="1"/>
  <c r="J47" i="1"/>
  <c r="M47" i="1" s="1"/>
  <c r="H47" i="1"/>
  <c r="K46" i="1"/>
  <c r="J46" i="1"/>
  <c r="N46" i="1" s="1"/>
  <c r="H46" i="1"/>
  <c r="K45" i="1"/>
  <c r="J45" i="1"/>
  <c r="H45" i="1"/>
  <c r="K42" i="1"/>
  <c r="J42" i="1"/>
  <c r="N42" i="1" s="1"/>
  <c r="H42" i="1"/>
  <c r="K40" i="1"/>
  <c r="J40" i="1"/>
  <c r="H40" i="1"/>
  <c r="N39" i="1"/>
  <c r="K39" i="1"/>
  <c r="M39" i="1" s="1"/>
  <c r="J39" i="1"/>
  <c r="H39" i="1"/>
  <c r="K38" i="1"/>
  <c r="N38" i="1" s="1"/>
  <c r="J38" i="1"/>
  <c r="H38" i="1"/>
  <c r="K37" i="1"/>
  <c r="N37" i="1" s="1"/>
  <c r="J37" i="1"/>
  <c r="L37" i="1" s="1"/>
  <c r="O37" i="1" s="1"/>
  <c r="H37" i="1"/>
  <c r="N35" i="1"/>
  <c r="K35" i="1"/>
  <c r="J35" i="1"/>
  <c r="M35" i="1" s="1"/>
  <c r="H35" i="1"/>
  <c r="M34" i="1"/>
  <c r="K34" i="1"/>
  <c r="J34" i="1"/>
  <c r="N34" i="1" s="1"/>
  <c r="H34" i="1"/>
  <c r="O33" i="1"/>
  <c r="P33" i="1" s="1"/>
  <c r="N33" i="1"/>
  <c r="M33" i="1"/>
  <c r="L33" i="1"/>
  <c r="K33" i="1"/>
  <c r="J33" i="1"/>
  <c r="H33" i="1"/>
  <c r="K32" i="1"/>
  <c r="J32" i="1"/>
  <c r="N32" i="1" s="1"/>
  <c r="H32" i="1"/>
  <c r="K31" i="1"/>
  <c r="N31" i="1" s="1"/>
  <c r="J31" i="1"/>
  <c r="H31" i="1"/>
  <c r="K30" i="1"/>
  <c r="J30" i="1"/>
  <c r="H30" i="1"/>
  <c r="K29" i="1"/>
  <c r="J29" i="1"/>
  <c r="N29" i="1" s="1"/>
  <c r="H29" i="1"/>
  <c r="O27" i="1"/>
  <c r="L27" i="1"/>
  <c r="K27" i="1"/>
  <c r="J27" i="1"/>
  <c r="N27" i="1" s="1"/>
  <c r="H27" i="1"/>
  <c r="O26" i="1"/>
  <c r="N26" i="1"/>
  <c r="L26" i="1"/>
  <c r="K26" i="1"/>
  <c r="J26" i="1"/>
  <c r="M26" i="1" s="1"/>
  <c r="H26" i="1"/>
  <c r="N25" i="1"/>
  <c r="M25" i="1"/>
  <c r="K25" i="1"/>
  <c r="L25" i="1" s="1"/>
  <c r="O25" i="1" s="1"/>
  <c r="J25" i="1"/>
  <c r="H25" i="1"/>
  <c r="N23" i="1"/>
  <c r="K23" i="1"/>
  <c r="J23" i="1"/>
  <c r="H23" i="1"/>
  <c r="N22" i="1"/>
  <c r="M22" i="1"/>
  <c r="L22" i="1"/>
  <c r="O22" i="1" s="1"/>
  <c r="K22" i="1"/>
  <c r="J22" i="1"/>
  <c r="H22" i="1"/>
  <c r="Q146" i="1" l="1"/>
  <c r="P146" i="1"/>
  <c r="P120" i="2"/>
  <c r="N120" i="2"/>
  <c r="M120" i="2"/>
  <c r="Q70" i="1"/>
  <c r="P70" i="1"/>
  <c r="P48" i="2"/>
  <c r="M48" i="2"/>
  <c r="P47" i="1"/>
  <c r="Q47" i="1"/>
  <c r="O178" i="1"/>
  <c r="N27" i="2"/>
  <c r="Q92" i="1"/>
  <c r="P92" i="1"/>
  <c r="Q129" i="1"/>
  <c r="P129" i="1"/>
  <c r="P33" i="2"/>
  <c r="N33" i="2"/>
  <c r="M33" i="2"/>
  <c r="Q155" i="1"/>
  <c r="P155" i="1"/>
  <c r="P68" i="2"/>
  <c r="M68" i="2"/>
  <c r="P120" i="1"/>
  <c r="Q120" i="1"/>
  <c r="Q77" i="1"/>
  <c r="O167" i="1"/>
  <c r="P22" i="1"/>
  <c r="Q22" i="1"/>
  <c r="Q136" i="1"/>
  <c r="P136" i="1"/>
  <c r="Q48" i="1"/>
  <c r="P48" i="1"/>
  <c r="Q26" i="1"/>
  <c r="M23" i="2"/>
  <c r="P160" i="2"/>
  <c r="N160" i="2"/>
  <c r="M160" i="2"/>
  <c r="M31" i="1"/>
  <c r="L150" i="1"/>
  <c r="O150" i="1" s="1"/>
  <c r="N46" i="2"/>
  <c r="M57" i="2"/>
  <c r="L57" i="2"/>
  <c r="O57" i="2" s="1"/>
  <c r="P57" i="2" s="1"/>
  <c r="N65" i="2"/>
  <c r="L79" i="1"/>
  <c r="O79" i="1" s="1"/>
  <c r="L89" i="1"/>
  <c r="O89" i="1" s="1"/>
  <c r="L97" i="1"/>
  <c r="O97" i="1" s="1"/>
  <c r="L117" i="1"/>
  <c r="O117" i="1" s="1"/>
  <c r="N127" i="1"/>
  <c r="M127" i="1"/>
  <c r="L133" i="1"/>
  <c r="O133" i="1" s="1"/>
  <c r="L143" i="1"/>
  <c r="O143" i="1" s="1"/>
  <c r="N143" i="1"/>
  <c r="M150" i="1"/>
  <c r="N183" i="1"/>
  <c r="L183" i="1"/>
  <c r="O183" i="1" s="1"/>
  <c r="L125" i="2"/>
  <c r="O125" i="2" s="1"/>
  <c r="P125" i="2" s="1"/>
  <c r="N69" i="1"/>
  <c r="L69" i="1"/>
  <c r="O69" i="1" s="1"/>
  <c r="M37" i="1"/>
  <c r="N79" i="1"/>
  <c r="L86" i="1"/>
  <c r="O86" i="1" s="1"/>
  <c r="M89" i="1"/>
  <c r="M97" i="1"/>
  <c r="M117" i="1"/>
  <c r="M133" i="1"/>
  <c r="N158" i="1"/>
  <c r="L158" i="1"/>
  <c r="O158" i="1" s="1"/>
  <c r="N163" i="1"/>
  <c r="L163" i="1"/>
  <c r="O163" i="1" s="1"/>
  <c r="L29" i="2"/>
  <c r="O29" i="2" s="1"/>
  <c r="P29" i="2" s="1"/>
  <c r="N40" i="2"/>
  <c r="L47" i="2"/>
  <c r="O47" i="2" s="1"/>
  <c r="P47" i="2" s="1"/>
  <c r="L73" i="2"/>
  <c r="O73" i="2" s="1"/>
  <c r="P73" i="2" s="1"/>
  <c r="N102" i="2"/>
  <c r="L102" i="2"/>
  <c r="O102" i="2" s="1"/>
  <c r="P102" i="2" s="1"/>
  <c r="M115" i="2"/>
  <c r="L106" i="2"/>
  <c r="O106" i="2" s="1"/>
  <c r="P106" i="2" s="1"/>
  <c r="N110" i="1"/>
  <c r="L110" i="1"/>
  <c r="O110" i="1" s="1"/>
  <c r="L29" i="1"/>
  <c r="O29" i="1" s="1"/>
  <c r="M69" i="1"/>
  <c r="L76" i="1"/>
  <c r="O76" i="1" s="1"/>
  <c r="L83" i="1"/>
  <c r="O83" i="1" s="1"/>
  <c r="M86" i="1"/>
  <c r="L114" i="1"/>
  <c r="O114" i="1" s="1"/>
  <c r="L127" i="1"/>
  <c r="O127" i="1" s="1"/>
  <c r="M143" i="1"/>
  <c r="M183" i="1"/>
  <c r="L25" i="2"/>
  <c r="O25" i="2" s="1"/>
  <c r="P25" i="2" s="1"/>
  <c r="M50" i="2"/>
  <c r="N80" i="2"/>
  <c r="N115" i="2"/>
  <c r="N131" i="2"/>
  <c r="L131" i="2"/>
  <c r="O131" i="2" s="1"/>
  <c r="P131" i="2" s="1"/>
  <c r="M134" i="2"/>
  <c r="M147" i="2"/>
  <c r="L147" i="2"/>
  <c r="O147" i="2" s="1"/>
  <c r="P147" i="2" s="1"/>
  <c r="N154" i="2"/>
  <c r="N130" i="2"/>
  <c r="M130" i="2"/>
  <c r="M76" i="1"/>
  <c r="M80" i="1"/>
  <c r="M83" i="1"/>
  <c r="M92" i="1"/>
  <c r="M108" i="1"/>
  <c r="M114" i="1"/>
  <c r="M125" i="1"/>
  <c r="L131" i="1"/>
  <c r="O131" i="1" s="1"/>
  <c r="M158" i="1"/>
  <c r="M163" i="1"/>
  <c r="M47" i="2"/>
  <c r="N50" i="2"/>
  <c r="M70" i="2"/>
  <c r="N73" i="2"/>
  <c r="L86" i="2"/>
  <c r="O86" i="2" s="1"/>
  <c r="P86" i="2" s="1"/>
  <c r="N97" i="2"/>
  <c r="M122" i="2"/>
  <c r="N134" i="2"/>
  <c r="L154" i="2"/>
  <c r="O154" i="2" s="1"/>
  <c r="P154" i="2" s="1"/>
  <c r="N61" i="1"/>
  <c r="M61" i="1"/>
  <c r="N50" i="1"/>
  <c r="L50" i="1"/>
  <c r="O50" i="1" s="1"/>
  <c r="L66" i="1"/>
  <c r="O66" i="1" s="1"/>
  <c r="N92" i="1"/>
  <c r="M131" i="1"/>
  <c r="N140" i="1"/>
  <c r="L140" i="1"/>
  <c r="O140" i="1" s="1"/>
  <c r="M166" i="1"/>
  <c r="L166" i="1"/>
  <c r="O166" i="1" s="1"/>
  <c r="N175" i="1"/>
  <c r="M25" i="2"/>
  <c r="L42" i="2"/>
  <c r="O42" i="2" s="1"/>
  <c r="P42" i="2" s="1"/>
  <c r="L63" i="2"/>
  <c r="O63" i="2" s="1"/>
  <c r="P63" i="2" s="1"/>
  <c r="N70" i="2"/>
  <c r="L80" i="2"/>
  <c r="O80" i="2" s="1"/>
  <c r="P80" i="2" s="1"/>
  <c r="M131" i="2"/>
  <c r="M154" i="2"/>
  <c r="L174" i="2"/>
  <c r="O174" i="2" s="1"/>
  <c r="P174" i="2" s="1"/>
  <c r="M29" i="1"/>
  <c r="L58" i="1"/>
  <c r="O58" i="1" s="1"/>
  <c r="M23" i="1"/>
  <c r="L23" i="1"/>
  <c r="O23" i="1" s="1"/>
  <c r="N58" i="1"/>
  <c r="L64" i="1"/>
  <c r="O64" i="1" s="1"/>
  <c r="M66" i="1"/>
  <c r="M72" i="1"/>
  <c r="L80" i="1"/>
  <c r="O80" i="1" s="1"/>
  <c r="L108" i="1"/>
  <c r="O108" i="1" s="1"/>
  <c r="L125" i="1"/>
  <c r="O125" i="1" s="1"/>
  <c r="N30" i="2"/>
  <c r="L88" i="2"/>
  <c r="O88" i="2" s="1"/>
  <c r="M91" i="2"/>
  <c r="L108" i="2"/>
  <c r="O108" i="2" s="1"/>
  <c r="P108" i="2" s="1"/>
  <c r="N136" i="2"/>
  <c r="N150" i="2"/>
  <c r="L150" i="2"/>
  <c r="O150" i="2" s="1"/>
  <c r="M79" i="2"/>
  <c r="L79" i="2"/>
  <c r="O79" i="2" s="1"/>
  <c r="P79" i="2" s="1"/>
  <c r="M45" i="1"/>
  <c r="L45" i="1"/>
  <c r="O45" i="1" s="1"/>
  <c r="L61" i="1"/>
  <c r="O61" i="1" s="1"/>
  <c r="N40" i="1"/>
  <c r="M40" i="1"/>
  <c r="N45" i="1"/>
  <c r="L40" i="1"/>
  <c r="O40" i="1" s="1"/>
  <c r="M38" i="1"/>
  <c r="N48" i="1"/>
  <c r="M50" i="1"/>
  <c r="L56" i="1"/>
  <c r="O56" i="1" s="1"/>
  <c r="L62" i="1"/>
  <c r="O62" i="1" s="1"/>
  <c r="L90" i="1"/>
  <c r="O90" i="1" s="1"/>
  <c r="M100" i="1"/>
  <c r="L100" i="1"/>
  <c r="O100" i="1" s="1"/>
  <c r="N108" i="1"/>
  <c r="N125" i="1"/>
  <c r="M140" i="1"/>
  <c r="M144" i="1"/>
  <c r="L144" i="1"/>
  <c r="O144" i="1" s="1"/>
  <c r="L160" i="1"/>
  <c r="O160" i="1" s="1"/>
  <c r="N166" i="1"/>
  <c r="L175" i="1"/>
  <c r="O175" i="1" s="1"/>
  <c r="M26" i="2"/>
  <c r="M42" i="2"/>
  <c r="N48" i="2"/>
  <c r="N51" i="2"/>
  <c r="M63" i="2"/>
  <c r="N68" i="2"/>
  <c r="N91" i="2"/>
  <c r="L113" i="2"/>
  <c r="O113" i="2" s="1"/>
  <c r="N155" i="2"/>
  <c r="M100" i="2"/>
  <c r="M127" i="2"/>
  <c r="L127" i="2"/>
  <c r="O127" i="2" s="1"/>
  <c r="P127" i="2" s="1"/>
  <c r="N23" i="2"/>
  <c r="L23" i="2"/>
  <c r="O23" i="2" s="1"/>
  <c r="P23" i="2" s="1"/>
  <c r="M141" i="2"/>
  <c r="L141" i="2"/>
  <c r="O141" i="2" s="1"/>
  <c r="N30" i="1"/>
  <c r="L30" i="1"/>
  <c r="O30" i="1" s="1"/>
  <c r="M147" i="1"/>
  <c r="L147" i="1"/>
  <c r="O147" i="1" s="1"/>
  <c r="M155" i="1"/>
  <c r="N160" i="1"/>
  <c r="O202" i="1"/>
  <c r="N38" i="2"/>
  <c r="M38" i="2"/>
  <c r="L38" i="2"/>
  <c r="O38" i="2" s="1"/>
  <c r="P38" i="2" s="1"/>
  <c r="N64" i="2"/>
  <c r="L64" i="2"/>
  <c r="O64" i="2" s="1"/>
  <c r="P64" i="2" s="1"/>
  <c r="N92" i="2"/>
  <c r="N109" i="2"/>
  <c r="L109" i="2"/>
  <c r="O109" i="2" s="1"/>
  <c r="L132" i="2"/>
  <c r="O132" i="2" s="1"/>
  <c r="P132" i="2" s="1"/>
  <c r="L38" i="1"/>
  <c r="O38" i="1" s="1"/>
  <c r="L46" i="1"/>
  <c r="O46" i="1" s="1"/>
  <c r="M48" i="1"/>
  <c r="L51" i="1"/>
  <c r="O51" i="1" s="1"/>
  <c r="M54" i="1"/>
  <c r="L59" i="1"/>
  <c r="O59" i="1" s="1"/>
  <c r="M77" i="1"/>
  <c r="M84" i="1"/>
  <c r="L84" i="1"/>
  <c r="O84" i="1" s="1"/>
  <c r="N96" i="1"/>
  <c r="L104" i="1"/>
  <c r="O104" i="1" s="1"/>
  <c r="L106" i="1"/>
  <c r="O106" i="1" s="1"/>
  <c r="M115" i="1"/>
  <c r="L115" i="1"/>
  <c r="O115" i="1" s="1"/>
  <c r="L123" i="1"/>
  <c r="O123" i="1" s="1"/>
  <c r="M152" i="1"/>
  <c r="N26" i="2"/>
  <c r="N114" i="2"/>
  <c r="M132" i="2"/>
  <c r="L54" i="1"/>
  <c r="O54" i="1" s="1"/>
  <c r="P72" i="1"/>
  <c r="M106" i="1"/>
  <c r="M123" i="1"/>
  <c r="M132" i="1"/>
  <c r="N132" i="1"/>
  <c r="L132" i="1"/>
  <c r="O132" i="1" s="1"/>
  <c r="L138" i="1"/>
  <c r="O138" i="1" s="1"/>
  <c r="N147" i="1"/>
  <c r="N177" i="1"/>
  <c r="L177" i="1"/>
  <c r="O177" i="1" s="1"/>
  <c r="M22" i="2"/>
  <c r="M64" i="2"/>
  <c r="N77" i="2"/>
  <c r="L83" i="2"/>
  <c r="O83" i="2" s="1"/>
  <c r="P83" i="2" s="1"/>
  <c r="M109" i="2"/>
  <c r="Q33" i="1"/>
  <c r="P26" i="1"/>
  <c r="M30" i="1"/>
  <c r="L35" i="1"/>
  <c r="O35" i="1" s="1"/>
  <c r="L42" i="1"/>
  <c r="O42" i="1" s="1"/>
  <c r="M46" i="1"/>
  <c r="L68" i="1"/>
  <c r="O68" i="1" s="1"/>
  <c r="M42" i="1"/>
  <c r="M51" i="1"/>
  <c r="L57" i="1"/>
  <c r="O57" i="1" s="1"/>
  <c r="M68" i="1"/>
  <c r="N81" i="1"/>
  <c r="M81" i="1"/>
  <c r="N84" i="1"/>
  <c r="M104" i="1"/>
  <c r="N113" i="1"/>
  <c r="M113" i="1"/>
  <c r="N115" i="1"/>
  <c r="N138" i="1"/>
  <c r="N157" i="1"/>
  <c r="L157" i="1"/>
  <c r="O157" i="1" s="1"/>
  <c r="P189" i="1"/>
  <c r="N22" i="2"/>
  <c r="M27" i="2"/>
  <c r="L34" i="2"/>
  <c r="O34" i="2" s="1"/>
  <c r="P34" i="2" s="1"/>
  <c r="L56" i="2"/>
  <c r="O56" i="2" s="1"/>
  <c r="P56" i="2" s="1"/>
  <c r="N69" i="2"/>
  <c r="L89" i="2"/>
  <c r="O89" i="2" s="1"/>
  <c r="N145" i="2"/>
  <c r="L145" i="2"/>
  <c r="O145" i="2" s="1"/>
  <c r="P145" i="2" s="1"/>
  <c r="L151" i="2"/>
  <c r="O151" i="2" s="1"/>
  <c r="P151" i="2" s="1"/>
  <c r="P65" i="1"/>
  <c r="N91" i="1"/>
  <c r="L91" i="1"/>
  <c r="O91" i="1" s="1"/>
  <c r="N162" i="1"/>
  <c r="M162" i="1"/>
  <c r="P22" i="2"/>
  <c r="N39" i="2"/>
  <c r="M39" i="2"/>
  <c r="M46" i="2"/>
  <c r="N61" i="2"/>
  <c r="M61" i="2"/>
  <c r="M65" i="2"/>
  <c r="N110" i="2"/>
  <c r="M110" i="2"/>
  <c r="L124" i="2"/>
  <c r="O124" i="2" s="1"/>
  <c r="P124" i="2" s="1"/>
  <c r="M137" i="2"/>
  <c r="M162" i="2"/>
  <c r="M27" i="1"/>
  <c r="L31" i="1"/>
  <c r="O31" i="1" s="1"/>
  <c r="L39" i="1"/>
  <c r="O39" i="1" s="1"/>
  <c r="M63" i="1"/>
  <c r="L63" i="1"/>
  <c r="O63" i="1" s="1"/>
  <c r="N71" i="1"/>
  <c r="N107" i="1"/>
  <c r="L107" i="1"/>
  <c r="O107" i="1" s="1"/>
  <c r="L113" i="1"/>
  <c r="O113" i="1" s="1"/>
  <c r="L124" i="1"/>
  <c r="O124" i="1" s="1"/>
  <c r="M124" i="1"/>
  <c r="N130" i="1"/>
  <c r="N139" i="1"/>
  <c r="L139" i="1"/>
  <c r="O139" i="1" s="1"/>
  <c r="N145" i="1"/>
  <c r="M145" i="1"/>
  <c r="L145" i="1"/>
  <c r="O145" i="1" s="1"/>
  <c r="M157" i="1"/>
  <c r="M31" i="2"/>
  <c r="N34" i="2"/>
  <c r="M52" i="2"/>
  <c r="N56" i="2"/>
  <c r="M72" i="2"/>
  <c r="N84" i="2"/>
  <c r="N137" i="2"/>
  <c r="M152" i="2"/>
  <c r="L32" i="1"/>
  <c r="O32" i="1" s="1"/>
  <c r="L52" i="1"/>
  <c r="O52" i="1" s="1"/>
  <c r="L71" i="1"/>
  <c r="O71" i="1" s="1"/>
  <c r="L96" i="1"/>
  <c r="O96" i="1" s="1"/>
  <c r="L130" i="1"/>
  <c r="O130" i="1" s="1"/>
  <c r="L164" i="1"/>
  <c r="O164" i="1" s="1"/>
  <c r="L37" i="2"/>
  <c r="O37" i="2" s="1"/>
  <c r="P37" i="2" s="1"/>
  <c r="L58" i="2"/>
  <c r="O58" i="2" s="1"/>
  <c r="P58" i="2" s="1"/>
  <c r="L77" i="2"/>
  <c r="O77" i="2" s="1"/>
  <c r="P77" i="2" s="1"/>
  <c r="L104" i="2"/>
  <c r="O104" i="2" s="1"/>
  <c r="P104" i="2" s="1"/>
  <c r="L123" i="2"/>
  <c r="O123" i="2" s="1"/>
  <c r="P123" i="2" s="1"/>
  <c r="L143" i="2"/>
  <c r="O143" i="2" s="1"/>
  <c r="P143" i="2" s="1"/>
  <c r="L164" i="2"/>
  <c r="O164" i="2" s="1"/>
  <c r="P164" i="2" s="1"/>
  <c r="M166" i="2"/>
  <c r="M32" i="1"/>
  <c r="M52" i="1"/>
  <c r="M71" i="1"/>
  <c r="M96" i="1"/>
  <c r="M130" i="1"/>
  <c r="M164" i="1"/>
  <c r="M77" i="2"/>
  <c r="L101" i="2"/>
  <c r="O101" i="2" s="1"/>
  <c r="M101" i="2" s="1"/>
  <c r="L121" i="2"/>
  <c r="O121" i="2" s="1"/>
  <c r="M121" i="2" s="1"/>
  <c r="M123" i="2"/>
  <c r="L140" i="2"/>
  <c r="O140" i="2" s="1"/>
  <c r="L162" i="2"/>
  <c r="O162" i="2" s="1"/>
  <c r="M164" i="2"/>
  <c r="O184" i="2"/>
  <c r="P183" i="2"/>
  <c r="L34" i="1"/>
  <c r="O34" i="1" s="1"/>
  <c r="L55" i="1"/>
  <c r="O55" i="1" s="1"/>
  <c r="L73" i="1"/>
  <c r="O73" i="1" s="1"/>
  <c r="L102" i="1"/>
  <c r="O102" i="1" s="1"/>
  <c r="N122" i="1"/>
  <c r="L134" i="1"/>
  <c r="O134" i="1" s="1"/>
  <c r="L151" i="1"/>
  <c r="O151" i="1" s="1"/>
  <c r="L195" i="1"/>
  <c r="O195" i="1" s="1"/>
  <c r="L32" i="2"/>
  <c r="O32" i="2" s="1"/>
  <c r="N32" i="2" s="1"/>
  <c r="L54" i="2"/>
  <c r="O54" i="2" s="1"/>
  <c r="L71" i="2"/>
  <c r="O71" i="2" s="1"/>
  <c r="L97" i="2"/>
  <c r="O97" i="2" s="1"/>
  <c r="L117" i="2"/>
  <c r="O117" i="2" s="1"/>
  <c r="L138" i="2"/>
  <c r="O138" i="2" s="1"/>
  <c r="L158" i="2"/>
  <c r="O158" i="2" s="1"/>
  <c r="N158" i="2" s="1"/>
  <c r="M120" i="1"/>
  <c r="L122" i="1"/>
  <c r="O122" i="1" s="1"/>
  <c r="L137" i="1"/>
  <c r="O137" i="1" s="1"/>
  <c r="M154" i="1"/>
  <c r="L174" i="1"/>
  <c r="O174" i="1" s="1"/>
  <c r="L27" i="2"/>
  <c r="O27" i="2" s="1"/>
  <c r="P27" i="2" s="1"/>
  <c r="M30" i="2"/>
  <c r="L49" i="2"/>
  <c r="O49" i="2" s="1"/>
  <c r="P49" i="2" s="1"/>
  <c r="M51" i="2"/>
  <c r="L66" i="2"/>
  <c r="O66" i="2" s="1"/>
  <c r="P66" i="2" s="1"/>
  <c r="M69" i="2"/>
  <c r="L90" i="2"/>
  <c r="O90" i="2" s="1"/>
  <c r="P90" i="2" s="1"/>
  <c r="M92" i="2"/>
  <c r="L112" i="2"/>
  <c r="O112" i="2" s="1"/>
  <c r="P112" i="2" s="1"/>
  <c r="M114" i="2"/>
  <c r="L133" i="2"/>
  <c r="O133" i="2" s="1"/>
  <c r="M136" i="2"/>
  <c r="L152" i="2"/>
  <c r="O152" i="2" s="1"/>
  <c r="P152" i="2" s="1"/>
  <c r="M155" i="2"/>
  <c r="L175" i="2"/>
  <c r="O175" i="2" s="1"/>
  <c r="M175" i="2" s="1"/>
  <c r="M112" i="1"/>
  <c r="M122" i="1"/>
  <c r="O190" i="2"/>
  <c r="P189" i="2"/>
  <c r="L112" i="1"/>
  <c r="O112" i="1" s="1"/>
  <c r="L165" i="1"/>
  <c r="O165" i="1" s="1"/>
  <c r="L40" i="2"/>
  <c r="O40" i="2" s="1"/>
  <c r="P40" i="2" s="1"/>
  <c r="M45" i="2"/>
  <c r="L59" i="2"/>
  <c r="O59" i="2" s="1"/>
  <c r="P59" i="2" s="1"/>
  <c r="M62" i="2"/>
  <c r="L81" i="2"/>
  <c r="O81" i="2" s="1"/>
  <c r="M84" i="2"/>
  <c r="L105" i="2"/>
  <c r="O105" i="2" s="1"/>
  <c r="P105" i="2" s="1"/>
  <c r="M107" i="2"/>
  <c r="L126" i="2"/>
  <c r="O126" i="2" s="1"/>
  <c r="P126" i="1" s="1"/>
  <c r="M129" i="2"/>
  <c r="L144" i="2"/>
  <c r="O144" i="2" s="1"/>
  <c r="P144" i="2" s="1"/>
  <c r="M146" i="2"/>
  <c r="L173" i="2"/>
  <c r="O173" i="2" s="1"/>
  <c r="Q173" i="1" s="1"/>
  <c r="M40" i="2"/>
  <c r="M81" i="2"/>
  <c r="M126" i="2"/>
  <c r="M144" i="2"/>
  <c r="L165" i="2"/>
  <c r="O165" i="2" s="1"/>
  <c r="P165" i="2" s="1"/>
  <c r="M173" i="2"/>
  <c r="O196" i="2"/>
  <c r="P195" i="2"/>
  <c r="L35" i="2"/>
  <c r="O35" i="2" s="1"/>
  <c r="M35" i="2" s="1"/>
  <c r="L55" i="2"/>
  <c r="O55" i="2" s="1"/>
  <c r="M55" i="2" s="1"/>
  <c r="L76" i="2"/>
  <c r="O76" i="2" s="1"/>
  <c r="M76" i="2" s="1"/>
  <c r="L100" i="2"/>
  <c r="O100" i="2" s="1"/>
  <c r="L122" i="2"/>
  <c r="O122" i="2" s="1"/>
  <c r="L139" i="2"/>
  <c r="O139" i="2" s="1"/>
  <c r="M139" i="2" s="1"/>
  <c r="L163" i="2"/>
  <c r="O163" i="2" s="1"/>
  <c r="M163" i="2" s="1"/>
  <c r="N201" i="2"/>
  <c r="M195" i="2"/>
  <c r="N195" i="2"/>
  <c r="L201" i="2"/>
  <c r="O201" i="2" s="1"/>
  <c r="M201" i="2"/>
  <c r="M183" i="2"/>
  <c r="P88" i="2" l="1"/>
  <c r="M88" i="2"/>
  <c r="P81" i="2"/>
  <c r="P81" i="1"/>
  <c r="P138" i="2"/>
  <c r="M138" i="2"/>
  <c r="Q124" i="1"/>
  <c r="P124" i="1"/>
  <c r="P68" i="1"/>
  <c r="Q68" i="1"/>
  <c r="Q38" i="1"/>
  <c r="P38" i="1"/>
  <c r="P147" i="1"/>
  <c r="Q147" i="1"/>
  <c r="N81" i="2"/>
  <c r="Q144" i="1"/>
  <c r="P144" i="1"/>
  <c r="N88" i="2"/>
  <c r="N164" i="2"/>
  <c r="P166" i="1"/>
  <c r="Q166" i="1"/>
  <c r="P37" i="1"/>
  <c r="M29" i="2"/>
  <c r="N106" i="2"/>
  <c r="Q163" i="1"/>
  <c r="P163" i="1"/>
  <c r="N125" i="2"/>
  <c r="N173" i="2"/>
  <c r="P173" i="1"/>
  <c r="Q79" i="1"/>
  <c r="P79" i="1"/>
  <c r="P117" i="2"/>
  <c r="M117" i="2"/>
  <c r="P162" i="2"/>
  <c r="N162" i="2"/>
  <c r="Q113" i="1"/>
  <c r="P113" i="1"/>
  <c r="M124" i="2"/>
  <c r="P157" i="1"/>
  <c r="Q157" i="1"/>
  <c r="P177" i="1"/>
  <c r="Q177" i="1"/>
  <c r="N165" i="2"/>
  <c r="M90" i="2"/>
  <c r="Q61" i="1"/>
  <c r="P61" i="1"/>
  <c r="M112" i="2"/>
  <c r="Q88" i="1"/>
  <c r="Q89" i="1"/>
  <c r="P89" i="1"/>
  <c r="O202" i="2"/>
  <c r="P201" i="2"/>
  <c r="P201" i="1"/>
  <c r="P97" i="2"/>
  <c r="M97" i="2"/>
  <c r="M143" i="2"/>
  <c r="Q107" i="1"/>
  <c r="P107" i="1"/>
  <c r="N124" i="2"/>
  <c r="Q42" i="1"/>
  <c r="P42" i="1"/>
  <c r="Q123" i="1"/>
  <c r="P123" i="1"/>
  <c r="P30" i="1"/>
  <c r="Q30" i="1"/>
  <c r="Q45" i="1"/>
  <c r="P45" i="1"/>
  <c r="Q140" i="1"/>
  <c r="P140" i="1"/>
  <c r="N25" i="2"/>
  <c r="P158" i="1"/>
  <c r="Q158" i="1"/>
  <c r="P49" i="1"/>
  <c r="P88" i="1"/>
  <c r="Q25" i="1"/>
  <c r="P32" i="1"/>
  <c r="Q32" i="1"/>
  <c r="P91" i="1"/>
  <c r="Q91" i="1"/>
  <c r="P140" i="2"/>
  <c r="N140" i="2"/>
  <c r="Q35" i="1"/>
  <c r="P35" i="1"/>
  <c r="P115" i="1"/>
  <c r="Q115" i="1"/>
  <c r="N123" i="2"/>
  <c r="P113" i="2"/>
  <c r="M113" i="2"/>
  <c r="M174" i="2"/>
  <c r="N29" i="2"/>
  <c r="Q49" i="1"/>
  <c r="P25" i="1"/>
  <c r="N112" i="2"/>
  <c r="P46" i="1"/>
  <c r="Q46" i="1"/>
  <c r="P71" i="2"/>
  <c r="M71" i="2"/>
  <c r="M105" i="2"/>
  <c r="P54" i="2"/>
  <c r="M54" i="2"/>
  <c r="Q81" i="1"/>
  <c r="M145" i="2"/>
  <c r="P138" i="1"/>
  <c r="Q138" i="1"/>
  <c r="P109" i="2"/>
  <c r="P109" i="1"/>
  <c r="Q141" i="1"/>
  <c r="P141" i="2"/>
  <c r="N104" i="2"/>
  <c r="Q125" i="1"/>
  <c r="P125" i="1"/>
  <c r="N126" i="2"/>
  <c r="N174" i="2"/>
  <c r="M102" i="2"/>
  <c r="O184" i="1"/>
  <c r="P183" i="1"/>
  <c r="Q183" i="1"/>
  <c r="P162" i="1"/>
  <c r="P141" i="1"/>
  <c r="P133" i="2"/>
  <c r="N133" i="2"/>
  <c r="P121" i="2"/>
  <c r="N121" i="2"/>
  <c r="Q132" i="1"/>
  <c r="P132" i="1"/>
  <c r="Q106" i="1"/>
  <c r="P106" i="1"/>
  <c r="Q100" i="1"/>
  <c r="P100" i="1"/>
  <c r="Q108" i="1"/>
  <c r="P108" i="1"/>
  <c r="N117" i="2"/>
  <c r="Q201" i="1"/>
  <c r="Q127" i="1"/>
  <c r="P127" i="1"/>
  <c r="Q109" i="1"/>
  <c r="P158" i="2"/>
  <c r="M158" i="2"/>
  <c r="M125" i="2"/>
  <c r="Q165" i="1"/>
  <c r="P165" i="1"/>
  <c r="M165" i="2"/>
  <c r="M59" i="2"/>
  <c r="Q112" i="1"/>
  <c r="P112" i="1"/>
  <c r="P195" i="1"/>
  <c r="Q195" i="1"/>
  <c r="O196" i="1"/>
  <c r="M104" i="2"/>
  <c r="Q63" i="1"/>
  <c r="P63" i="1"/>
  <c r="M133" i="2"/>
  <c r="P104" i="1"/>
  <c r="Q104" i="1"/>
  <c r="N141" i="2"/>
  <c r="N71" i="2"/>
  <c r="N79" i="2"/>
  <c r="Q80" i="1"/>
  <c r="P80" i="1"/>
  <c r="Q66" i="1"/>
  <c r="P66" i="1"/>
  <c r="Q114" i="1"/>
  <c r="P114" i="1"/>
  <c r="M86" i="2"/>
  <c r="N57" i="2"/>
  <c r="P121" i="1"/>
  <c r="Q151" i="1"/>
  <c r="P151" i="1"/>
  <c r="P101" i="2"/>
  <c r="N101" i="2"/>
  <c r="P89" i="2"/>
  <c r="M89" i="2"/>
  <c r="M140" i="2"/>
  <c r="Q90" i="1"/>
  <c r="P90" i="1"/>
  <c r="P150" i="2"/>
  <c r="M150" i="2"/>
  <c r="P50" i="1"/>
  <c r="Q50" i="1"/>
  <c r="N147" i="2"/>
  <c r="N86" i="2"/>
  <c r="Q121" i="1"/>
  <c r="N49" i="2"/>
  <c r="P32" i="2"/>
  <c r="M32" i="2"/>
  <c r="P163" i="2"/>
  <c r="N163" i="2"/>
  <c r="O178" i="2"/>
  <c r="P173" i="2"/>
  <c r="P39" i="1"/>
  <c r="Q39" i="1"/>
  <c r="Q84" i="1"/>
  <c r="P84" i="1"/>
  <c r="Q62" i="1"/>
  <c r="P62" i="1"/>
  <c r="Q131" i="1"/>
  <c r="P131" i="1"/>
  <c r="Q83" i="1"/>
  <c r="P83" i="1"/>
  <c r="P86" i="1"/>
  <c r="Q86" i="1"/>
  <c r="P143" i="1"/>
  <c r="Q143" i="1"/>
  <c r="P101" i="1"/>
  <c r="P122" i="2"/>
  <c r="N122" i="2"/>
  <c r="M58" i="2"/>
  <c r="Q164" i="1"/>
  <c r="P164" i="1"/>
  <c r="Q145" i="1"/>
  <c r="P145" i="1"/>
  <c r="P31" i="1"/>
  <c r="Q31" i="1"/>
  <c r="N105" i="2"/>
  <c r="N59" i="2"/>
  <c r="Q56" i="1"/>
  <c r="P56" i="1"/>
  <c r="P64" i="1"/>
  <c r="Q64" i="1"/>
  <c r="N63" i="2"/>
  <c r="Q76" i="1"/>
  <c r="P76" i="1"/>
  <c r="M73" i="2"/>
  <c r="Q133" i="1"/>
  <c r="P133" i="1"/>
  <c r="Q150" i="1"/>
  <c r="P150" i="1"/>
  <c r="Q101" i="1"/>
  <c r="N66" i="2"/>
  <c r="M106" i="2"/>
  <c r="P100" i="2"/>
  <c r="N100" i="2"/>
  <c r="P174" i="1"/>
  <c r="Q174" i="1"/>
  <c r="Q102" i="1"/>
  <c r="P102" i="1"/>
  <c r="M37" i="2"/>
  <c r="Q130" i="1"/>
  <c r="P130" i="1"/>
  <c r="M56" i="2"/>
  <c r="N89" i="2"/>
  <c r="N144" i="2"/>
  <c r="N113" i="2"/>
  <c r="N58" i="2"/>
  <c r="M66" i="2"/>
  <c r="N152" i="2"/>
  <c r="P154" i="1"/>
  <c r="N90" i="2"/>
  <c r="P160" i="1"/>
  <c r="Q160" i="1"/>
  <c r="P96" i="1"/>
  <c r="Q96" i="1"/>
  <c r="Q162" i="1"/>
  <c r="M49" i="2"/>
  <c r="Q54" i="1"/>
  <c r="P54" i="1"/>
  <c r="Q59" i="1"/>
  <c r="P59" i="1"/>
  <c r="N132" i="2"/>
  <c r="P23" i="1"/>
  <c r="Q23" i="1"/>
  <c r="Q29" i="1"/>
  <c r="P29" i="1"/>
  <c r="N54" i="2"/>
  <c r="P69" i="1"/>
  <c r="Q69" i="1"/>
  <c r="Q154" i="1"/>
  <c r="Q152" i="1"/>
  <c r="P139" i="2"/>
  <c r="N139" i="2"/>
  <c r="Q134" i="1"/>
  <c r="P134" i="1"/>
  <c r="P76" i="2"/>
  <c r="N76" i="2"/>
  <c r="P175" i="2"/>
  <c r="N175" i="2"/>
  <c r="Q73" i="1"/>
  <c r="P73" i="1"/>
  <c r="P77" i="1"/>
  <c r="P55" i="2"/>
  <c r="N55" i="2"/>
  <c r="Q55" i="1"/>
  <c r="P55" i="1"/>
  <c r="P71" i="1"/>
  <c r="Q71" i="1"/>
  <c r="Q139" i="1"/>
  <c r="P139" i="1"/>
  <c r="P27" i="1"/>
  <c r="O167" i="2"/>
  <c r="N83" i="2"/>
  <c r="M151" i="2"/>
  <c r="M108" i="2"/>
  <c r="N42" i="2"/>
  <c r="N143" i="2"/>
  <c r="P110" i="1"/>
  <c r="Q110" i="1"/>
  <c r="P117" i="1"/>
  <c r="Q117" i="1"/>
  <c r="Q105" i="1"/>
  <c r="P152" i="1"/>
  <c r="P126" i="2"/>
  <c r="Q126" i="1"/>
  <c r="Q137" i="1"/>
  <c r="P137" i="1"/>
  <c r="P35" i="2"/>
  <c r="N35" i="2"/>
  <c r="P122" i="1"/>
  <c r="Q122" i="1"/>
  <c r="Q34" i="1"/>
  <c r="P34" i="1"/>
  <c r="P52" i="1"/>
  <c r="Q52" i="1"/>
  <c r="Q27" i="1"/>
  <c r="M34" i="2"/>
  <c r="P57" i="1"/>
  <c r="Q57" i="1"/>
  <c r="M83" i="2"/>
  <c r="N151" i="2"/>
  <c r="Q51" i="1"/>
  <c r="P51" i="1"/>
  <c r="N127" i="2"/>
  <c r="Q175" i="1"/>
  <c r="P175" i="1"/>
  <c r="Q40" i="1"/>
  <c r="P40" i="1"/>
  <c r="N108" i="2"/>
  <c r="Q58" i="1"/>
  <c r="P58" i="1"/>
  <c r="N37" i="2"/>
  <c r="M80" i="2"/>
  <c r="N47" i="2"/>
  <c r="N138" i="2"/>
  <c r="P97" i="1"/>
  <c r="Q97" i="1"/>
  <c r="A205" i="1"/>
  <c r="O203" i="1"/>
  <c r="P105" i="1"/>
  <c r="Q37" i="1"/>
  <c r="I10" i="1" l="1"/>
  <c r="H10" i="1"/>
  <c r="A205" i="2"/>
  <c r="O203" i="2"/>
  <c r="I10" i="2" l="1"/>
  <c r="H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2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R$ 146,78
Incidencia: R$ 0,00
Subserviço: R$ 0,00
</t>
        </r>
      </text>
    </comment>
    <comment ref="F23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R$ 9,58
Incidencia: R$ 0,00
Subserviço: R$ 0,00
</t>
        </r>
      </text>
    </comment>
    <comment ref="F24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5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R$ 838,32
Incidencia: R$ 0,00
Subserviço: R$ 0,00
</t>
        </r>
      </text>
    </comment>
    <comment ref="F26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Material: R$ 663,67
Equipamento: R$ 0,00
Incidencia: R$ 0,00
Subserviço: R$ 0,00
</t>
        </r>
      </text>
    </comment>
    <comment ref="F27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R$ 373,14
Incidencia: R$ 0,00
Subserviço: R$ 0,00
</t>
        </r>
      </text>
    </comment>
    <comment ref="F28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9" authorId="0" shapeId="0" xr:uid="{00000000-0006-0000-0000-00000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R$ 838,32
Incidencia: R$ 0,00
Subserviço: R$ 0,00
</t>
        </r>
      </text>
    </comment>
    <comment ref="F30" authorId="0" shapeId="0" xr:uid="{00000000-0006-0000-0000-00000C000000}">
      <text>
        <r>
          <rPr>
            <sz val="11"/>
            <color indexed="8"/>
            <rFont val="Calibri"/>
            <family val="2"/>
            <scheme val="minor"/>
          </rPr>
          <t xml:space="preserve">Material: R$ 663,67
Equipamento: R$ 0,00
Incidencia: R$ 0,00
Subserviço: R$ 0,00
</t>
        </r>
      </text>
    </comment>
    <comment ref="F31" authorId="0" shapeId="0" xr:uid="{00000000-0006-0000-0000-00000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R$ 373,14
Incidencia: R$ 0,00
Subserviço: R$ 0,00
</t>
        </r>
      </text>
    </comment>
    <comment ref="F32" authorId="0" shapeId="0" xr:uid="{00000000-0006-0000-0000-00000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R$ 373,14
Incidencia: R$ 0,00
Subserviço: R$ 0,00
</t>
        </r>
      </text>
    </comment>
    <comment ref="F33" authorId="0" shapeId="0" xr:uid="{00000000-0006-0000-0000-00000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R$ 932,04
Incidencia: R$ 0,00
Subserviço: R$ 0,00
</t>
        </r>
      </text>
    </comment>
    <comment ref="F34" authorId="0" shapeId="0" xr:uid="{00000000-0006-0000-0000-000010000000}">
      <text>
        <r>
          <rPr>
            <sz val="11"/>
            <color indexed="8"/>
            <rFont val="Calibri"/>
            <family val="2"/>
            <scheme val="minor"/>
          </rPr>
          <t xml:space="preserve">Material: R$ 227,52
Equipamento: R$ 0,00
Incidencia: R$ 0,00
Subserviço: R$ 0,00
</t>
        </r>
      </text>
    </comment>
    <comment ref="F35" authorId="0" shapeId="0" xr:uid="{00000000-0006-0000-0000-000011000000}">
      <text>
        <r>
          <rPr>
            <sz val="11"/>
            <color indexed="8"/>
            <rFont val="Calibri"/>
            <family val="2"/>
            <scheme val="minor"/>
          </rPr>
          <t xml:space="preserve">Material: R$ 173,18
Equipamento: R$ 669,92
Incidencia: R$ 0,00
Subserviço: R$ 0,00
</t>
        </r>
      </text>
    </comment>
    <comment ref="F36" authorId="0" shapeId="0" xr:uid="{00000000-0006-0000-0000-00001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7" authorId="0" shapeId="0" xr:uid="{00000000-0006-0000-0000-000013000000}">
      <text>
        <r>
          <rPr>
            <sz val="11"/>
            <color indexed="8"/>
            <rFont val="Calibri"/>
            <family val="2"/>
            <scheme val="minor"/>
          </rPr>
          <t xml:space="preserve">Material: R$ 3474,71
Equipamento: R$ 0,00
Incidencia: R$ 0,00
Subserviço: R$ 0,00
</t>
        </r>
      </text>
    </comment>
    <comment ref="F38" authorId="0" shapeId="0" xr:uid="{00000000-0006-0000-0000-000014000000}">
      <text>
        <r>
          <rPr>
            <sz val="11"/>
            <color indexed="8"/>
            <rFont val="Calibri"/>
            <family val="2"/>
            <scheme val="minor"/>
          </rPr>
          <t xml:space="preserve">Material: R$ 3443,89
Equipamento: R$ 0,00
Incidencia: R$ 0,00
Subserviço: R$ 0,00
</t>
        </r>
      </text>
    </comment>
    <comment ref="F39" authorId="0" shapeId="0" xr:uid="{00000000-0006-0000-0000-00001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R$ 281,68
</t>
        </r>
      </text>
    </comment>
    <comment ref="F40" authorId="0" shapeId="0" xr:uid="{00000000-0006-0000-0000-00001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R$ 281,68
</t>
        </r>
      </text>
    </comment>
    <comment ref="F41" authorId="0" shapeId="0" xr:uid="{00000000-0006-0000-0000-00001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42" authorId="0" shapeId="0" xr:uid="{00000000-0006-0000-0000-000018000000}">
      <text>
        <r>
          <rPr>
            <sz val="11"/>
            <color indexed="8"/>
            <rFont val="Calibri"/>
            <family val="2"/>
            <scheme val="minor"/>
          </rPr>
          <t xml:space="preserve">Material: R$ 74,52
Equipamento: R$ 0,00
Incidencia: R$ 0,00
Subserviço: R$ 0,00
</t>
        </r>
      </text>
    </comment>
    <comment ref="F43" authorId="0" shapeId="0" xr:uid="{00000000-0006-0000-0000-00001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44" authorId="0" shapeId="0" xr:uid="{00000000-0006-0000-0000-00001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45" authorId="0" shapeId="0" xr:uid="{00000000-0006-0000-0000-00001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46" authorId="0" shapeId="0" xr:uid="{00000000-0006-0000-0000-00001C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47" authorId="0" shapeId="0" xr:uid="{00000000-0006-0000-0000-00001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48" authorId="0" shapeId="0" xr:uid="{00000000-0006-0000-0000-00001E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49" authorId="0" shapeId="0" xr:uid="{00000000-0006-0000-0000-00001F000000}">
      <text>
        <r>
          <rPr>
            <sz val="11"/>
            <color indexed="8"/>
            <rFont val="Calibri"/>
            <family val="2"/>
            <scheme val="minor"/>
          </rPr>
          <t xml:space="preserve">Material: R$ 107,50
Equipamento: R$ 0,00
Incidencia: R$ 0,00
Subserviço: R$ 0,00
</t>
        </r>
      </text>
    </comment>
    <comment ref="F50" authorId="0" shapeId="0" xr:uid="{00000000-0006-0000-0000-000020000000}">
      <text>
        <r>
          <rPr>
            <sz val="11"/>
            <color indexed="8"/>
            <rFont val="Calibri"/>
            <family val="2"/>
            <scheme val="minor"/>
          </rPr>
          <t xml:space="preserve">Material: R$ 16,07
Equipamento: R$ 5,46
Incidencia: R$ 0,00
Subserviço: R$ 0,00
</t>
        </r>
      </text>
    </comment>
    <comment ref="F51" authorId="0" shapeId="0" xr:uid="{00000000-0006-0000-0000-000021000000}">
      <text>
        <r>
          <rPr>
            <sz val="11"/>
            <color indexed="8"/>
            <rFont val="Calibri"/>
            <family val="2"/>
            <scheme val="minor"/>
          </rPr>
          <t xml:space="preserve">Material: R$ 338,88
Equipamento: R$ 57,24
Incidencia: R$ 0,00
Subserviço: R$ 0,00
</t>
        </r>
      </text>
    </comment>
    <comment ref="F52" authorId="0" shapeId="0" xr:uid="{00000000-0006-0000-0000-000022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53" authorId="0" shapeId="0" xr:uid="{00000000-0006-0000-0000-00002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54" authorId="0" shapeId="0" xr:uid="{00000000-0006-0000-0000-000024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55" authorId="0" shapeId="0" xr:uid="{00000000-0006-0000-0000-00002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56" authorId="0" shapeId="0" xr:uid="{00000000-0006-0000-0000-000026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57" authorId="0" shapeId="0" xr:uid="{00000000-0006-0000-0000-00002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58" authorId="0" shapeId="0" xr:uid="{00000000-0006-0000-0000-000028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59" authorId="0" shapeId="0" xr:uid="{00000000-0006-0000-0000-000029000000}">
      <text>
        <r>
          <rPr>
            <sz val="11"/>
            <color indexed="8"/>
            <rFont val="Calibri"/>
            <family val="2"/>
            <scheme val="minor"/>
          </rPr>
          <t xml:space="preserve">Material: R$ 16,07
Equipamento: R$ 5,46
Incidencia: R$ 0,00
Subserviço: R$ 0,00
</t>
        </r>
      </text>
    </comment>
    <comment ref="F60" authorId="0" shapeId="0" xr:uid="{00000000-0006-0000-0000-00002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61" authorId="0" shapeId="0" xr:uid="{00000000-0006-0000-0000-00002B000000}">
      <text>
        <r>
          <rPr>
            <sz val="11"/>
            <color indexed="8"/>
            <rFont val="Calibri"/>
            <family val="2"/>
            <scheme val="minor"/>
          </rPr>
          <t xml:space="preserve">Material: R$ 338,88
Equipamento: R$ 57,24
Incidencia: R$ 0,00
Subserviço: R$ 0,00
</t>
        </r>
      </text>
    </comment>
    <comment ref="F62" authorId="0" shapeId="0" xr:uid="{00000000-0006-0000-0000-00002C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63" authorId="0" shapeId="0" xr:uid="{00000000-0006-0000-0000-00002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64" authorId="0" shapeId="0" xr:uid="{00000000-0006-0000-0000-00002E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65" authorId="0" shapeId="0" xr:uid="{00000000-0006-0000-0000-00002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66" authorId="0" shapeId="0" xr:uid="{00000000-0006-0000-0000-000030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67" authorId="0" shapeId="0" xr:uid="{00000000-0006-0000-0000-00003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68" authorId="0" shapeId="0" xr:uid="{00000000-0006-0000-0000-000032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69" authorId="0" shapeId="0" xr:uid="{00000000-0006-0000-0000-000033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70" authorId="0" shapeId="0" xr:uid="{00000000-0006-0000-0000-00003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71" authorId="0" shapeId="0" xr:uid="{00000000-0006-0000-0000-00003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72" authorId="0" shapeId="0" xr:uid="{00000000-0006-0000-0000-000036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73" authorId="0" shapeId="0" xr:uid="{00000000-0006-0000-0000-000037000000}">
      <text>
        <r>
          <rPr>
            <sz val="11"/>
            <color indexed="8"/>
            <rFont val="Calibri"/>
            <family val="2"/>
            <scheme val="minor"/>
          </rPr>
          <t xml:space="preserve">Material: R$ 393,28
Equipamento: R$ 0,00
Incidencia: R$ 0,00
Subserviço: R$ 0,00
</t>
        </r>
      </text>
    </comment>
    <comment ref="F74" authorId="0" shapeId="0" xr:uid="{00000000-0006-0000-0000-00003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75" authorId="0" shapeId="0" xr:uid="{00000000-0006-0000-0000-00003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76" authorId="0" shapeId="0" xr:uid="{00000000-0006-0000-0000-00003A000000}">
      <text>
        <r>
          <rPr>
            <sz val="11"/>
            <color indexed="8"/>
            <rFont val="Calibri"/>
            <family val="2"/>
            <scheme val="minor"/>
          </rPr>
          <t xml:space="preserve">Material: R$ 202,76
Equipamento: R$ 815,35
Incidencia: R$ 0,00
Subserviço: R$ 0,00
</t>
        </r>
      </text>
    </comment>
    <comment ref="F77" authorId="0" shapeId="0" xr:uid="{00000000-0006-0000-0000-00003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R$ 352,88
</t>
        </r>
      </text>
    </comment>
    <comment ref="F78" authorId="0" shapeId="0" xr:uid="{00000000-0006-0000-0000-00003C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79" authorId="0" shapeId="0" xr:uid="{00000000-0006-0000-0000-00003D000000}">
      <text>
        <r>
          <rPr>
            <sz val="11"/>
            <color indexed="8"/>
            <rFont val="Calibri"/>
            <family val="2"/>
            <scheme val="minor"/>
          </rPr>
          <t xml:space="preserve">Material: R$ 202,76
Equipamento: R$ 815,35
Incidencia: R$ 0,00
Subserviço: R$ 0,00
</t>
        </r>
      </text>
    </comment>
    <comment ref="F80" authorId="0" shapeId="0" xr:uid="{00000000-0006-0000-0000-00003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R$ 352,88
</t>
        </r>
      </text>
    </comment>
    <comment ref="F81" authorId="0" shapeId="0" xr:uid="{00000000-0006-0000-0000-00003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R$ 340,01
</t>
        </r>
      </text>
    </comment>
    <comment ref="F82" authorId="0" shapeId="0" xr:uid="{00000000-0006-0000-0000-00004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83" authorId="0" shapeId="0" xr:uid="{00000000-0006-0000-0000-000041000000}">
      <text>
        <r>
          <rPr>
            <sz val="11"/>
            <color indexed="8"/>
            <rFont val="Calibri"/>
            <family val="2"/>
            <scheme val="minor"/>
          </rPr>
          <t xml:space="preserve">Material: R$ 338,88
Equipamento: R$ 57,24
Incidencia: R$ 0,00
Subserviço: R$ 0,00
</t>
        </r>
      </text>
    </comment>
    <comment ref="F84" authorId="0" shapeId="0" xr:uid="{00000000-0006-0000-0000-000042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85" authorId="0" shapeId="0" xr:uid="{00000000-0006-0000-0000-00004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86" authorId="0" shapeId="0" xr:uid="{00000000-0006-0000-0000-000044000000}">
      <text>
        <r>
          <rPr>
            <sz val="11"/>
            <color indexed="8"/>
            <rFont val="Calibri"/>
            <family val="2"/>
            <scheme val="minor"/>
          </rPr>
          <t xml:space="preserve">Material: R$ 139,58
Equipamento: R$ 711,02
Incidencia: R$ 0,00
Subserviço: R$ 0,00
</t>
        </r>
      </text>
    </comment>
    <comment ref="F87" authorId="0" shapeId="0" xr:uid="{00000000-0006-0000-0000-00004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88" authorId="0" shapeId="0" xr:uid="{00000000-0006-0000-0000-000046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89" authorId="0" shapeId="0" xr:uid="{00000000-0006-0000-0000-00004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90" authorId="0" shapeId="0" xr:uid="{00000000-0006-0000-0000-00004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91" authorId="0" shapeId="0" xr:uid="{00000000-0006-0000-0000-000049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92" authorId="0" shapeId="0" xr:uid="{00000000-0006-0000-0000-00004A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93" authorId="0" shapeId="0" xr:uid="{00000000-0006-0000-0000-00004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94" authorId="0" shapeId="0" xr:uid="{00000000-0006-0000-0000-00004C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95" authorId="0" shapeId="0" xr:uid="{00000000-0006-0000-0000-00004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96" authorId="0" shapeId="0" xr:uid="{00000000-0006-0000-0000-00004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R$ 146,78
Incidencia: R$ 0,00
Subserviço: R$ 0,00
</t>
        </r>
      </text>
    </comment>
    <comment ref="F97" authorId="0" shapeId="0" xr:uid="{00000000-0006-0000-0000-00004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R$ 9,58
Incidencia: R$ 0,00
Subserviço: R$ 0,00
</t>
        </r>
      </text>
    </comment>
    <comment ref="F98" authorId="0" shapeId="0" xr:uid="{00000000-0006-0000-0000-00005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99" authorId="0" shapeId="0" xr:uid="{00000000-0006-0000-0000-00005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00" authorId="0" shapeId="0" xr:uid="{00000000-0006-0000-0000-00005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R$ 838,32
Incidencia: R$ 0,00
Subserviço: R$ 0,00
</t>
        </r>
      </text>
    </comment>
    <comment ref="F101" authorId="0" shapeId="0" xr:uid="{00000000-0006-0000-0000-000053000000}">
      <text>
        <r>
          <rPr>
            <sz val="11"/>
            <color indexed="8"/>
            <rFont val="Calibri"/>
            <family val="2"/>
            <scheme val="minor"/>
          </rPr>
          <t xml:space="preserve">Material: R$ 663,67
Equipamento: R$ 0,00
Incidencia: R$ 0,00
Subserviço: R$ 0,00
</t>
        </r>
      </text>
    </comment>
    <comment ref="F102" authorId="0" shapeId="0" xr:uid="{00000000-0006-0000-0000-00005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R$ 373,14
Incidencia: R$ 0,00
Subserviço: R$ 0,00
</t>
        </r>
      </text>
    </comment>
    <comment ref="F103" authorId="0" shapeId="0" xr:uid="{00000000-0006-0000-0000-00005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04" authorId="0" shapeId="0" xr:uid="{00000000-0006-0000-0000-00005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R$ 838,32
Incidencia: R$ 0,00
Subserviço: R$ 0,00
</t>
        </r>
      </text>
    </comment>
    <comment ref="F105" authorId="0" shapeId="0" xr:uid="{00000000-0006-0000-0000-000057000000}">
      <text>
        <r>
          <rPr>
            <sz val="11"/>
            <color indexed="8"/>
            <rFont val="Calibri"/>
            <family val="2"/>
            <scheme val="minor"/>
          </rPr>
          <t xml:space="preserve">Material: R$ 663,67
Equipamento: R$ 0,00
Incidencia: R$ 0,00
Subserviço: R$ 0,00
</t>
        </r>
      </text>
    </comment>
    <comment ref="F106" authorId="0" shapeId="0" xr:uid="{00000000-0006-0000-0000-00005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R$ 373,14
Incidencia: R$ 0,00
Subserviço: R$ 0,00
</t>
        </r>
      </text>
    </comment>
    <comment ref="F107" authorId="0" shapeId="0" xr:uid="{00000000-0006-0000-0000-00005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R$ 373,14
Incidencia: R$ 0,00
Subserviço: R$ 0,00
</t>
        </r>
      </text>
    </comment>
    <comment ref="F108" authorId="0" shapeId="0" xr:uid="{00000000-0006-0000-0000-00005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R$ 932,04
Incidencia: R$ 0,00
Subserviço: R$ 0,00
</t>
        </r>
      </text>
    </comment>
    <comment ref="F109" authorId="0" shapeId="0" xr:uid="{00000000-0006-0000-0000-00005B000000}">
      <text>
        <r>
          <rPr>
            <sz val="11"/>
            <color indexed="8"/>
            <rFont val="Calibri"/>
            <family val="2"/>
            <scheme val="minor"/>
          </rPr>
          <t xml:space="preserve">Material: R$ 227,52
Equipamento: R$ 0,00
Incidencia: R$ 0,00
Subserviço: R$ 0,00
</t>
        </r>
      </text>
    </comment>
    <comment ref="F110" authorId="0" shapeId="0" xr:uid="{00000000-0006-0000-0000-00005C000000}">
      <text>
        <r>
          <rPr>
            <sz val="11"/>
            <color indexed="8"/>
            <rFont val="Calibri"/>
            <family val="2"/>
            <scheme val="minor"/>
          </rPr>
          <t xml:space="preserve">Material: R$ 173,18
Equipamento: R$ 669,92
Incidencia: R$ 0,00
Subserviço: R$ 0,00
</t>
        </r>
      </text>
    </comment>
    <comment ref="F111" authorId="0" shapeId="0" xr:uid="{00000000-0006-0000-0000-00005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12" authorId="0" shapeId="0" xr:uid="{00000000-0006-0000-0000-00005E000000}">
      <text>
        <r>
          <rPr>
            <sz val="11"/>
            <color indexed="8"/>
            <rFont val="Calibri"/>
            <family val="2"/>
            <scheme val="minor"/>
          </rPr>
          <t xml:space="preserve">Material: R$ 3474,71
Equipamento: R$ 0,00
Incidencia: R$ 0,00
Subserviço: R$ 0,00
</t>
        </r>
      </text>
    </comment>
    <comment ref="F113" authorId="0" shapeId="0" xr:uid="{00000000-0006-0000-0000-00005F000000}">
      <text>
        <r>
          <rPr>
            <sz val="11"/>
            <color indexed="8"/>
            <rFont val="Calibri"/>
            <family val="2"/>
            <scheme val="minor"/>
          </rPr>
          <t xml:space="preserve">Material: R$ 3443,89
Equipamento: R$ 0,00
Incidencia: R$ 0,00
Subserviço: R$ 0,00
</t>
        </r>
      </text>
    </comment>
    <comment ref="F114" authorId="0" shapeId="0" xr:uid="{00000000-0006-0000-0000-00006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R$ 281,68
</t>
        </r>
      </text>
    </comment>
    <comment ref="F115" authorId="0" shapeId="0" xr:uid="{00000000-0006-0000-0000-00006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R$ 281,68
</t>
        </r>
      </text>
    </comment>
    <comment ref="F116" authorId="0" shapeId="0" xr:uid="{00000000-0006-0000-0000-00006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17" authorId="0" shapeId="0" xr:uid="{00000000-0006-0000-0000-000063000000}">
      <text>
        <r>
          <rPr>
            <sz val="11"/>
            <color indexed="8"/>
            <rFont val="Calibri"/>
            <family val="2"/>
            <scheme val="minor"/>
          </rPr>
          <t xml:space="preserve">Material: R$ 74,52
Equipamento: R$ 0,00
Incidencia: R$ 0,00
Subserviço: R$ 0,00
</t>
        </r>
      </text>
    </comment>
    <comment ref="F118" authorId="0" shapeId="0" xr:uid="{00000000-0006-0000-0000-00006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19" authorId="0" shapeId="0" xr:uid="{00000000-0006-0000-0000-00006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20" authorId="0" shapeId="0" xr:uid="{00000000-0006-0000-0000-000066000000}">
      <text>
        <r>
          <rPr>
            <sz val="11"/>
            <color indexed="8"/>
            <rFont val="Calibri"/>
            <family val="2"/>
            <scheme val="minor"/>
          </rPr>
          <t xml:space="preserve">Material: R$ 338,88
Equipamento: R$ 57,24
Incidencia: R$ 0,00
Subserviço: R$ 0,00
</t>
        </r>
      </text>
    </comment>
    <comment ref="F121" authorId="0" shapeId="0" xr:uid="{00000000-0006-0000-0000-000067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122" authorId="0" shapeId="0" xr:uid="{00000000-0006-0000-0000-00006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123" authorId="0" shapeId="0" xr:uid="{00000000-0006-0000-0000-00006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124" authorId="0" shapeId="0" xr:uid="{00000000-0006-0000-0000-00006A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125" authorId="0" shapeId="0" xr:uid="{00000000-0006-0000-0000-00006B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126" authorId="0" shapeId="0" xr:uid="{00000000-0006-0000-0000-00006C000000}">
      <text>
        <r>
          <rPr>
            <sz val="11"/>
            <color indexed="8"/>
            <rFont val="Calibri"/>
            <family val="2"/>
            <scheme val="minor"/>
          </rPr>
          <t xml:space="preserve">Material: R$ 107,50
Equipamento: R$ 0,00
Incidencia: R$ 0,00
Subserviço: R$ 0,00
</t>
        </r>
      </text>
    </comment>
    <comment ref="F127" authorId="0" shapeId="0" xr:uid="{00000000-0006-0000-0000-00006D000000}">
      <text>
        <r>
          <rPr>
            <sz val="11"/>
            <color indexed="8"/>
            <rFont val="Calibri"/>
            <family val="2"/>
            <scheme val="minor"/>
          </rPr>
          <t xml:space="preserve">Material: R$ 16,07
Equipamento: R$ 5,46
Incidencia: R$ 0,00
Subserviço: R$ 0,00
</t>
        </r>
      </text>
    </comment>
    <comment ref="F128" authorId="0" shapeId="0" xr:uid="{00000000-0006-0000-0000-00006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29" authorId="0" shapeId="0" xr:uid="{00000000-0006-0000-0000-00006F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130" authorId="0" shapeId="0" xr:uid="{00000000-0006-0000-0000-00007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131" authorId="0" shapeId="0" xr:uid="{00000000-0006-0000-0000-000071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132" authorId="0" shapeId="0" xr:uid="{00000000-0006-0000-0000-00007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133" authorId="0" shapeId="0" xr:uid="{00000000-0006-0000-0000-000073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134" authorId="0" shapeId="0" xr:uid="{00000000-0006-0000-0000-000074000000}">
      <text>
        <r>
          <rPr>
            <sz val="11"/>
            <color indexed="8"/>
            <rFont val="Calibri"/>
            <family val="2"/>
            <scheme val="minor"/>
          </rPr>
          <t xml:space="preserve">Material: R$ 16,07
Equipamento: R$ 5,46
Incidencia: R$ 0,00
Subserviço: R$ 0,00
</t>
        </r>
      </text>
    </comment>
    <comment ref="F135" authorId="0" shapeId="0" xr:uid="{00000000-0006-0000-0000-00007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36" authorId="0" shapeId="0" xr:uid="{00000000-0006-0000-0000-000076000000}">
      <text>
        <r>
          <rPr>
            <sz val="11"/>
            <color indexed="8"/>
            <rFont val="Calibri"/>
            <family val="2"/>
            <scheme val="minor"/>
          </rPr>
          <t xml:space="preserve">Material: R$ 338,88
Equipamento: R$ 57,24
Incidencia: R$ 0,00
Subserviço: R$ 0,00
</t>
        </r>
      </text>
    </comment>
    <comment ref="F137" authorId="0" shapeId="0" xr:uid="{00000000-0006-0000-0000-000077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138" authorId="0" shapeId="0" xr:uid="{00000000-0006-0000-0000-00007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139" authorId="0" shapeId="0" xr:uid="{00000000-0006-0000-0000-000079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140" authorId="0" shapeId="0" xr:uid="{00000000-0006-0000-0000-00007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141" authorId="0" shapeId="0" xr:uid="{00000000-0006-0000-0000-00007B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142" authorId="0" shapeId="0" xr:uid="{00000000-0006-0000-0000-00007C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43" authorId="0" shapeId="0" xr:uid="{00000000-0006-0000-0000-00007D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144" authorId="0" shapeId="0" xr:uid="{00000000-0006-0000-0000-00007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145" authorId="0" shapeId="0" xr:uid="{00000000-0006-0000-0000-00007F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146" authorId="0" shapeId="0" xr:uid="{00000000-0006-0000-0000-00008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147" authorId="0" shapeId="0" xr:uid="{00000000-0006-0000-0000-000081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148" authorId="0" shapeId="0" xr:uid="{00000000-0006-0000-0000-00008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49" authorId="0" shapeId="0" xr:uid="{00000000-0006-0000-0000-00008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50" authorId="0" shapeId="0" xr:uid="{00000000-0006-0000-0000-000084000000}">
      <text>
        <r>
          <rPr>
            <sz val="11"/>
            <color indexed="8"/>
            <rFont val="Calibri"/>
            <family val="2"/>
            <scheme val="minor"/>
          </rPr>
          <t xml:space="preserve">Material: R$ 216,76
Equipamento: R$ 815,35
Incidencia: R$ 0,00
Subserviço: R$ 0,00
</t>
        </r>
      </text>
    </comment>
    <comment ref="F151" authorId="0" shapeId="0" xr:uid="{00000000-0006-0000-0000-00008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R$ 352,88
</t>
        </r>
      </text>
    </comment>
    <comment ref="F152" authorId="0" shapeId="0" xr:uid="{00000000-0006-0000-0000-00008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R$ 340,01
</t>
        </r>
      </text>
    </comment>
    <comment ref="F153" authorId="0" shapeId="0" xr:uid="{00000000-0006-0000-0000-00008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54" authorId="0" shapeId="0" xr:uid="{00000000-0006-0000-0000-000088000000}">
      <text>
        <r>
          <rPr>
            <sz val="11"/>
            <color indexed="8"/>
            <rFont val="Calibri"/>
            <family val="2"/>
            <scheme val="minor"/>
          </rPr>
          <t xml:space="preserve">Material: R$ 216,76
Equipamento: R$ 815,35
Incidencia: R$ 0,00
Subserviço: R$ 0,00
</t>
        </r>
      </text>
    </comment>
    <comment ref="F155" authorId="0" shapeId="0" xr:uid="{00000000-0006-0000-0000-00008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R$ 352,88
</t>
        </r>
      </text>
    </comment>
    <comment ref="F156" authorId="0" shapeId="0" xr:uid="{00000000-0006-0000-0000-00008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57" authorId="0" shapeId="0" xr:uid="{00000000-0006-0000-0000-00008B000000}">
      <text>
        <r>
          <rPr>
            <sz val="11"/>
            <color indexed="8"/>
            <rFont val="Calibri"/>
            <family val="2"/>
            <scheme val="minor"/>
          </rPr>
          <t xml:space="preserve">Material: R$ 338,88
Equipamento: R$ 57,24
Incidencia: R$ 0,00
Subserviço: R$ 0,00
</t>
        </r>
      </text>
    </comment>
    <comment ref="F158" authorId="0" shapeId="0" xr:uid="{00000000-0006-0000-0000-00008C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159" authorId="0" shapeId="0" xr:uid="{00000000-0006-0000-0000-00008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60" authorId="0" shapeId="0" xr:uid="{00000000-0006-0000-0000-00008E000000}">
      <text>
        <r>
          <rPr>
            <sz val="11"/>
            <color indexed="8"/>
            <rFont val="Calibri"/>
            <family val="2"/>
            <scheme val="minor"/>
          </rPr>
          <t xml:space="preserve">Material: R$ 139,58
Equipamento: R$ 711,02
Incidencia: R$ 0,00
Subserviço: R$ 0,00
</t>
        </r>
      </text>
    </comment>
    <comment ref="F161" authorId="0" shapeId="0" xr:uid="{00000000-0006-0000-0000-00008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62" authorId="0" shapeId="0" xr:uid="{00000000-0006-0000-0000-000090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163" authorId="0" shapeId="0" xr:uid="{00000000-0006-0000-0000-00009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164" authorId="0" shapeId="0" xr:uid="{00000000-0006-0000-0000-000092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165" authorId="0" shapeId="0" xr:uid="{00000000-0006-0000-0000-00009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166" authorId="0" shapeId="0" xr:uid="{00000000-0006-0000-0000-000094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171" authorId="0" shapeId="0" xr:uid="{00000000-0006-0000-0000-00009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72" authorId="0" shapeId="0" xr:uid="{00000000-0006-0000-0000-00009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73" authorId="0" shapeId="0" xr:uid="{00000000-0006-0000-0000-000097000000}">
      <text>
        <r>
          <rPr>
            <sz val="11"/>
            <color indexed="8"/>
            <rFont val="Calibri"/>
            <family val="2"/>
            <scheme val="minor"/>
          </rPr>
          <t xml:space="preserve">Material: R$ 14,59
Equipamento: R$ 375,39
Incidencia: R$ 0,00
Subserviço: R$ 0,00
</t>
        </r>
      </text>
    </comment>
    <comment ref="F174" authorId="0" shapeId="0" xr:uid="{00000000-0006-0000-0000-000098000000}">
      <text>
        <r>
          <rPr>
            <sz val="11"/>
            <color indexed="8"/>
            <rFont val="Calibri"/>
            <family val="2"/>
            <scheme val="minor"/>
          </rPr>
          <t xml:space="preserve">Material: R$ 29,85
Equipamento: R$ 159,28
Incidencia: R$ 0,00
Subserviço: R$ 0,00
</t>
        </r>
      </text>
    </comment>
    <comment ref="F175" authorId="0" shapeId="0" xr:uid="{00000000-0006-0000-0000-000099000000}">
      <text>
        <r>
          <rPr>
            <sz val="11"/>
            <color indexed="8"/>
            <rFont val="Calibri"/>
            <family val="2"/>
            <scheme val="minor"/>
          </rPr>
          <t xml:space="preserve">Material: R$ 39,74
Equipamento: R$ 566,47
Incidencia: R$ 0,00
Subserviço: R$ 0,00
</t>
        </r>
      </text>
    </comment>
    <comment ref="F176" authorId="0" shapeId="0" xr:uid="{00000000-0006-0000-0000-00009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77" authorId="0" shapeId="0" xr:uid="{00000000-0006-0000-0000-00009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R$ 84,93
Incidencia: R$ 0,00
Subserviço: R$ 119,54
</t>
        </r>
      </text>
    </comment>
    <comment ref="F182" authorId="0" shapeId="0" xr:uid="{00000000-0006-0000-0000-00009C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83" authorId="0" shapeId="0" xr:uid="{00000000-0006-0000-0000-00009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R$ 74736,71
</t>
        </r>
      </text>
    </comment>
    <comment ref="F188" authorId="0" shapeId="0" xr:uid="{00000000-0006-0000-0000-00009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89" authorId="0" shapeId="0" xr:uid="{00000000-0006-0000-0000-00009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R$ 1172216,39
</t>
        </r>
      </text>
    </comment>
    <comment ref="F194" authorId="0" shapeId="0" xr:uid="{00000000-0006-0000-0000-0000A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95" authorId="0" shapeId="0" xr:uid="{00000000-0006-0000-0000-0000A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R$ 32480,78
</t>
        </r>
      </text>
    </comment>
    <comment ref="F200" authorId="0" shapeId="0" xr:uid="{00000000-0006-0000-0000-0000A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1" authorId="0" shapeId="0" xr:uid="{00000000-0006-0000-0000-0000A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R$ 115232,25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1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2" authorId="0" shapeId="0" xr:uid="{00000000-0006-0000-01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R$ 146,78
Incidencia: R$ 0,00
Subserviço: R$ 0,00
</t>
        </r>
      </text>
    </comment>
    <comment ref="F23" authorId="0" shapeId="0" xr:uid="{00000000-0006-0000-0100-00000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R$ 9,58
Incidencia: R$ 0,00
Subserviço: R$ 0,00
</t>
        </r>
      </text>
    </comment>
    <comment ref="F24" authorId="0" shapeId="0" xr:uid="{00000000-0006-0000-0100-00000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5" authorId="0" shapeId="0" xr:uid="{00000000-0006-0000-0100-00000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R$ 838,32
Incidencia: R$ 0,00
Subserviço: R$ 0,00
</t>
        </r>
      </text>
    </comment>
    <comment ref="F26" authorId="0" shapeId="0" xr:uid="{00000000-0006-0000-0100-000008000000}">
      <text>
        <r>
          <rPr>
            <sz val="11"/>
            <color indexed="8"/>
            <rFont val="Calibri"/>
            <family val="2"/>
            <scheme val="minor"/>
          </rPr>
          <t xml:space="preserve">Material: R$ 663,67
Equipamento: R$ 0,00
Incidencia: R$ 0,00
Subserviço: R$ 0,00
</t>
        </r>
      </text>
    </comment>
    <comment ref="F27" authorId="0" shapeId="0" xr:uid="{00000000-0006-0000-0100-00000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R$ 373,14
Incidencia: R$ 0,00
Subserviço: R$ 0,00
</t>
        </r>
      </text>
    </comment>
    <comment ref="F28" authorId="0" shapeId="0" xr:uid="{00000000-0006-0000-0100-00000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9" authorId="0" shapeId="0" xr:uid="{00000000-0006-0000-0100-00000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R$ 838,32
Incidencia: R$ 0,00
Subserviço: R$ 0,00
</t>
        </r>
      </text>
    </comment>
    <comment ref="F30" authorId="0" shapeId="0" xr:uid="{00000000-0006-0000-0100-00000C000000}">
      <text>
        <r>
          <rPr>
            <sz val="11"/>
            <color indexed="8"/>
            <rFont val="Calibri"/>
            <family val="2"/>
            <scheme val="minor"/>
          </rPr>
          <t xml:space="preserve">Material: R$ 663,67
Equipamento: R$ 0,00
Incidencia: R$ 0,00
Subserviço: R$ 0,00
</t>
        </r>
      </text>
    </comment>
    <comment ref="F31" authorId="0" shapeId="0" xr:uid="{00000000-0006-0000-0100-00000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R$ 373,14
Incidencia: R$ 0,00
Subserviço: R$ 0,00
</t>
        </r>
      </text>
    </comment>
    <comment ref="F32" authorId="0" shapeId="0" xr:uid="{00000000-0006-0000-0100-00000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R$ 373,14
Incidencia: R$ 0,00
Subserviço: R$ 0,00
</t>
        </r>
      </text>
    </comment>
    <comment ref="F33" authorId="0" shapeId="0" xr:uid="{00000000-0006-0000-0100-00000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R$ 932,04
Incidencia: R$ 0,00
Subserviço: R$ 0,00
</t>
        </r>
      </text>
    </comment>
    <comment ref="F34" authorId="0" shapeId="0" xr:uid="{00000000-0006-0000-0100-000010000000}">
      <text>
        <r>
          <rPr>
            <sz val="11"/>
            <color indexed="8"/>
            <rFont val="Calibri"/>
            <family val="2"/>
            <scheme val="minor"/>
          </rPr>
          <t xml:space="preserve">Material: R$ 227,52
Equipamento: R$ 0,00
Incidencia: R$ 0,00
Subserviço: R$ 0,00
</t>
        </r>
      </text>
    </comment>
    <comment ref="F35" authorId="0" shapeId="0" xr:uid="{00000000-0006-0000-0100-000011000000}">
      <text>
        <r>
          <rPr>
            <sz val="11"/>
            <color indexed="8"/>
            <rFont val="Calibri"/>
            <family val="2"/>
            <scheme val="minor"/>
          </rPr>
          <t xml:space="preserve">Material: R$ 173,18
Equipamento: R$ 669,92
Incidencia: R$ 0,00
Subserviço: R$ 0,00
</t>
        </r>
      </text>
    </comment>
    <comment ref="F36" authorId="0" shapeId="0" xr:uid="{00000000-0006-0000-0100-00001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7" authorId="0" shapeId="0" xr:uid="{00000000-0006-0000-0100-000013000000}">
      <text>
        <r>
          <rPr>
            <sz val="11"/>
            <color indexed="8"/>
            <rFont val="Calibri"/>
            <family val="2"/>
            <scheme val="minor"/>
          </rPr>
          <t xml:space="preserve">Material: R$ 3474,71
Equipamento: R$ 0,00
Incidencia: R$ 0,00
Subserviço: R$ 0,00
</t>
        </r>
      </text>
    </comment>
    <comment ref="F38" authorId="0" shapeId="0" xr:uid="{00000000-0006-0000-0100-000014000000}">
      <text>
        <r>
          <rPr>
            <sz val="11"/>
            <color indexed="8"/>
            <rFont val="Calibri"/>
            <family val="2"/>
            <scheme val="minor"/>
          </rPr>
          <t xml:space="preserve">Material: R$ 3443,89
Equipamento: R$ 0,00
Incidencia: R$ 0,00
Subserviço: R$ 0,00
</t>
        </r>
      </text>
    </comment>
    <comment ref="F39" authorId="0" shapeId="0" xr:uid="{00000000-0006-0000-0100-00001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R$ 281,68
</t>
        </r>
      </text>
    </comment>
    <comment ref="F40" authorId="0" shapeId="0" xr:uid="{00000000-0006-0000-0100-00001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R$ 281,68
</t>
        </r>
      </text>
    </comment>
    <comment ref="F41" authorId="0" shapeId="0" xr:uid="{00000000-0006-0000-0100-00001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42" authorId="0" shapeId="0" xr:uid="{00000000-0006-0000-0100-000018000000}">
      <text>
        <r>
          <rPr>
            <sz val="11"/>
            <color indexed="8"/>
            <rFont val="Calibri"/>
            <family val="2"/>
            <scheme val="minor"/>
          </rPr>
          <t xml:space="preserve">Material: R$ 74,52
Equipamento: R$ 0,00
Incidencia: R$ 0,00
Subserviço: R$ 0,00
</t>
        </r>
      </text>
    </comment>
    <comment ref="F43" authorId="0" shapeId="0" xr:uid="{00000000-0006-0000-0100-00001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44" authorId="0" shapeId="0" xr:uid="{00000000-0006-0000-0100-00001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45" authorId="0" shapeId="0" xr:uid="{00000000-0006-0000-0100-00001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46" authorId="0" shapeId="0" xr:uid="{00000000-0006-0000-0100-00001C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47" authorId="0" shapeId="0" xr:uid="{00000000-0006-0000-0100-00001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48" authorId="0" shapeId="0" xr:uid="{00000000-0006-0000-0100-00001E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49" authorId="0" shapeId="0" xr:uid="{00000000-0006-0000-0100-00001F000000}">
      <text>
        <r>
          <rPr>
            <sz val="11"/>
            <color indexed="8"/>
            <rFont val="Calibri"/>
            <family val="2"/>
            <scheme val="minor"/>
          </rPr>
          <t xml:space="preserve">Material: R$ 107,50
Equipamento: R$ 0,00
Incidencia: R$ 0,00
Subserviço: R$ 0,00
</t>
        </r>
      </text>
    </comment>
    <comment ref="F50" authorId="0" shapeId="0" xr:uid="{00000000-0006-0000-0100-000020000000}">
      <text>
        <r>
          <rPr>
            <sz val="11"/>
            <color indexed="8"/>
            <rFont val="Calibri"/>
            <family val="2"/>
            <scheme val="minor"/>
          </rPr>
          <t xml:space="preserve">Material: R$ 16,07
Equipamento: R$ 5,46
Incidencia: R$ 0,00
Subserviço: R$ 0,00
</t>
        </r>
      </text>
    </comment>
    <comment ref="F51" authorId="0" shapeId="0" xr:uid="{00000000-0006-0000-0100-000021000000}">
      <text>
        <r>
          <rPr>
            <sz val="11"/>
            <color indexed="8"/>
            <rFont val="Calibri"/>
            <family val="2"/>
            <scheme val="minor"/>
          </rPr>
          <t xml:space="preserve">Material: R$ 338,88
Equipamento: R$ 57,24
Incidencia: R$ 0,00
Subserviço: R$ 0,00
</t>
        </r>
      </text>
    </comment>
    <comment ref="F52" authorId="0" shapeId="0" xr:uid="{00000000-0006-0000-0100-000022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53" authorId="0" shapeId="0" xr:uid="{00000000-0006-0000-0100-00002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54" authorId="0" shapeId="0" xr:uid="{00000000-0006-0000-0100-000024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55" authorId="0" shapeId="0" xr:uid="{00000000-0006-0000-0100-00002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56" authorId="0" shapeId="0" xr:uid="{00000000-0006-0000-0100-000026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57" authorId="0" shapeId="0" xr:uid="{00000000-0006-0000-0100-00002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58" authorId="0" shapeId="0" xr:uid="{00000000-0006-0000-0100-000028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59" authorId="0" shapeId="0" xr:uid="{00000000-0006-0000-0100-000029000000}">
      <text>
        <r>
          <rPr>
            <sz val="11"/>
            <color indexed="8"/>
            <rFont val="Calibri"/>
            <family val="2"/>
            <scheme val="minor"/>
          </rPr>
          <t xml:space="preserve">Material: R$ 16,07
Equipamento: R$ 5,46
Incidencia: R$ 0,00
Subserviço: R$ 0,00
</t>
        </r>
      </text>
    </comment>
    <comment ref="F60" authorId="0" shapeId="0" xr:uid="{00000000-0006-0000-0100-00002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61" authorId="0" shapeId="0" xr:uid="{00000000-0006-0000-0100-00002B000000}">
      <text>
        <r>
          <rPr>
            <sz val="11"/>
            <color indexed="8"/>
            <rFont val="Calibri"/>
            <family val="2"/>
            <scheme val="minor"/>
          </rPr>
          <t xml:space="preserve">Material: R$ 338,88
Equipamento: R$ 57,24
Incidencia: R$ 0,00
Subserviço: R$ 0,00
</t>
        </r>
      </text>
    </comment>
    <comment ref="F62" authorId="0" shapeId="0" xr:uid="{00000000-0006-0000-0100-00002C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63" authorId="0" shapeId="0" xr:uid="{00000000-0006-0000-0100-00002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64" authorId="0" shapeId="0" xr:uid="{00000000-0006-0000-0100-00002E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65" authorId="0" shapeId="0" xr:uid="{00000000-0006-0000-0100-00002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66" authorId="0" shapeId="0" xr:uid="{00000000-0006-0000-0100-000030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67" authorId="0" shapeId="0" xr:uid="{00000000-0006-0000-0100-00003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68" authorId="0" shapeId="0" xr:uid="{00000000-0006-0000-0100-000032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69" authorId="0" shapeId="0" xr:uid="{00000000-0006-0000-0100-000033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70" authorId="0" shapeId="0" xr:uid="{00000000-0006-0000-0100-00003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71" authorId="0" shapeId="0" xr:uid="{00000000-0006-0000-0100-00003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72" authorId="0" shapeId="0" xr:uid="{00000000-0006-0000-0100-000036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73" authorId="0" shapeId="0" xr:uid="{00000000-0006-0000-0100-000037000000}">
      <text>
        <r>
          <rPr>
            <sz val="11"/>
            <color indexed="8"/>
            <rFont val="Calibri"/>
            <family val="2"/>
            <scheme val="minor"/>
          </rPr>
          <t xml:space="preserve">Material: R$ 393,28
Equipamento: R$ 0,00
Incidencia: R$ 0,00
Subserviço: R$ 0,00
</t>
        </r>
      </text>
    </comment>
    <comment ref="F74" authorId="0" shapeId="0" xr:uid="{00000000-0006-0000-0100-00003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75" authorId="0" shapeId="0" xr:uid="{00000000-0006-0000-0100-00003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76" authorId="0" shapeId="0" xr:uid="{00000000-0006-0000-0100-00003A000000}">
      <text>
        <r>
          <rPr>
            <sz val="11"/>
            <color indexed="8"/>
            <rFont val="Calibri"/>
            <family val="2"/>
            <scheme val="minor"/>
          </rPr>
          <t xml:space="preserve">Material: R$ 202,76
Equipamento: R$ 815,35
Incidencia: R$ 0,00
Subserviço: R$ 0,00
</t>
        </r>
      </text>
    </comment>
    <comment ref="F77" authorId="0" shapeId="0" xr:uid="{00000000-0006-0000-0100-00003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R$ 352,88
</t>
        </r>
      </text>
    </comment>
    <comment ref="F78" authorId="0" shapeId="0" xr:uid="{00000000-0006-0000-0100-00003C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79" authorId="0" shapeId="0" xr:uid="{00000000-0006-0000-0100-00003D000000}">
      <text>
        <r>
          <rPr>
            <sz val="11"/>
            <color indexed="8"/>
            <rFont val="Calibri"/>
            <family val="2"/>
            <scheme val="minor"/>
          </rPr>
          <t xml:space="preserve">Material: R$ 202,76
Equipamento: R$ 815,35
Incidencia: R$ 0,00
Subserviço: R$ 0,00
</t>
        </r>
      </text>
    </comment>
    <comment ref="F80" authorId="0" shapeId="0" xr:uid="{00000000-0006-0000-0100-00003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R$ 352,88
</t>
        </r>
      </text>
    </comment>
    <comment ref="F81" authorId="0" shapeId="0" xr:uid="{00000000-0006-0000-0100-00003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R$ 340,01
</t>
        </r>
      </text>
    </comment>
    <comment ref="F82" authorId="0" shapeId="0" xr:uid="{00000000-0006-0000-0100-00004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83" authorId="0" shapeId="0" xr:uid="{00000000-0006-0000-0100-000041000000}">
      <text>
        <r>
          <rPr>
            <sz val="11"/>
            <color indexed="8"/>
            <rFont val="Calibri"/>
            <family val="2"/>
            <scheme val="minor"/>
          </rPr>
          <t xml:space="preserve">Material: R$ 338,88
Equipamento: R$ 57,24
Incidencia: R$ 0,00
Subserviço: R$ 0,00
</t>
        </r>
      </text>
    </comment>
    <comment ref="F84" authorId="0" shapeId="0" xr:uid="{00000000-0006-0000-0100-000042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85" authorId="0" shapeId="0" xr:uid="{00000000-0006-0000-0100-00004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86" authorId="0" shapeId="0" xr:uid="{00000000-0006-0000-0100-000044000000}">
      <text>
        <r>
          <rPr>
            <sz val="11"/>
            <color indexed="8"/>
            <rFont val="Calibri"/>
            <family val="2"/>
            <scheme val="minor"/>
          </rPr>
          <t xml:space="preserve">Material: R$ 139,58
Equipamento: R$ 711,02
Incidencia: R$ 0,00
Subserviço: R$ 0,00
</t>
        </r>
      </text>
    </comment>
    <comment ref="F87" authorId="0" shapeId="0" xr:uid="{00000000-0006-0000-0100-00004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88" authorId="0" shapeId="0" xr:uid="{00000000-0006-0000-0100-000046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89" authorId="0" shapeId="0" xr:uid="{00000000-0006-0000-0100-00004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90" authorId="0" shapeId="0" xr:uid="{00000000-0006-0000-0100-00004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91" authorId="0" shapeId="0" xr:uid="{00000000-0006-0000-0100-000049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92" authorId="0" shapeId="0" xr:uid="{00000000-0006-0000-0100-00004A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93" authorId="0" shapeId="0" xr:uid="{00000000-0006-0000-0100-00004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94" authorId="0" shapeId="0" xr:uid="{00000000-0006-0000-0100-00004C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95" authorId="0" shapeId="0" xr:uid="{00000000-0006-0000-0100-00004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96" authorId="0" shapeId="0" xr:uid="{00000000-0006-0000-0100-00004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R$ 146,78
Incidencia: R$ 0,00
Subserviço: R$ 0,00
</t>
        </r>
      </text>
    </comment>
    <comment ref="F97" authorId="0" shapeId="0" xr:uid="{00000000-0006-0000-0100-00004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R$ 9,58
Incidencia: R$ 0,00
Subserviço: R$ 0,00
</t>
        </r>
      </text>
    </comment>
    <comment ref="F98" authorId="0" shapeId="0" xr:uid="{00000000-0006-0000-0100-00005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99" authorId="0" shapeId="0" xr:uid="{00000000-0006-0000-0100-00005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00" authorId="0" shapeId="0" xr:uid="{00000000-0006-0000-0100-00005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R$ 838,32
Incidencia: R$ 0,00
Subserviço: R$ 0,00
</t>
        </r>
      </text>
    </comment>
    <comment ref="F101" authorId="0" shapeId="0" xr:uid="{00000000-0006-0000-0100-000053000000}">
      <text>
        <r>
          <rPr>
            <sz val="11"/>
            <color indexed="8"/>
            <rFont val="Calibri"/>
            <family val="2"/>
            <scheme val="minor"/>
          </rPr>
          <t xml:space="preserve">Material: R$ 663,67
Equipamento: R$ 0,00
Incidencia: R$ 0,00
Subserviço: R$ 0,00
</t>
        </r>
      </text>
    </comment>
    <comment ref="F102" authorId="0" shapeId="0" xr:uid="{00000000-0006-0000-0100-00005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R$ 373,14
Incidencia: R$ 0,00
Subserviço: R$ 0,00
</t>
        </r>
      </text>
    </comment>
    <comment ref="F103" authorId="0" shapeId="0" xr:uid="{00000000-0006-0000-0100-00005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04" authorId="0" shapeId="0" xr:uid="{00000000-0006-0000-0100-00005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R$ 838,32
Incidencia: R$ 0,00
Subserviço: R$ 0,00
</t>
        </r>
      </text>
    </comment>
    <comment ref="F105" authorId="0" shapeId="0" xr:uid="{00000000-0006-0000-0100-000057000000}">
      <text>
        <r>
          <rPr>
            <sz val="11"/>
            <color indexed="8"/>
            <rFont val="Calibri"/>
            <family val="2"/>
            <scheme val="minor"/>
          </rPr>
          <t xml:space="preserve">Material: R$ 663,67
Equipamento: R$ 0,00
Incidencia: R$ 0,00
Subserviço: R$ 0,00
</t>
        </r>
      </text>
    </comment>
    <comment ref="F106" authorId="0" shapeId="0" xr:uid="{00000000-0006-0000-0100-00005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R$ 373,14
Incidencia: R$ 0,00
Subserviço: R$ 0,00
</t>
        </r>
      </text>
    </comment>
    <comment ref="F107" authorId="0" shapeId="0" xr:uid="{00000000-0006-0000-0100-00005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R$ 373,14
Incidencia: R$ 0,00
Subserviço: R$ 0,00
</t>
        </r>
      </text>
    </comment>
    <comment ref="F108" authorId="0" shapeId="0" xr:uid="{00000000-0006-0000-0100-00005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R$ 932,04
Incidencia: R$ 0,00
Subserviço: R$ 0,00
</t>
        </r>
      </text>
    </comment>
    <comment ref="F109" authorId="0" shapeId="0" xr:uid="{00000000-0006-0000-0100-00005B000000}">
      <text>
        <r>
          <rPr>
            <sz val="11"/>
            <color indexed="8"/>
            <rFont val="Calibri"/>
            <family val="2"/>
            <scheme val="minor"/>
          </rPr>
          <t xml:space="preserve">Material: R$ 227,52
Equipamento: R$ 0,00
Incidencia: R$ 0,00
Subserviço: R$ 0,00
</t>
        </r>
      </text>
    </comment>
    <comment ref="F110" authorId="0" shapeId="0" xr:uid="{00000000-0006-0000-0100-00005C000000}">
      <text>
        <r>
          <rPr>
            <sz val="11"/>
            <color indexed="8"/>
            <rFont val="Calibri"/>
            <family val="2"/>
            <scheme val="minor"/>
          </rPr>
          <t xml:space="preserve">Material: R$ 173,18
Equipamento: R$ 669,92
Incidencia: R$ 0,00
Subserviço: R$ 0,00
</t>
        </r>
      </text>
    </comment>
    <comment ref="F111" authorId="0" shapeId="0" xr:uid="{00000000-0006-0000-0100-00005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12" authorId="0" shapeId="0" xr:uid="{00000000-0006-0000-0100-00005E000000}">
      <text>
        <r>
          <rPr>
            <sz val="11"/>
            <color indexed="8"/>
            <rFont val="Calibri"/>
            <family val="2"/>
            <scheme val="minor"/>
          </rPr>
          <t xml:space="preserve">Material: R$ 3474,71
Equipamento: R$ 0,00
Incidencia: R$ 0,00
Subserviço: R$ 0,00
</t>
        </r>
      </text>
    </comment>
    <comment ref="F113" authorId="0" shapeId="0" xr:uid="{00000000-0006-0000-0100-00005F000000}">
      <text>
        <r>
          <rPr>
            <sz val="11"/>
            <color indexed="8"/>
            <rFont val="Calibri"/>
            <family val="2"/>
            <scheme val="minor"/>
          </rPr>
          <t xml:space="preserve">Material: R$ 3443,89
Equipamento: R$ 0,00
Incidencia: R$ 0,00
Subserviço: R$ 0,00
</t>
        </r>
      </text>
    </comment>
    <comment ref="F114" authorId="0" shapeId="0" xr:uid="{00000000-0006-0000-0100-00006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R$ 281,68
</t>
        </r>
      </text>
    </comment>
    <comment ref="F115" authorId="0" shapeId="0" xr:uid="{00000000-0006-0000-0100-00006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R$ 281,68
</t>
        </r>
      </text>
    </comment>
    <comment ref="F116" authorId="0" shapeId="0" xr:uid="{00000000-0006-0000-0100-00006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17" authorId="0" shapeId="0" xr:uid="{00000000-0006-0000-0100-000063000000}">
      <text>
        <r>
          <rPr>
            <sz val="11"/>
            <color indexed="8"/>
            <rFont val="Calibri"/>
            <family val="2"/>
            <scheme val="minor"/>
          </rPr>
          <t xml:space="preserve">Material: R$ 74,52
Equipamento: R$ 0,00
Incidencia: R$ 0,00
Subserviço: R$ 0,00
</t>
        </r>
      </text>
    </comment>
    <comment ref="F118" authorId="0" shapeId="0" xr:uid="{00000000-0006-0000-0100-00006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19" authorId="0" shapeId="0" xr:uid="{00000000-0006-0000-0100-00006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20" authorId="0" shapeId="0" xr:uid="{00000000-0006-0000-0100-000066000000}">
      <text>
        <r>
          <rPr>
            <sz val="11"/>
            <color indexed="8"/>
            <rFont val="Calibri"/>
            <family val="2"/>
            <scheme val="minor"/>
          </rPr>
          <t xml:space="preserve">Material: R$ 338,88
Equipamento: R$ 57,24
Incidencia: R$ 0,00
Subserviço: R$ 0,00
</t>
        </r>
      </text>
    </comment>
    <comment ref="F121" authorId="0" shapeId="0" xr:uid="{00000000-0006-0000-0100-000067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122" authorId="0" shapeId="0" xr:uid="{00000000-0006-0000-0100-00006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123" authorId="0" shapeId="0" xr:uid="{00000000-0006-0000-0100-00006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124" authorId="0" shapeId="0" xr:uid="{00000000-0006-0000-0100-00006A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125" authorId="0" shapeId="0" xr:uid="{00000000-0006-0000-0100-00006B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126" authorId="0" shapeId="0" xr:uid="{00000000-0006-0000-0100-00006C000000}">
      <text>
        <r>
          <rPr>
            <sz val="11"/>
            <color indexed="8"/>
            <rFont val="Calibri"/>
            <family val="2"/>
            <scheme val="minor"/>
          </rPr>
          <t xml:space="preserve">Material: R$ 107,50
Equipamento: R$ 0,00
Incidencia: R$ 0,00
Subserviço: R$ 0,00
</t>
        </r>
      </text>
    </comment>
    <comment ref="F127" authorId="0" shapeId="0" xr:uid="{00000000-0006-0000-0100-00006D000000}">
      <text>
        <r>
          <rPr>
            <sz val="11"/>
            <color indexed="8"/>
            <rFont val="Calibri"/>
            <family val="2"/>
            <scheme val="minor"/>
          </rPr>
          <t xml:space="preserve">Material: R$ 16,07
Equipamento: R$ 5,46
Incidencia: R$ 0,00
Subserviço: R$ 0,00
</t>
        </r>
      </text>
    </comment>
    <comment ref="F128" authorId="0" shapeId="0" xr:uid="{00000000-0006-0000-0100-00006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29" authorId="0" shapeId="0" xr:uid="{00000000-0006-0000-0100-00006F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130" authorId="0" shapeId="0" xr:uid="{00000000-0006-0000-0100-00007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131" authorId="0" shapeId="0" xr:uid="{00000000-0006-0000-0100-000071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132" authorId="0" shapeId="0" xr:uid="{00000000-0006-0000-0100-00007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133" authorId="0" shapeId="0" xr:uid="{00000000-0006-0000-0100-000073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134" authorId="0" shapeId="0" xr:uid="{00000000-0006-0000-0100-000074000000}">
      <text>
        <r>
          <rPr>
            <sz val="11"/>
            <color indexed="8"/>
            <rFont val="Calibri"/>
            <family val="2"/>
            <scheme val="minor"/>
          </rPr>
          <t xml:space="preserve">Material: R$ 16,07
Equipamento: R$ 5,46
Incidencia: R$ 0,00
Subserviço: R$ 0,00
</t>
        </r>
      </text>
    </comment>
    <comment ref="F135" authorId="0" shapeId="0" xr:uid="{00000000-0006-0000-0100-00007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36" authorId="0" shapeId="0" xr:uid="{00000000-0006-0000-0100-000076000000}">
      <text>
        <r>
          <rPr>
            <sz val="11"/>
            <color indexed="8"/>
            <rFont val="Calibri"/>
            <family val="2"/>
            <scheme val="minor"/>
          </rPr>
          <t xml:space="preserve">Material: R$ 338,88
Equipamento: R$ 57,24
Incidencia: R$ 0,00
Subserviço: R$ 0,00
</t>
        </r>
      </text>
    </comment>
    <comment ref="F137" authorId="0" shapeId="0" xr:uid="{00000000-0006-0000-0100-000077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138" authorId="0" shapeId="0" xr:uid="{00000000-0006-0000-0100-00007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139" authorId="0" shapeId="0" xr:uid="{00000000-0006-0000-0100-000079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140" authorId="0" shapeId="0" xr:uid="{00000000-0006-0000-0100-00007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141" authorId="0" shapeId="0" xr:uid="{00000000-0006-0000-0100-00007B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142" authorId="0" shapeId="0" xr:uid="{00000000-0006-0000-0100-00007C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43" authorId="0" shapeId="0" xr:uid="{00000000-0006-0000-0100-00007D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144" authorId="0" shapeId="0" xr:uid="{00000000-0006-0000-0100-00007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145" authorId="0" shapeId="0" xr:uid="{00000000-0006-0000-0100-00007F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146" authorId="0" shapeId="0" xr:uid="{00000000-0006-0000-0100-00008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147" authorId="0" shapeId="0" xr:uid="{00000000-0006-0000-0100-000081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148" authorId="0" shapeId="0" xr:uid="{00000000-0006-0000-0100-00008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49" authorId="0" shapeId="0" xr:uid="{00000000-0006-0000-0100-00008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50" authorId="0" shapeId="0" xr:uid="{00000000-0006-0000-0100-000084000000}">
      <text>
        <r>
          <rPr>
            <sz val="11"/>
            <color indexed="8"/>
            <rFont val="Calibri"/>
            <family val="2"/>
            <scheme val="minor"/>
          </rPr>
          <t xml:space="preserve">Material: R$ 216,76
Equipamento: R$ 815,35
Incidencia: R$ 0,00
Subserviço: R$ 0,00
</t>
        </r>
      </text>
    </comment>
    <comment ref="F151" authorId="0" shapeId="0" xr:uid="{00000000-0006-0000-0100-00008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R$ 352,88
</t>
        </r>
      </text>
    </comment>
    <comment ref="F152" authorId="0" shapeId="0" xr:uid="{00000000-0006-0000-0100-00008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R$ 340,01
</t>
        </r>
      </text>
    </comment>
    <comment ref="F153" authorId="0" shapeId="0" xr:uid="{00000000-0006-0000-0100-00008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54" authorId="0" shapeId="0" xr:uid="{00000000-0006-0000-0100-000088000000}">
      <text>
        <r>
          <rPr>
            <sz val="11"/>
            <color indexed="8"/>
            <rFont val="Calibri"/>
            <family val="2"/>
            <scheme val="minor"/>
          </rPr>
          <t xml:space="preserve">Material: R$ 216,76
Equipamento: R$ 815,35
Incidencia: R$ 0,00
Subserviço: R$ 0,00
</t>
        </r>
      </text>
    </comment>
    <comment ref="F155" authorId="0" shapeId="0" xr:uid="{00000000-0006-0000-0100-00008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R$ 352,88
</t>
        </r>
      </text>
    </comment>
    <comment ref="F156" authorId="0" shapeId="0" xr:uid="{00000000-0006-0000-0100-00008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57" authorId="0" shapeId="0" xr:uid="{00000000-0006-0000-0100-00008B000000}">
      <text>
        <r>
          <rPr>
            <sz val="11"/>
            <color indexed="8"/>
            <rFont val="Calibri"/>
            <family val="2"/>
            <scheme val="minor"/>
          </rPr>
          <t xml:space="preserve">Material: R$ 338,88
Equipamento: R$ 57,24
Incidencia: R$ 0,00
Subserviço: R$ 0,00
</t>
        </r>
      </text>
    </comment>
    <comment ref="F158" authorId="0" shapeId="0" xr:uid="{00000000-0006-0000-0100-00008C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159" authorId="0" shapeId="0" xr:uid="{00000000-0006-0000-0100-00008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60" authorId="0" shapeId="0" xr:uid="{00000000-0006-0000-0100-00008E000000}">
      <text>
        <r>
          <rPr>
            <sz val="11"/>
            <color indexed="8"/>
            <rFont val="Calibri"/>
            <family val="2"/>
            <scheme val="minor"/>
          </rPr>
          <t xml:space="preserve">Material: R$ 139,58
Equipamento: R$ 711,02
Incidencia: R$ 0,00
Subserviço: R$ 0,00
</t>
        </r>
      </text>
    </comment>
    <comment ref="F161" authorId="0" shapeId="0" xr:uid="{00000000-0006-0000-0100-00008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62" authorId="0" shapeId="0" xr:uid="{00000000-0006-0000-0100-000090000000}">
      <text>
        <r>
          <rPr>
            <sz val="11"/>
            <color indexed="8"/>
            <rFont val="Calibri"/>
            <family val="2"/>
            <scheme val="minor"/>
          </rPr>
          <t xml:space="preserve">Material: R$ 116,54
Equipamento: R$ 4,59
Incidencia: R$ 0,00
Subserviço: R$ 0,00
</t>
        </r>
      </text>
    </comment>
    <comment ref="F163" authorId="0" shapeId="0" xr:uid="{00000000-0006-0000-0100-00009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R$ 184,80
Incidencia: R$ 0,00
Subserviço: R$ 0,00
</t>
        </r>
      </text>
    </comment>
    <comment ref="F164" authorId="0" shapeId="0" xr:uid="{00000000-0006-0000-0100-000092000000}">
      <text>
        <r>
          <rPr>
            <sz val="11"/>
            <color indexed="8"/>
            <rFont val="Calibri"/>
            <family val="2"/>
            <scheme val="minor"/>
          </rPr>
          <t xml:space="preserve">Material: R$ 507,44
Equipamento: R$ 0,00
Incidencia: R$ 0,00
Subserviço: R$ 0,00
</t>
        </r>
      </text>
    </comment>
    <comment ref="F165" authorId="0" shapeId="0" xr:uid="{00000000-0006-0000-0100-00009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R$ 8,99
Incidencia: R$ 0,00
Subserviço: R$ 0,00
</t>
        </r>
      </text>
    </comment>
    <comment ref="F166" authorId="0" shapeId="0" xr:uid="{00000000-0006-0000-0100-000094000000}">
      <text>
        <r>
          <rPr>
            <sz val="11"/>
            <color indexed="8"/>
            <rFont val="Calibri"/>
            <family val="2"/>
            <scheme val="minor"/>
          </rPr>
          <t xml:space="preserve">Material: R$ 6,31
Equipamento: R$ 0,00
Incidencia: R$ 0,00
Subserviço: R$ 0,00
</t>
        </r>
      </text>
    </comment>
    <comment ref="F171" authorId="0" shapeId="0" xr:uid="{00000000-0006-0000-0100-00009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72" authorId="0" shapeId="0" xr:uid="{00000000-0006-0000-0100-00009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73" authorId="0" shapeId="0" xr:uid="{00000000-0006-0000-0100-000097000000}">
      <text>
        <r>
          <rPr>
            <sz val="11"/>
            <color indexed="8"/>
            <rFont val="Calibri"/>
            <family val="2"/>
            <scheme val="minor"/>
          </rPr>
          <t xml:space="preserve">Material: R$ 14,59
Equipamento: R$ 375,39
Incidencia: R$ 0,00
Subserviço: R$ 0,00
</t>
        </r>
      </text>
    </comment>
    <comment ref="F174" authorId="0" shapeId="0" xr:uid="{00000000-0006-0000-0100-000098000000}">
      <text>
        <r>
          <rPr>
            <sz val="11"/>
            <color indexed="8"/>
            <rFont val="Calibri"/>
            <family val="2"/>
            <scheme val="minor"/>
          </rPr>
          <t xml:space="preserve">Material: R$ 29,85
Equipamento: R$ 159,28
Incidencia: R$ 0,00
Subserviço: R$ 0,00
</t>
        </r>
      </text>
    </comment>
    <comment ref="F175" authorId="0" shapeId="0" xr:uid="{00000000-0006-0000-0100-000099000000}">
      <text>
        <r>
          <rPr>
            <sz val="11"/>
            <color indexed="8"/>
            <rFont val="Calibri"/>
            <family val="2"/>
            <scheme val="minor"/>
          </rPr>
          <t xml:space="preserve">Material: R$ 39,74
Equipamento: R$ 566,47
Incidencia: R$ 0,00
Subserviço: R$ 0,00
</t>
        </r>
      </text>
    </comment>
    <comment ref="F176" authorId="0" shapeId="0" xr:uid="{00000000-0006-0000-0100-00009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77" authorId="0" shapeId="0" xr:uid="{00000000-0006-0000-0100-00009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R$ 84,93
Incidencia: R$ 0,00
Subserviço: R$ 119,54
</t>
        </r>
      </text>
    </comment>
    <comment ref="F182" authorId="0" shapeId="0" xr:uid="{00000000-0006-0000-0100-00009C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83" authorId="0" shapeId="0" xr:uid="{00000000-0006-0000-0100-00009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R$ 74736,71
</t>
        </r>
      </text>
    </comment>
    <comment ref="F188" authorId="0" shapeId="0" xr:uid="{00000000-0006-0000-0100-00009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89" authorId="0" shapeId="0" xr:uid="{00000000-0006-0000-0100-00009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R$ 1172216,39
</t>
        </r>
      </text>
    </comment>
    <comment ref="F194" authorId="0" shapeId="0" xr:uid="{00000000-0006-0000-0100-0000A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95" authorId="0" shapeId="0" xr:uid="{00000000-0006-0000-0100-0000A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R$ 32480,78
</t>
        </r>
      </text>
    </comment>
    <comment ref="F200" authorId="0" shapeId="0" xr:uid="{00000000-0006-0000-0100-0000A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1" authorId="0" shapeId="0" xr:uid="{00000000-0006-0000-0100-0000A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R$ 115232,25
</t>
        </r>
      </text>
    </comment>
  </commentList>
</comments>
</file>

<file path=xl/sharedStrings.xml><?xml version="1.0" encoding="utf-8"?>
<sst xmlns="http://schemas.openxmlformats.org/spreadsheetml/2006/main" count="1554" uniqueCount="151">
  <si>
    <t xml:space="preserve">      </t>
  </si>
  <si>
    <t xml:space="preserve">      ESTADO DE SANTA CATARINA</t>
  </si>
  <si>
    <t xml:space="preserve">      PROPOSTA DAS LICITANTES</t>
  </si>
  <si>
    <t>7 - Obras De Arte Especial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</si>
  <si>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</si>
  <si>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</si>
  <si>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</si>
  <si>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</si>
  <si>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</si>
  <si>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</si>
  <si>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</si>
  <si>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</si>
  <si>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</si>
  <si>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</si>
  <si>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</si>
  <si>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</si>
  <si>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</si>
  <si>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</si>
  <si>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</si>
  <si>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</si>
  <si>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</si>
  <si>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Obras De Arte Especial</t>
  </si>
  <si>
    <t>Viaduto 01, comprimento 178,34 m</t>
  </si>
  <si>
    <t>Terraplanagem</t>
  </si>
  <si>
    <t>Tabela Referencial de Preço Sicro JANEIRO 2022 Onerada</t>
  </si>
  <si>
    <t>4805757</t>
  </si>
  <si>
    <t>Escavação mecânica de vala em material de 1ª categoria</t>
  </si>
  <si>
    <t>M3</t>
  </si>
  <si>
    <t/>
  </si>
  <si>
    <t>4815671</t>
  </si>
  <si>
    <t>Reaterro e compactação com soquete vibratório</t>
  </si>
  <si>
    <t>Pavimentação</t>
  </si>
  <si>
    <t>4011464</t>
  </si>
  <si>
    <t>Concreto asfáltico - faixa C-12,5 - massa comercial</t>
  </si>
  <si>
    <t>T</t>
  </si>
  <si>
    <t>CPU137247</t>
  </si>
  <si>
    <t>Aquisição de massa comercial de CBUQ Faixa C</t>
  </si>
  <si>
    <t>4011353</t>
  </si>
  <si>
    <t>Pintura de ligação</t>
  </si>
  <si>
    <t>M2</t>
  </si>
  <si>
    <t>Pavimentação do trecho em Terra Armada</t>
  </si>
  <si>
    <t>4011352</t>
  </si>
  <si>
    <t>Imprimação com emulsão asfáltica</t>
  </si>
  <si>
    <t>4011276</t>
  </si>
  <si>
    <t>Base ou sub-base de brita graduada com brita comercial - 100% Proctor modificado</t>
  </si>
  <si>
    <t>CPU137250</t>
  </si>
  <si>
    <t>Aquisição de brita graduada simples</t>
  </si>
  <si>
    <t>4011279</t>
  </si>
  <si>
    <t>Base ou sub-base de macadame seco com brita comercial - 100% Proctor modificado</t>
  </si>
  <si>
    <t>Ligantes Betuminosos</t>
  </si>
  <si>
    <t>CPU137255</t>
  </si>
  <si>
    <t>Aquisição de Emulsão asfáltica para serviço de imprimação</t>
  </si>
  <si>
    <t>CPU137253</t>
  </si>
  <si>
    <t>Aquisição de Emulsão Asfáltica RR-1C</t>
  </si>
  <si>
    <t>CPU137256</t>
  </si>
  <si>
    <t>Transporte de Emulsão asfáltica para serviço de imprimação</t>
  </si>
  <si>
    <t>CPU137254</t>
  </si>
  <si>
    <t>Transporte de Emulsão Asfáltica RR-1C</t>
  </si>
  <si>
    <t>Drenagem</t>
  </si>
  <si>
    <t>2007971</t>
  </si>
  <si>
    <t>Dreno de PVC D = 100 mm para OAE - fornecimento e instalação</t>
  </si>
  <si>
    <t>M</t>
  </si>
  <si>
    <t>Obra de Arte Especial - Viaduto 01</t>
  </si>
  <si>
    <t>Infraestrutura e Mesoestrutura</t>
  </si>
  <si>
    <t>1106088</t>
  </si>
  <si>
    <t>Lançamento mecânico de concreto com bomba rebocável com capacidade de 30 m³/h - confecção em central dosadora de 30 m³/h</t>
  </si>
  <si>
    <t>CPU137257</t>
  </si>
  <si>
    <t>Concreto Usinado Bombeável Fck = 30 Mpa - Slump 10+-2</t>
  </si>
  <si>
    <t>1100657</t>
  </si>
  <si>
    <t>Adensamento de concreto por vibrador de imersão</t>
  </si>
  <si>
    <t>0407819</t>
  </si>
  <si>
    <t>Armação em aço CA-50 - fornecimento, preparo e colocação</t>
  </si>
  <si>
    <t>KG</t>
  </si>
  <si>
    <t>0307732</t>
  </si>
  <si>
    <t>Aparelho de apoio de neoprene fretado para estruturas pré-moldadas - fornecimento e instalação</t>
  </si>
  <si>
    <t>DM3</t>
  </si>
  <si>
    <t>2108165</t>
  </si>
  <si>
    <t>Escoramento com pontaletes D = 10 cm - utilização de 1 vez - confecção, instalação e retirada</t>
  </si>
  <si>
    <t>1106057</t>
  </si>
  <si>
    <t>Concreto magro - confecção em betoneira e lançamento manual - areia e brita comerciais</t>
  </si>
  <si>
    <t>3108015</t>
  </si>
  <si>
    <t>Fôrmas de compensado plastificado 14 mm - uso geral - utilização de 1 vez - confecção, instalação e retirada</t>
  </si>
  <si>
    <t>Superestrutura</t>
  </si>
  <si>
    <t>Laje de Transição</t>
  </si>
  <si>
    <t>Acabamentos e Barreira New Jersey</t>
  </si>
  <si>
    <t>0307735</t>
  </si>
  <si>
    <t>Junta de dilatação em elastômero e perfil VV - L = 35 mm e H = 60 mm - fornecimento e instalação</t>
  </si>
  <si>
    <t>Contenções</t>
  </si>
  <si>
    <t>Terra Armada EFGH</t>
  </si>
  <si>
    <t>CPU137259</t>
  </si>
  <si>
    <t>Aterro compactado em solo reforçado com fita metálica galvanizada - taxa 3,31 kg/m³ - aterro em areia</t>
  </si>
  <si>
    <t>5406023</t>
  </si>
  <si>
    <t>Muro de escama de concreto armado em solo reforçado com fita metálica com altura até 4 m - tipo 1 - areia e brita comerciais</t>
  </si>
  <si>
    <t>Terra Armada ABCD</t>
  </si>
  <si>
    <t>5406025</t>
  </si>
  <si>
    <t>Muro de escama de concreto armado em solo reforçado com fita metálica com altura de 4,0 a 6 m - tipo 1 - areia e brita comerciais</t>
  </si>
  <si>
    <t>Concreto de Soleira</t>
  </si>
  <si>
    <t>Aterro Compactado não reforçado</t>
  </si>
  <si>
    <t>CPU137264</t>
  </si>
  <si>
    <t>Execução de aterro em areia, adensado mecanicamente com rolo liso a 95% do proctor normal, com fornecimento de material (m³)</t>
  </si>
  <si>
    <t>Barreia New Jersey sobre a terra armada</t>
  </si>
  <si>
    <t>Viaduto 02 Extensão de 124,40 m e 6,50 m de largura - Alternativa 02</t>
  </si>
  <si>
    <t>Pavimentação do Viaduto</t>
  </si>
  <si>
    <t>Obra de Arte Especial - Viaduto 02</t>
  </si>
  <si>
    <t>CPU139515</t>
  </si>
  <si>
    <t>Aterro compactado em solo reforçado com fita metálica galvanizada - taxa 4,13 kg/m³ - aterro em areia (m³)</t>
  </si>
  <si>
    <t xml:space="preserve">Total do Grupo: </t>
  </si>
  <si>
    <t>5 - Sinalização</t>
  </si>
  <si>
    <t>Sinalização</t>
  </si>
  <si>
    <t>SINALIZAÇÃO HORIZONTAL</t>
  </si>
  <si>
    <t>5213403</t>
  </si>
  <si>
    <t>Pintura de faixa com tinta acrílica emulsionada em água - espessura de 0,5 mm</t>
  </si>
  <si>
    <t>5219608</t>
  </si>
  <si>
    <t>Tacha refletiva em plástico injetado - bidirecional tipo III - com um pino - fornecimento e colocação</t>
  </si>
  <si>
    <t>UN</t>
  </si>
  <si>
    <t>5214003</t>
  </si>
  <si>
    <t>Pintura de setas e zebrados com termoplástico por aspersão - espessura de 1,5 mm</t>
  </si>
  <si>
    <t>SINALIZAÇÃO VERTICAL</t>
  </si>
  <si>
    <t>5213476</t>
  </si>
  <si>
    <t>Placa delineador em aço - 0,50 x 0,60 m - película retrorrefletiva tipo I + IV - fornecimento e implantação</t>
  </si>
  <si>
    <t>54 - Estudos e Projetos</t>
  </si>
  <si>
    <t>Estudos e Projetos</t>
  </si>
  <si>
    <t>CPU144255</t>
  </si>
  <si>
    <t>Elaboração de Projetos Executivos Viadutos km 12,695 e km 19,285</t>
  </si>
  <si>
    <t>65 - Administração local</t>
  </si>
  <si>
    <t>Administração local</t>
  </si>
  <si>
    <t>CPU139361</t>
  </si>
  <si>
    <t>Adm Local</t>
  </si>
  <si>
    <t>51 - Mobilização e Desmobilização</t>
  </si>
  <si>
    <t>Mobilização e Desmobilização</t>
  </si>
  <si>
    <t>CPU139363</t>
  </si>
  <si>
    <t>Mobilização / Desmobilização</t>
  </si>
  <si>
    <t>66 - Base de apoio</t>
  </si>
  <si>
    <t>Base de apoio</t>
  </si>
  <si>
    <t>CPU139364</t>
  </si>
  <si>
    <t>Canteiro de Obras</t>
  </si>
  <si>
    <t xml:space="preserve">Total da Proposta: </t>
  </si>
  <si>
    <t>Sistema Integrado de Controle de Obras Públicas</t>
  </si>
  <si>
    <t>Emitido em: 11/02/2026</t>
  </si>
  <si>
    <t>Obra:</t>
  </si>
  <si>
    <t xml:space="preserve"> Processo Licitatório de Viadutos na SC-401, em Florianópolis/SC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</si>
  <si>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</si>
  <si>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</si>
  <si>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</si>
  <si>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</si>
  <si>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</si>
  <si>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</si>
  <si>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</si>
  <si>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</si>
  <si>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</si>
  <si>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230 - Tabela Referencial de Preços SICRO JANEIRO 2025 - Onerada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</si>
</sst>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206</xdr:row>
      <xdr:rowOff>0</xdr:rowOff>
    </xdr:from>
    <xdr:to>
      <xdr:col>0</xdr:col>
      <xdr:colOff>400000</xdr:colOff>
      <xdr:row>206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206</xdr:row>
      <xdr:rowOff>0</xdr:rowOff>
    </xdr:from>
    <xdr:to>
      <xdr:col>0</xdr:col>
      <xdr:colOff>400000</xdr:colOff>
      <xdr:row>206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8"/>
  <sheetViews>
    <sheetView tabSelected="1" workbookViewId="0">
      <selection activeCell="B11" sqref="B11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139</v>
      </c>
      <c r="B6" s="17" t="s">
        <v>140</v>
      </c>
      <c r="C6" s="17"/>
      <c r="D6" s="17"/>
      <c r="H6" s="9" t="s">
        <v>147</v>
      </c>
    </row>
    <row r="7" spans="1:9">
      <c r="A7" s="10" t="s">
        <v>141</v>
      </c>
      <c r="B7" s="6"/>
    </row>
    <row r="8" spans="1:9">
      <c r="A8" s="10" t="s">
        <v>142</v>
      </c>
      <c r="B8" s="6"/>
    </row>
    <row r="9" spans="1:9">
      <c r="A9" s="10" t="s">
        <v>143</v>
      </c>
      <c r="B9" s="6"/>
      <c r="H9" s="12" t="s">
        <v>148</v>
      </c>
      <c r="I9" s="12" t="s">
        <v>149</v>
      </c>
    </row>
    <row r="10" spans="1:9">
      <c r="A10" s="10" t="s">
        <v>144</v>
      </c>
      <c r="B10" s="13" t="s">
        <v>28</v>
      </c>
      <c r="D10" s="10" t="s">
        <v>145</v>
      </c>
      <c r="E10" s="13" t="s">
        <v>28</v>
      </c>
      <c r="H10" s="13" t="e">
        <f>SUM(M:M)/O203</f>
        <v>#VALUE!</v>
      </c>
      <c r="I10" s="13" t="e">
        <f>SUM(N:N)/O203</f>
        <v>#VALUE!</v>
      </c>
    </row>
    <row r="11" spans="1:9">
      <c r="A11" s="10" t="s">
        <v>145</v>
      </c>
      <c r="B11" s="13">
        <v>0.27050000000000002</v>
      </c>
      <c r="D11" s="10" t="s">
        <v>146</v>
      </c>
      <c r="E11" s="13" t="s">
        <v>28</v>
      </c>
    </row>
    <row r="13" spans="1:9" ht="24.95" customHeight="1">
      <c r="A13" s="10" t="s">
        <v>4</v>
      </c>
      <c r="B13" s="18" t="s">
        <v>150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" t="s">
        <v>9</v>
      </c>
      <c r="G18" s="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/>
      <c r="B19" s="3"/>
      <c r="C19" s="3" t="s">
        <v>21</v>
      </c>
      <c r="D19" s="3"/>
      <c r="E19" s="3">
        <v>0</v>
      </c>
      <c r="F19" s="1"/>
      <c r="G19" s="1"/>
      <c r="H19" s="3"/>
      <c r="I19" s="5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/>
      <c r="B20" s="3"/>
      <c r="C20" s="3" t="s">
        <v>22</v>
      </c>
      <c r="D20" s="3"/>
      <c r="E20" s="3">
        <v>0</v>
      </c>
      <c r="F20" s="1"/>
      <c r="G20" s="1"/>
      <c r="H20" s="3"/>
      <c r="I20" s="5"/>
      <c r="J20" s="3"/>
      <c r="K20" s="3"/>
      <c r="L20" s="3"/>
      <c r="M20" s="3"/>
      <c r="N20" s="3"/>
      <c r="O20" s="3"/>
      <c r="P20" s="3"/>
      <c r="Q20" s="2"/>
    </row>
    <row r="21" spans="1:17" ht="24.95" customHeight="1">
      <c r="A21" s="3"/>
      <c r="B21" s="3"/>
      <c r="C21" s="3" t="s">
        <v>23</v>
      </c>
      <c r="D21" s="3"/>
      <c r="E21" s="3">
        <v>0</v>
      </c>
      <c r="F21" s="1"/>
      <c r="G21" s="1"/>
      <c r="H21" s="3"/>
      <c r="I21" s="5"/>
      <c r="J21" s="3"/>
      <c r="K21" s="3"/>
      <c r="L21" s="3"/>
      <c r="M21" s="3"/>
      <c r="N21" s="3"/>
      <c r="O21" s="3"/>
      <c r="P21" s="3"/>
      <c r="Q21" s="2"/>
    </row>
    <row r="22" spans="1:17" ht="24.95" customHeight="1">
      <c r="A22" s="3" t="s">
        <v>24</v>
      </c>
      <c r="B22" s="3" t="s">
        <v>25</v>
      </c>
      <c r="C22" s="3" t="s">
        <v>26</v>
      </c>
      <c r="D22" s="3" t="s">
        <v>27</v>
      </c>
      <c r="E22" s="3">
        <v>658.08</v>
      </c>
      <c r="F22" s="1" t="s">
        <v>28</v>
      </c>
      <c r="G22" s="1" t="s">
        <v>28</v>
      </c>
      <c r="H22" s="2" t="e">
        <f>F22+G22</f>
        <v>#VALUE!</v>
      </c>
      <c r="I22" s="5">
        <v>27.05</v>
      </c>
      <c r="J22" s="2" t="e">
        <f>F22+(TRUNC(I22/100*F22,2))</f>
        <v>#VALUE!</v>
      </c>
      <c r="K22" s="2" t="e">
        <f>G22+(TRUNC(I22/100*G22,2))</f>
        <v>#VALUE!</v>
      </c>
      <c r="L22" s="2" t="e">
        <f>TRUNC(J22+K22,2)</f>
        <v>#VALUE!</v>
      </c>
      <c r="M22" s="2" t="e">
        <f>TRUNC(IF((J22+K22), (J22/(J22+K22)*O22), 0), 2)</f>
        <v>#VALUE!</v>
      </c>
      <c r="N22" s="2" t="e">
        <f>TRUNC(IF((J22+K22), (K22/(J22+K22)*O22), 0), 2)</f>
        <v>#VALUE!</v>
      </c>
      <c r="O22" s="2" t="e">
        <f>TRUNC(L22*E22,2)</f>
        <v>#VALUE!</v>
      </c>
      <c r="P22" s="3" t="e">
        <f>IF(O22&lt;=(Referencial!O22*1.05),"PREÇO VÁLIDO","PREÇO INVÁLIDO")</f>
        <v>#VALUE!</v>
      </c>
      <c r="Q22" s="2" t="e">
        <f>(O22/Referencial!O22)-1</f>
        <v>#VALUE!</v>
      </c>
    </row>
    <row r="23" spans="1:17" ht="24.95" customHeight="1">
      <c r="A23" s="3" t="s">
        <v>24</v>
      </c>
      <c r="B23" s="3" t="s">
        <v>29</v>
      </c>
      <c r="C23" s="3" t="s">
        <v>30</v>
      </c>
      <c r="D23" s="3" t="s">
        <v>27</v>
      </c>
      <c r="E23" s="3">
        <v>430.99</v>
      </c>
      <c r="F23" s="1" t="s">
        <v>28</v>
      </c>
      <c r="G23" s="1" t="s">
        <v>28</v>
      </c>
      <c r="H23" s="2" t="e">
        <f>F23+G23</f>
        <v>#VALUE!</v>
      </c>
      <c r="I23" s="5">
        <v>27.05</v>
      </c>
      <c r="J23" s="2" t="e">
        <f>F23+(TRUNC(I23/100*F23,2))</f>
        <v>#VALUE!</v>
      </c>
      <c r="K23" s="2" t="e">
        <f>G23+(TRUNC(I23/100*G23,2))</f>
        <v>#VALUE!</v>
      </c>
      <c r="L23" s="2" t="e">
        <f>TRUNC(J23+K23,2)</f>
        <v>#VALUE!</v>
      </c>
      <c r="M23" s="2" t="e">
        <f>TRUNC(IF((J23+K23), (J23/(J23+K23)*O23), 0), 2)</f>
        <v>#VALUE!</v>
      </c>
      <c r="N23" s="2" t="e">
        <f>TRUNC(IF((J23+K23), (K23/(J23+K23)*O23), 0), 2)</f>
        <v>#VALUE!</v>
      </c>
      <c r="O23" s="2" t="e">
        <f>TRUNC(L23*E23,2)</f>
        <v>#VALUE!</v>
      </c>
      <c r="P23" s="3" t="e">
        <f>IF(O23&lt;=(Referencial!O23*1.05),"PREÇO VÁLIDO","PREÇO INVÁLIDO")</f>
        <v>#VALUE!</v>
      </c>
      <c r="Q23" s="2" t="e">
        <f>(O23/Referencial!O23)-1</f>
        <v>#VALUE!</v>
      </c>
    </row>
    <row r="24" spans="1:17" ht="24.95" customHeight="1">
      <c r="A24" s="3"/>
      <c r="B24" s="3"/>
      <c r="C24" s="3" t="s">
        <v>31</v>
      </c>
      <c r="D24" s="3"/>
      <c r="E24" s="3">
        <v>0</v>
      </c>
      <c r="F24" s="1"/>
      <c r="G24" s="1"/>
      <c r="H24" s="3"/>
      <c r="I24" s="5"/>
      <c r="J24" s="3"/>
      <c r="K24" s="3"/>
      <c r="L24" s="3"/>
      <c r="M24" s="3"/>
      <c r="N24" s="3"/>
      <c r="O24" s="3"/>
      <c r="P24" s="3"/>
      <c r="Q24" s="2"/>
    </row>
    <row r="25" spans="1:17" ht="24.95" customHeight="1">
      <c r="A25" s="3" t="s">
        <v>24</v>
      </c>
      <c r="B25" s="3" t="s">
        <v>32</v>
      </c>
      <c r="C25" s="3" t="s">
        <v>33</v>
      </c>
      <c r="D25" s="3" t="s">
        <v>34</v>
      </c>
      <c r="E25" s="3">
        <v>264</v>
      </c>
      <c r="F25" s="1" t="s">
        <v>28</v>
      </c>
      <c r="G25" s="1" t="s">
        <v>28</v>
      </c>
      <c r="H25" s="2" t="e">
        <f>F25+G25</f>
        <v>#VALUE!</v>
      </c>
      <c r="I25" s="5">
        <v>27.05</v>
      </c>
      <c r="J25" s="2" t="e">
        <f>F25+(TRUNC(I25/100*F25,2))</f>
        <v>#VALUE!</v>
      </c>
      <c r="K25" s="2" t="e">
        <f>G25+(TRUNC(I25/100*G25,2))</f>
        <v>#VALUE!</v>
      </c>
      <c r="L25" s="2" t="e">
        <f>TRUNC(J25+K25,2)</f>
        <v>#VALUE!</v>
      </c>
      <c r="M25" s="2" t="e">
        <f>TRUNC(IF((J25+K25), (J25/(J25+K25)*O25), 0), 2)</f>
        <v>#VALUE!</v>
      </c>
      <c r="N25" s="2" t="e">
        <f>TRUNC(IF((J25+K25), (K25/(J25+K25)*O25), 0), 2)</f>
        <v>#VALUE!</v>
      </c>
      <c r="O25" s="2" t="e">
        <f>TRUNC(L25*E25,2)</f>
        <v>#VALUE!</v>
      </c>
      <c r="P25" s="3" t="e">
        <f>IF(O25&lt;=(Referencial!O25*1.05),"PREÇO VÁLIDO","PREÇO INVÁLIDO")</f>
        <v>#VALUE!</v>
      </c>
      <c r="Q25" s="2" t="e">
        <f>(O25/Referencial!O25)-1</f>
        <v>#VALUE!</v>
      </c>
    </row>
    <row r="26" spans="1:17" ht="24.95" customHeight="1">
      <c r="A26" s="3" t="s">
        <v>24</v>
      </c>
      <c r="B26" s="3" t="s">
        <v>35</v>
      </c>
      <c r="C26" s="3" t="s">
        <v>36</v>
      </c>
      <c r="D26" s="3" t="s">
        <v>34</v>
      </c>
      <c r="E26" s="3">
        <v>264</v>
      </c>
      <c r="F26" s="1" t="s">
        <v>28</v>
      </c>
      <c r="G26" s="1" t="s">
        <v>28</v>
      </c>
      <c r="H26" s="2" t="e">
        <f>F26+G26</f>
        <v>#VALUE!</v>
      </c>
      <c r="I26" s="5">
        <v>15</v>
      </c>
      <c r="J26" s="2" t="e">
        <f>F26+(TRUNC(I26/100*F26,2))</f>
        <v>#VALUE!</v>
      </c>
      <c r="K26" s="2" t="e">
        <f>G26+(TRUNC(I26/100*G26,2))</f>
        <v>#VALUE!</v>
      </c>
      <c r="L26" s="2" t="e">
        <f>TRUNC(J26+K26,2)</f>
        <v>#VALUE!</v>
      </c>
      <c r="M26" s="2" t="e">
        <f>TRUNC(IF((J26+K26), (J26/(J26+K26)*O26), 0), 2)</f>
        <v>#VALUE!</v>
      </c>
      <c r="N26" s="2" t="e">
        <f>TRUNC(IF((J26+K26), (K26/(J26+K26)*O26), 0), 2)</f>
        <v>#VALUE!</v>
      </c>
      <c r="O26" s="2" t="e">
        <f>TRUNC(L26*E26,2)</f>
        <v>#VALUE!</v>
      </c>
      <c r="P26" s="3" t="e">
        <f>IF(O26&lt;=(Referencial!O26*1.05),"PREÇO VÁLIDO","PREÇO INVÁLIDO")</f>
        <v>#VALUE!</v>
      </c>
      <c r="Q26" s="2" t="e">
        <f>(O26/Referencial!O26)-1</f>
        <v>#VALUE!</v>
      </c>
    </row>
    <row r="27" spans="1:17" ht="24.95" customHeight="1">
      <c r="A27" s="3" t="s">
        <v>24</v>
      </c>
      <c r="B27" s="3" t="s">
        <v>37</v>
      </c>
      <c r="C27" s="3" t="s">
        <v>38</v>
      </c>
      <c r="D27" s="3" t="s">
        <v>39</v>
      </c>
      <c r="E27" s="3">
        <v>2200</v>
      </c>
      <c r="F27" s="1" t="s">
        <v>28</v>
      </c>
      <c r="G27" s="1" t="s">
        <v>28</v>
      </c>
      <c r="H27" s="2" t="e">
        <f>F27+G27</f>
        <v>#VALUE!</v>
      </c>
      <c r="I27" s="5">
        <v>27.05</v>
      </c>
      <c r="J27" s="2" t="e">
        <f>F27+(TRUNC(I27/100*F27,2))</f>
        <v>#VALUE!</v>
      </c>
      <c r="K27" s="2" t="e">
        <f>G27+(TRUNC(I27/100*G27,2))</f>
        <v>#VALUE!</v>
      </c>
      <c r="L27" s="2" t="e">
        <f>TRUNC(J27+K27,2)</f>
        <v>#VALUE!</v>
      </c>
      <c r="M27" s="2" t="e">
        <f>TRUNC(IF((J27+K27), (J27/(J27+K27)*O27), 0), 2)</f>
        <v>#VALUE!</v>
      </c>
      <c r="N27" s="2" t="e">
        <f>TRUNC(IF((J27+K27), (K27/(J27+K27)*O27), 0), 2)</f>
        <v>#VALUE!</v>
      </c>
      <c r="O27" s="2" t="e">
        <f>TRUNC(L27*E27,2)</f>
        <v>#VALUE!</v>
      </c>
      <c r="P27" s="3" t="e">
        <f>IF(O27&lt;=(Referencial!O27*1.05),"PREÇO VÁLIDO","PREÇO INVÁLIDO")</f>
        <v>#VALUE!</v>
      </c>
      <c r="Q27" s="2" t="e">
        <f>(O27/Referencial!O27)-1</f>
        <v>#VALUE!</v>
      </c>
    </row>
    <row r="28" spans="1:17" ht="24.95" customHeight="1">
      <c r="A28" s="3"/>
      <c r="B28" s="3"/>
      <c r="C28" s="3" t="s">
        <v>40</v>
      </c>
      <c r="D28" s="3"/>
      <c r="E28" s="3">
        <v>0</v>
      </c>
      <c r="F28" s="1"/>
      <c r="G28" s="1"/>
      <c r="H28" s="3"/>
      <c r="I28" s="5"/>
      <c r="J28" s="3"/>
      <c r="K28" s="3"/>
      <c r="L28" s="3"/>
      <c r="M28" s="3"/>
      <c r="N28" s="3"/>
      <c r="O28" s="3"/>
      <c r="P28" s="3"/>
      <c r="Q28" s="2"/>
    </row>
    <row r="29" spans="1:17" ht="24.95" customHeight="1">
      <c r="A29" s="3" t="s">
        <v>24</v>
      </c>
      <c r="B29" s="3" t="s">
        <v>32</v>
      </c>
      <c r="C29" s="3" t="s">
        <v>33</v>
      </c>
      <c r="D29" s="3" t="s">
        <v>34</v>
      </c>
      <c r="E29" s="3">
        <v>210.42</v>
      </c>
      <c r="F29" s="1" t="s">
        <v>28</v>
      </c>
      <c r="G29" s="1" t="s">
        <v>28</v>
      </c>
      <c r="H29" s="2" t="e">
        <f t="shared" ref="H29:H35" si="0">F29+G29</f>
        <v>#VALUE!</v>
      </c>
      <c r="I29" s="5">
        <v>27.05</v>
      </c>
      <c r="J29" s="2" t="e">
        <f t="shared" ref="J29:J35" si="1">F29+(TRUNC(I29/100*F29,2))</f>
        <v>#VALUE!</v>
      </c>
      <c r="K29" s="2" t="e">
        <f t="shared" ref="K29:K35" si="2">G29+(TRUNC(I29/100*G29,2))</f>
        <v>#VALUE!</v>
      </c>
      <c r="L29" s="2" t="e">
        <f t="shared" ref="L29:L35" si="3">TRUNC(J29+K29,2)</f>
        <v>#VALUE!</v>
      </c>
      <c r="M29" s="2" t="e">
        <f t="shared" ref="M29:M35" si="4">TRUNC(IF((J29+K29), (J29/(J29+K29)*O29), 0), 2)</f>
        <v>#VALUE!</v>
      </c>
      <c r="N29" s="2" t="e">
        <f t="shared" ref="N29:N35" si="5">TRUNC(IF((J29+K29), (K29/(J29+K29)*O29), 0), 2)</f>
        <v>#VALUE!</v>
      </c>
      <c r="O29" s="2" t="e">
        <f t="shared" ref="O29:O35" si="6">TRUNC(L29*E29,2)</f>
        <v>#VALUE!</v>
      </c>
      <c r="P29" s="3" t="e">
        <f>IF(O29&lt;=(Referencial!O29*1.05),"PREÇO VÁLIDO","PREÇO INVÁLIDO")</f>
        <v>#VALUE!</v>
      </c>
      <c r="Q29" s="2" t="e">
        <f>(O29/Referencial!O29)-1</f>
        <v>#VALUE!</v>
      </c>
    </row>
    <row r="30" spans="1:17" ht="24.95" customHeight="1">
      <c r="A30" s="3" t="s">
        <v>24</v>
      </c>
      <c r="B30" s="3" t="s">
        <v>35</v>
      </c>
      <c r="C30" s="3" t="s">
        <v>36</v>
      </c>
      <c r="D30" s="3" t="s">
        <v>34</v>
      </c>
      <c r="E30" s="3">
        <v>210.42</v>
      </c>
      <c r="F30" s="1" t="s">
        <v>28</v>
      </c>
      <c r="G30" s="1" t="s">
        <v>28</v>
      </c>
      <c r="H30" s="2" t="e">
        <f t="shared" si="0"/>
        <v>#VALUE!</v>
      </c>
      <c r="I30" s="5">
        <v>15</v>
      </c>
      <c r="J30" s="2" t="e">
        <f t="shared" si="1"/>
        <v>#VALUE!</v>
      </c>
      <c r="K30" s="2" t="e">
        <f t="shared" si="2"/>
        <v>#VALUE!</v>
      </c>
      <c r="L30" s="2" t="e">
        <f t="shared" si="3"/>
        <v>#VALUE!</v>
      </c>
      <c r="M30" s="2" t="e">
        <f t="shared" si="4"/>
        <v>#VALUE!</v>
      </c>
      <c r="N30" s="2" t="e">
        <f t="shared" si="5"/>
        <v>#VALUE!</v>
      </c>
      <c r="O30" s="2" t="e">
        <f t="shared" si="6"/>
        <v>#VALUE!</v>
      </c>
      <c r="P30" s="3" t="e">
        <f>IF(O30&lt;=(Referencial!O30*1.05),"PREÇO VÁLIDO","PREÇO INVÁLIDO")</f>
        <v>#VALUE!</v>
      </c>
      <c r="Q30" s="2" t="e">
        <f>(O30/Referencial!O30)-1</f>
        <v>#VALUE!</v>
      </c>
    </row>
    <row r="31" spans="1:17" ht="24.95" customHeight="1">
      <c r="A31" s="3" t="s">
        <v>24</v>
      </c>
      <c r="B31" s="3" t="s">
        <v>37</v>
      </c>
      <c r="C31" s="3" t="s">
        <v>38</v>
      </c>
      <c r="D31" s="3" t="s">
        <v>39</v>
      </c>
      <c r="E31" s="3">
        <v>1169</v>
      </c>
      <c r="F31" s="1" t="s">
        <v>28</v>
      </c>
      <c r="G31" s="1" t="s">
        <v>28</v>
      </c>
      <c r="H31" s="2" t="e">
        <f t="shared" si="0"/>
        <v>#VALUE!</v>
      </c>
      <c r="I31" s="5">
        <v>27.05</v>
      </c>
      <c r="J31" s="2" t="e">
        <f t="shared" si="1"/>
        <v>#VALUE!</v>
      </c>
      <c r="K31" s="2" t="e">
        <f t="shared" si="2"/>
        <v>#VALUE!</v>
      </c>
      <c r="L31" s="2" t="e">
        <f t="shared" si="3"/>
        <v>#VALUE!</v>
      </c>
      <c r="M31" s="2" t="e">
        <f t="shared" si="4"/>
        <v>#VALUE!</v>
      </c>
      <c r="N31" s="2" t="e">
        <f t="shared" si="5"/>
        <v>#VALUE!</v>
      </c>
      <c r="O31" s="2" t="e">
        <f t="shared" si="6"/>
        <v>#VALUE!</v>
      </c>
      <c r="P31" s="3" t="e">
        <f>IF(O31&lt;=(Referencial!O31*1.05),"PREÇO VÁLIDO","PREÇO INVÁLIDO")</f>
        <v>#VALUE!</v>
      </c>
      <c r="Q31" s="2" t="e">
        <f>(O31/Referencial!O31)-1</f>
        <v>#VALUE!</v>
      </c>
    </row>
    <row r="32" spans="1:17" ht="24.95" customHeight="1">
      <c r="A32" s="3" t="s">
        <v>24</v>
      </c>
      <c r="B32" s="3" t="s">
        <v>41</v>
      </c>
      <c r="C32" s="3" t="s">
        <v>42</v>
      </c>
      <c r="D32" s="3" t="s">
        <v>39</v>
      </c>
      <c r="E32" s="3">
        <v>1169</v>
      </c>
      <c r="F32" s="1" t="s">
        <v>28</v>
      </c>
      <c r="G32" s="1" t="s">
        <v>28</v>
      </c>
      <c r="H32" s="2" t="e">
        <f t="shared" si="0"/>
        <v>#VALUE!</v>
      </c>
      <c r="I32" s="5">
        <v>27.05</v>
      </c>
      <c r="J32" s="2" t="e">
        <f t="shared" si="1"/>
        <v>#VALUE!</v>
      </c>
      <c r="K32" s="2" t="e">
        <f t="shared" si="2"/>
        <v>#VALUE!</v>
      </c>
      <c r="L32" s="2" t="e">
        <f t="shared" si="3"/>
        <v>#VALUE!</v>
      </c>
      <c r="M32" s="2" t="e">
        <f t="shared" si="4"/>
        <v>#VALUE!</v>
      </c>
      <c r="N32" s="2" t="e">
        <f t="shared" si="5"/>
        <v>#VALUE!</v>
      </c>
      <c r="O32" s="2" t="e">
        <f t="shared" si="6"/>
        <v>#VALUE!</v>
      </c>
      <c r="P32" s="3" t="e">
        <f>IF(O32&lt;=(Referencial!O32*1.05),"PREÇO VÁLIDO","PREÇO INVÁLIDO")</f>
        <v>#VALUE!</v>
      </c>
      <c r="Q32" s="2" t="e">
        <f>(O32/Referencial!O32)-1</f>
        <v>#VALUE!</v>
      </c>
    </row>
    <row r="33" spans="1:17" ht="24.95" customHeight="1">
      <c r="A33" s="3" t="s">
        <v>24</v>
      </c>
      <c r="B33" s="3" t="s">
        <v>43</v>
      </c>
      <c r="C33" s="3" t="s">
        <v>44</v>
      </c>
      <c r="D33" s="3" t="s">
        <v>27</v>
      </c>
      <c r="E33" s="3">
        <v>175.35</v>
      </c>
      <c r="F33" s="1" t="s">
        <v>28</v>
      </c>
      <c r="G33" s="1" t="s">
        <v>28</v>
      </c>
      <c r="H33" s="2" t="e">
        <f t="shared" si="0"/>
        <v>#VALUE!</v>
      </c>
      <c r="I33" s="5">
        <v>27.05</v>
      </c>
      <c r="J33" s="2" t="e">
        <f t="shared" si="1"/>
        <v>#VALUE!</v>
      </c>
      <c r="K33" s="2" t="e">
        <f t="shared" si="2"/>
        <v>#VALUE!</v>
      </c>
      <c r="L33" s="2" t="e">
        <f t="shared" si="3"/>
        <v>#VALUE!</v>
      </c>
      <c r="M33" s="2" t="e">
        <f t="shared" si="4"/>
        <v>#VALUE!</v>
      </c>
      <c r="N33" s="2" t="e">
        <f t="shared" si="5"/>
        <v>#VALUE!</v>
      </c>
      <c r="O33" s="2" t="e">
        <f t="shared" si="6"/>
        <v>#VALUE!</v>
      </c>
      <c r="P33" s="3" t="e">
        <f>IF(O33&lt;=(Referencial!O33*1.05),"PREÇO VÁLIDO","PREÇO INVÁLIDO")</f>
        <v>#VALUE!</v>
      </c>
      <c r="Q33" s="2" t="e">
        <f>(O33/Referencial!O33)-1</f>
        <v>#VALUE!</v>
      </c>
    </row>
    <row r="34" spans="1:17" ht="24.95" customHeight="1">
      <c r="A34" s="3" t="s">
        <v>24</v>
      </c>
      <c r="B34" s="3" t="s">
        <v>45</v>
      </c>
      <c r="C34" s="3" t="s">
        <v>46</v>
      </c>
      <c r="D34" s="3" t="s">
        <v>27</v>
      </c>
      <c r="E34" s="3">
        <v>175.35</v>
      </c>
      <c r="F34" s="1" t="s">
        <v>28</v>
      </c>
      <c r="G34" s="1" t="s">
        <v>28</v>
      </c>
      <c r="H34" s="2" t="e">
        <f t="shared" si="0"/>
        <v>#VALUE!</v>
      </c>
      <c r="I34" s="5">
        <v>15</v>
      </c>
      <c r="J34" s="2" t="e">
        <f t="shared" si="1"/>
        <v>#VALUE!</v>
      </c>
      <c r="K34" s="2" t="e">
        <f t="shared" si="2"/>
        <v>#VALUE!</v>
      </c>
      <c r="L34" s="2" t="e">
        <f t="shared" si="3"/>
        <v>#VALUE!</v>
      </c>
      <c r="M34" s="2" t="e">
        <f t="shared" si="4"/>
        <v>#VALUE!</v>
      </c>
      <c r="N34" s="2" t="e">
        <f t="shared" si="5"/>
        <v>#VALUE!</v>
      </c>
      <c r="O34" s="2" t="e">
        <f t="shared" si="6"/>
        <v>#VALUE!</v>
      </c>
      <c r="P34" s="3" t="e">
        <f>IF(O34&lt;=(Referencial!O34*1.05),"PREÇO VÁLIDO","PREÇO INVÁLIDO")</f>
        <v>#VALUE!</v>
      </c>
      <c r="Q34" s="2" t="e">
        <f>(O34/Referencial!O34)-1</f>
        <v>#VALUE!</v>
      </c>
    </row>
    <row r="35" spans="1:17" ht="24.95" customHeight="1">
      <c r="A35" s="3" t="s">
        <v>24</v>
      </c>
      <c r="B35" s="3" t="s">
        <v>47</v>
      </c>
      <c r="C35" s="3" t="s">
        <v>48</v>
      </c>
      <c r="D35" s="3" t="s">
        <v>27</v>
      </c>
      <c r="E35" s="3">
        <v>233.8</v>
      </c>
      <c r="F35" s="1" t="s">
        <v>28</v>
      </c>
      <c r="G35" s="1" t="s">
        <v>28</v>
      </c>
      <c r="H35" s="2" t="e">
        <f t="shared" si="0"/>
        <v>#VALUE!</v>
      </c>
      <c r="I35" s="5">
        <v>27.05</v>
      </c>
      <c r="J35" s="2" t="e">
        <f t="shared" si="1"/>
        <v>#VALUE!</v>
      </c>
      <c r="K35" s="2" t="e">
        <f t="shared" si="2"/>
        <v>#VALUE!</v>
      </c>
      <c r="L35" s="2" t="e">
        <f t="shared" si="3"/>
        <v>#VALUE!</v>
      </c>
      <c r="M35" s="2" t="e">
        <f t="shared" si="4"/>
        <v>#VALUE!</v>
      </c>
      <c r="N35" s="2" t="e">
        <f t="shared" si="5"/>
        <v>#VALUE!</v>
      </c>
      <c r="O35" s="2" t="e">
        <f t="shared" si="6"/>
        <v>#VALUE!</v>
      </c>
      <c r="P35" s="3" t="e">
        <f>IF(O35&lt;=(Referencial!O35*1.05),"PREÇO VÁLIDO","PREÇO INVÁLIDO")</f>
        <v>#VALUE!</v>
      </c>
      <c r="Q35" s="2" t="e">
        <f>(O35/Referencial!O35)-1</f>
        <v>#VALUE!</v>
      </c>
    </row>
    <row r="36" spans="1:17" ht="24.95" customHeight="1">
      <c r="A36" s="3"/>
      <c r="B36" s="3"/>
      <c r="C36" s="3" t="s">
        <v>49</v>
      </c>
      <c r="D36" s="3"/>
      <c r="E36" s="3">
        <v>0</v>
      </c>
      <c r="F36" s="1"/>
      <c r="G36" s="1"/>
      <c r="H36" s="3"/>
      <c r="I36" s="5"/>
      <c r="J36" s="3"/>
      <c r="K36" s="3"/>
      <c r="L36" s="3"/>
      <c r="M36" s="3"/>
      <c r="N36" s="3"/>
      <c r="O36" s="3"/>
      <c r="P36" s="3"/>
      <c r="Q36" s="2"/>
    </row>
    <row r="37" spans="1:17" ht="24.95" customHeight="1">
      <c r="A37" s="3" t="s">
        <v>24</v>
      </c>
      <c r="B37" s="3" t="s">
        <v>50</v>
      </c>
      <c r="C37" s="3" t="s">
        <v>51</v>
      </c>
      <c r="D37" s="3" t="s">
        <v>34</v>
      </c>
      <c r="E37" s="3">
        <v>1.52</v>
      </c>
      <c r="F37" s="1" t="s">
        <v>28</v>
      </c>
      <c r="G37" s="1" t="s">
        <v>28</v>
      </c>
      <c r="H37" s="2" t="e">
        <f>F37+G37</f>
        <v>#VALUE!</v>
      </c>
      <c r="I37" s="5">
        <v>15</v>
      </c>
      <c r="J37" s="2" t="e">
        <f>F37+(TRUNC(I37/100*F37,2))</f>
        <v>#VALUE!</v>
      </c>
      <c r="K37" s="2" t="e">
        <f>G37+(TRUNC(I37/100*G37,2))</f>
        <v>#VALUE!</v>
      </c>
      <c r="L37" s="2" t="e">
        <f>TRUNC(J37+K37,2)</f>
        <v>#VALUE!</v>
      </c>
      <c r="M37" s="2" t="e">
        <f>TRUNC(IF((J37+K37), (J37/(J37+K37)*O37), 0), 2)</f>
        <v>#VALUE!</v>
      </c>
      <c r="N37" s="2" t="e">
        <f>TRUNC(IF((J37+K37), (K37/(J37+K37)*O37), 0), 2)</f>
        <v>#VALUE!</v>
      </c>
      <c r="O37" s="2" t="e">
        <f>TRUNC(L37*E37,2)</f>
        <v>#VALUE!</v>
      </c>
      <c r="P37" s="3" t="e">
        <f>IF(O37&lt;=(Referencial!O37*1.05),"PREÇO VÁLIDO","PREÇO INVÁLIDO")</f>
        <v>#VALUE!</v>
      </c>
      <c r="Q37" s="2" t="e">
        <f>(O37/Referencial!O37)-1</f>
        <v>#VALUE!</v>
      </c>
    </row>
    <row r="38" spans="1:17" ht="24.95" customHeight="1">
      <c r="A38" s="3" t="s">
        <v>24</v>
      </c>
      <c r="B38" s="3" t="s">
        <v>52</v>
      </c>
      <c r="C38" s="3" t="s">
        <v>53</v>
      </c>
      <c r="D38" s="3" t="s">
        <v>34</v>
      </c>
      <c r="E38" s="3">
        <v>1.516</v>
      </c>
      <c r="F38" s="1" t="s">
        <v>28</v>
      </c>
      <c r="G38" s="1" t="s">
        <v>28</v>
      </c>
      <c r="H38" s="2" t="e">
        <f>F38+G38</f>
        <v>#VALUE!</v>
      </c>
      <c r="I38" s="5">
        <v>15</v>
      </c>
      <c r="J38" s="2" t="e">
        <f>F38+(TRUNC(I38/100*F38,2))</f>
        <v>#VALUE!</v>
      </c>
      <c r="K38" s="2" t="e">
        <f>G38+(TRUNC(I38/100*G38,2))</f>
        <v>#VALUE!</v>
      </c>
      <c r="L38" s="2" t="e">
        <f>TRUNC(J38+K38,2)</f>
        <v>#VALUE!</v>
      </c>
      <c r="M38" s="2" t="e">
        <f>TRUNC(IF((J38+K38), (J38/(J38+K38)*O38), 0), 2)</f>
        <v>#VALUE!</v>
      </c>
      <c r="N38" s="2" t="e">
        <f>TRUNC(IF((J38+K38), (K38/(J38+K38)*O38), 0), 2)</f>
        <v>#VALUE!</v>
      </c>
      <c r="O38" s="2" t="e">
        <f>TRUNC(L38*E38,2)</f>
        <v>#VALUE!</v>
      </c>
      <c r="P38" s="3" t="e">
        <f>IF(O38&lt;=(Referencial!O38*1.05),"PREÇO VÁLIDO","PREÇO INVÁLIDO")</f>
        <v>#VALUE!</v>
      </c>
      <c r="Q38" s="2" t="e">
        <f>(O38/Referencial!O38)-1</f>
        <v>#VALUE!</v>
      </c>
    </row>
    <row r="39" spans="1:17" ht="24.95" customHeight="1">
      <c r="A39" s="3" t="s">
        <v>24</v>
      </c>
      <c r="B39" s="3" t="s">
        <v>54</v>
      </c>
      <c r="C39" s="3" t="s">
        <v>55</v>
      </c>
      <c r="D39" s="3" t="s">
        <v>34</v>
      </c>
      <c r="E39" s="3">
        <v>1.52</v>
      </c>
      <c r="F39" s="1" t="s">
        <v>28</v>
      </c>
      <c r="G39" s="1" t="s">
        <v>28</v>
      </c>
      <c r="H39" s="2" t="e">
        <f>F39+G39</f>
        <v>#VALUE!</v>
      </c>
      <c r="I39" s="5">
        <v>15</v>
      </c>
      <c r="J39" s="2" t="e">
        <f>F39+(TRUNC(I39/100*F39,2))</f>
        <v>#VALUE!</v>
      </c>
      <c r="K39" s="2" t="e">
        <f>G39+(TRUNC(I39/100*G39,2))</f>
        <v>#VALUE!</v>
      </c>
      <c r="L39" s="2" t="e">
        <f>TRUNC(J39+K39,2)</f>
        <v>#VALUE!</v>
      </c>
      <c r="M39" s="2" t="e">
        <f>TRUNC(IF((J39+K39), (J39/(J39+K39)*O39), 0), 2)</f>
        <v>#VALUE!</v>
      </c>
      <c r="N39" s="2" t="e">
        <f>TRUNC(IF((J39+K39), (K39/(J39+K39)*O39), 0), 2)</f>
        <v>#VALUE!</v>
      </c>
      <c r="O39" s="2" t="e">
        <f>TRUNC(L39*E39,2)</f>
        <v>#VALUE!</v>
      </c>
      <c r="P39" s="3" t="e">
        <f>IF(O39&lt;=(Referencial!O39*1.05),"PREÇO VÁLIDO","PREÇO INVÁLIDO")</f>
        <v>#VALUE!</v>
      </c>
      <c r="Q39" s="2" t="e">
        <f>(O39/Referencial!O39)-1</f>
        <v>#VALUE!</v>
      </c>
    </row>
    <row r="40" spans="1:17" ht="24.95" customHeight="1">
      <c r="A40" s="3" t="s">
        <v>24</v>
      </c>
      <c r="B40" s="3" t="s">
        <v>56</v>
      </c>
      <c r="C40" s="3" t="s">
        <v>57</v>
      </c>
      <c r="D40" s="3" t="s">
        <v>34</v>
      </c>
      <c r="E40" s="3">
        <v>1.516</v>
      </c>
      <c r="F40" s="1" t="s">
        <v>28</v>
      </c>
      <c r="G40" s="1" t="s">
        <v>28</v>
      </c>
      <c r="H40" s="2" t="e">
        <f>F40+G40</f>
        <v>#VALUE!</v>
      </c>
      <c r="I40" s="5">
        <v>15</v>
      </c>
      <c r="J40" s="2" t="e">
        <f>F40+(TRUNC(I40/100*F40,2))</f>
        <v>#VALUE!</v>
      </c>
      <c r="K40" s="2" t="e">
        <f>G40+(TRUNC(I40/100*G40,2))</f>
        <v>#VALUE!</v>
      </c>
      <c r="L40" s="2" t="e">
        <f>TRUNC(J40+K40,2)</f>
        <v>#VALUE!</v>
      </c>
      <c r="M40" s="2" t="e">
        <f>TRUNC(IF((J40+K40), (J40/(J40+K40)*O40), 0), 2)</f>
        <v>#VALUE!</v>
      </c>
      <c r="N40" s="2" t="e">
        <f>TRUNC(IF((J40+K40), (K40/(J40+K40)*O40), 0), 2)</f>
        <v>#VALUE!</v>
      </c>
      <c r="O40" s="2" t="e">
        <f>TRUNC(L40*E40,2)</f>
        <v>#VALUE!</v>
      </c>
      <c r="P40" s="3" t="e">
        <f>IF(O40&lt;=(Referencial!O40*1.05),"PREÇO VÁLIDO","PREÇO INVÁLIDO")</f>
        <v>#VALUE!</v>
      </c>
      <c r="Q40" s="2" t="e">
        <f>(O40/Referencial!O40)-1</f>
        <v>#VALUE!</v>
      </c>
    </row>
    <row r="41" spans="1:17" ht="24.95" customHeight="1">
      <c r="A41" s="3"/>
      <c r="B41" s="3"/>
      <c r="C41" s="3" t="s">
        <v>58</v>
      </c>
      <c r="D41" s="3"/>
      <c r="E41" s="3">
        <v>0</v>
      </c>
      <c r="F41" s="1"/>
      <c r="G41" s="1"/>
      <c r="H41" s="3"/>
      <c r="I41" s="5"/>
      <c r="J41" s="3"/>
      <c r="K41" s="3"/>
      <c r="L41" s="3"/>
      <c r="M41" s="3"/>
      <c r="N41" s="3"/>
      <c r="O41" s="3"/>
      <c r="P41" s="3"/>
      <c r="Q41" s="2"/>
    </row>
    <row r="42" spans="1:17" ht="24.95" customHeight="1">
      <c r="A42" s="3" t="s">
        <v>24</v>
      </c>
      <c r="B42" s="3" t="s">
        <v>59</v>
      </c>
      <c r="C42" s="3" t="s">
        <v>60</v>
      </c>
      <c r="D42" s="3" t="s">
        <v>61</v>
      </c>
      <c r="E42" s="3">
        <v>25</v>
      </c>
      <c r="F42" s="1" t="s">
        <v>28</v>
      </c>
      <c r="G42" s="1" t="s">
        <v>28</v>
      </c>
      <c r="H42" s="2" t="e">
        <f>F42+G42</f>
        <v>#VALUE!</v>
      </c>
      <c r="I42" s="5">
        <v>27.05</v>
      </c>
      <c r="J42" s="2" t="e">
        <f>F42+(TRUNC(I42/100*F42,2))</f>
        <v>#VALUE!</v>
      </c>
      <c r="K42" s="2" t="e">
        <f>G42+(TRUNC(I42/100*G42,2))</f>
        <v>#VALUE!</v>
      </c>
      <c r="L42" s="2" t="e">
        <f>TRUNC(J42+K42,2)</f>
        <v>#VALUE!</v>
      </c>
      <c r="M42" s="2" t="e">
        <f>TRUNC(IF((J42+K42), (J42/(J42+K42)*O42), 0), 2)</f>
        <v>#VALUE!</v>
      </c>
      <c r="N42" s="2" t="e">
        <f>TRUNC(IF((J42+K42), (K42/(J42+K42)*O42), 0), 2)</f>
        <v>#VALUE!</v>
      </c>
      <c r="O42" s="2" t="e">
        <f>TRUNC(L42*E42,2)</f>
        <v>#VALUE!</v>
      </c>
      <c r="P42" s="3" t="e">
        <f>IF(O42&lt;=(Referencial!O42*1.05),"PREÇO VÁLIDO","PREÇO INVÁLIDO")</f>
        <v>#VALUE!</v>
      </c>
      <c r="Q42" s="2" t="e">
        <f>(O42/Referencial!O42)-1</f>
        <v>#VALUE!</v>
      </c>
    </row>
    <row r="43" spans="1:17" ht="24.95" customHeight="1">
      <c r="A43" s="3"/>
      <c r="B43" s="3"/>
      <c r="C43" s="3" t="s">
        <v>62</v>
      </c>
      <c r="D43" s="3"/>
      <c r="E43" s="3">
        <v>0</v>
      </c>
      <c r="F43" s="1"/>
      <c r="G43" s="1"/>
      <c r="H43" s="3"/>
      <c r="I43" s="5"/>
      <c r="J43" s="3"/>
      <c r="K43" s="3"/>
      <c r="L43" s="3"/>
      <c r="M43" s="3"/>
      <c r="N43" s="3"/>
      <c r="O43" s="3"/>
      <c r="P43" s="3"/>
      <c r="Q43" s="2"/>
    </row>
    <row r="44" spans="1:17" ht="24.95" customHeight="1">
      <c r="A44" s="3"/>
      <c r="B44" s="3"/>
      <c r="C44" s="3" t="s">
        <v>63</v>
      </c>
      <c r="D44" s="3"/>
      <c r="E44" s="3">
        <v>0</v>
      </c>
      <c r="F44" s="1"/>
      <c r="G44" s="1"/>
      <c r="H44" s="3"/>
      <c r="I44" s="5"/>
      <c r="J44" s="3"/>
      <c r="K44" s="3"/>
      <c r="L44" s="3"/>
      <c r="M44" s="3"/>
      <c r="N44" s="3"/>
      <c r="O44" s="3"/>
      <c r="P44" s="3"/>
      <c r="Q44" s="2"/>
    </row>
    <row r="45" spans="1:17" ht="24.95" customHeight="1">
      <c r="A45" s="3" t="s">
        <v>24</v>
      </c>
      <c r="B45" s="3" t="s">
        <v>64</v>
      </c>
      <c r="C45" s="3" t="s">
        <v>65</v>
      </c>
      <c r="D45" s="3" t="s">
        <v>27</v>
      </c>
      <c r="E45" s="3">
        <v>98.32</v>
      </c>
      <c r="F45" s="1" t="s">
        <v>28</v>
      </c>
      <c r="G45" s="1" t="s">
        <v>28</v>
      </c>
      <c r="H45" s="2" t="e">
        <f t="shared" ref="H45:H52" si="7">F45+G45</f>
        <v>#VALUE!</v>
      </c>
      <c r="I45" s="5">
        <v>27.05</v>
      </c>
      <c r="J45" s="2" t="e">
        <f t="shared" ref="J45:J52" si="8">F45+(TRUNC(I45/100*F45,2))</f>
        <v>#VALUE!</v>
      </c>
      <c r="K45" s="2" t="e">
        <f t="shared" ref="K45:K52" si="9">G45+(TRUNC(I45/100*G45,2))</f>
        <v>#VALUE!</v>
      </c>
      <c r="L45" s="2" t="e">
        <f t="shared" ref="L45:L52" si="10">TRUNC(J45+K45,2)</f>
        <v>#VALUE!</v>
      </c>
      <c r="M45" s="2" t="e">
        <f t="shared" ref="M45:M52" si="11">TRUNC(IF((J45+K45), (J45/(J45+K45)*O45), 0), 2)</f>
        <v>#VALUE!</v>
      </c>
      <c r="N45" s="2" t="e">
        <f t="shared" ref="N45:N52" si="12">TRUNC(IF((J45+K45), (K45/(J45+K45)*O45), 0), 2)</f>
        <v>#VALUE!</v>
      </c>
      <c r="O45" s="2" t="e">
        <f t="shared" ref="O45:O52" si="13">TRUNC(L45*E45,2)</f>
        <v>#VALUE!</v>
      </c>
      <c r="P45" s="3" t="e">
        <f>IF(O45&lt;=(Referencial!O45*1.05),"PREÇO VÁLIDO","PREÇO INVÁLIDO")</f>
        <v>#VALUE!</v>
      </c>
      <c r="Q45" s="2" t="e">
        <f>(O45/Referencial!O45)-1</f>
        <v>#VALUE!</v>
      </c>
    </row>
    <row r="46" spans="1:17" ht="24.95" customHeight="1">
      <c r="A46" s="3" t="s">
        <v>24</v>
      </c>
      <c r="B46" s="3" t="s">
        <v>66</v>
      </c>
      <c r="C46" s="3" t="s">
        <v>67</v>
      </c>
      <c r="D46" s="3" t="s">
        <v>27</v>
      </c>
      <c r="E46" s="3">
        <v>98.32</v>
      </c>
      <c r="F46" s="1" t="s">
        <v>28</v>
      </c>
      <c r="G46" s="1" t="s">
        <v>28</v>
      </c>
      <c r="H46" s="2" t="e">
        <f t="shared" si="7"/>
        <v>#VALUE!</v>
      </c>
      <c r="I46" s="5">
        <v>15</v>
      </c>
      <c r="J46" s="2" t="e">
        <f t="shared" si="8"/>
        <v>#VALUE!</v>
      </c>
      <c r="K46" s="2" t="e">
        <f t="shared" si="9"/>
        <v>#VALUE!</v>
      </c>
      <c r="L46" s="2" t="e">
        <f t="shared" si="10"/>
        <v>#VALUE!</v>
      </c>
      <c r="M46" s="2" t="e">
        <f t="shared" si="11"/>
        <v>#VALUE!</v>
      </c>
      <c r="N46" s="2" t="e">
        <f t="shared" si="12"/>
        <v>#VALUE!</v>
      </c>
      <c r="O46" s="2" t="e">
        <f t="shared" si="13"/>
        <v>#VALUE!</v>
      </c>
      <c r="P46" s="3" t="e">
        <f>IF(O46&lt;=(Referencial!O46*1.05),"PREÇO VÁLIDO","PREÇO INVÁLIDO")</f>
        <v>#VALUE!</v>
      </c>
      <c r="Q46" s="2" t="e">
        <f>(O46/Referencial!O46)-1</f>
        <v>#VALUE!</v>
      </c>
    </row>
    <row r="47" spans="1:17" ht="24.95" customHeight="1">
      <c r="A47" s="3" t="s">
        <v>24</v>
      </c>
      <c r="B47" s="3" t="s">
        <v>68</v>
      </c>
      <c r="C47" s="3" t="s">
        <v>69</v>
      </c>
      <c r="D47" s="3" t="s">
        <v>27</v>
      </c>
      <c r="E47" s="3">
        <v>98.32</v>
      </c>
      <c r="F47" s="1" t="s">
        <v>28</v>
      </c>
      <c r="G47" s="1" t="s">
        <v>28</v>
      </c>
      <c r="H47" s="2" t="e">
        <f t="shared" si="7"/>
        <v>#VALUE!</v>
      </c>
      <c r="I47" s="5">
        <v>27.05</v>
      </c>
      <c r="J47" s="2" t="e">
        <f t="shared" si="8"/>
        <v>#VALUE!</v>
      </c>
      <c r="K47" s="2" t="e">
        <f t="shared" si="9"/>
        <v>#VALUE!</v>
      </c>
      <c r="L47" s="2" t="e">
        <f t="shared" si="10"/>
        <v>#VALUE!</v>
      </c>
      <c r="M47" s="2" t="e">
        <f t="shared" si="11"/>
        <v>#VALUE!</v>
      </c>
      <c r="N47" s="2" t="e">
        <f t="shared" si="12"/>
        <v>#VALUE!</v>
      </c>
      <c r="O47" s="2" t="e">
        <f t="shared" si="13"/>
        <v>#VALUE!</v>
      </c>
      <c r="P47" s="3" t="e">
        <f>IF(O47&lt;=(Referencial!O47*1.05),"PREÇO VÁLIDO","PREÇO INVÁLIDO")</f>
        <v>#VALUE!</v>
      </c>
      <c r="Q47" s="2" t="e">
        <f>(O47/Referencial!O47)-1</f>
        <v>#VALUE!</v>
      </c>
    </row>
    <row r="48" spans="1:17" ht="24.95" customHeight="1">
      <c r="A48" s="3" t="s">
        <v>24</v>
      </c>
      <c r="B48" s="3" t="s">
        <v>70</v>
      </c>
      <c r="C48" s="3" t="s">
        <v>71</v>
      </c>
      <c r="D48" s="3" t="s">
        <v>72</v>
      </c>
      <c r="E48" s="3">
        <v>24481</v>
      </c>
      <c r="F48" s="1" t="s">
        <v>28</v>
      </c>
      <c r="G48" s="1" t="s">
        <v>28</v>
      </c>
      <c r="H48" s="2" t="e">
        <f t="shared" si="7"/>
        <v>#VALUE!</v>
      </c>
      <c r="I48" s="5">
        <v>27.05</v>
      </c>
      <c r="J48" s="2" t="e">
        <f t="shared" si="8"/>
        <v>#VALUE!</v>
      </c>
      <c r="K48" s="2" t="e">
        <f t="shared" si="9"/>
        <v>#VALUE!</v>
      </c>
      <c r="L48" s="2" t="e">
        <f t="shared" si="10"/>
        <v>#VALUE!</v>
      </c>
      <c r="M48" s="2" t="e">
        <f t="shared" si="11"/>
        <v>#VALUE!</v>
      </c>
      <c r="N48" s="2" t="e">
        <f t="shared" si="12"/>
        <v>#VALUE!</v>
      </c>
      <c r="O48" s="2" t="e">
        <f t="shared" si="13"/>
        <v>#VALUE!</v>
      </c>
      <c r="P48" s="3" t="e">
        <f>IF(O48&lt;=(Referencial!O48*1.05),"PREÇO VÁLIDO","PREÇO INVÁLIDO")</f>
        <v>#VALUE!</v>
      </c>
      <c r="Q48" s="2" t="e">
        <f>(O48/Referencial!O48)-1</f>
        <v>#VALUE!</v>
      </c>
    </row>
    <row r="49" spans="1:17" ht="24.95" customHeight="1">
      <c r="A49" s="3" t="s">
        <v>24</v>
      </c>
      <c r="B49" s="3" t="s">
        <v>73</v>
      </c>
      <c r="C49" s="3" t="s">
        <v>74</v>
      </c>
      <c r="D49" s="3" t="s">
        <v>75</v>
      </c>
      <c r="E49" s="3">
        <v>194.98</v>
      </c>
      <c r="F49" s="1" t="s">
        <v>28</v>
      </c>
      <c r="G49" s="1" t="s">
        <v>28</v>
      </c>
      <c r="H49" s="2" t="e">
        <f t="shared" si="7"/>
        <v>#VALUE!</v>
      </c>
      <c r="I49" s="5">
        <v>27.05</v>
      </c>
      <c r="J49" s="2" t="e">
        <f t="shared" si="8"/>
        <v>#VALUE!</v>
      </c>
      <c r="K49" s="2" t="e">
        <f t="shared" si="9"/>
        <v>#VALUE!</v>
      </c>
      <c r="L49" s="2" t="e">
        <f t="shared" si="10"/>
        <v>#VALUE!</v>
      </c>
      <c r="M49" s="2" t="e">
        <f t="shared" si="11"/>
        <v>#VALUE!</v>
      </c>
      <c r="N49" s="2" t="e">
        <f t="shared" si="12"/>
        <v>#VALUE!</v>
      </c>
      <c r="O49" s="2" t="e">
        <f t="shared" si="13"/>
        <v>#VALUE!</v>
      </c>
      <c r="P49" s="3" t="e">
        <f>IF(O49&lt;=(Referencial!O49*1.05),"PREÇO VÁLIDO","PREÇO INVÁLIDO")</f>
        <v>#VALUE!</v>
      </c>
      <c r="Q49" s="2" t="e">
        <f>(O49/Referencial!O49)-1</f>
        <v>#VALUE!</v>
      </c>
    </row>
    <row r="50" spans="1:17" ht="24.95" customHeight="1">
      <c r="A50" s="3" t="s">
        <v>24</v>
      </c>
      <c r="B50" s="3" t="s">
        <v>76</v>
      </c>
      <c r="C50" s="3" t="s">
        <v>77</v>
      </c>
      <c r="D50" s="3" t="s">
        <v>27</v>
      </c>
      <c r="E50" s="3">
        <v>636.72</v>
      </c>
      <c r="F50" s="1" t="s">
        <v>28</v>
      </c>
      <c r="G50" s="1" t="s">
        <v>28</v>
      </c>
      <c r="H50" s="2" t="e">
        <f t="shared" si="7"/>
        <v>#VALUE!</v>
      </c>
      <c r="I50" s="5">
        <v>27.05</v>
      </c>
      <c r="J50" s="2" t="e">
        <f t="shared" si="8"/>
        <v>#VALUE!</v>
      </c>
      <c r="K50" s="2" t="e">
        <f t="shared" si="9"/>
        <v>#VALUE!</v>
      </c>
      <c r="L50" s="2" t="e">
        <f t="shared" si="10"/>
        <v>#VALUE!</v>
      </c>
      <c r="M50" s="2" t="e">
        <f t="shared" si="11"/>
        <v>#VALUE!</v>
      </c>
      <c r="N50" s="2" t="e">
        <f t="shared" si="12"/>
        <v>#VALUE!</v>
      </c>
      <c r="O50" s="2" t="e">
        <f t="shared" si="13"/>
        <v>#VALUE!</v>
      </c>
      <c r="P50" s="3" t="e">
        <f>IF(O50&lt;=(Referencial!O50*1.05),"PREÇO VÁLIDO","PREÇO INVÁLIDO")</f>
        <v>#VALUE!</v>
      </c>
      <c r="Q50" s="2" t="e">
        <f>(O50/Referencial!O50)-1</f>
        <v>#VALUE!</v>
      </c>
    </row>
    <row r="51" spans="1:17" ht="24.95" customHeight="1">
      <c r="A51" s="3" t="s">
        <v>24</v>
      </c>
      <c r="B51" s="3" t="s">
        <v>78</v>
      </c>
      <c r="C51" s="3" t="s">
        <v>79</v>
      </c>
      <c r="D51" s="3" t="s">
        <v>27</v>
      </c>
      <c r="E51" s="3">
        <v>24.39</v>
      </c>
      <c r="F51" s="1" t="s">
        <v>28</v>
      </c>
      <c r="G51" s="1" t="s">
        <v>28</v>
      </c>
      <c r="H51" s="2" t="e">
        <f t="shared" si="7"/>
        <v>#VALUE!</v>
      </c>
      <c r="I51" s="5">
        <v>27.05</v>
      </c>
      <c r="J51" s="2" t="e">
        <f t="shared" si="8"/>
        <v>#VALUE!</v>
      </c>
      <c r="K51" s="2" t="e">
        <f t="shared" si="9"/>
        <v>#VALUE!</v>
      </c>
      <c r="L51" s="2" t="e">
        <f t="shared" si="10"/>
        <v>#VALUE!</v>
      </c>
      <c r="M51" s="2" t="e">
        <f t="shared" si="11"/>
        <v>#VALUE!</v>
      </c>
      <c r="N51" s="2" t="e">
        <f t="shared" si="12"/>
        <v>#VALUE!</v>
      </c>
      <c r="O51" s="2" t="e">
        <f t="shared" si="13"/>
        <v>#VALUE!</v>
      </c>
      <c r="P51" s="3" t="e">
        <f>IF(O51&lt;=(Referencial!O51*1.05),"PREÇO VÁLIDO","PREÇO INVÁLIDO")</f>
        <v>#VALUE!</v>
      </c>
      <c r="Q51" s="2" t="e">
        <f>(O51/Referencial!O51)-1</f>
        <v>#VALUE!</v>
      </c>
    </row>
    <row r="52" spans="1:17" ht="24.95" customHeight="1">
      <c r="A52" s="3" t="s">
        <v>24</v>
      </c>
      <c r="B52" s="3" t="s">
        <v>80</v>
      </c>
      <c r="C52" s="3" t="s">
        <v>81</v>
      </c>
      <c r="D52" s="3" t="s">
        <v>39</v>
      </c>
      <c r="E52" s="3">
        <v>539.48</v>
      </c>
      <c r="F52" s="1" t="s">
        <v>28</v>
      </c>
      <c r="G52" s="1" t="s">
        <v>28</v>
      </c>
      <c r="H52" s="2" t="e">
        <f t="shared" si="7"/>
        <v>#VALUE!</v>
      </c>
      <c r="I52" s="5">
        <v>27.05</v>
      </c>
      <c r="J52" s="2" t="e">
        <f t="shared" si="8"/>
        <v>#VALUE!</v>
      </c>
      <c r="K52" s="2" t="e">
        <f t="shared" si="9"/>
        <v>#VALUE!</v>
      </c>
      <c r="L52" s="2" t="e">
        <f t="shared" si="10"/>
        <v>#VALUE!</v>
      </c>
      <c r="M52" s="2" t="e">
        <f t="shared" si="11"/>
        <v>#VALUE!</v>
      </c>
      <c r="N52" s="2" t="e">
        <f t="shared" si="12"/>
        <v>#VALUE!</v>
      </c>
      <c r="O52" s="2" t="e">
        <f t="shared" si="13"/>
        <v>#VALUE!</v>
      </c>
      <c r="P52" s="3" t="e">
        <f>IF(O52&lt;=(Referencial!O52*1.05),"PREÇO VÁLIDO","PREÇO INVÁLIDO")</f>
        <v>#VALUE!</v>
      </c>
      <c r="Q52" s="2" t="e">
        <f>(O52/Referencial!O52)-1</f>
        <v>#VALUE!</v>
      </c>
    </row>
    <row r="53" spans="1:17" ht="24.95" customHeight="1">
      <c r="A53" s="3"/>
      <c r="B53" s="3"/>
      <c r="C53" s="3" t="s">
        <v>82</v>
      </c>
      <c r="D53" s="3"/>
      <c r="E53" s="3">
        <v>0</v>
      </c>
      <c r="F53" s="1"/>
      <c r="G53" s="1"/>
      <c r="H53" s="3"/>
      <c r="I53" s="5"/>
      <c r="J53" s="3"/>
      <c r="K53" s="3"/>
      <c r="L53" s="3"/>
      <c r="M53" s="3"/>
      <c r="N53" s="3"/>
      <c r="O53" s="3"/>
      <c r="P53" s="3"/>
      <c r="Q53" s="2"/>
    </row>
    <row r="54" spans="1:17" ht="24.95" customHeight="1">
      <c r="A54" s="3" t="s">
        <v>24</v>
      </c>
      <c r="B54" s="3" t="s">
        <v>80</v>
      </c>
      <c r="C54" s="3" t="s">
        <v>81</v>
      </c>
      <c r="D54" s="3" t="s">
        <v>39</v>
      </c>
      <c r="E54" s="3">
        <v>3861.94</v>
      </c>
      <c r="F54" s="1" t="s">
        <v>28</v>
      </c>
      <c r="G54" s="1" t="s">
        <v>28</v>
      </c>
      <c r="H54" s="2" t="e">
        <f t="shared" ref="H54:H59" si="14">F54+G54</f>
        <v>#VALUE!</v>
      </c>
      <c r="I54" s="5">
        <v>27.05</v>
      </c>
      <c r="J54" s="2" t="e">
        <f t="shared" ref="J54:J59" si="15">F54+(TRUNC(I54/100*F54,2))</f>
        <v>#VALUE!</v>
      </c>
      <c r="K54" s="2" t="e">
        <f t="shared" ref="K54:K59" si="16">G54+(TRUNC(I54/100*G54,2))</f>
        <v>#VALUE!</v>
      </c>
      <c r="L54" s="2" t="e">
        <f t="shared" ref="L54:L59" si="17">TRUNC(J54+K54,2)</f>
        <v>#VALUE!</v>
      </c>
      <c r="M54" s="2" t="e">
        <f t="shared" ref="M54:M59" si="18">TRUNC(IF((J54+K54), (J54/(J54+K54)*O54), 0), 2)</f>
        <v>#VALUE!</v>
      </c>
      <c r="N54" s="2" t="e">
        <f t="shared" ref="N54:N59" si="19">TRUNC(IF((J54+K54), (K54/(J54+K54)*O54), 0), 2)</f>
        <v>#VALUE!</v>
      </c>
      <c r="O54" s="2" t="e">
        <f t="shared" ref="O54:O59" si="20">TRUNC(L54*E54,2)</f>
        <v>#VALUE!</v>
      </c>
      <c r="P54" s="3" t="e">
        <f>IF(O54&lt;=(Referencial!O54*1.05),"PREÇO VÁLIDO","PREÇO INVÁLIDO")</f>
        <v>#VALUE!</v>
      </c>
      <c r="Q54" s="2" t="e">
        <f>(O54/Referencial!O54)-1</f>
        <v>#VALUE!</v>
      </c>
    </row>
    <row r="55" spans="1:17" ht="24.95" customHeight="1">
      <c r="A55" s="3" t="s">
        <v>24</v>
      </c>
      <c r="B55" s="3" t="s">
        <v>64</v>
      </c>
      <c r="C55" s="3" t="s">
        <v>65</v>
      </c>
      <c r="D55" s="3" t="s">
        <v>27</v>
      </c>
      <c r="E55" s="3">
        <v>998.39</v>
      </c>
      <c r="F55" s="1" t="s">
        <v>28</v>
      </c>
      <c r="G55" s="1" t="s">
        <v>28</v>
      </c>
      <c r="H55" s="2" t="e">
        <f t="shared" si="14"/>
        <v>#VALUE!</v>
      </c>
      <c r="I55" s="5">
        <v>27.05</v>
      </c>
      <c r="J55" s="2" t="e">
        <f t="shared" si="15"/>
        <v>#VALUE!</v>
      </c>
      <c r="K55" s="2" t="e">
        <f t="shared" si="16"/>
        <v>#VALUE!</v>
      </c>
      <c r="L55" s="2" t="e">
        <f t="shared" si="17"/>
        <v>#VALUE!</v>
      </c>
      <c r="M55" s="2" t="e">
        <f t="shared" si="18"/>
        <v>#VALUE!</v>
      </c>
      <c r="N55" s="2" t="e">
        <f t="shared" si="19"/>
        <v>#VALUE!</v>
      </c>
      <c r="O55" s="2" t="e">
        <f t="shared" si="20"/>
        <v>#VALUE!</v>
      </c>
      <c r="P55" s="3" t="e">
        <f>IF(O55&lt;=(Referencial!O55*1.05),"PREÇO VÁLIDO","PREÇO INVÁLIDO")</f>
        <v>#VALUE!</v>
      </c>
      <c r="Q55" s="2" t="e">
        <f>(O55/Referencial!O55)-1</f>
        <v>#VALUE!</v>
      </c>
    </row>
    <row r="56" spans="1:17" ht="24.95" customHeight="1">
      <c r="A56" s="3" t="s">
        <v>24</v>
      </c>
      <c r="B56" s="3" t="s">
        <v>66</v>
      </c>
      <c r="C56" s="3" t="s">
        <v>67</v>
      </c>
      <c r="D56" s="3" t="s">
        <v>27</v>
      </c>
      <c r="E56" s="3">
        <v>998.39</v>
      </c>
      <c r="F56" s="1" t="s">
        <v>28</v>
      </c>
      <c r="G56" s="1" t="s">
        <v>28</v>
      </c>
      <c r="H56" s="2" t="e">
        <f t="shared" si="14"/>
        <v>#VALUE!</v>
      </c>
      <c r="I56" s="5">
        <v>15</v>
      </c>
      <c r="J56" s="2" t="e">
        <f t="shared" si="15"/>
        <v>#VALUE!</v>
      </c>
      <c r="K56" s="2" t="e">
        <f t="shared" si="16"/>
        <v>#VALUE!</v>
      </c>
      <c r="L56" s="2" t="e">
        <f t="shared" si="17"/>
        <v>#VALUE!</v>
      </c>
      <c r="M56" s="2" t="e">
        <f t="shared" si="18"/>
        <v>#VALUE!</v>
      </c>
      <c r="N56" s="2" t="e">
        <f t="shared" si="19"/>
        <v>#VALUE!</v>
      </c>
      <c r="O56" s="2" t="e">
        <f t="shared" si="20"/>
        <v>#VALUE!</v>
      </c>
      <c r="P56" s="3" t="e">
        <f>IF(O56&lt;=(Referencial!O56*1.05),"PREÇO VÁLIDO","PREÇO INVÁLIDO")</f>
        <v>#VALUE!</v>
      </c>
      <c r="Q56" s="2" t="e">
        <f>(O56/Referencial!O56)-1</f>
        <v>#VALUE!</v>
      </c>
    </row>
    <row r="57" spans="1:17" ht="24.95" customHeight="1">
      <c r="A57" s="3" t="s">
        <v>24</v>
      </c>
      <c r="B57" s="3" t="s">
        <v>68</v>
      </c>
      <c r="C57" s="3" t="s">
        <v>69</v>
      </c>
      <c r="D57" s="3" t="s">
        <v>27</v>
      </c>
      <c r="E57" s="3">
        <v>998.39</v>
      </c>
      <c r="F57" s="1" t="s">
        <v>28</v>
      </c>
      <c r="G57" s="1" t="s">
        <v>28</v>
      </c>
      <c r="H57" s="2" t="e">
        <f t="shared" si="14"/>
        <v>#VALUE!</v>
      </c>
      <c r="I57" s="5">
        <v>27.05</v>
      </c>
      <c r="J57" s="2" t="e">
        <f t="shared" si="15"/>
        <v>#VALUE!</v>
      </c>
      <c r="K57" s="2" t="e">
        <f t="shared" si="16"/>
        <v>#VALUE!</v>
      </c>
      <c r="L57" s="2" t="e">
        <f t="shared" si="17"/>
        <v>#VALUE!</v>
      </c>
      <c r="M57" s="2" t="e">
        <f t="shared" si="18"/>
        <v>#VALUE!</v>
      </c>
      <c r="N57" s="2" t="e">
        <f t="shared" si="19"/>
        <v>#VALUE!</v>
      </c>
      <c r="O57" s="2" t="e">
        <f t="shared" si="20"/>
        <v>#VALUE!</v>
      </c>
      <c r="P57" s="3" t="e">
        <f>IF(O57&lt;=(Referencial!O57*1.05),"PREÇO VÁLIDO","PREÇO INVÁLIDO")</f>
        <v>#VALUE!</v>
      </c>
      <c r="Q57" s="2" t="e">
        <f>(O57/Referencial!O57)-1</f>
        <v>#VALUE!</v>
      </c>
    </row>
    <row r="58" spans="1:17" ht="24.95" customHeight="1">
      <c r="A58" s="3" t="s">
        <v>24</v>
      </c>
      <c r="B58" s="3" t="s">
        <v>70</v>
      </c>
      <c r="C58" s="3" t="s">
        <v>71</v>
      </c>
      <c r="D58" s="3" t="s">
        <v>72</v>
      </c>
      <c r="E58" s="3">
        <v>118562</v>
      </c>
      <c r="F58" s="1" t="s">
        <v>28</v>
      </c>
      <c r="G58" s="1" t="s">
        <v>28</v>
      </c>
      <c r="H58" s="2" t="e">
        <f t="shared" si="14"/>
        <v>#VALUE!</v>
      </c>
      <c r="I58" s="5">
        <v>27.05</v>
      </c>
      <c r="J58" s="2" t="e">
        <f t="shared" si="15"/>
        <v>#VALUE!</v>
      </c>
      <c r="K58" s="2" t="e">
        <f t="shared" si="16"/>
        <v>#VALUE!</v>
      </c>
      <c r="L58" s="2" t="e">
        <f t="shared" si="17"/>
        <v>#VALUE!</v>
      </c>
      <c r="M58" s="2" t="e">
        <f t="shared" si="18"/>
        <v>#VALUE!</v>
      </c>
      <c r="N58" s="2" t="e">
        <f t="shared" si="19"/>
        <v>#VALUE!</v>
      </c>
      <c r="O58" s="2" t="e">
        <f t="shared" si="20"/>
        <v>#VALUE!</v>
      </c>
      <c r="P58" s="3" t="e">
        <f>IF(O58&lt;=(Referencial!O58*1.05),"PREÇO VÁLIDO","PREÇO INVÁLIDO")</f>
        <v>#VALUE!</v>
      </c>
      <c r="Q58" s="2" t="e">
        <f>(O58/Referencial!O58)-1</f>
        <v>#VALUE!</v>
      </c>
    </row>
    <row r="59" spans="1:17" ht="24.95" customHeight="1">
      <c r="A59" s="3" t="s">
        <v>24</v>
      </c>
      <c r="B59" s="3" t="s">
        <v>76</v>
      </c>
      <c r="C59" s="3" t="s">
        <v>77</v>
      </c>
      <c r="D59" s="3" t="s">
        <v>27</v>
      </c>
      <c r="E59" s="3">
        <v>11096</v>
      </c>
      <c r="F59" s="1" t="s">
        <v>28</v>
      </c>
      <c r="G59" s="1" t="s">
        <v>28</v>
      </c>
      <c r="H59" s="2" t="e">
        <f t="shared" si="14"/>
        <v>#VALUE!</v>
      </c>
      <c r="I59" s="5">
        <v>27.05</v>
      </c>
      <c r="J59" s="2" t="e">
        <f t="shared" si="15"/>
        <v>#VALUE!</v>
      </c>
      <c r="K59" s="2" t="e">
        <f t="shared" si="16"/>
        <v>#VALUE!</v>
      </c>
      <c r="L59" s="2" t="e">
        <f t="shared" si="17"/>
        <v>#VALUE!</v>
      </c>
      <c r="M59" s="2" t="e">
        <f t="shared" si="18"/>
        <v>#VALUE!</v>
      </c>
      <c r="N59" s="2" t="e">
        <f t="shared" si="19"/>
        <v>#VALUE!</v>
      </c>
      <c r="O59" s="2" t="e">
        <f t="shared" si="20"/>
        <v>#VALUE!</v>
      </c>
      <c r="P59" s="3" t="e">
        <f>IF(O59&lt;=(Referencial!O59*1.05),"PREÇO VÁLIDO","PREÇO INVÁLIDO")</f>
        <v>#VALUE!</v>
      </c>
      <c r="Q59" s="2" t="e">
        <f>(O59/Referencial!O59)-1</f>
        <v>#VALUE!</v>
      </c>
    </row>
    <row r="60" spans="1:17" ht="24.95" customHeight="1">
      <c r="A60" s="3"/>
      <c r="B60" s="3"/>
      <c r="C60" s="3" t="s">
        <v>83</v>
      </c>
      <c r="D60" s="3"/>
      <c r="E60" s="3">
        <v>0</v>
      </c>
      <c r="F60" s="1"/>
      <c r="G60" s="1"/>
      <c r="H60" s="3"/>
      <c r="I60" s="5"/>
      <c r="J60" s="3"/>
      <c r="K60" s="3"/>
      <c r="L60" s="3"/>
      <c r="M60" s="3"/>
      <c r="N60" s="3"/>
      <c r="O60" s="3"/>
      <c r="P60" s="3"/>
      <c r="Q60" s="2"/>
    </row>
    <row r="61" spans="1:17" ht="24.95" customHeight="1">
      <c r="A61" s="3" t="s">
        <v>24</v>
      </c>
      <c r="B61" s="3" t="s">
        <v>78</v>
      </c>
      <c r="C61" s="3" t="s">
        <v>79</v>
      </c>
      <c r="D61" s="3" t="s">
        <v>27</v>
      </c>
      <c r="E61" s="3">
        <v>4.8</v>
      </c>
      <c r="F61" s="1" t="s">
        <v>28</v>
      </c>
      <c r="G61" s="1" t="s">
        <v>28</v>
      </c>
      <c r="H61" s="2" t="e">
        <f t="shared" ref="H61:H66" si="21">F61+G61</f>
        <v>#VALUE!</v>
      </c>
      <c r="I61" s="5">
        <v>27.05</v>
      </c>
      <c r="J61" s="2" t="e">
        <f t="shared" ref="J61:J66" si="22">F61+(TRUNC(I61/100*F61,2))</f>
        <v>#VALUE!</v>
      </c>
      <c r="K61" s="2" t="e">
        <f t="shared" ref="K61:K66" si="23">G61+(TRUNC(I61/100*G61,2))</f>
        <v>#VALUE!</v>
      </c>
      <c r="L61" s="2" t="e">
        <f t="shared" ref="L61:L66" si="24">TRUNC(J61+K61,2)</f>
        <v>#VALUE!</v>
      </c>
      <c r="M61" s="2" t="e">
        <f t="shared" ref="M61:M66" si="25">TRUNC(IF((J61+K61), (J61/(J61+K61)*O61), 0), 2)</f>
        <v>#VALUE!</v>
      </c>
      <c r="N61" s="2" t="e">
        <f t="shared" ref="N61:N66" si="26">TRUNC(IF((J61+K61), (K61/(J61+K61)*O61), 0), 2)</f>
        <v>#VALUE!</v>
      </c>
      <c r="O61" s="2" t="e">
        <f t="shared" ref="O61:O66" si="27">TRUNC(L61*E61,2)</f>
        <v>#VALUE!</v>
      </c>
      <c r="P61" s="3" t="e">
        <f>IF(O61&lt;=(Referencial!O61*1.05),"PREÇO VÁLIDO","PREÇO INVÁLIDO")</f>
        <v>#VALUE!</v>
      </c>
      <c r="Q61" s="2" t="e">
        <f>(O61/Referencial!O61)-1</f>
        <v>#VALUE!</v>
      </c>
    </row>
    <row r="62" spans="1:17" ht="24.95" customHeight="1">
      <c r="A62" s="3" t="s">
        <v>24</v>
      </c>
      <c r="B62" s="3" t="s">
        <v>80</v>
      </c>
      <c r="C62" s="3" t="s">
        <v>81</v>
      </c>
      <c r="D62" s="3" t="s">
        <v>39</v>
      </c>
      <c r="E62" s="3">
        <v>8.4</v>
      </c>
      <c r="F62" s="1" t="s">
        <v>28</v>
      </c>
      <c r="G62" s="1" t="s">
        <v>28</v>
      </c>
      <c r="H62" s="2" t="e">
        <f t="shared" si="21"/>
        <v>#VALUE!</v>
      </c>
      <c r="I62" s="5">
        <v>27.05</v>
      </c>
      <c r="J62" s="2" t="e">
        <f t="shared" si="22"/>
        <v>#VALUE!</v>
      </c>
      <c r="K62" s="2" t="e">
        <f t="shared" si="23"/>
        <v>#VALUE!</v>
      </c>
      <c r="L62" s="2" t="e">
        <f t="shared" si="24"/>
        <v>#VALUE!</v>
      </c>
      <c r="M62" s="2" t="e">
        <f t="shared" si="25"/>
        <v>#VALUE!</v>
      </c>
      <c r="N62" s="2" t="e">
        <f t="shared" si="26"/>
        <v>#VALUE!</v>
      </c>
      <c r="O62" s="2" t="e">
        <f t="shared" si="27"/>
        <v>#VALUE!</v>
      </c>
      <c r="P62" s="3" t="e">
        <f>IF(O62&lt;=(Referencial!O62*1.05),"PREÇO VÁLIDO","PREÇO INVÁLIDO")</f>
        <v>#VALUE!</v>
      </c>
      <c r="Q62" s="2" t="e">
        <f>(O62/Referencial!O62)-1</f>
        <v>#VALUE!</v>
      </c>
    </row>
    <row r="63" spans="1:17" ht="24.95" customHeight="1">
      <c r="A63" s="3" t="s">
        <v>24</v>
      </c>
      <c r="B63" s="3" t="s">
        <v>64</v>
      </c>
      <c r="C63" s="3" t="s">
        <v>65</v>
      </c>
      <c r="D63" s="3" t="s">
        <v>27</v>
      </c>
      <c r="E63" s="3">
        <v>14.4</v>
      </c>
      <c r="F63" s="1" t="s">
        <v>28</v>
      </c>
      <c r="G63" s="1" t="s">
        <v>28</v>
      </c>
      <c r="H63" s="2" t="e">
        <f t="shared" si="21"/>
        <v>#VALUE!</v>
      </c>
      <c r="I63" s="5">
        <v>27.05</v>
      </c>
      <c r="J63" s="2" t="e">
        <f t="shared" si="22"/>
        <v>#VALUE!</v>
      </c>
      <c r="K63" s="2" t="e">
        <f t="shared" si="23"/>
        <v>#VALUE!</v>
      </c>
      <c r="L63" s="2" t="e">
        <f t="shared" si="24"/>
        <v>#VALUE!</v>
      </c>
      <c r="M63" s="2" t="e">
        <f t="shared" si="25"/>
        <v>#VALUE!</v>
      </c>
      <c r="N63" s="2" t="e">
        <f t="shared" si="26"/>
        <v>#VALUE!</v>
      </c>
      <c r="O63" s="2" t="e">
        <f t="shared" si="27"/>
        <v>#VALUE!</v>
      </c>
      <c r="P63" s="3" t="e">
        <f>IF(O63&lt;=(Referencial!O63*1.05),"PREÇO VÁLIDO","PREÇO INVÁLIDO")</f>
        <v>#VALUE!</v>
      </c>
      <c r="Q63" s="2" t="e">
        <f>(O63/Referencial!O63)-1</f>
        <v>#VALUE!</v>
      </c>
    </row>
    <row r="64" spans="1:17" ht="24.95" customHeight="1">
      <c r="A64" s="3" t="s">
        <v>24</v>
      </c>
      <c r="B64" s="3" t="s">
        <v>66</v>
      </c>
      <c r="C64" s="3" t="s">
        <v>67</v>
      </c>
      <c r="D64" s="3" t="s">
        <v>27</v>
      </c>
      <c r="E64" s="3">
        <v>14.4</v>
      </c>
      <c r="F64" s="1" t="s">
        <v>28</v>
      </c>
      <c r="G64" s="1" t="s">
        <v>28</v>
      </c>
      <c r="H64" s="2" t="e">
        <f t="shared" si="21"/>
        <v>#VALUE!</v>
      </c>
      <c r="I64" s="5">
        <v>15</v>
      </c>
      <c r="J64" s="2" t="e">
        <f t="shared" si="22"/>
        <v>#VALUE!</v>
      </c>
      <c r="K64" s="2" t="e">
        <f t="shared" si="23"/>
        <v>#VALUE!</v>
      </c>
      <c r="L64" s="2" t="e">
        <f t="shared" si="24"/>
        <v>#VALUE!</v>
      </c>
      <c r="M64" s="2" t="e">
        <f t="shared" si="25"/>
        <v>#VALUE!</v>
      </c>
      <c r="N64" s="2" t="e">
        <f t="shared" si="26"/>
        <v>#VALUE!</v>
      </c>
      <c r="O64" s="2" t="e">
        <f t="shared" si="27"/>
        <v>#VALUE!</v>
      </c>
      <c r="P64" s="3" t="e">
        <f>IF(O64&lt;=(Referencial!O64*1.05),"PREÇO VÁLIDO","PREÇO INVÁLIDO")</f>
        <v>#VALUE!</v>
      </c>
      <c r="Q64" s="2" t="e">
        <f>(O64/Referencial!O64)-1</f>
        <v>#VALUE!</v>
      </c>
    </row>
    <row r="65" spans="1:17" ht="24.95" customHeight="1">
      <c r="A65" s="3" t="s">
        <v>24</v>
      </c>
      <c r="B65" s="3" t="s">
        <v>68</v>
      </c>
      <c r="C65" s="3" t="s">
        <v>69</v>
      </c>
      <c r="D65" s="3" t="s">
        <v>27</v>
      </c>
      <c r="E65" s="3">
        <v>14.4</v>
      </c>
      <c r="F65" s="1" t="s">
        <v>28</v>
      </c>
      <c r="G65" s="1" t="s">
        <v>28</v>
      </c>
      <c r="H65" s="2" t="e">
        <f t="shared" si="21"/>
        <v>#VALUE!</v>
      </c>
      <c r="I65" s="5">
        <v>27.05</v>
      </c>
      <c r="J65" s="2" t="e">
        <f t="shared" si="22"/>
        <v>#VALUE!</v>
      </c>
      <c r="K65" s="2" t="e">
        <f t="shared" si="23"/>
        <v>#VALUE!</v>
      </c>
      <c r="L65" s="2" t="e">
        <f t="shared" si="24"/>
        <v>#VALUE!</v>
      </c>
      <c r="M65" s="2" t="e">
        <f t="shared" si="25"/>
        <v>#VALUE!</v>
      </c>
      <c r="N65" s="2" t="e">
        <f t="shared" si="26"/>
        <v>#VALUE!</v>
      </c>
      <c r="O65" s="2" t="e">
        <f t="shared" si="27"/>
        <v>#VALUE!</v>
      </c>
      <c r="P65" s="3" t="e">
        <f>IF(O65&lt;=(Referencial!O65*1.05),"PREÇO VÁLIDO","PREÇO INVÁLIDO")</f>
        <v>#VALUE!</v>
      </c>
      <c r="Q65" s="2" t="e">
        <f>(O65/Referencial!O65)-1</f>
        <v>#VALUE!</v>
      </c>
    </row>
    <row r="66" spans="1:17" ht="24.95" customHeight="1">
      <c r="A66" s="3" t="s">
        <v>24</v>
      </c>
      <c r="B66" s="3" t="s">
        <v>70</v>
      </c>
      <c r="C66" s="3" t="s">
        <v>71</v>
      </c>
      <c r="D66" s="3" t="s">
        <v>72</v>
      </c>
      <c r="E66" s="3">
        <v>1440</v>
      </c>
      <c r="F66" s="1" t="s">
        <v>28</v>
      </c>
      <c r="G66" s="1" t="s">
        <v>28</v>
      </c>
      <c r="H66" s="2" t="e">
        <f t="shared" si="21"/>
        <v>#VALUE!</v>
      </c>
      <c r="I66" s="5">
        <v>27.05</v>
      </c>
      <c r="J66" s="2" t="e">
        <f t="shared" si="22"/>
        <v>#VALUE!</v>
      </c>
      <c r="K66" s="2" t="e">
        <f t="shared" si="23"/>
        <v>#VALUE!</v>
      </c>
      <c r="L66" s="2" t="e">
        <f t="shared" si="24"/>
        <v>#VALUE!</v>
      </c>
      <c r="M66" s="2" t="e">
        <f t="shared" si="25"/>
        <v>#VALUE!</v>
      </c>
      <c r="N66" s="2" t="e">
        <f t="shared" si="26"/>
        <v>#VALUE!</v>
      </c>
      <c r="O66" s="2" t="e">
        <f t="shared" si="27"/>
        <v>#VALUE!</v>
      </c>
      <c r="P66" s="3" t="e">
        <f>IF(O66&lt;=(Referencial!O66*1.05),"PREÇO VÁLIDO","PREÇO INVÁLIDO")</f>
        <v>#VALUE!</v>
      </c>
      <c r="Q66" s="2" t="e">
        <f>(O66/Referencial!O66)-1</f>
        <v>#VALUE!</v>
      </c>
    </row>
    <row r="67" spans="1:17" ht="24.95" customHeight="1">
      <c r="A67" s="3"/>
      <c r="B67" s="3"/>
      <c r="C67" s="3" t="s">
        <v>84</v>
      </c>
      <c r="D67" s="3"/>
      <c r="E67" s="3">
        <v>0</v>
      </c>
      <c r="F67" s="1"/>
      <c r="G67" s="1"/>
      <c r="H67" s="3"/>
      <c r="I67" s="5"/>
      <c r="J67" s="3"/>
      <c r="K67" s="3"/>
      <c r="L67" s="3"/>
      <c r="M67" s="3"/>
      <c r="N67" s="3"/>
      <c r="O67" s="3"/>
      <c r="P67" s="3"/>
      <c r="Q67" s="2"/>
    </row>
    <row r="68" spans="1:17" ht="24.95" customHeight="1">
      <c r="A68" s="3" t="s">
        <v>24</v>
      </c>
      <c r="B68" s="3" t="s">
        <v>80</v>
      </c>
      <c r="C68" s="3" t="s">
        <v>81</v>
      </c>
      <c r="D68" s="3" t="s">
        <v>39</v>
      </c>
      <c r="E68" s="3">
        <v>709.8</v>
      </c>
      <c r="F68" s="1" t="s">
        <v>28</v>
      </c>
      <c r="G68" s="1" t="s">
        <v>28</v>
      </c>
      <c r="H68" s="2" t="e">
        <f t="shared" ref="H68:H73" si="28">F68+G68</f>
        <v>#VALUE!</v>
      </c>
      <c r="I68" s="5">
        <v>27.05</v>
      </c>
      <c r="J68" s="2" t="e">
        <f t="shared" ref="J68:J73" si="29">F68+(TRUNC(I68/100*F68,2))</f>
        <v>#VALUE!</v>
      </c>
      <c r="K68" s="2" t="e">
        <f t="shared" ref="K68:K73" si="30">G68+(TRUNC(I68/100*G68,2))</f>
        <v>#VALUE!</v>
      </c>
      <c r="L68" s="2" t="e">
        <f t="shared" ref="L68:L73" si="31">TRUNC(J68+K68,2)</f>
        <v>#VALUE!</v>
      </c>
      <c r="M68" s="2" t="e">
        <f t="shared" ref="M68:M73" si="32">TRUNC(IF((J68+K68), (J68/(J68+K68)*O68), 0), 2)</f>
        <v>#VALUE!</v>
      </c>
      <c r="N68" s="2" t="e">
        <f t="shared" ref="N68:N73" si="33">TRUNC(IF((J68+K68), (K68/(J68+K68)*O68), 0), 2)</f>
        <v>#VALUE!</v>
      </c>
      <c r="O68" s="2" t="e">
        <f t="shared" ref="O68:O73" si="34">TRUNC(L68*E68,2)</f>
        <v>#VALUE!</v>
      </c>
      <c r="P68" s="3" t="e">
        <f>IF(O68&lt;=(Referencial!O68*1.05),"PREÇO VÁLIDO","PREÇO INVÁLIDO")</f>
        <v>#VALUE!</v>
      </c>
      <c r="Q68" s="2" t="e">
        <f>(O68/Referencial!O68)-1</f>
        <v>#VALUE!</v>
      </c>
    </row>
    <row r="69" spans="1:17" ht="24.95" customHeight="1">
      <c r="A69" s="3" t="s">
        <v>24</v>
      </c>
      <c r="B69" s="3" t="s">
        <v>66</v>
      </c>
      <c r="C69" s="3" t="s">
        <v>67</v>
      </c>
      <c r="D69" s="3" t="s">
        <v>27</v>
      </c>
      <c r="E69" s="3">
        <v>89.7</v>
      </c>
      <c r="F69" s="1" t="s">
        <v>28</v>
      </c>
      <c r="G69" s="1" t="s">
        <v>28</v>
      </c>
      <c r="H69" s="2" t="e">
        <f t="shared" si="28"/>
        <v>#VALUE!</v>
      </c>
      <c r="I69" s="5">
        <v>15</v>
      </c>
      <c r="J69" s="2" t="e">
        <f t="shared" si="29"/>
        <v>#VALUE!</v>
      </c>
      <c r="K69" s="2" t="e">
        <f t="shared" si="30"/>
        <v>#VALUE!</v>
      </c>
      <c r="L69" s="2" t="e">
        <f t="shared" si="31"/>
        <v>#VALUE!</v>
      </c>
      <c r="M69" s="2" t="e">
        <f t="shared" si="32"/>
        <v>#VALUE!</v>
      </c>
      <c r="N69" s="2" t="e">
        <f t="shared" si="33"/>
        <v>#VALUE!</v>
      </c>
      <c r="O69" s="2" t="e">
        <f t="shared" si="34"/>
        <v>#VALUE!</v>
      </c>
      <c r="P69" s="3" t="e">
        <f>IF(O69&lt;=(Referencial!O69*1.05),"PREÇO VÁLIDO","PREÇO INVÁLIDO")</f>
        <v>#VALUE!</v>
      </c>
      <c r="Q69" s="2" t="e">
        <f>(O69/Referencial!O69)-1</f>
        <v>#VALUE!</v>
      </c>
    </row>
    <row r="70" spans="1:17" ht="24.95" customHeight="1">
      <c r="A70" s="3" t="s">
        <v>24</v>
      </c>
      <c r="B70" s="3" t="s">
        <v>64</v>
      </c>
      <c r="C70" s="3" t="s">
        <v>65</v>
      </c>
      <c r="D70" s="3" t="s">
        <v>27</v>
      </c>
      <c r="E70" s="3">
        <v>89.7</v>
      </c>
      <c r="F70" s="1" t="s">
        <v>28</v>
      </c>
      <c r="G70" s="1" t="s">
        <v>28</v>
      </c>
      <c r="H70" s="2" t="e">
        <f t="shared" si="28"/>
        <v>#VALUE!</v>
      </c>
      <c r="I70" s="5">
        <v>27.05</v>
      </c>
      <c r="J70" s="2" t="e">
        <f t="shared" si="29"/>
        <v>#VALUE!</v>
      </c>
      <c r="K70" s="2" t="e">
        <f t="shared" si="30"/>
        <v>#VALUE!</v>
      </c>
      <c r="L70" s="2" t="e">
        <f t="shared" si="31"/>
        <v>#VALUE!</v>
      </c>
      <c r="M70" s="2" t="e">
        <f t="shared" si="32"/>
        <v>#VALUE!</v>
      </c>
      <c r="N70" s="2" t="e">
        <f t="shared" si="33"/>
        <v>#VALUE!</v>
      </c>
      <c r="O70" s="2" t="e">
        <f t="shared" si="34"/>
        <v>#VALUE!</v>
      </c>
      <c r="P70" s="3" t="e">
        <f>IF(O70&lt;=(Referencial!O70*1.05),"PREÇO VÁLIDO","PREÇO INVÁLIDO")</f>
        <v>#VALUE!</v>
      </c>
      <c r="Q70" s="2" t="e">
        <f>(O70/Referencial!O70)-1</f>
        <v>#VALUE!</v>
      </c>
    </row>
    <row r="71" spans="1:17" ht="24.95" customHeight="1">
      <c r="A71" s="3" t="s">
        <v>24</v>
      </c>
      <c r="B71" s="3" t="s">
        <v>68</v>
      </c>
      <c r="C71" s="3" t="s">
        <v>69</v>
      </c>
      <c r="D71" s="3" t="s">
        <v>27</v>
      </c>
      <c r="E71" s="3">
        <v>89.7</v>
      </c>
      <c r="F71" s="1" t="s">
        <v>28</v>
      </c>
      <c r="G71" s="1" t="s">
        <v>28</v>
      </c>
      <c r="H71" s="2" t="e">
        <f t="shared" si="28"/>
        <v>#VALUE!</v>
      </c>
      <c r="I71" s="5">
        <v>27.05</v>
      </c>
      <c r="J71" s="2" t="e">
        <f t="shared" si="29"/>
        <v>#VALUE!</v>
      </c>
      <c r="K71" s="2" t="e">
        <f t="shared" si="30"/>
        <v>#VALUE!</v>
      </c>
      <c r="L71" s="2" t="e">
        <f t="shared" si="31"/>
        <v>#VALUE!</v>
      </c>
      <c r="M71" s="2" t="e">
        <f t="shared" si="32"/>
        <v>#VALUE!</v>
      </c>
      <c r="N71" s="2" t="e">
        <f t="shared" si="33"/>
        <v>#VALUE!</v>
      </c>
      <c r="O71" s="2" t="e">
        <f t="shared" si="34"/>
        <v>#VALUE!</v>
      </c>
      <c r="P71" s="3" t="e">
        <f>IF(O71&lt;=(Referencial!O71*1.05),"PREÇO VÁLIDO","PREÇO INVÁLIDO")</f>
        <v>#VALUE!</v>
      </c>
      <c r="Q71" s="2" t="e">
        <f>(O71/Referencial!O71)-1</f>
        <v>#VALUE!</v>
      </c>
    </row>
    <row r="72" spans="1:17" ht="24.95" customHeight="1">
      <c r="A72" s="3" t="s">
        <v>24</v>
      </c>
      <c r="B72" s="3" t="s">
        <v>70</v>
      </c>
      <c r="C72" s="3" t="s">
        <v>71</v>
      </c>
      <c r="D72" s="3" t="s">
        <v>72</v>
      </c>
      <c r="E72" s="3">
        <v>7176</v>
      </c>
      <c r="F72" s="1" t="s">
        <v>28</v>
      </c>
      <c r="G72" s="1" t="s">
        <v>28</v>
      </c>
      <c r="H72" s="2" t="e">
        <f t="shared" si="28"/>
        <v>#VALUE!</v>
      </c>
      <c r="I72" s="5">
        <v>27.05</v>
      </c>
      <c r="J72" s="2" t="e">
        <f t="shared" si="29"/>
        <v>#VALUE!</v>
      </c>
      <c r="K72" s="2" t="e">
        <f t="shared" si="30"/>
        <v>#VALUE!</v>
      </c>
      <c r="L72" s="2" t="e">
        <f t="shared" si="31"/>
        <v>#VALUE!</v>
      </c>
      <c r="M72" s="2" t="e">
        <f t="shared" si="32"/>
        <v>#VALUE!</v>
      </c>
      <c r="N72" s="2" t="e">
        <f t="shared" si="33"/>
        <v>#VALUE!</v>
      </c>
      <c r="O72" s="2" t="e">
        <f t="shared" si="34"/>
        <v>#VALUE!</v>
      </c>
      <c r="P72" s="3" t="e">
        <f>IF(O72&lt;=(Referencial!O72*1.05),"PREÇO VÁLIDO","PREÇO INVÁLIDO")</f>
        <v>#VALUE!</v>
      </c>
      <c r="Q72" s="2" t="e">
        <f>(O72/Referencial!O72)-1</f>
        <v>#VALUE!</v>
      </c>
    </row>
    <row r="73" spans="1:17" ht="24.95" customHeight="1">
      <c r="A73" s="3" t="s">
        <v>24</v>
      </c>
      <c r="B73" s="3" t="s">
        <v>85</v>
      </c>
      <c r="C73" s="3" t="s">
        <v>86</v>
      </c>
      <c r="D73" s="3" t="s">
        <v>61</v>
      </c>
      <c r="E73" s="3">
        <v>20</v>
      </c>
      <c r="F73" s="1" t="s">
        <v>28</v>
      </c>
      <c r="G73" s="1" t="s">
        <v>28</v>
      </c>
      <c r="H73" s="2" t="e">
        <f t="shared" si="28"/>
        <v>#VALUE!</v>
      </c>
      <c r="I73" s="5">
        <v>27.05</v>
      </c>
      <c r="J73" s="2" t="e">
        <f t="shared" si="29"/>
        <v>#VALUE!</v>
      </c>
      <c r="K73" s="2" t="e">
        <f t="shared" si="30"/>
        <v>#VALUE!</v>
      </c>
      <c r="L73" s="2" t="e">
        <f t="shared" si="31"/>
        <v>#VALUE!</v>
      </c>
      <c r="M73" s="2" t="e">
        <f t="shared" si="32"/>
        <v>#VALUE!</v>
      </c>
      <c r="N73" s="2" t="e">
        <f t="shared" si="33"/>
        <v>#VALUE!</v>
      </c>
      <c r="O73" s="2" t="e">
        <f t="shared" si="34"/>
        <v>#VALUE!</v>
      </c>
      <c r="P73" s="3" t="e">
        <f>IF(O73&lt;=(Referencial!O73*1.05),"PREÇO VÁLIDO","PREÇO INVÁLIDO")</f>
        <v>#VALUE!</v>
      </c>
      <c r="Q73" s="2" t="e">
        <f>(O73/Referencial!O73)-1</f>
        <v>#VALUE!</v>
      </c>
    </row>
    <row r="74" spans="1:17" ht="24.95" customHeight="1">
      <c r="A74" s="3"/>
      <c r="B74" s="3"/>
      <c r="C74" s="3" t="s">
        <v>87</v>
      </c>
      <c r="D74" s="3"/>
      <c r="E74" s="3">
        <v>0</v>
      </c>
      <c r="F74" s="1"/>
      <c r="G74" s="1"/>
      <c r="H74" s="3"/>
      <c r="I74" s="5"/>
      <c r="J74" s="3"/>
      <c r="K74" s="3"/>
      <c r="L74" s="3"/>
      <c r="M74" s="3"/>
      <c r="N74" s="3"/>
      <c r="O74" s="3"/>
      <c r="P74" s="3"/>
      <c r="Q74" s="2"/>
    </row>
    <row r="75" spans="1:17" ht="24.95" customHeight="1">
      <c r="A75" s="3"/>
      <c r="B75" s="3"/>
      <c r="C75" s="3" t="s">
        <v>88</v>
      </c>
      <c r="D75" s="3"/>
      <c r="E75" s="3">
        <v>0</v>
      </c>
      <c r="F75" s="1"/>
      <c r="G75" s="1"/>
      <c r="H75" s="3"/>
      <c r="I75" s="5"/>
      <c r="J75" s="3"/>
      <c r="K75" s="3"/>
      <c r="L75" s="3"/>
      <c r="M75" s="3"/>
      <c r="N75" s="3"/>
      <c r="O75" s="3"/>
      <c r="P75" s="3"/>
      <c r="Q75" s="2"/>
    </row>
    <row r="76" spans="1:17" ht="24.95" customHeight="1">
      <c r="A76" s="3" t="s">
        <v>24</v>
      </c>
      <c r="B76" s="3" t="s">
        <v>89</v>
      </c>
      <c r="C76" s="3" t="s">
        <v>90</v>
      </c>
      <c r="D76" s="3" t="s">
        <v>27</v>
      </c>
      <c r="E76" s="3">
        <v>1303</v>
      </c>
      <c r="F76" s="1" t="s">
        <v>28</v>
      </c>
      <c r="G76" s="1" t="s">
        <v>28</v>
      </c>
      <c r="H76" s="2" t="e">
        <f>F76+G76</f>
        <v>#VALUE!</v>
      </c>
      <c r="I76" s="5">
        <v>27.05</v>
      </c>
      <c r="J76" s="2" t="e">
        <f>F76+(TRUNC(I76/100*F76,2))</f>
        <v>#VALUE!</v>
      </c>
      <c r="K76" s="2" t="e">
        <f>G76+(TRUNC(I76/100*G76,2))</f>
        <v>#VALUE!</v>
      </c>
      <c r="L76" s="2" t="e">
        <f>TRUNC(J76+K76,2)</f>
        <v>#VALUE!</v>
      </c>
      <c r="M76" s="2" t="e">
        <f>TRUNC(IF((J76+K76), (J76/(J76+K76)*O76), 0), 2)</f>
        <v>#VALUE!</v>
      </c>
      <c r="N76" s="2" t="e">
        <f>TRUNC(IF((J76+K76), (K76/(J76+K76)*O76), 0), 2)</f>
        <v>#VALUE!</v>
      </c>
      <c r="O76" s="2" t="e">
        <f>TRUNC(L76*E76,2)</f>
        <v>#VALUE!</v>
      </c>
      <c r="P76" s="3" t="e">
        <f>IF(O76&lt;=(Referencial!O76*1.05),"PREÇO VÁLIDO","PREÇO INVÁLIDO")</f>
        <v>#VALUE!</v>
      </c>
      <c r="Q76" s="2" t="e">
        <f>(O76/Referencial!O76)-1</f>
        <v>#VALUE!</v>
      </c>
    </row>
    <row r="77" spans="1:17" ht="24.95" customHeight="1">
      <c r="A77" s="3" t="s">
        <v>24</v>
      </c>
      <c r="B77" s="3" t="s">
        <v>91</v>
      </c>
      <c r="C77" s="3" t="s">
        <v>92</v>
      </c>
      <c r="D77" s="3" t="s">
        <v>39</v>
      </c>
      <c r="E77" s="3">
        <v>424</v>
      </c>
      <c r="F77" s="1" t="s">
        <v>28</v>
      </c>
      <c r="G77" s="1" t="s">
        <v>28</v>
      </c>
      <c r="H77" s="2" t="e">
        <f>F77+G77</f>
        <v>#VALUE!</v>
      </c>
      <c r="I77" s="5">
        <v>27.05</v>
      </c>
      <c r="J77" s="2" t="e">
        <f>F77+(TRUNC(I77/100*F77,2))</f>
        <v>#VALUE!</v>
      </c>
      <c r="K77" s="2" t="e">
        <f>G77+(TRUNC(I77/100*G77,2))</f>
        <v>#VALUE!</v>
      </c>
      <c r="L77" s="2" t="e">
        <f>TRUNC(J77+K77,2)</f>
        <v>#VALUE!</v>
      </c>
      <c r="M77" s="2" t="e">
        <f>TRUNC(IF((J77+K77), (J77/(J77+K77)*O77), 0), 2)</f>
        <v>#VALUE!</v>
      </c>
      <c r="N77" s="2" t="e">
        <f>TRUNC(IF((J77+K77), (K77/(J77+K77)*O77), 0), 2)</f>
        <v>#VALUE!</v>
      </c>
      <c r="O77" s="2" t="e">
        <f>TRUNC(L77*E77,2)</f>
        <v>#VALUE!</v>
      </c>
      <c r="P77" s="3" t="e">
        <f>IF(O77&lt;=(Referencial!O77*1.05),"PREÇO VÁLIDO","PREÇO INVÁLIDO")</f>
        <v>#VALUE!</v>
      </c>
      <c r="Q77" s="2" t="e">
        <f>(O77/Referencial!O77)-1</f>
        <v>#VALUE!</v>
      </c>
    </row>
    <row r="78" spans="1:17" ht="24.95" customHeight="1">
      <c r="A78" s="3"/>
      <c r="B78" s="3"/>
      <c r="C78" s="3" t="s">
        <v>93</v>
      </c>
      <c r="D78" s="3"/>
      <c r="E78" s="3">
        <v>0</v>
      </c>
      <c r="F78" s="1"/>
      <c r="G78" s="1"/>
      <c r="H78" s="3"/>
      <c r="I78" s="5"/>
      <c r="J78" s="3"/>
      <c r="K78" s="3"/>
      <c r="L78" s="3"/>
      <c r="M78" s="3"/>
      <c r="N78" s="3"/>
      <c r="O78" s="3"/>
      <c r="P78" s="3"/>
      <c r="Q78" s="2"/>
    </row>
    <row r="79" spans="1:17" ht="24.95" customHeight="1">
      <c r="A79" s="3" t="s">
        <v>24</v>
      </c>
      <c r="B79" s="3" t="s">
        <v>89</v>
      </c>
      <c r="C79" s="3" t="s">
        <v>90</v>
      </c>
      <c r="D79" s="3" t="s">
        <v>27</v>
      </c>
      <c r="E79" s="3">
        <v>1198</v>
      </c>
      <c r="F79" s="1" t="s">
        <v>28</v>
      </c>
      <c r="G79" s="1" t="s">
        <v>28</v>
      </c>
      <c r="H79" s="2" t="e">
        <f>F79+G79</f>
        <v>#VALUE!</v>
      </c>
      <c r="I79" s="5">
        <v>27.05</v>
      </c>
      <c r="J79" s="2" t="e">
        <f>F79+(TRUNC(I79/100*F79,2))</f>
        <v>#VALUE!</v>
      </c>
      <c r="K79" s="2" t="e">
        <f>G79+(TRUNC(I79/100*G79,2))</f>
        <v>#VALUE!</v>
      </c>
      <c r="L79" s="2" t="e">
        <f>TRUNC(J79+K79,2)</f>
        <v>#VALUE!</v>
      </c>
      <c r="M79" s="2" t="e">
        <f>TRUNC(IF((J79+K79), (J79/(J79+K79)*O79), 0), 2)</f>
        <v>#VALUE!</v>
      </c>
      <c r="N79" s="2" t="e">
        <f>TRUNC(IF((J79+K79), (K79/(J79+K79)*O79), 0), 2)</f>
        <v>#VALUE!</v>
      </c>
      <c r="O79" s="2" t="e">
        <f>TRUNC(L79*E79,2)</f>
        <v>#VALUE!</v>
      </c>
      <c r="P79" s="3" t="e">
        <f>IF(O79&lt;=(Referencial!O79*1.05),"PREÇO VÁLIDO","PREÇO INVÁLIDO")</f>
        <v>#VALUE!</v>
      </c>
      <c r="Q79" s="2" t="e">
        <f>(O79/Referencial!O79)-1</f>
        <v>#VALUE!</v>
      </c>
    </row>
    <row r="80" spans="1:17" ht="24.95" customHeight="1">
      <c r="A80" s="3" t="s">
        <v>24</v>
      </c>
      <c r="B80" s="3" t="s">
        <v>91</v>
      </c>
      <c r="C80" s="3" t="s">
        <v>92</v>
      </c>
      <c r="D80" s="3" t="s">
        <v>39</v>
      </c>
      <c r="E80" s="3">
        <v>217</v>
      </c>
      <c r="F80" s="1" t="s">
        <v>28</v>
      </c>
      <c r="G80" s="1" t="s">
        <v>28</v>
      </c>
      <c r="H80" s="2" t="e">
        <f>F80+G80</f>
        <v>#VALUE!</v>
      </c>
      <c r="I80" s="5">
        <v>27.05</v>
      </c>
      <c r="J80" s="2" t="e">
        <f>F80+(TRUNC(I80/100*F80,2))</f>
        <v>#VALUE!</v>
      </c>
      <c r="K80" s="2" t="e">
        <f>G80+(TRUNC(I80/100*G80,2))</f>
        <v>#VALUE!</v>
      </c>
      <c r="L80" s="2" t="e">
        <f>TRUNC(J80+K80,2)</f>
        <v>#VALUE!</v>
      </c>
      <c r="M80" s="2" t="e">
        <f>TRUNC(IF((J80+K80), (J80/(J80+K80)*O80), 0), 2)</f>
        <v>#VALUE!</v>
      </c>
      <c r="N80" s="2" t="e">
        <f>TRUNC(IF((J80+K80), (K80/(J80+K80)*O80), 0), 2)</f>
        <v>#VALUE!</v>
      </c>
      <c r="O80" s="2" t="e">
        <f>TRUNC(L80*E80,2)</f>
        <v>#VALUE!</v>
      </c>
      <c r="P80" s="3" t="e">
        <f>IF(O80&lt;=(Referencial!O80*1.05),"PREÇO VÁLIDO","PREÇO INVÁLIDO")</f>
        <v>#VALUE!</v>
      </c>
      <c r="Q80" s="2" t="e">
        <f>(O80/Referencial!O80)-1</f>
        <v>#VALUE!</v>
      </c>
    </row>
    <row r="81" spans="1:17" ht="24.95" customHeight="1">
      <c r="A81" s="3" t="s">
        <v>24</v>
      </c>
      <c r="B81" s="3" t="s">
        <v>94</v>
      </c>
      <c r="C81" s="3" t="s">
        <v>95</v>
      </c>
      <c r="D81" s="3" t="s">
        <v>39</v>
      </c>
      <c r="E81" s="3">
        <v>73</v>
      </c>
      <c r="F81" s="1" t="s">
        <v>28</v>
      </c>
      <c r="G81" s="1" t="s">
        <v>28</v>
      </c>
      <c r="H81" s="2" t="e">
        <f>F81+G81</f>
        <v>#VALUE!</v>
      </c>
      <c r="I81" s="5">
        <v>27.05</v>
      </c>
      <c r="J81" s="2" t="e">
        <f>F81+(TRUNC(I81/100*F81,2))</f>
        <v>#VALUE!</v>
      </c>
      <c r="K81" s="2" t="e">
        <f>G81+(TRUNC(I81/100*G81,2))</f>
        <v>#VALUE!</v>
      </c>
      <c r="L81" s="2" t="e">
        <f>TRUNC(J81+K81,2)</f>
        <v>#VALUE!</v>
      </c>
      <c r="M81" s="2" t="e">
        <f>TRUNC(IF((J81+K81), (J81/(J81+K81)*O81), 0), 2)</f>
        <v>#VALUE!</v>
      </c>
      <c r="N81" s="2" t="e">
        <f>TRUNC(IF((J81+K81), (K81/(J81+K81)*O81), 0), 2)</f>
        <v>#VALUE!</v>
      </c>
      <c r="O81" s="2" t="e">
        <f>TRUNC(L81*E81,2)</f>
        <v>#VALUE!</v>
      </c>
      <c r="P81" s="3" t="e">
        <f>IF(O81&lt;=(Referencial!O81*1.05),"PREÇO VÁLIDO","PREÇO INVÁLIDO")</f>
        <v>#VALUE!</v>
      </c>
      <c r="Q81" s="2" t="e">
        <f>(O81/Referencial!O81)-1</f>
        <v>#VALUE!</v>
      </c>
    </row>
    <row r="82" spans="1:17" ht="24.95" customHeight="1">
      <c r="A82" s="3"/>
      <c r="B82" s="3"/>
      <c r="C82" s="3" t="s">
        <v>96</v>
      </c>
      <c r="D82" s="3"/>
      <c r="E82" s="3">
        <v>0</v>
      </c>
      <c r="F82" s="1"/>
      <c r="G82" s="1"/>
      <c r="H82" s="3"/>
      <c r="I82" s="5"/>
      <c r="J82" s="3"/>
      <c r="K82" s="3"/>
      <c r="L82" s="3"/>
      <c r="M82" s="3"/>
      <c r="N82" s="3"/>
      <c r="O82" s="3"/>
      <c r="P82" s="3"/>
      <c r="Q82" s="2"/>
    </row>
    <row r="83" spans="1:17" ht="24.95" customHeight="1">
      <c r="A83" s="3" t="s">
        <v>24</v>
      </c>
      <c r="B83" s="3" t="s">
        <v>78</v>
      </c>
      <c r="C83" s="3" t="s">
        <v>79</v>
      </c>
      <c r="D83" s="3" t="s">
        <v>27</v>
      </c>
      <c r="E83" s="3">
        <v>43</v>
      </c>
      <c r="F83" s="1" t="s">
        <v>28</v>
      </c>
      <c r="G83" s="1" t="s">
        <v>28</v>
      </c>
      <c r="H83" s="2" t="e">
        <f>F83+G83</f>
        <v>#VALUE!</v>
      </c>
      <c r="I83" s="5">
        <v>27.05</v>
      </c>
      <c r="J83" s="2" t="e">
        <f>F83+(TRUNC(I83/100*F83,2))</f>
        <v>#VALUE!</v>
      </c>
      <c r="K83" s="2" t="e">
        <f>G83+(TRUNC(I83/100*G83,2))</f>
        <v>#VALUE!</v>
      </c>
      <c r="L83" s="2" t="e">
        <f>TRUNC(J83+K83,2)</f>
        <v>#VALUE!</v>
      </c>
      <c r="M83" s="2" t="e">
        <f>TRUNC(IF((J83+K83), (J83/(J83+K83)*O83), 0), 2)</f>
        <v>#VALUE!</v>
      </c>
      <c r="N83" s="2" t="e">
        <f>TRUNC(IF((J83+K83), (K83/(J83+K83)*O83), 0), 2)</f>
        <v>#VALUE!</v>
      </c>
      <c r="O83" s="2" t="e">
        <f>TRUNC(L83*E83,2)</f>
        <v>#VALUE!</v>
      </c>
      <c r="P83" s="3" t="e">
        <f>IF(O83&lt;=(Referencial!O83*1.05),"PREÇO VÁLIDO","PREÇO INVÁLIDO")</f>
        <v>#VALUE!</v>
      </c>
      <c r="Q83" s="2" t="e">
        <f>(O83/Referencial!O83)-1</f>
        <v>#VALUE!</v>
      </c>
    </row>
    <row r="84" spans="1:17" ht="24.95" customHeight="1">
      <c r="A84" s="3" t="s">
        <v>24</v>
      </c>
      <c r="B84" s="3" t="s">
        <v>80</v>
      </c>
      <c r="C84" s="3" t="s">
        <v>81</v>
      </c>
      <c r="D84" s="3" t="s">
        <v>39</v>
      </c>
      <c r="E84" s="3">
        <v>104.1</v>
      </c>
      <c r="F84" s="1" t="s">
        <v>28</v>
      </c>
      <c r="G84" s="1" t="s">
        <v>28</v>
      </c>
      <c r="H84" s="2" t="e">
        <f>F84+G84</f>
        <v>#VALUE!</v>
      </c>
      <c r="I84" s="5">
        <v>27.05</v>
      </c>
      <c r="J84" s="2" t="e">
        <f>F84+(TRUNC(I84/100*F84,2))</f>
        <v>#VALUE!</v>
      </c>
      <c r="K84" s="2" t="e">
        <f>G84+(TRUNC(I84/100*G84,2))</f>
        <v>#VALUE!</v>
      </c>
      <c r="L84" s="2" t="e">
        <f>TRUNC(J84+K84,2)</f>
        <v>#VALUE!</v>
      </c>
      <c r="M84" s="2" t="e">
        <f>TRUNC(IF((J84+K84), (J84/(J84+K84)*O84), 0), 2)</f>
        <v>#VALUE!</v>
      </c>
      <c r="N84" s="2" t="e">
        <f>TRUNC(IF((J84+K84), (K84/(J84+K84)*O84), 0), 2)</f>
        <v>#VALUE!</v>
      </c>
      <c r="O84" s="2" t="e">
        <f>TRUNC(L84*E84,2)</f>
        <v>#VALUE!</v>
      </c>
      <c r="P84" s="3" t="e">
        <f>IF(O84&lt;=(Referencial!O84*1.05),"PREÇO VÁLIDO","PREÇO INVÁLIDO")</f>
        <v>#VALUE!</v>
      </c>
      <c r="Q84" s="2" t="e">
        <f>(O84/Referencial!O84)-1</f>
        <v>#VALUE!</v>
      </c>
    </row>
    <row r="85" spans="1:17" ht="24.95" customHeight="1">
      <c r="A85" s="3"/>
      <c r="B85" s="3"/>
      <c r="C85" s="3" t="s">
        <v>97</v>
      </c>
      <c r="D85" s="3"/>
      <c r="E85" s="3">
        <v>0</v>
      </c>
      <c r="F85" s="1"/>
      <c r="G85" s="1"/>
      <c r="H85" s="3"/>
      <c r="I85" s="5"/>
      <c r="J85" s="3"/>
      <c r="K85" s="3"/>
      <c r="L85" s="3"/>
      <c r="M85" s="3"/>
      <c r="N85" s="3"/>
      <c r="O85" s="3"/>
      <c r="P85" s="3"/>
      <c r="Q85" s="2"/>
    </row>
    <row r="86" spans="1:17" ht="24.95" customHeight="1">
      <c r="A86" s="3" t="s">
        <v>24</v>
      </c>
      <c r="B86" s="3" t="s">
        <v>98</v>
      </c>
      <c r="C86" s="3" t="s">
        <v>99</v>
      </c>
      <c r="D86" s="3" t="s">
        <v>27</v>
      </c>
      <c r="E86" s="3">
        <v>49</v>
      </c>
      <c r="F86" s="1" t="s">
        <v>28</v>
      </c>
      <c r="G86" s="1" t="s">
        <v>28</v>
      </c>
      <c r="H86" s="2" t="e">
        <f>F86+G86</f>
        <v>#VALUE!</v>
      </c>
      <c r="I86" s="5">
        <v>27.05</v>
      </c>
      <c r="J86" s="2" t="e">
        <f>F86+(TRUNC(I86/100*F86,2))</f>
        <v>#VALUE!</v>
      </c>
      <c r="K86" s="2" t="e">
        <f>G86+(TRUNC(I86/100*G86,2))</f>
        <v>#VALUE!</v>
      </c>
      <c r="L86" s="2" t="e">
        <f>TRUNC(J86+K86,2)</f>
        <v>#VALUE!</v>
      </c>
      <c r="M86" s="2" t="e">
        <f>TRUNC(IF((J86+K86), (J86/(J86+K86)*O86), 0), 2)</f>
        <v>#VALUE!</v>
      </c>
      <c r="N86" s="2" t="e">
        <f>TRUNC(IF((J86+K86), (K86/(J86+K86)*O86), 0), 2)</f>
        <v>#VALUE!</v>
      </c>
      <c r="O86" s="2" t="e">
        <f>TRUNC(L86*E86,2)</f>
        <v>#VALUE!</v>
      </c>
      <c r="P86" s="3" t="e">
        <f>IF(O86&lt;=(Referencial!O86*1.05),"PREÇO VÁLIDO","PREÇO INVÁLIDO")</f>
        <v>#VALUE!</v>
      </c>
      <c r="Q86" s="2" t="e">
        <f>(O86/Referencial!O86)-1</f>
        <v>#VALUE!</v>
      </c>
    </row>
    <row r="87" spans="1:17" ht="24.95" customHeight="1">
      <c r="A87" s="3"/>
      <c r="B87" s="3"/>
      <c r="C87" s="3" t="s">
        <v>100</v>
      </c>
      <c r="D87" s="3"/>
      <c r="E87" s="3">
        <v>0</v>
      </c>
      <c r="F87" s="1"/>
      <c r="G87" s="1"/>
      <c r="H87" s="3"/>
      <c r="I87" s="5"/>
      <c r="J87" s="3"/>
      <c r="K87" s="3"/>
      <c r="L87" s="3"/>
      <c r="M87" s="3"/>
      <c r="N87" s="3"/>
      <c r="O87" s="3"/>
      <c r="P87" s="3"/>
      <c r="Q87" s="2"/>
    </row>
    <row r="88" spans="1:17" ht="24.95" customHeight="1">
      <c r="A88" s="3" t="s">
        <v>24</v>
      </c>
      <c r="B88" s="3" t="s">
        <v>80</v>
      </c>
      <c r="C88" s="3" t="s">
        <v>81</v>
      </c>
      <c r="D88" s="3" t="s">
        <v>39</v>
      </c>
      <c r="E88" s="3">
        <v>1318</v>
      </c>
      <c r="F88" s="1" t="s">
        <v>28</v>
      </c>
      <c r="G88" s="1" t="s">
        <v>28</v>
      </c>
      <c r="H88" s="2" t="e">
        <f>F88+G88</f>
        <v>#VALUE!</v>
      </c>
      <c r="I88" s="5">
        <v>27.05</v>
      </c>
      <c r="J88" s="2" t="e">
        <f>F88+(TRUNC(I88/100*F88,2))</f>
        <v>#VALUE!</v>
      </c>
      <c r="K88" s="2" t="e">
        <f>G88+(TRUNC(I88/100*G88,2))</f>
        <v>#VALUE!</v>
      </c>
      <c r="L88" s="2" t="e">
        <f>TRUNC(J88+K88,2)</f>
        <v>#VALUE!</v>
      </c>
      <c r="M88" s="2" t="e">
        <f>TRUNC(IF((J88+K88), (J88/(J88+K88)*O88), 0), 2)</f>
        <v>#VALUE!</v>
      </c>
      <c r="N88" s="2" t="e">
        <f>TRUNC(IF((J88+K88), (K88/(J88+K88)*O88), 0), 2)</f>
        <v>#VALUE!</v>
      </c>
      <c r="O88" s="2" t="e">
        <f>TRUNC(L88*E88,2)</f>
        <v>#VALUE!</v>
      </c>
      <c r="P88" s="3" t="e">
        <f>IF(O88&lt;=(Referencial!O88*1.05),"PREÇO VÁLIDO","PREÇO INVÁLIDO")</f>
        <v>#VALUE!</v>
      </c>
      <c r="Q88" s="2" t="e">
        <f>(O88/Referencial!O88)-1</f>
        <v>#VALUE!</v>
      </c>
    </row>
    <row r="89" spans="1:17" ht="24.95" customHeight="1">
      <c r="A89" s="3" t="s">
        <v>24</v>
      </c>
      <c r="B89" s="3" t="s">
        <v>64</v>
      </c>
      <c r="C89" s="3" t="s">
        <v>65</v>
      </c>
      <c r="D89" s="3" t="s">
        <v>27</v>
      </c>
      <c r="E89" s="3">
        <v>412</v>
      </c>
      <c r="F89" s="1" t="s">
        <v>28</v>
      </c>
      <c r="G89" s="1" t="s">
        <v>28</v>
      </c>
      <c r="H89" s="2" t="e">
        <f>F89+G89</f>
        <v>#VALUE!</v>
      </c>
      <c r="I89" s="5">
        <v>27.05</v>
      </c>
      <c r="J89" s="2" t="e">
        <f>F89+(TRUNC(I89/100*F89,2))</f>
        <v>#VALUE!</v>
      </c>
      <c r="K89" s="2" t="e">
        <f>G89+(TRUNC(I89/100*G89,2))</f>
        <v>#VALUE!</v>
      </c>
      <c r="L89" s="2" t="e">
        <f>TRUNC(J89+K89,2)</f>
        <v>#VALUE!</v>
      </c>
      <c r="M89" s="2" t="e">
        <f>TRUNC(IF((J89+K89), (J89/(J89+K89)*O89), 0), 2)</f>
        <v>#VALUE!</v>
      </c>
      <c r="N89" s="2" t="e">
        <f>TRUNC(IF((J89+K89), (K89/(J89+K89)*O89), 0), 2)</f>
        <v>#VALUE!</v>
      </c>
      <c r="O89" s="2" t="e">
        <f>TRUNC(L89*E89,2)</f>
        <v>#VALUE!</v>
      </c>
      <c r="P89" s="3" t="e">
        <f>IF(O89&lt;=(Referencial!O89*1.05),"PREÇO VÁLIDO","PREÇO INVÁLIDO")</f>
        <v>#VALUE!</v>
      </c>
      <c r="Q89" s="2" t="e">
        <f>(O89/Referencial!O89)-1</f>
        <v>#VALUE!</v>
      </c>
    </row>
    <row r="90" spans="1:17" ht="24.95" customHeight="1">
      <c r="A90" s="3" t="s">
        <v>24</v>
      </c>
      <c r="B90" s="3" t="s">
        <v>68</v>
      </c>
      <c r="C90" s="3" t="s">
        <v>69</v>
      </c>
      <c r="D90" s="3" t="s">
        <v>27</v>
      </c>
      <c r="E90" s="3">
        <v>412</v>
      </c>
      <c r="F90" s="1" t="s">
        <v>28</v>
      </c>
      <c r="G90" s="1" t="s">
        <v>28</v>
      </c>
      <c r="H90" s="2" t="e">
        <f>F90+G90</f>
        <v>#VALUE!</v>
      </c>
      <c r="I90" s="5">
        <v>27.05</v>
      </c>
      <c r="J90" s="2" t="e">
        <f>F90+(TRUNC(I90/100*F90,2))</f>
        <v>#VALUE!</v>
      </c>
      <c r="K90" s="2" t="e">
        <f>G90+(TRUNC(I90/100*G90,2))</f>
        <v>#VALUE!</v>
      </c>
      <c r="L90" s="2" t="e">
        <f>TRUNC(J90+K90,2)</f>
        <v>#VALUE!</v>
      </c>
      <c r="M90" s="2" t="e">
        <f>TRUNC(IF((J90+K90), (J90/(J90+K90)*O90), 0), 2)</f>
        <v>#VALUE!</v>
      </c>
      <c r="N90" s="2" t="e">
        <f>TRUNC(IF((J90+K90), (K90/(J90+K90)*O90), 0), 2)</f>
        <v>#VALUE!</v>
      </c>
      <c r="O90" s="2" t="e">
        <f>TRUNC(L90*E90,2)</f>
        <v>#VALUE!</v>
      </c>
      <c r="P90" s="3" t="e">
        <f>IF(O90&lt;=(Referencial!O90*1.05),"PREÇO VÁLIDO","PREÇO INVÁLIDO")</f>
        <v>#VALUE!</v>
      </c>
      <c r="Q90" s="2" t="e">
        <f>(O90/Referencial!O90)-1</f>
        <v>#VALUE!</v>
      </c>
    </row>
    <row r="91" spans="1:17" ht="24.95" customHeight="1">
      <c r="A91" s="3" t="s">
        <v>24</v>
      </c>
      <c r="B91" s="3" t="s">
        <v>66</v>
      </c>
      <c r="C91" s="3" t="s">
        <v>67</v>
      </c>
      <c r="D91" s="3" t="s">
        <v>27</v>
      </c>
      <c r="E91" s="3">
        <v>412</v>
      </c>
      <c r="F91" s="1" t="s">
        <v>28</v>
      </c>
      <c r="G91" s="1" t="s">
        <v>28</v>
      </c>
      <c r="H91" s="2" t="e">
        <f>F91+G91</f>
        <v>#VALUE!</v>
      </c>
      <c r="I91" s="5">
        <v>15</v>
      </c>
      <c r="J91" s="2" t="e">
        <f>F91+(TRUNC(I91/100*F91,2))</f>
        <v>#VALUE!</v>
      </c>
      <c r="K91" s="2" t="e">
        <f>G91+(TRUNC(I91/100*G91,2))</f>
        <v>#VALUE!</v>
      </c>
      <c r="L91" s="2" t="e">
        <f>TRUNC(J91+K91,2)</f>
        <v>#VALUE!</v>
      </c>
      <c r="M91" s="2" t="e">
        <f>TRUNC(IF((J91+K91), (J91/(J91+K91)*O91), 0), 2)</f>
        <v>#VALUE!</v>
      </c>
      <c r="N91" s="2" t="e">
        <f>TRUNC(IF((J91+K91), (K91/(J91+K91)*O91), 0), 2)</f>
        <v>#VALUE!</v>
      </c>
      <c r="O91" s="2" t="e">
        <f>TRUNC(L91*E91,2)</f>
        <v>#VALUE!</v>
      </c>
      <c r="P91" s="3" t="e">
        <f>IF(O91&lt;=(Referencial!O91*1.05),"PREÇO VÁLIDO","PREÇO INVÁLIDO")</f>
        <v>#VALUE!</v>
      </c>
      <c r="Q91" s="2" t="e">
        <f>(O91/Referencial!O91)-1</f>
        <v>#VALUE!</v>
      </c>
    </row>
    <row r="92" spans="1:17" ht="24.95" customHeight="1">
      <c r="A92" s="3" t="s">
        <v>24</v>
      </c>
      <c r="B92" s="3" t="s">
        <v>70</v>
      </c>
      <c r="C92" s="3" t="s">
        <v>71</v>
      </c>
      <c r="D92" s="3" t="s">
        <v>72</v>
      </c>
      <c r="E92" s="3">
        <v>10400</v>
      </c>
      <c r="F92" s="1" t="s">
        <v>28</v>
      </c>
      <c r="G92" s="1" t="s">
        <v>28</v>
      </c>
      <c r="H92" s="2" t="e">
        <f>F92+G92</f>
        <v>#VALUE!</v>
      </c>
      <c r="I92" s="5">
        <v>27.05</v>
      </c>
      <c r="J92" s="2" t="e">
        <f>F92+(TRUNC(I92/100*F92,2))</f>
        <v>#VALUE!</v>
      </c>
      <c r="K92" s="2" t="e">
        <f>G92+(TRUNC(I92/100*G92,2))</f>
        <v>#VALUE!</v>
      </c>
      <c r="L92" s="2" t="e">
        <f>TRUNC(J92+K92,2)</f>
        <v>#VALUE!</v>
      </c>
      <c r="M92" s="2" t="e">
        <f>TRUNC(IF((J92+K92), (J92/(J92+K92)*O92), 0), 2)</f>
        <v>#VALUE!</v>
      </c>
      <c r="N92" s="2" t="e">
        <f>TRUNC(IF((J92+K92), (K92/(J92+K92)*O92), 0), 2)</f>
        <v>#VALUE!</v>
      </c>
      <c r="O92" s="2" t="e">
        <f>TRUNC(L92*E92,2)</f>
        <v>#VALUE!</v>
      </c>
      <c r="P92" s="3" t="e">
        <f>IF(O92&lt;=(Referencial!O92*1.05),"PREÇO VÁLIDO","PREÇO INVÁLIDO")</f>
        <v>#VALUE!</v>
      </c>
      <c r="Q92" s="2" t="e">
        <f>(O92/Referencial!O92)-1</f>
        <v>#VALUE!</v>
      </c>
    </row>
    <row r="93" spans="1:17" ht="24.95" customHeight="1">
      <c r="A93" s="3"/>
      <c r="B93" s="3"/>
      <c r="C93" s="3" t="s">
        <v>21</v>
      </c>
      <c r="D93" s="3"/>
      <c r="E93" s="3">
        <v>0</v>
      </c>
      <c r="F93" s="1"/>
      <c r="G93" s="1"/>
      <c r="H93" s="3"/>
      <c r="I93" s="5"/>
      <c r="J93" s="3"/>
      <c r="K93" s="3"/>
      <c r="L93" s="3"/>
      <c r="M93" s="3"/>
      <c r="N93" s="3"/>
      <c r="O93" s="3"/>
      <c r="P93" s="3"/>
      <c r="Q93" s="2"/>
    </row>
    <row r="94" spans="1:17" ht="24.95" customHeight="1">
      <c r="A94" s="3"/>
      <c r="B94" s="3"/>
      <c r="C94" s="3" t="s">
        <v>101</v>
      </c>
      <c r="D94" s="3"/>
      <c r="E94" s="3">
        <v>0</v>
      </c>
      <c r="F94" s="1"/>
      <c r="G94" s="1"/>
      <c r="H94" s="3"/>
      <c r="I94" s="5"/>
      <c r="J94" s="3"/>
      <c r="K94" s="3"/>
      <c r="L94" s="3"/>
      <c r="M94" s="3"/>
      <c r="N94" s="3"/>
      <c r="O94" s="3"/>
      <c r="P94" s="3"/>
      <c r="Q94" s="2"/>
    </row>
    <row r="95" spans="1:17" ht="24.95" customHeight="1">
      <c r="A95" s="3"/>
      <c r="B95" s="3"/>
      <c r="C95" s="3" t="s">
        <v>23</v>
      </c>
      <c r="D95" s="3"/>
      <c r="E95" s="3">
        <v>0</v>
      </c>
      <c r="F95" s="1"/>
      <c r="G95" s="1"/>
      <c r="H95" s="3"/>
      <c r="I95" s="5"/>
      <c r="J95" s="3"/>
      <c r="K95" s="3"/>
      <c r="L95" s="3"/>
      <c r="M95" s="3"/>
      <c r="N95" s="3"/>
      <c r="O95" s="3"/>
      <c r="P95" s="3"/>
      <c r="Q95" s="2"/>
    </row>
    <row r="96" spans="1:17" ht="24.95" customHeight="1">
      <c r="A96" s="3" t="s">
        <v>24</v>
      </c>
      <c r="B96" s="3" t="s">
        <v>25</v>
      </c>
      <c r="C96" s="3" t="s">
        <v>26</v>
      </c>
      <c r="D96" s="3" t="s">
        <v>27</v>
      </c>
      <c r="E96" s="3">
        <v>785.7</v>
      </c>
      <c r="F96" s="1" t="s">
        <v>28</v>
      </c>
      <c r="G96" s="1" t="s">
        <v>28</v>
      </c>
      <c r="H96" s="2" t="e">
        <f>F96+G96</f>
        <v>#VALUE!</v>
      </c>
      <c r="I96" s="5">
        <v>27.05</v>
      </c>
      <c r="J96" s="2" t="e">
        <f>F96+(TRUNC(I96/100*F96,2))</f>
        <v>#VALUE!</v>
      </c>
      <c r="K96" s="2" t="e">
        <f>G96+(TRUNC(I96/100*G96,2))</f>
        <v>#VALUE!</v>
      </c>
      <c r="L96" s="2" t="e">
        <f>TRUNC(J96+K96,2)</f>
        <v>#VALUE!</v>
      </c>
      <c r="M96" s="2" t="e">
        <f>TRUNC(IF((J96+K96), (J96/(J96+K96)*O96), 0), 2)</f>
        <v>#VALUE!</v>
      </c>
      <c r="N96" s="2" t="e">
        <f>TRUNC(IF((J96+K96), (K96/(J96+K96)*O96), 0), 2)</f>
        <v>#VALUE!</v>
      </c>
      <c r="O96" s="2" t="e">
        <f>TRUNC(L96*E96,2)</f>
        <v>#VALUE!</v>
      </c>
      <c r="P96" s="3" t="e">
        <f>IF(O96&lt;=(Referencial!O96*1.05),"PREÇO VÁLIDO","PREÇO INVÁLIDO")</f>
        <v>#VALUE!</v>
      </c>
      <c r="Q96" s="2" t="e">
        <f>(O96/Referencial!O96)-1</f>
        <v>#VALUE!</v>
      </c>
    </row>
    <row r="97" spans="1:17" ht="24.95" customHeight="1">
      <c r="A97" s="3" t="s">
        <v>24</v>
      </c>
      <c r="B97" s="3" t="s">
        <v>29</v>
      </c>
      <c r="C97" s="3" t="s">
        <v>30</v>
      </c>
      <c r="D97" s="3" t="s">
        <v>27</v>
      </c>
      <c r="E97" s="3">
        <v>639.29999999999995</v>
      </c>
      <c r="F97" s="1" t="s">
        <v>28</v>
      </c>
      <c r="G97" s="1" t="s">
        <v>28</v>
      </c>
      <c r="H97" s="2" t="e">
        <f>F97+G97</f>
        <v>#VALUE!</v>
      </c>
      <c r="I97" s="5">
        <v>27.05</v>
      </c>
      <c r="J97" s="2" t="e">
        <f>F97+(TRUNC(I97/100*F97,2))</f>
        <v>#VALUE!</v>
      </c>
      <c r="K97" s="2" t="e">
        <f>G97+(TRUNC(I97/100*G97,2))</f>
        <v>#VALUE!</v>
      </c>
      <c r="L97" s="2" t="e">
        <f>TRUNC(J97+K97,2)</f>
        <v>#VALUE!</v>
      </c>
      <c r="M97" s="2" t="e">
        <f>TRUNC(IF((J97+K97), (J97/(J97+K97)*O97), 0), 2)</f>
        <v>#VALUE!</v>
      </c>
      <c r="N97" s="2" t="e">
        <f>TRUNC(IF((J97+K97), (K97/(J97+K97)*O97), 0), 2)</f>
        <v>#VALUE!</v>
      </c>
      <c r="O97" s="2" t="e">
        <f>TRUNC(L97*E97,2)</f>
        <v>#VALUE!</v>
      </c>
      <c r="P97" s="3" t="e">
        <f>IF(O97&lt;=(Referencial!O97*1.05),"PREÇO VÁLIDO","PREÇO INVÁLIDO")</f>
        <v>#VALUE!</v>
      </c>
      <c r="Q97" s="2" t="e">
        <f>(O97/Referencial!O97)-1</f>
        <v>#VALUE!</v>
      </c>
    </row>
    <row r="98" spans="1:17" ht="24.95" customHeight="1">
      <c r="A98" s="3"/>
      <c r="B98" s="3"/>
      <c r="C98" s="3" t="s">
        <v>31</v>
      </c>
      <c r="D98" s="3"/>
      <c r="E98" s="3">
        <v>0</v>
      </c>
      <c r="F98" s="1"/>
      <c r="G98" s="1"/>
      <c r="H98" s="3"/>
      <c r="I98" s="5"/>
      <c r="J98" s="3"/>
      <c r="K98" s="3"/>
      <c r="L98" s="3"/>
      <c r="M98" s="3"/>
      <c r="N98" s="3"/>
      <c r="O98" s="3"/>
      <c r="P98" s="3"/>
      <c r="Q98" s="2"/>
    </row>
    <row r="99" spans="1:17" ht="24.95" customHeight="1">
      <c r="A99" s="3"/>
      <c r="B99" s="3"/>
      <c r="C99" s="3" t="s">
        <v>102</v>
      </c>
      <c r="D99" s="3"/>
      <c r="E99" s="3">
        <v>0</v>
      </c>
      <c r="F99" s="1"/>
      <c r="G99" s="1"/>
      <c r="H99" s="3"/>
      <c r="I99" s="5"/>
      <c r="J99" s="3"/>
      <c r="K99" s="3"/>
      <c r="L99" s="3"/>
      <c r="M99" s="3"/>
      <c r="N99" s="3"/>
      <c r="O99" s="3"/>
      <c r="P99" s="3"/>
      <c r="Q99" s="2"/>
    </row>
    <row r="100" spans="1:17" ht="24.95" customHeight="1">
      <c r="A100" s="3" t="s">
        <v>24</v>
      </c>
      <c r="B100" s="3" t="s">
        <v>32</v>
      </c>
      <c r="C100" s="3" t="s">
        <v>33</v>
      </c>
      <c r="D100" s="3" t="s">
        <v>34</v>
      </c>
      <c r="E100" s="3">
        <v>117.26</v>
      </c>
      <c r="F100" s="1" t="s">
        <v>28</v>
      </c>
      <c r="G100" s="1" t="s">
        <v>28</v>
      </c>
      <c r="H100" s="2" t="e">
        <f>F100+G100</f>
        <v>#VALUE!</v>
      </c>
      <c r="I100" s="5">
        <v>27.05</v>
      </c>
      <c r="J100" s="2" t="e">
        <f>F100+(TRUNC(I100/100*F100,2))</f>
        <v>#VALUE!</v>
      </c>
      <c r="K100" s="2" t="e">
        <f>G100+(TRUNC(I100/100*G100,2))</f>
        <v>#VALUE!</v>
      </c>
      <c r="L100" s="2" t="e">
        <f>TRUNC(J100+K100,2)</f>
        <v>#VALUE!</v>
      </c>
      <c r="M100" s="2" t="e">
        <f>TRUNC(IF((J100+K100), (J100/(J100+K100)*O100), 0), 2)</f>
        <v>#VALUE!</v>
      </c>
      <c r="N100" s="2" t="e">
        <f>TRUNC(IF((J100+K100), (K100/(J100+K100)*O100), 0), 2)</f>
        <v>#VALUE!</v>
      </c>
      <c r="O100" s="2" t="e">
        <f>TRUNC(L100*E100,2)</f>
        <v>#VALUE!</v>
      </c>
      <c r="P100" s="3" t="e">
        <f>IF(O100&lt;=(Referencial!O100*1.05),"PREÇO VÁLIDO","PREÇO INVÁLIDO")</f>
        <v>#VALUE!</v>
      </c>
      <c r="Q100" s="2" t="e">
        <f>(O100/Referencial!O100)-1</f>
        <v>#VALUE!</v>
      </c>
    </row>
    <row r="101" spans="1:17" ht="24.95" customHeight="1">
      <c r="A101" s="3" t="s">
        <v>24</v>
      </c>
      <c r="B101" s="3" t="s">
        <v>35</v>
      </c>
      <c r="C101" s="3" t="s">
        <v>36</v>
      </c>
      <c r="D101" s="3" t="s">
        <v>34</v>
      </c>
      <c r="E101" s="3">
        <v>117.26</v>
      </c>
      <c r="F101" s="1" t="s">
        <v>28</v>
      </c>
      <c r="G101" s="1" t="s">
        <v>28</v>
      </c>
      <c r="H101" s="2" t="e">
        <f>F101+G101</f>
        <v>#VALUE!</v>
      </c>
      <c r="I101" s="5">
        <v>15</v>
      </c>
      <c r="J101" s="2" t="e">
        <f>F101+(TRUNC(I101/100*F101,2))</f>
        <v>#VALUE!</v>
      </c>
      <c r="K101" s="2" t="e">
        <f>G101+(TRUNC(I101/100*G101,2))</f>
        <v>#VALUE!</v>
      </c>
      <c r="L101" s="2" t="e">
        <f>TRUNC(J101+K101,2)</f>
        <v>#VALUE!</v>
      </c>
      <c r="M101" s="2" t="e">
        <f>TRUNC(IF((J101+K101), (J101/(J101+K101)*O101), 0), 2)</f>
        <v>#VALUE!</v>
      </c>
      <c r="N101" s="2" t="e">
        <f>TRUNC(IF((J101+K101), (K101/(J101+K101)*O101), 0), 2)</f>
        <v>#VALUE!</v>
      </c>
      <c r="O101" s="2" t="e">
        <f>TRUNC(L101*E101,2)</f>
        <v>#VALUE!</v>
      </c>
      <c r="P101" s="3" t="e">
        <f>IF(O101&lt;=(Referencial!O101*1.05),"PREÇO VÁLIDO","PREÇO INVÁLIDO")</f>
        <v>#VALUE!</v>
      </c>
      <c r="Q101" s="2" t="e">
        <f>(O101/Referencial!O101)-1</f>
        <v>#VALUE!</v>
      </c>
    </row>
    <row r="102" spans="1:17" ht="24.95" customHeight="1">
      <c r="A102" s="3" t="s">
        <v>24</v>
      </c>
      <c r="B102" s="3" t="s">
        <v>37</v>
      </c>
      <c r="C102" s="3" t="s">
        <v>38</v>
      </c>
      <c r="D102" s="3" t="s">
        <v>39</v>
      </c>
      <c r="E102" s="3">
        <v>698</v>
      </c>
      <c r="F102" s="1" t="s">
        <v>28</v>
      </c>
      <c r="G102" s="1" t="s">
        <v>28</v>
      </c>
      <c r="H102" s="2" t="e">
        <f>F102+G102</f>
        <v>#VALUE!</v>
      </c>
      <c r="I102" s="5">
        <v>27.05</v>
      </c>
      <c r="J102" s="2" t="e">
        <f>F102+(TRUNC(I102/100*F102,2))</f>
        <v>#VALUE!</v>
      </c>
      <c r="K102" s="2" t="e">
        <f>G102+(TRUNC(I102/100*G102,2))</f>
        <v>#VALUE!</v>
      </c>
      <c r="L102" s="2" t="e">
        <f>TRUNC(J102+K102,2)</f>
        <v>#VALUE!</v>
      </c>
      <c r="M102" s="2" t="e">
        <f>TRUNC(IF((J102+K102), (J102/(J102+K102)*O102), 0), 2)</f>
        <v>#VALUE!</v>
      </c>
      <c r="N102" s="2" t="e">
        <f>TRUNC(IF((J102+K102), (K102/(J102+K102)*O102), 0), 2)</f>
        <v>#VALUE!</v>
      </c>
      <c r="O102" s="2" t="e">
        <f>TRUNC(L102*E102,2)</f>
        <v>#VALUE!</v>
      </c>
      <c r="P102" s="3" t="e">
        <f>IF(O102&lt;=(Referencial!O102*1.05),"PREÇO VÁLIDO","PREÇO INVÁLIDO")</f>
        <v>#VALUE!</v>
      </c>
      <c r="Q102" s="2" t="e">
        <f>(O102/Referencial!O102)-1</f>
        <v>#VALUE!</v>
      </c>
    </row>
    <row r="103" spans="1:17" ht="24.95" customHeight="1">
      <c r="A103" s="3"/>
      <c r="B103" s="3"/>
      <c r="C103" s="3" t="s">
        <v>40</v>
      </c>
      <c r="D103" s="3"/>
      <c r="E103" s="3">
        <v>0</v>
      </c>
      <c r="F103" s="1"/>
      <c r="G103" s="1"/>
      <c r="H103" s="3"/>
      <c r="I103" s="5"/>
      <c r="J103" s="3"/>
      <c r="K103" s="3"/>
      <c r="L103" s="3"/>
      <c r="M103" s="3"/>
      <c r="N103" s="3"/>
      <c r="O103" s="3"/>
      <c r="P103" s="3"/>
      <c r="Q103" s="2"/>
    </row>
    <row r="104" spans="1:17" ht="24.95" customHeight="1">
      <c r="A104" s="3" t="s">
        <v>24</v>
      </c>
      <c r="B104" s="3" t="s">
        <v>32</v>
      </c>
      <c r="C104" s="3" t="s">
        <v>33</v>
      </c>
      <c r="D104" s="3" t="s">
        <v>34</v>
      </c>
      <c r="E104" s="3">
        <v>90.09</v>
      </c>
      <c r="F104" s="1" t="s">
        <v>28</v>
      </c>
      <c r="G104" s="1" t="s">
        <v>28</v>
      </c>
      <c r="H104" s="2" t="e">
        <f t="shared" ref="H104:H110" si="35">F104+G104</f>
        <v>#VALUE!</v>
      </c>
      <c r="I104" s="5">
        <v>27.05</v>
      </c>
      <c r="J104" s="2" t="e">
        <f t="shared" ref="J104:J110" si="36">F104+(TRUNC(I104/100*F104,2))</f>
        <v>#VALUE!</v>
      </c>
      <c r="K104" s="2" t="e">
        <f t="shared" ref="K104:K110" si="37">G104+(TRUNC(I104/100*G104,2))</f>
        <v>#VALUE!</v>
      </c>
      <c r="L104" s="2" t="e">
        <f t="shared" ref="L104:L110" si="38">TRUNC(J104+K104,2)</f>
        <v>#VALUE!</v>
      </c>
      <c r="M104" s="2" t="e">
        <f t="shared" ref="M104:M110" si="39">TRUNC(IF((J104+K104), (J104/(J104+K104)*O104), 0), 2)</f>
        <v>#VALUE!</v>
      </c>
      <c r="N104" s="2" t="e">
        <f t="shared" ref="N104:N110" si="40">TRUNC(IF((J104+K104), (K104/(J104+K104)*O104), 0), 2)</f>
        <v>#VALUE!</v>
      </c>
      <c r="O104" s="2" t="e">
        <f t="shared" ref="O104:O110" si="41">TRUNC(L104*E104,2)</f>
        <v>#VALUE!</v>
      </c>
      <c r="P104" s="3" t="e">
        <f>IF(O104&lt;=(Referencial!O104*1.05),"PREÇO VÁLIDO","PREÇO INVÁLIDO")</f>
        <v>#VALUE!</v>
      </c>
      <c r="Q104" s="2" t="e">
        <f>(O104/Referencial!O104)-1</f>
        <v>#VALUE!</v>
      </c>
    </row>
    <row r="105" spans="1:17" ht="24.95" customHeight="1">
      <c r="A105" s="3" t="s">
        <v>24</v>
      </c>
      <c r="B105" s="3" t="s">
        <v>35</v>
      </c>
      <c r="C105" s="3" t="s">
        <v>36</v>
      </c>
      <c r="D105" s="3" t="s">
        <v>34</v>
      </c>
      <c r="E105" s="3">
        <v>90.09</v>
      </c>
      <c r="F105" s="1" t="s">
        <v>28</v>
      </c>
      <c r="G105" s="1" t="s">
        <v>28</v>
      </c>
      <c r="H105" s="2" t="e">
        <f t="shared" si="35"/>
        <v>#VALUE!</v>
      </c>
      <c r="I105" s="5">
        <v>15</v>
      </c>
      <c r="J105" s="2" t="e">
        <f t="shared" si="36"/>
        <v>#VALUE!</v>
      </c>
      <c r="K105" s="2" t="e">
        <f t="shared" si="37"/>
        <v>#VALUE!</v>
      </c>
      <c r="L105" s="2" t="e">
        <f t="shared" si="38"/>
        <v>#VALUE!</v>
      </c>
      <c r="M105" s="2" t="e">
        <f t="shared" si="39"/>
        <v>#VALUE!</v>
      </c>
      <c r="N105" s="2" t="e">
        <f t="shared" si="40"/>
        <v>#VALUE!</v>
      </c>
      <c r="O105" s="2" t="e">
        <f t="shared" si="41"/>
        <v>#VALUE!</v>
      </c>
      <c r="P105" s="3" t="e">
        <f>IF(O105&lt;=(Referencial!O105*1.05),"PREÇO VÁLIDO","PREÇO INVÁLIDO")</f>
        <v>#VALUE!</v>
      </c>
      <c r="Q105" s="2" t="e">
        <f>(O105/Referencial!O105)-1</f>
        <v>#VALUE!</v>
      </c>
    </row>
    <row r="106" spans="1:17" ht="24.95" customHeight="1">
      <c r="A106" s="3" t="s">
        <v>24</v>
      </c>
      <c r="B106" s="3" t="s">
        <v>37</v>
      </c>
      <c r="C106" s="3" t="s">
        <v>38</v>
      </c>
      <c r="D106" s="3" t="s">
        <v>39</v>
      </c>
      <c r="E106" s="3">
        <v>500.5</v>
      </c>
      <c r="F106" s="1" t="s">
        <v>28</v>
      </c>
      <c r="G106" s="1" t="s">
        <v>28</v>
      </c>
      <c r="H106" s="2" t="e">
        <f t="shared" si="35"/>
        <v>#VALUE!</v>
      </c>
      <c r="I106" s="5">
        <v>27.05</v>
      </c>
      <c r="J106" s="2" t="e">
        <f t="shared" si="36"/>
        <v>#VALUE!</v>
      </c>
      <c r="K106" s="2" t="e">
        <f t="shared" si="37"/>
        <v>#VALUE!</v>
      </c>
      <c r="L106" s="2" t="e">
        <f t="shared" si="38"/>
        <v>#VALUE!</v>
      </c>
      <c r="M106" s="2" t="e">
        <f t="shared" si="39"/>
        <v>#VALUE!</v>
      </c>
      <c r="N106" s="2" t="e">
        <f t="shared" si="40"/>
        <v>#VALUE!</v>
      </c>
      <c r="O106" s="2" t="e">
        <f t="shared" si="41"/>
        <v>#VALUE!</v>
      </c>
      <c r="P106" s="3" t="e">
        <f>IF(O106&lt;=(Referencial!O106*1.05),"PREÇO VÁLIDO","PREÇO INVÁLIDO")</f>
        <v>#VALUE!</v>
      </c>
      <c r="Q106" s="2" t="e">
        <f>(O106/Referencial!O106)-1</f>
        <v>#VALUE!</v>
      </c>
    </row>
    <row r="107" spans="1:17" ht="24.95" customHeight="1">
      <c r="A107" s="3" t="s">
        <v>24</v>
      </c>
      <c r="B107" s="3" t="s">
        <v>41</v>
      </c>
      <c r="C107" s="3" t="s">
        <v>42</v>
      </c>
      <c r="D107" s="3" t="s">
        <v>39</v>
      </c>
      <c r="E107" s="3">
        <v>500.5</v>
      </c>
      <c r="F107" s="1" t="s">
        <v>28</v>
      </c>
      <c r="G107" s="1" t="s">
        <v>28</v>
      </c>
      <c r="H107" s="2" t="e">
        <f t="shared" si="35"/>
        <v>#VALUE!</v>
      </c>
      <c r="I107" s="5">
        <v>27.05</v>
      </c>
      <c r="J107" s="2" t="e">
        <f t="shared" si="36"/>
        <v>#VALUE!</v>
      </c>
      <c r="K107" s="2" t="e">
        <f t="shared" si="37"/>
        <v>#VALUE!</v>
      </c>
      <c r="L107" s="2" t="e">
        <f t="shared" si="38"/>
        <v>#VALUE!</v>
      </c>
      <c r="M107" s="2" t="e">
        <f t="shared" si="39"/>
        <v>#VALUE!</v>
      </c>
      <c r="N107" s="2" t="e">
        <f t="shared" si="40"/>
        <v>#VALUE!</v>
      </c>
      <c r="O107" s="2" t="e">
        <f t="shared" si="41"/>
        <v>#VALUE!</v>
      </c>
      <c r="P107" s="3" t="e">
        <f>IF(O107&lt;=(Referencial!O107*1.05),"PREÇO VÁLIDO","PREÇO INVÁLIDO")</f>
        <v>#VALUE!</v>
      </c>
      <c r="Q107" s="2" t="e">
        <f>(O107/Referencial!O107)-1</f>
        <v>#VALUE!</v>
      </c>
    </row>
    <row r="108" spans="1:17" ht="24.95" customHeight="1">
      <c r="A108" s="3" t="s">
        <v>24</v>
      </c>
      <c r="B108" s="3" t="s">
        <v>43</v>
      </c>
      <c r="C108" s="3" t="s">
        <v>44</v>
      </c>
      <c r="D108" s="3" t="s">
        <v>27</v>
      </c>
      <c r="E108" s="3">
        <v>75.075000000000003</v>
      </c>
      <c r="F108" s="1" t="s">
        <v>28</v>
      </c>
      <c r="G108" s="1" t="s">
        <v>28</v>
      </c>
      <c r="H108" s="2" t="e">
        <f t="shared" si="35"/>
        <v>#VALUE!</v>
      </c>
      <c r="I108" s="5">
        <v>27.05</v>
      </c>
      <c r="J108" s="2" t="e">
        <f t="shared" si="36"/>
        <v>#VALUE!</v>
      </c>
      <c r="K108" s="2" t="e">
        <f t="shared" si="37"/>
        <v>#VALUE!</v>
      </c>
      <c r="L108" s="2" t="e">
        <f t="shared" si="38"/>
        <v>#VALUE!</v>
      </c>
      <c r="M108" s="2" t="e">
        <f t="shared" si="39"/>
        <v>#VALUE!</v>
      </c>
      <c r="N108" s="2" t="e">
        <f t="shared" si="40"/>
        <v>#VALUE!</v>
      </c>
      <c r="O108" s="2" t="e">
        <f t="shared" si="41"/>
        <v>#VALUE!</v>
      </c>
      <c r="P108" s="3" t="e">
        <f>IF(O108&lt;=(Referencial!O108*1.05),"PREÇO VÁLIDO","PREÇO INVÁLIDO")</f>
        <v>#VALUE!</v>
      </c>
      <c r="Q108" s="2" t="e">
        <f>(O108/Referencial!O108)-1</f>
        <v>#VALUE!</v>
      </c>
    </row>
    <row r="109" spans="1:17" ht="24.95" customHeight="1">
      <c r="A109" s="3" t="s">
        <v>24</v>
      </c>
      <c r="B109" s="3" t="s">
        <v>45</v>
      </c>
      <c r="C109" s="3" t="s">
        <v>46</v>
      </c>
      <c r="D109" s="3" t="s">
        <v>27</v>
      </c>
      <c r="E109" s="3">
        <v>75.075000000000003</v>
      </c>
      <c r="F109" s="1" t="s">
        <v>28</v>
      </c>
      <c r="G109" s="1" t="s">
        <v>28</v>
      </c>
      <c r="H109" s="2" t="e">
        <f t="shared" si="35"/>
        <v>#VALUE!</v>
      </c>
      <c r="I109" s="5">
        <v>15</v>
      </c>
      <c r="J109" s="2" t="e">
        <f t="shared" si="36"/>
        <v>#VALUE!</v>
      </c>
      <c r="K109" s="2" t="e">
        <f t="shared" si="37"/>
        <v>#VALUE!</v>
      </c>
      <c r="L109" s="2" t="e">
        <f t="shared" si="38"/>
        <v>#VALUE!</v>
      </c>
      <c r="M109" s="2" t="e">
        <f t="shared" si="39"/>
        <v>#VALUE!</v>
      </c>
      <c r="N109" s="2" t="e">
        <f t="shared" si="40"/>
        <v>#VALUE!</v>
      </c>
      <c r="O109" s="2" t="e">
        <f t="shared" si="41"/>
        <v>#VALUE!</v>
      </c>
      <c r="P109" s="3" t="e">
        <f>IF(O109&lt;=(Referencial!O109*1.05),"PREÇO VÁLIDO","PREÇO INVÁLIDO")</f>
        <v>#VALUE!</v>
      </c>
      <c r="Q109" s="2" t="e">
        <f>(O109/Referencial!O109)-1</f>
        <v>#VALUE!</v>
      </c>
    </row>
    <row r="110" spans="1:17" ht="24.95" customHeight="1">
      <c r="A110" s="3" t="s">
        <v>24</v>
      </c>
      <c r="B110" s="3" t="s">
        <v>47</v>
      </c>
      <c r="C110" s="3" t="s">
        <v>48</v>
      </c>
      <c r="D110" s="3" t="s">
        <v>27</v>
      </c>
      <c r="E110" s="3">
        <v>100.1</v>
      </c>
      <c r="F110" s="1" t="s">
        <v>28</v>
      </c>
      <c r="G110" s="1" t="s">
        <v>28</v>
      </c>
      <c r="H110" s="2" t="e">
        <f t="shared" si="35"/>
        <v>#VALUE!</v>
      </c>
      <c r="I110" s="5">
        <v>27.05</v>
      </c>
      <c r="J110" s="2" t="e">
        <f t="shared" si="36"/>
        <v>#VALUE!</v>
      </c>
      <c r="K110" s="2" t="e">
        <f t="shared" si="37"/>
        <v>#VALUE!</v>
      </c>
      <c r="L110" s="2" t="e">
        <f t="shared" si="38"/>
        <v>#VALUE!</v>
      </c>
      <c r="M110" s="2" t="e">
        <f t="shared" si="39"/>
        <v>#VALUE!</v>
      </c>
      <c r="N110" s="2" t="e">
        <f t="shared" si="40"/>
        <v>#VALUE!</v>
      </c>
      <c r="O110" s="2" t="e">
        <f t="shared" si="41"/>
        <v>#VALUE!</v>
      </c>
      <c r="P110" s="3" t="e">
        <f>IF(O110&lt;=(Referencial!O110*1.05),"PREÇO VÁLIDO","PREÇO INVÁLIDO")</f>
        <v>#VALUE!</v>
      </c>
      <c r="Q110" s="2" t="e">
        <f>(O110/Referencial!O110)-1</f>
        <v>#VALUE!</v>
      </c>
    </row>
    <row r="111" spans="1:17" ht="24.95" customHeight="1">
      <c r="A111" s="3"/>
      <c r="B111" s="3"/>
      <c r="C111" s="3" t="s">
        <v>49</v>
      </c>
      <c r="D111" s="3"/>
      <c r="E111" s="3">
        <v>0</v>
      </c>
      <c r="F111" s="1"/>
      <c r="G111" s="1"/>
      <c r="H111" s="3"/>
      <c r="I111" s="5"/>
      <c r="J111" s="3"/>
      <c r="K111" s="3"/>
      <c r="L111" s="3"/>
      <c r="M111" s="3"/>
      <c r="N111" s="3"/>
      <c r="O111" s="3"/>
      <c r="P111" s="3"/>
      <c r="Q111" s="2"/>
    </row>
    <row r="112" spans="1:17" ht="24.95" customHeight="1">
      <c r="A112" s="3" t="s">
        <v>24</v>
      </c>
      <c r="B112" s="3" t="s">
        <v>50</v>
      </c>
      <c r="C112" s="3" t="s">
        <v>51</v>
      </c>
      <c r="D112" s="3" t="s">
        <v>34</v>
      </c>
      <c r="E112" s="3">
        <v>0.65100000000000002</v>
      </c>
      <c r="F112" s="1" t="s">
        <v>28</v>
      </c>
      <c r="G112" s="1" t="s">
        <v>28</v>
      </c>
      <c r="H112" s="2" t="e">
        <f>F112+G112</f>
        <v>#VALUE!</v>
      </c>
      <c r="I112" s="5">
        <v>15</v>
      </c>
      <c r="J112" s="2" t="e">
        <f>F112+(TRUNC(I112/100*F112,2))</f>
        <v>#VALUE!</v>
      </c>
      <c r="K112" s="2" t="e">
        <f>G112+(TRUNC(I112/100*G112,2))</f>
        <v>#VALUE!</v>
      </c>
      <c r="L112" s="2" t="e">
        <f>TRUNC(J112+K112,2)</f>
        <v>#VALUE!</v>
      </c>
      <c r="M112" s="2" t="e">
        <f>TRUNC(IF((J112+K112), (J112/(J112+K112)*O112), 0), 2)</f>
        <v>#VALUE!</v>
      </c>
      <c r="N112" s="2" t="e">
        <f>TRUNC(IF((J112+K112), (K112/(J112+K112)*O112), 0), 2)</f>
        <v>#VALUE!</v>
      </c>
      <c r="O112" s="2" t="e">
        <f>TRUNC(L112*E112,2)</f>
        <v>#VALUE!</v>
      </c>
      <c r="P112" s="3" t="e">
        <f>IF(O112&lt;=(Referencial!O112*1.05),"PREÇO VÁLIDO","PREÇO INVÁLIDO")</f>
        <v>#VALUE!</v>
      </c>
      <c r="Q112" s="2" t="e">
        <f>(O112/Referencial!O112)-1</f>
        <v>#VALUE!</v>
      </c>
    </row>
    <row r="113" spans="1:17" ht="24.95" customHeight="1">
      <c r="A113" s="3" t="s">
        <v>24</v>
      </c>
      <c r="B113" s="3" t="s">
        <v>52</v>
      </c>
      <c r="C113" s="3" t="s">
        <v>53</v>
      </c>
      <c r="D113" s="3" t="s">
        <v>34</v>
      </c>
      <c r="E113" s="3">
        <v>0.53900000000000003</v>
      </c>
      <c r="F113" s="1" t="s">
        <v>28</v>
      </c>
      <c r="G113" s="1" t="s">
        <v>28</v>
      </c>
      <c r="H113" s="2" t="e">
        <f>F113+G113</f>
        <v>#VALUE!</v>
      </c>
      <c r="I113" s="5">
        <v>15</v>
      </c>
      <c r="J113" s="2" t="e">
        <f>F113+(TRUNC(I113/100*F113,2))</f>
        <v>#VALUE!</v>
      </c>
      <c r="K113" s="2" t="e">
        <f>G113+(TRUNC(I113/100*G113,2))</f>
        <v>#VALUE!</v>
      </c>
      <c r="L113" s="2" t="e">
        <f>TRUNC(J113+K113,2)</f>
        <v>#VALUE!</v>
      </c>
      <c r="M113" s="2" t="e">
        <f>TRUNC(IF((J113+K113), (J113/(J113+K113)*O113), 0), 2)</f>
        <v>#VALUE!</v>
      </c>
      <c r="N113" s="2" t="e">
        <f>TRUNC(IF((J113+K113), (K113/(J113+K113)*O113), 0), 2)</f>
        <v>#VALUE!</v>
      </c>
      <c r="O113" s="2" t="e">
        <f>TRUNC(L113*E113,2)</f>
        <v>#VALUE!</v>
      </c>
      <c r="P113" s="3" t="e">
        <f>IF(O113&lt;=(Referencial!O113*1.05),"PREÇO VÁLIDO","PREÇO INVÁLIDO")</f>
        <v>#VALUE!</v>
      </c>
      <c r="Q113" s="2" t="e">
        <f>(O113/Referencial!O113)-1</f>
        <v>#VALUE!</v>
      </c>
    </row>
    <row r="114" spans="1:17" ht="24.95" customHeight="1">
      <c r="A114" s="3" t="s">
        <v>24</v>
      </c>
      <c r="B114" s="3" t="s">
        <v>54</v>
      </c>
      <c r="C114" s="3" t="s">
        <v>55</v>
      </c>
      <c r="D114" s="3" t="s">
        <v>34</v>
      </c>
      <c r="E114" s="3">
        <v>0.65100000000000002</v>
      </c>
      <c r="F114" s="1" t="s">
        <v>28</v>
      </c>
      <c r="G114" s="1" t="s">
        <v>28</v>
      </c>
      <c r="H114" s="2" t="e">
        <f>F114+G114</f>
        <v>#VALUE!</v>
      </c>
      <c r="I114" s="5">
        <v>15</v>
      </c>
      <c r="J114" s="2" t="e">
        <f>F114+(TRUNC(I114/100*F114,2))</f>
        <v>#VALUE!</v>
      </c>
      <c r="K114" s="2" t="e">
        <f>G114+(TRUNC(I114/100*G114,2))</f>
        <v>#VALUE!</v>
      </c>
      <c r="L114" s="2" t="e">
        <f>TRUNC(J114+K114,2)</f>
        <v>#VALUE!</v>
      </c>
      <c r="M114" s="2" t="e">
        <f>TRUNC(IF((J114+K114), (J114/(J114+K114)*O114), 0), 2)</f>
        <v>#VALUE!</v>
      </c>
      <c r="N114" s="2" t="e">
        <f>TRUNC(IF((J114+K114), (K114/(J114+K114)*O114), 0), 2)</f>
        <v>#VALUE!</v>
      </c>
      <c r="O114" s="2" t="e">
        <f>TRUNC(L114*E114,2)</f>
        <v>#VALUE!</v>
      </c>
      <c r="P114" s="3" t="e">
        <f>IF(O114&lt;=(Referencial!O114*1.05),"PREÇO VÁLIDO","PREÇO INVÁLIDO")</f>
        <v>#VALUE!</v>
      </c>
      <c r="Q114" s="2" t="e">
        <f>(O114/Referencial!O114)-1</f>
        <v>#VALUE!</v>
      </c>
    </row>
    <row r="115" spans="1:17" ht="24.95" customHeight="1">
      <c r="A115" s="3" t="s">
        <v>24</v>
      </c>
      <c r="B115" s="3" t="s">
        <v>56</v>
      </c>
      <c r="C115" s="3" t="s">
        <v>57</v>
      </c>
      <c r="D115" s="3" t="s">
        <v>34</v>
      </c>
      <c r="E115" s="3">
        <v>0.53900000000000003</v>
      </c>
      <c r="F115" s="1" t="s">
        <v>28</v>
      </c>
      <c r="G115" s="1" t="s">
        <v>28</v>
      </c>
      <c r="H115" s="2" t="e">
        <f>F115+G115</f>
        <v>#VALUE!</v>
      </c>
      <c r="I115" s="5">
        <v>15</v>
      </c>
      <c r="J115" s="2" t="e">
        <f>F115+(TRUNC(I115/100*F115,2))</f>
        <v>#VALUE!</v>
      </c>
      <c r="K115" s="2" t="e">
        <f>G115+(TRUNC(I115/100*G115,2))</f>
        <v>#VALUE!</v>
      </c>
      <c r="L115" s="2" t="e">
        <f>TRUNC(J115+K115,2)</f>
        <v>#VALUE!</v>
      </c>
      <c r="M115" s="2" t="e">
        <f>TRUNC(IF((J115+K115), (J115/(J115+K115)*O115), 0), 2)</f>
        <v>#VALUE!</v>
      </c>
      <c r="N115" s="2" t="e">
        <f>TRUNC(IF((J115+K115), (K115/(J115+K115)*O115), 0), 2)</f>
        <v>#VALUE!</v>
      </c>
      <c r="O115" s="2" t="e">
        <f>TRUNC(L115*E115,2)</f>
        <v>#VALUE!</v>
      </c>
      <c r="P115" s="3" t="e">
        <f>IF(O115&lt;=(Referencial!O115*1.05),"PREÇO VÁLIDO","PREÇO INVÁLIDO")</f>
        <v>#VALUE!</v>
      </c>
      <c r="Q115" s="2" t="e">
        <f>(O115/Referencial!O115)-1</f>
        <v>#VALUE!</v>
      </c>
    </row>
    <row r="116" spans="1:17" ht="24.95" customHeight="1">
      <c r="A116" s="3"/>
      <c r="B116" s="3"/>
      <c r="C116" s="3" t="s">
        <v>58</v>
      </c>
      <c r="D116" s="3"/>
      <c r="E116" s="3">
        <v>0</v>
      </c>
      <c r="F116" s="1"/>
      <c r="G116" s="1"/>
      <c r="H116" s="3"/>
      <c r="I116" s="5"/>
      <c r="J116" s="3"/>
      <c r="K116" s="3"/>
      <c r="L116" s="3"/>
      <c r="M116" s="3"/>
      <c r="N116" s="3"/>
      <c r="O116" s="3"/>
      <c r="P116" s="3"/>
      <c r="Q116" s="2"/>
    </row>
    <row r="117" spans="1:17" ht="24.95" customHeight="1">
      <c r="A117" s="3" t="s">
        <v>24</v>
      </c>
      <c r="B117" s="3" t="s">
        <v>59</v>
      </c>
      <c r="C117" s="3" t="s">
        <v>60</v>
      </c>
      <c r="D117" s="3" t="s">
        <v>61</v>
      </c>
      <c r="E117" s="3">
        <v>31</v>
      </c>
      <c r="F117" s="1" t="s">
        <v>28</v>
      </c>
      <c r="G117" s="1" t="s">
        <v>28</v>
      </c>
      <c r="H117" s="2" t="e">
        <f>F117+G117</f>
        <v>#VALUE!</v>
      </c>
      <c r="I117" s="5">
        <v>27.05</v>
      </c>
      <c r="J117" s="2" t="e">
        <f>F117+(TRUNC(I117/100*F117,2))</f>
        <v>#VALUE!</v>
      </c>
      <c r="K117" s="2" t="e">
        <f>G117+(TRUNC(I117/100*G117,2))</f>
        <v>#VALUE!</v>
      </c>
      <c r="L117" s="2" t="e">
        <f>TRUNC(J117+K117,2)</f>
        <v>#VALUE!</v>
      </c>
      <c r="M117" s="2" t="e">
        <f>TRUNC(IF((J117+K117), (J117/(J117+K117)*O117), 0), 2)</f>
        <v>#VALUE!</v>
      </c>
      <c r="N117" s="2" t="e">
        <f>TRUNC(IF((J117+K117), (K117/(J117+K117)*O117), 0), 2)</f>
        <v>#VALUE!</v>
      </c>
      <c r="O117" s="2" t="e">
        <f>TRUNC(L117*E117,2)</f>
        <v>#VALUE!</v>
      </c>
      <c r="P117" s="3" t="e">
        <f>IF(O117&lt;=(Referencial!O117*1.05),"PREÇO VÁLIDO","PREÇO INVÁLIDO")</f>
        <v>#VALUE!</v>
      </c>
      <c r="Q117" s="2" t="e">
        <f>(O117/Referencial!O117)-1</f>
        <v>#VALUE!</v>
      </c>
    </row>
    <row r="118" spans="1:17" ht="24.95" customHeight="1">
      <c r="A118" s="3"/>
      <c r="B118" s="3"/>
      <c r="C118" s="3" t="s">
        <v>103</v>
      </c>
      <c r="D118" s="3"/>
      <c r="E118" s="3">
        <v>0</v>
      </c>
      <c r="F118" s="1"/>
      <c r="G118" s="1"/>
      <c r="H118" s="3"/>
      <c r="I118" s="5"/>
      <c r="J118" s="3"/>
      <c r="K118" s="3"/>
      <c r="L118" s="3"/>
      <c r="M118" s="3"/>
      <c r="N118" s="3"/>
      <c r="O118" s="3"/>
      <c r="P118" s="3"/>
      <c r="Q118" s="2"/>
    </row>
    <row r="119" spans="1:17" ht="24.95" customHeight="1">
      <c r="A119" s="3"/>
      <c r="B119" s="3"/>
      <c r="C119" s="3" t="s">
        <v>63</v>
      </c>
      <c r="D119" s="3"/>
      <c r="E119" s="3">
        <v>0</v>
      </c>
      <c r="F119" s="1"/>
      <c r="G119" s="1"/>
      <c r="H119" s="3"/>
      <c r="I119" s="5"/>
      <c r="J119" s="3"/>
      <c r="K119" s="3"/>
      <c r="L119" s="3"/>
      <c r="M119" s="3"/>
      <c r="N119" s="3"/>
      <c r="O119" s="3"/>
      <c r="P119" s="3"/>
      <c r="Q119" s="2"/>
    </row>
    <row r="120" spans="1:17" ht="24.95" customHeight="1">
      <c r="A120" s="3" t="s">
        <v>24</v>
      </c>
      <c r="B120" s="3" t="s">
        <v>78</v>
      </c>
      <c r="C120" s="3" t="s">
        <v>79</v>
      </c>
      <c r="D120" s="3" t="s">
        <v>27</v>
      </c>
      <c r="E120" s="3">
        <v>16.350000000000001</v>
      </c>
      <c r="F120" s="1" t="s">
        <v>28</v>
      </c>
      <c r="G120" s="1" t="s">
        <v>28</v>
      </c>
      <c r="H120" s="2" t="e">
        <f t="shared" ref="H120:H127" si="42">F120+G120</f>
        <v>#VALUE!</v>
      </c>
      <c r="I120" s="5">
        <v>27.05</v>
      </c>
      <c r="J120" s="2" t="e">
        <f t="shared" ref="J120:J127" si="43">F120+(TRUNC(I120/100*F120,2))</f>
        <v>#VALUE!</v>
      </c>
      <c r="K120" s="2" t="e">
        <f t="shared" ref="K120:K127" si="44">G120+(TRUNC(I120/100*G120,2))</f>
        <v>#VALUE!</v>
      </c>
      <c r="L120" s="2" t="e">
        <f t="shared" ref="L120:L127" si="45">TRUNC(J120+K120,2)</f>
        <v>#VALUE!</v>
      </c>
      <c r="M120" s="2" t="e">
        <f t="shared" ref="M120:M127" si="46">TRUNC(IF((J120+K120), (J120/(J120+K120)*O120), 0), 2)</f>
        <v>#VALUE!</v>
      </c>
      <c r="N120" s="2" t="e">
        <f t="shared" ref="N120:N127" si="47">TRUNC(IF((J120+K120), (K120/(J120+K120)*O120), 0), 2)</f>
        <v>#VALUE!</v>
      </c>
      <c r="O120" s="2" t="e">
        <f t="shared" ref="O120:O127" si="48">TRUNC(L120*E120,2)</f>
        <v>#VALUE!</v>
      </c>
      <c r="P120" s="3" t="e">
        <f>IF(O120&lt;=(Referencial!O120*1.05),"PREÇO VÁLIDO","PREÇO INVÁLIDO")</f>
        <v>#VALUE!</v>
      </c>
      <c r="Q120" s="2" t="e">
        <f>(O120/Referencial!O120)-1</f>
        <v>#VALUE!</v>
      </c>
    </row>
    <row r="121" spans="1:17" ht="24.95" customHeight="1">
      <c r="A121" s="3" t="s">
        <v>24</v>
      </c>
      <c r="B121" s="3" t="s">
        <v>80</v>
      </c>
      <c r="C121" s="3" t="s">
        <v>81</v>
      </c>
      <c r="D121" s="3" t="s">
        <v>39</v>
      </c>
      <c r="E121" s="3">
        <v>396.23</v>
      </c>
      <c r="F121" s="1" t="s">
        <v>28</v>
      </c>
      <c r="G121" s="1" t="s">
        <v>28</v>
      </c>
      <c r="H121" s="2" t="e">
        <f t="shared" si="42"/>
        <v>#VALUE!</v>
      </c>
      <c r="I121" s="5">
        <v>27.05</v>
      </c>
      <c r="J121" s="2" t="e">
        <f t="shared" si="43"/>
        <v>#VALUE!</v>
      </c>
      <c r="K121" s="2" t="e">
        <f t="shared" si="44"/>
        <v>#VALUE!</v>
      </c>
      <c r="L121" s="2" t="e">
        <f t="shared" si="45"/>
        <v>#VALUE!</v>
      </c>
      <c r="M121" s="2" t="e">
        <f t="shared" si="46"/>
        <v>#VALUE!</v>
      </c>
      <c r="N121" s="2" t="e">
        <f t="shared" si="47"/>
        <v>#VALUE!</v>
      </c>
      <c r="O121" s="2" t="e">
        <f t="shared" si="48"/>
        <v>#VALUE!</v>
      </c>
      <c r="P121" s="3" t="e">
        <f>IF(O121&lt;=(Referencial!O121*1.05),"PREÇO VÁLIDO","PREÇO INVÁLIDO")</f>
        <v>#VALUE!</v>
      </c>
      <c r="Q121" s="2" t="e">
        <f>(O121/Referencial!O121)-1</f>
        <v>#VALUE!</v>
      </c>
    </row>
    <row r="122" spans="1:17" ht="24.95" customHeight="1">
      <c r="A122" s="3" t="s">
        <v>24</v>
      </c>
      <c r="B122" s="3" t="s">
        <v>64</v>
      </c>
      <c r="C122" s="3" t="s">
        <v>65</v>
      </c>
      <c r="D122" s="3" t="s">
        <v>27</v>
      </c>
      <c r="E122" s="3">
        <v>198.35</v>
      </c>
      <c r="F122" s="1" t="s">
        <v>28</v>
      </c>
      <c r="G122" s="1" t="s">
        <v>28</v>
      </c>
      <c r="H122" s="2" t="e">
        <f t="shared" si="42"/>
        <v>#VALUE!</v>
      </c>
      <c r="I122" s="5">
        <v>27.05</v>
      </c>
      <c r="J122" s="2" t="e">
        <f t="shared" si="43"/>
        <v>#VALUE!</v>
      </c>
      <c r="K122" s="2" t="e">
        <f t="shared" si="44"/>
        <v>#VALUE!</v>
      </c>
      <c r="L122" s="2" t="e">
        <f t="shared" si="45"/>
        <v>#VALUE!</v>
      </c>
      <c r="M122" s="2" t="e">
        <f t="shared" si="46"/>
        <v>#VALUE!</v>
      </c>
      <c r="N122" s="2" t="e">
        <f t="shared" si="47"/>
        <v>#VALUE!</v>
      </c>
      <c r="O122" s="2" t="e">
        <f t="shared" si="48"/>
        <v>#VALUE!</v>
      </c>
      <c r="P122" s="3" t="e">
        <f>IF(O122&lt;=(Referencial!O122*1.05),"PREÇO VÁLIDO","PREÇO INVÁLIDO")</f>
        <v>#VALUE!</v>
      </c>
      <c r="Q122" s="2" t="e">
        <f>(O122/Referencial!O122)-1</f>
        <v>#VALUE!</v>
      </c>
    </row>
    <row r="123" spans="1:17" ht="24.95" customHeight="1">
      <c r="A123" s="3" t="s">
        <v>24</v>
      </c>
      <c r="B123" s="3" t="s">
        <v>68</v>
      </c>
      <c r="C123" s="3" t="s">
        <v>69</v>
      </c>
      <c r="D123" s="3" t="s">
        <v>27</v>
      </c>
      <c r="E123" s="3">
        <v>198.35</v>
      </c>
      <c r="F123" s="1" t="s">
        <v>28</v>
      </c>
      <c r="G123" s="1" t="s">
        <v>28</v>
      </c>
      <c r="H123" s="2" t="e">
        <f t="shared" si="42"/>
        <v>#VALUE!</v>
      </c>
      <c r="I123" s="5">
        <v>27.05</v>
      </c>
      <c r="J123" s="2" t="e">
        <f t="shared" si="43"/>
        <v>#VALUE!</v>
      </c>
      <c r="K123" s="2" t="e">
        <f t="shared" si="44"/>
        <v>#VALUE!</v>
      </c>
      <c r="L123" s="2" t="e">
        <f t="shared" si="45"/>
        <v>#VALUE!</v>
      </c>
      <c r="M123" s="2" t="e">
        <f t="shared" si="46"/>
        <v>#VALUE!</v>
      </c>
      <c r="N123" s="2" t="e">
        <f t="shared" si="47"/>
        <v>#VALUE!</v>
      </c>
      <c r="O123" s="2" t="e">
        <f t="shared" si="48"/>
        <v>#VALUE!</v>
      </c>
      <c r="P123" s="3" t="e">
        <f>IF(O123&lt;=(Referencial!O123*1.05),"PREÇO VÁLIDO","PREÇO INVÁLIDO")</f>
        <v>#VALUE!</v>
      </c>
      <c r="Q123" s="2" t="e">
        <f>(O123/Referencial!O123)-1</f>
        <v>#VALUE!</v>
      </c>
    </row>
    <row r="124" spans="1:17" ht="24.95" customHeight="1">
      <c r="A124" s="3" t="s">
        <v>24</v>
      </c>
      <c r="B124" s="3" t="s">
        <v>66</v>
      </c>
      <c r="C124" s="3" t="s">
        <v>67</v>
      </c>
      <c r="D124" s="3" t="s">
        <v>27</v>
      </c>
      <c r="E124" s="3">
        <v>198.35</v>
      </c>
      <c r="F124" s="1" t="s">
        <v>28</v>
      </c>
      <c r="G124" s="1" t="s">
        <v>28</v>
      </c>
      <c r="H124" s="2" t="e">
        <f t="shared" si="42"/>
        <v>#VALUE!</v>
      </c>
      <c r="I124" s="5">
        <v>15</v>
      </c>
      <c r="J124" s="2" t="e">
        <f t="shared" si="43"/>
        <v>#VALUE!</v>
      </c>
      <c r="K124" s="2" t="e">
        <f t="shared" si="44"/>
        <v>#VALUE!</v>
      </c>
      <c r="L124" s="2" t="e">
        <f t="shared" si="45"/>
        <v>#VALUE!</v>
      </c>
      <c r="M124" s="2" t="e">
        <f t="shared" si="46"/>
        <v>#VALUE!</v>
      </c>
      <c r="N124" s="2" t="e">
        <f t="shared" si="47"/>
        <v>#VALUE!</v>
      </c>
      <c r="O124" s="2" t="e">
        <f t="shared" si="48"/>
        <v>#VALUE!</v>
      </c>
      <c r="P124" s="3" t="e">
        <f>IF(O124&lt;=(Referencial!O124*1.05),"PREÇO VÁLIDO","PREÇO INVÁLIDO")</f>
        <v>#VALUE!</v>
      </c>
      <c r="Q124" s="2" t="e">
        <f>(O124/Referencial!O124)-1</f>
        <v>#VALUE!</v>
      </c>
    </row>
    <row r="125" spans="1:17" ht="24.95" customHeight="1">
      <c r="A125" s="3" t="s">
        <v>24</v>
      </c>
      <c r="B125" s="3" t="s">
        <v>70</v>
      </c>
      <c r="C125" s="3" t="s">
        <v>71</v>
      </c>
      <c r="D125" s="3" t="s">
        <v>72</v>
      </c>
      <c r="E125" s="3">
        <v>15868</v>
      </c>
      <c r="F125" s="1" t="s">
        <v>28</v>
      </c>
      <c r="G125" s="1" t="s">
        <v>28</v>
      </c>
      <c r="H125" s="2" t="e">
        <f t="shared" si="42"/>
        <v>#VALUE!</v>
      </c>
      <c r="I125" s="5">
        <v>27.05</v>
      </c>
      <c r="J125" s="2" t="e">
        <f t="shared" si="43"/>
        <v>#VALUE!</v>
      </c>
      <c r="K125" s="2" t="e">
        <f t="shared" si="44"/>
        <v>#VALUE!</v>
      </c>
      <c r="L125" s="2" t="e">
        <f t="shared" si="45"/>
        <v>#VALUE!</v>
      </c>
      <c r="M125" s="2" t="e">
        <f t="shared" si="46"/>
        <v>#VALUE!</v>
      </c>
      <c r="N125" s="2" t="e">
        <f t="shared" si="47"/>
        <v>#VALUE!</v>
      </c>
      <c r="O125" s="2" t="e">
        <f t="shared" si="48"/>
        <v>#VALUE!</v>
      </c>
      <c r="P125" s="3" t="e">
        <f>IF(O125&lt;=(Referencial!O125*1.05),"PREÇO VÁLIDO","PREÇO INVÁLIDO")</f>
        <v>#VALUE!</v>
      </c>
      <c r="Q125" s="2" t="e">
        <f>(O125/Referencial!O125)-1</f>
        <v>#VALUE!</v>
      </c>
    </row>
    <row r="126" spans="1:17" ht="24.95" customHeight="1">
      <c r="A126" s="3" t="s">
        <v>24</v>
      </c>
      <c r="B126" s="3" t="s">
        <v>73</v>
      </c>
      <c r="C126" s="3" t="s">
        <v>74</v>
      </c>
      <c r="D126" s="3" t="s">
        <v>75</v>
      </c>
      <c r="E126" s="3">
        <v>90.08</v>
      </c>
      <c r="F126" s="1" t="s">
        <v>28</v>
      </c>
      <c r="G126" s="1" t="s">
        <v>28</v>
      </c>
      <c r="H126" s="2" t="e">
        <f t="shared" si="42"/>
        <v>#VALUE!</v>
      </c>
      <c r="I126" s="5">
        <v>27.05</v>
      </c>
      <c r="J126" s="2" t="e">
        <f t="shared" si="43"/>
        <v>#VALUE!</v>
      </c>
      <c r="K126" s="2" t="e">
        <f t="shared" si="44"/>
        <v>#VALUE!</v>
      </c>
      <c r="L126" s="2" t="e">
        <f t="shared" si="45"/>
        <v>#VALUE!</v>
      </c>
      <c r="M126" s="2" t="e">
        <f t="shared" si="46"/>
        <v>#VALUE!</v>
      </c>
      <c r="N126" s="2" t="e">
        <f t="shared" si="47"/>
        <v>#VALUE!</v>
      </c>
      <c r="O126" s="2" t="e">
        <f t="shared" si="48"/>
        <v>#VALUE!</v>
      </c>
      <c r="P126" s="3" t="e">
        <f>IF(O126&lt;=(Referencial!O126*1.05),"PREÇO VÁLIDO","PREÇO INVÁLIDO")</f>
        <v>#VALUE!</v>
      </c>
      <c r="Q126" s="2" t="e">
        <f>(O126/Referencial!O126)-1</f>
        <v>#VALUE!</v>
      </c>
    </row>
    <row r="127" spans="1:17" ht="24.95" customHeight="1">
      <c r="A127" s="3" t="s">
        <v>24</v>
      </c>
      <c r="B127" s="3" t="s">
        <v>76</v>
      </c>
      <c r="C127" s="3" t="s">
        <v>77</v>
      </c>
      <c r="D127" s="3" t="s">
        <v>27</v>
      </c>
      <c r="E127" s="3">
        <v>634.76</v>
      </c>
      <c r="F127" s="1" t="s">
        <v>28</v>
      </c>
      <c r="G127" s="1" t="s">
        <v>28</v>
      </c>
      <c r="H127" s="2" t="e">
        <f t="shared" si="42"/>
        <v>#VALUE!</v>
      </c>
      <c r="I127" s="5">
        <v>27.05</v>
      </c>
      <c r="J127" s="2" t="e">
        <f t="shared" si="43"/>
        <v>#VALUE!</v>
      </c>
      <c r="K127" s="2" t="e">
        <f t="shared" si="44"/>
        <v>#VALUE!</v>
      </c>
      <c r="L127" s="2" t="e">
        <f t="shared" si="45"/>
        <v>#VALUE!</v>
      </c>
      <c r="M127" s="2" t="e">
        <f t="shared" si="46"/>
        <v>#VALUE!</v>
      </c>
      <c r="N127" s="2" t="e">
        <f t="shared" si="47"/>
        <v>#VALUE!</v>
      </c>
      <c r="O127" s="2" t="e">
        <f t="shared" si="48"/>
        <v>#VALUE!</v>
      </c>
      <c r="P127" s="3" t="e">
        <f>IF(O127&lt;=(Referencial!O127*1.05),"PREÇO VÁLIDO","PREÇO INVÁLIDO")</f>
        <v>#VALUE!</v>
      </c>
      <c r="Q127" s="2" t="e">
        <f>(O127/Referencial!O127)-1</f>
        <v>#VALUE!</v>
      </c>
    </row>
    <row r="128" spans="1:17" ht="24.95" customHeight="1">
      <c r="A128" s="3"/>
      <c r="B128" s="3"/>
      <c r="C128" s="3" t="s">
        <v>82</v>
      </c>
      <c r="D128" s="3"/>
      <c r="E128" s="3">
        <v>0</v>
      </c>
      <c r="F128" s="1"/>
      <c r="G128" s="1"/>
      <c r="H128" s="3"/>
      <c r="I128" s="5"/>
      <c r="J128" s="3"/>
      <c r="K128" s="3"/>
      <c r="L128" s="3"/>
      <c r="M128" s="3"/>
      <c r="N128" s="3"/>
      <c r="O128" s="3"/>
      <c r="P128" s="3"/>
      <c r="Q128" s="2"/>
    </row>
    <row r="129" spans="1:17" ht="24.95" customHeight="1">
      <c r="A129" s="3" t="s">
        <v>24</v>
      </c>
      <c r="B129" s="3" t="s">
        <v>80</v>
      </c>
      <c r="C129" s="3" t="s">
        <v>81</v>
      </c>
      <c r="D129" s="3" t="s">
        <v>39</v>
      </c>
      <c r="E129" s="3">
        <v>1930.39</v>
      </c>
      <c r="F129" s="1" t="s">
        <v>28</v>
      </c>
      <c r="G129" s="1" t="s">
        <v>28</v>
      </c>
      <c r="H129" s="2" t="e">
        <f t="shared" ref="H129:H134" si="49">F129+G129</f>
        <v>#VALUE!</v>
      </c>
      <c r="I129" s="5">
        <v>27.05</v>
      </c>
      <c r="J129" s="2" t="e">
        <f t="shared" ref="J129:J134" si="50">F129+(TRUNC(I129/100*F129,2))</f>
        <v>#VALUE!</v>
      </c>
      <c r="K129" s="2" t="e">
        <f t="shared" ref="K129:K134" si="51">G129+(TRUNC(I129/100*G129,2))</f>
        <v>#VALUE!</v>
      </c>
      <c r="L129" s="2" t="e">
        <f t="shared" ref="L129:L134" si="52">TRUNC(J129+K129,2)</f>
        <v>#VALUE!</v>
      </c>
      <c r="M129" s="2" t="e">
        <f t="shared" ref="M129:M134" si="53">TRUNC(IF((J129+K129), (J129/(J129+K129)*O129), 0), 2)</f>
        <v>#VALUE!</v>
      </c>
      <c r="N129" s="2" t="e">
        <f t="shared" ref="N129:N134" si="54">TRUNC(IF((J129+K129), (K129/(J129+K129)*O129), 0), 2)</f>
        <v>#VALUE!</v>
      </c>
      <c r="O129" s="2" t="e">
        <f t="shared" ref="O129:O134" si="55">TRUNC(L129*E129,2)</f>
        <v>#VALUE!</v>
      </c>
      <c r="P129" s="3" t="e">
        <f>IF(O129&lt;=(Referencial!O129*1.05),"PREÇO VÁLIDO","PREÇO INVÁLIDO")</f>
        <v>#VALUE!</v>
      </c>
      <c r="Q129" s="2" t="e">
        <f>(O129/Referencial!O129)-1</f>
        <v>#VALUE!</v>
      </c>
    </row>
    <row r="130" spans="1:17" ht="24.95" customHeight="1">
      <c r="A130" s="3" t="s">
        <v>24</v>
      </c>
      <c r="B130" s="3" t="s">
        <v>64</v>
      </c>
      <c r="C130" s="3" t="s">
        <v>65</v>
      </c>
      <c r="D130" s="3" t="s">
        <v>27</v>
      </c>
      <c r="E130" s="3">
        <v>526.30999999999995</v>
      </c>
      <c r="F130" s="1" t="s">
        <v>28</v>
      </c>
      <c r="G130" s="1" t="s">
        <v>28</v>
      </c>
      <c r="H130" s="2" t="e">
        <f t="shared" si="49"/>
        <v>#VALUE!</v>
      </c>
      <c r="I130" s="5">
        <v>27.05</v>
      </c>
      <c r="J130" s="2" t="e">
        <f t="shared" si="50"/>
        <v>#VALUE!</v>
      </c>
      <c r="K130" s="2" t="e">
        <f t="shared" si="51"/>
        <v>#VALUE!</v>
      </c>
      <c r="L130" s="2" t="e">
        <f t="shared" si="52"/>
        <v>#VALUE!</v>
      </c>
      <c r="M130" s="2" t="e">
        <f t="shared" si="53"/>
        <v>#VALUE!</v>
      </c>
      <c r="N130" s="2" t="e">
        <f t="shared" si="54"/>
        <v>#VALUE!</v>
      </c>
      <c r="O130" s="2" t="e">
        <f t="shared" si="55"/>
        <v>#VALUE!</v>
      </c>
      <c r="P130" s="3" t="e">
        <f>IF(O130&lt;=(Referencial!O130*1.05),"PREÇO VÁLIDO","PREÇO INVÁLIDO")</f>
        <v>#VALUE!</v>
      </c>
      <c r="Q130" s="2" t="e">
        <f>(O130/Referencial!O130)-1</f>
        <v>#VALUE!</v>
      </c>
    </row>
    <row r="131" spans="1:17" ht="24.95" customHeight="1">
      <c r="A131" s="3" t="s">
        <v>24</v>
      </c>
      <c r="B131" s="3" t="s">
        <v>66</v>
      </c>
      <c r="C131" s="3" t="s">
        <v>67</v>
      </c>
      <c r="D131" s="3" t="s">
        <v>27</v>
      </c>
      <c r="E131" s="3">
        <v>526.30999999999995</v>
      </c>
      <c r="F131" s="1" t="s">
        <v>28</v>
      </c>
      <c r="G131" s="1" t="s">
        <v>28</v>
      </c>
      <c r="H131" s="2" t="e">
        <f t="shared" si="49"/>
        <v>#VALUE!</v>
      </c>
      <c r="I131" s="5">
        <v>15</v>
      </c>
      <c r="J131" s="2" t="e">
        <f t="shared" si="50"/>
        <v>#VALUE!</v>
      </c>
      <c r="K131" s="2" t="e">
        <f t="shared" si="51"/>
        <v>#VALUE!</v>
      </c>
      <c r="L131" s="2" t="e">
        <f t="shared" si="52"/>
        <v>#VALUE!</v>
      </c>
      <c r="M131" s="2" t="e">
        <f t="shared" si="53"/>
        <v>#VALUE!</v>
      </c>
      <c r="N131" s="2" t="e">
        <f t="shared" si="54"/>
        <v>#VALUE!</v>
      </c>
      <c r="O131" s="2" t="e">
        <f t="shared" si="55"/>
        <v>#VALUE!</v>
      </c>
      <c r="P131" s="3" t="e">
        <f>IF(O131&lt;=(Referencial!O131*1.05),"PREÇO VÁLIDO","PREÇO INVÁLIDO")</f>
        <v>#VALUE!</v>
      </c>
      <c r="Q131" s="2" t="e">
        <f>(O131/Referencial!O131)-1</f>
        <v>#VALUE!</v>
      </c>
    </row>
    <row r="132" spans="1:17" ht="24.95" customHeight="1">
      <c r="A132" s="3" t="s">
        <v>24</v>
      </c>
      <c r="B132" s="3" t="s">
        <v>68</v>
      </c>
      <c r="C132" s="3" t="s">
        <v>69</v>
      </c>
      <c r="D132" s="3" t="s">
        <v>27</v>
      </c>
      <c r="E132" s="3">
        <v>526.30999999999995</v>
      </c>
      <c r="F132" s="1" t="s">
        <v>28</v>
      </c>
      <c r="G132" s="1" t="s">
        <v>28</v>
      </c>
      <c r="H132" s="2" t="e">
        <f t="shared" si="49"/>
        <v>#VALUE!</v>
      </c>
      <c r="I132" s="5">
        <v>27.05</v>
      </c>
      <c r="J132" s="2" t="e">
        <f t="shared" si="50"/>
        <v>#VALUE!</v>
      </c>
      <c r="K132" s="2" t="e">
        <f t="shared" si="51"/>
        <v>#VALUE!</v>
      </c>
      <c r="L132" s="2" t="e">
        <f t="shared" si="52"/>
        <v>#VALUE!</v>
      </c>
      <c r="M132" s="2" t="e">
        <f t="shared" si="53"/>
        <v>#VALUE!</v>
      </c>
      <c r="N132" s="2" t="e">
        <f t="shared" si="54"/>
        <v>#VALUE!</v>
      </c>
      <c r="O132" s="2" t="e">
        <f t="shared" si="55"/>
        <v>#VALUE!</v>
      </c>
      <c r="P132" s="3" t="e">
        <f>IF(O132&lt;=(Referencial!O132*1.05),"PREÇO VÁLIDO","PREÇO INVÁLIDO")</f>
        <v>#VALUE!</v>
      </c>
      <c r="Q132" s="2" t="e">
        <f>(O132/Referencial!O132)-1</f>
        <v>#VALUE!</v>
      </c>
    </row>
    <row r="133" spans="1:17" ht="24.95" customHeight="1">
      <c r="A133" s="3" t="s">
        <v>24</v>
      </c>
      <c r="B133" s="3" t="s">
        <v>70</v>
      </c>
      <c r="C133" s="3" t="s">
        <v>71</v>
      </c>
      <c r="D133" s="3" t="s">
        <v>72</v>
      </c>
      <c r="E133" s="3">
        <v>85468</v>
      </c>
      <c r="F133" s="1" t="s">
        <v>28</v>
      </c>
      <c r="G133" s="1" t="s">
        <v>28</v>
      </c>
      <c r="H133" s="2" t="e">
        <f t="shared" si="49"/>
        <v>#VALUE!</v>
      </c>
      <c r="I133" s="5">
        <v>27.05</v>
      </c>
      <c r="J133" s="2" t="e">
        <f t="shared" si="50"/>
        <v>#VALUE!</v>
      </c>
      <c r="K133" s="2" t="e">
        <f t="shared" si="51"/>
        <v>#VALUE!</v>
      </c>
      <c r="L133" s="2" t="e">
        <f t="shared" si="52"/>
        <v>#VALUE!</v>
      </c>
      <c r="M133" s="2" t="e">
        <f t="shared" si="53"/>
        <v>#VALUE!</v>
      </c>
      <c r="N133" s="2" t="e">
        <f t="shared" si="54"/>
        <v>#VALUE!</v>
      </c>
      <c r="O133" s="2" t="e">
        <f t="shared" si="55"/>
        <v>#VALUE!</v>
      </c>
      <c r="P133" s="3" t="e">
        <f>IF(O133&lt;=(Referencial!O133*1.05),"PREÇO VÁLIDO","PREÇO INVÁLIDO")</f>
        <v>#VALUE!</v>
      </c>
      <c r="Q133" s="2" t="e">
        <f>(O133/Referencial!O133)-1</f>
        <v>#VALUE!</v>
      </c>
    </row>
    <row r="134" spans="1:17" ht="24.95" customHeight="1">
      <c r="A134" s="3" t="s">
        <v>24</v>
      </c>
      <c r="B134" s="3" t="s">
        <v>76</v>
      </c>
      <c r="C134" s="3" t="s">
        <v>77</v>
      </c>
      <c r="D134" s="3" t="s">
        <v>27</v>
      </c>
      <c r="E134" s="3">
        <v>7225</v>
      </c>
      <c r="F134" s="1" t="s">
        <v>28</v>
      </c>
      <c r="G134" s="1" t="s">
        <v>28</v>
      </c>
      <c r="H134" s="2" t="e">
        <f t="shared" si="49"/>
        <v>#VALUE!</v>
      </c>
      <c r="I134" s="5">
        <v>27.05</v>
      </c>
      <c r="J134" s="2" t="e">
        <f t="shared" si="50"/>
        <v>#VALUE!</v>
      </c>
      <c r="K134" s="2" t="e">
        <f t="shared" si="51"/>
        <v>#VALUE!</v>
      </c>
      <c r="L134" s="2" t="e">
        <f t="shared" si="52"/>
        <v>#VALUE!</v>
      </c>
      <c r="M134" s="2" t="e">
        <f t="shared" si="53"/>
        <v>#VALUE!</v>
      </c>
      <c r="N134" s="2" t="e">
        <f t="shared" si="54"/>
        <v>#VALUE!</v>
      </c>
      <c r="O134" s="2" t="e">
        <f t="shared" si="55"/>
        <v>#VALUE!</v>
      </c>
      <c r="P134" s="3" t="e">
        <f>IF(O134&lt;=(Referencial!O134*1.05),"PREÇO VÁLIDO","PREÇO INVÁLIDO")</f>
        <v>#VALUE!</v>
      </c>
      <c r="Q134" s="2" t="e">
        <f>(O134/Referencial!O134)-1</f>
        <v>#VALUE!</v>
      </c>
    </row>
    <row r="135" spans="1:17" ht="24.95" customHeight="1">
      <c r="A135" s="3"/>
      <c r="B135" s="3"/>
      <c r="C135" s="3" t="s">
        <v>83</v>
      </c>
      <c r="D135" s="3"/>
      <c r="E135" s="3">
        <v>0</v>
      </c>
      <c r="F135" s="1"/>
      <c r="G135" s="1"/>
      <c r="H135" s="3"/>
      <c r="I135" s="5"/>
      <c r="J135" s="3"/>
      <c r="K135" s="3"/>
      <c r="L135" s="3"/>
      <c r="M135" s="3"/>
      <c r="N135" s="3"/>
      <c r="O135" s="3"/>
      <c r="P135" s="3"/>
      <c r="Q135" s="2"/>
    </row>
    <row r="136" spans="1:17" ht="24.95" customHeight="1">
      <c r="A136" s="3" t="s">
        <v>24</v>
      </c>
      <c r="B136" s="3" t="s">
        <v>78</v>
      </c>
      <c r="C136" s="3" t="s">
        <v>79</v>
      </c>
      <c r="D136" s="3" t="s">
        <v>27</v>
      </c>
      <c r="E136" s="3">
        <v>4.8</v>
      </c>
      <c r="F136" s="1" t="s">
        <v>28</v>
      </c>
      <c r="G136" s="1" t="s">
        <v>28</v>
      </c>
      <c r="H136" s="2" t="e">
        <f t="shared" ref="H136:H141" si="56">F136+G136</f>
        <v>#VALUE!</v>
      </c>
      <c r="I136" s="5">
        <v>27.05</v>
      </c>
      <c r="J136" s="2" t="e">
        <f t="shared" ref="J136:J141" si="57">F136+(TRUNC(I136/100*F136,2))</f>
        <v>#VALUE!</v>
      </c>
      <c r="K136" s="2" t="e">
        <f t="shared" ref="K136:K141" si="58">G136+(TRUNC(I136/100*G136,2))</f>
        <v>#VALUE!</v>
      </c>
      <c r="L136" s="2" t="e">
        <f t="shared" ref="L136:L141" si="59">TRUNC(J136+K136,2)</f>
        <v>#VALUE!</v>
      </c>
      <c r="M136" s="2" t="e">
        <f t="shared" ref="M136:M141" si="60">TRUNC(IF((J136+K136), (J136/(J136+K136)*O136), 0), 2)</f>
        <v>#VALUE!</v>
      </c>
      <c r="N136" s="2" t="e">
        <f t="shared" ref="N136:N141" si="61">TRUNC(IF((J136+K136), (K136/(J136+K136)*O136), 0), 2)</f>
        <v>#VALUE!</v>
      </c>
      <c r="O136" s="2" t="e">
        <f t="shared" ref="O136:O141" si="62">TRUNC(L136*E136,2)</f>
        <v>#VALUE!</v>
      </c>
      <c r="P136" s="3" t="e">
        <f>IF(O136&lt;=(Referencial!O136*1.05),"PREÇO VÁLIDO","PREÇO INVÁLIDO")</f>
        <v>#VALUE!</v>
      </c>
      <c r="Q136" s="2" t="e">
        <f>(O136/Referencial!O136)-1</f>
        <v>#VALUE!</v>
      </c>
    </row>
    <row r="137" spans="1:17" ht="24.95" customHeight="1">
      <c r="A137" s="3" t="s">
        <v>24</v>
      </c>
      <c r="B137" s="3" t="s">
        <v>80</v>
      </c>
      <c r="C137" s="3" t="s">
        <v>81</v>
      </c>
      <c r="D137" s="3" t="s">
        <v>39</v>
      </c>
      <c r="E137" s="3">
        <v>8.4</v>
      </c>
      <c r="F137" s="1" t="s">
        <v>28</v>
      </c>
      <c r="G137" s="1" t="s">
        <v>28</v>
      </c>
      <c r="H137" s="2" t="e">
        <f t="shared" si="56"/>
        <v>#VALUE!</v>
      </c>
      <c r="I137" s="5">
        <v>27.05</v>
      </c>
      <c r="J137" s="2" t="e">
        <f t="shared" si="57"/>
        <v>#VALUE!</v>
      </c>
      <c r="K137" s="2" t="e">
        <f t="shared" si="58"/>
        <v>#VALUE!</v>
      </c>
      <c r="L137" s="2" t="e">
        <f t="shared" si="59"/>
        <v>#VALUE!</v>
      </c>
      <c r="M137" s="2" t="e">
        <f t="shared" si="60"/>
        <v>#VALUE!</v>
      </c>
      <c r="N137" s="2" t="e">
        <f t="shared" si="61"/>
        <v>#VALUE!</v>
      </c>
      <c r="O137" s="2" t="e">
        <f t="shared" si="62"/>
        <v>#VALUE!</v>
      </c>
      <c r="P137" s="3" t="e">
        <f>IF(O137&lt;=(Referencial!O137*1.05),"PREÇO VÁLIDO","PREÇO INVÁLIDO")</f>
        <v>#VALUE!</v>
      </c>
      <c r="Q137" s="2" t="e">
        <f>(O137/Referencial!O137)-1</f>
        <v>#VALUE!</v>
      </c>
    </row>
    <row r="138" spans="1:17" ht="24.95" customHeight="1">
      <c r="A138" s="3" t="s">
        <v>24</v>
      </c>
      <c r="B138" s="3" t="s">
        <v>64</v>
      </c>
      <c r="C138" s="3" t="s">
        <v>65</v>
      </c>
      <c r="D138" s="3" t="s">
        <v>27</v>
      </c>
      <c r="E138" s="3">
        <v>14.4</v>
      </c>
      <c r="F138" s="1" t="s">
        <v>28</v>
      </c>
      <c r="G138" s="1" t="s">
        <v>28</v>
      </c>
      <c r="H138" s="2" t="e">
        <f t="shared" si="56"/>
        <v>#VALUE!</v>
      </c>
      <c r="I138" s="5">
        <v>27.05</v>
      </c>
      <c r="J138" s="2" t="e">
        <f t="shared" si="57"/>
        <v>#VALUE!</v>
      </c>
      <c r="K138" s="2" t="e">
        <f t="shared" si="58"/>
        <v>#VALUE!</v>
      </c>
      <c r="L138" s="2" t="e">
        <f t="shared" si="59"/>
        <v>#VALUE!</v>
      </c>
      <c r="M138" s="2" t="e">
        <f t="shared" si="60"/>
        <v>#VALUE!</v>
      </c>
      <c r="N138" s="2" t="e">
        <f t="shared" si="61"/>
        <v>#VALUE!</v>
      </c>
      <c r="O138" s="2" t="e">
        <f t="shared" si="62"/>
        <v>#VALUE!</v>
      </c>
      <c r="P138" s="3" t="e">
        <f>IF(O138&lt;=(Referencial!O138*1.05),"PREÇO VÁLIDO","PREÇO INVÁLIDO")</f>
        <v>#VALUE!</v>
      </c>
      <c r="Q138" s="2" t="e">
        <f>(O138/Referencial!O138)-1</f>
        <v>#VALUE!</v>
      </c>
    </row>
    <row r="139" spans="1:17" ht="24.95" customHeight="1">
      <c r="A139" s="3" t="s">
        <v>24</v>
      </c>
      <c r="B139" s="3" t="s">
        <v>66</v>
      </c>
      <c r="C139" s="3" t="s">
        <v>67</v>
      </c>
      <c r="D139" s="3" t="s">
        <v>27</v>
      </c>
      <c r="E139" s="3">
        <v>14.4</v>
      </c>
      <c r="F139" s="1" t="s">
        <v>28</v>
      </c>
      <c r="G139" s="1" t="s">
        <v>28</v>
      </c>
      <c r="H139" s="2" t="e">
        <f t="shared" si="56"/>
        <v>#VALUE!</v>
      </c>
      <c r="I139" s="5">
        <v>15</v>
      </c>
      <c r="J139" s="2" t="e">
        <f t="shared" si="57"/>
        <v>#VALUE!</v>
      </c>
      <c r="K139" s="2" t="e">
        <f t="shared" si="58"/>
        <v>#VALUE!</v>
      </c>
      <c r="L139" s="2" t="e">
        <f t="shared" si="59"/>
        <v>#VALUE!</v>
      </c>
      <c r="M139" s="2" t="e">
        <f t="shared" si="60"/>
        <v>#VALUE!</v>
      </c>
      <c r="N139" s="2" t="e">
        <f t="shared" si="61"/>
        <v>#VALUE!</v>
      </c>
      <c r="O139" s="2" t="e">
        <f t="shared" si="62"/>
        <v>#VALUE!</v>
      </c>
      <c r="P139" s="3" t="e">
        <f>IF(O139&lt;=(Referencial!O139*1.05),"PREÇO VÁLIDO","PREÇO INVÁLIDO")</f>
        <v>#VALUE!</v>
      </c>
      <c r="Q139" s="2" t="e">
        <f>(O139/Referencial!O139)-1</f>
        <v>#VALUE!</v>
      </c>
    </row>
    <row r="140" spans="1:17" ht="24.95" customHeight="1">
      <c r="A140" s="3" t="s">
        <v>24</v>
      </c>
      <c r="B140" s="3" t="s">
        <v>68</v>
      </c>
      <c r="C140" s="3" t="s">
        <v>69</v>
      </c>
      <c r="D140" s="3" t="s">
        <v>27</v>
      </c>
      <c r="E140" s="3">
        <v>14.4</v>
      </c>
      <c r="F140" s="1" t="s">
        <v>28</v>
      </c>
      <c r="G140" s="1" t="s">
        <v>28</v>
      </c>
      <c r="H140" s="2" t="e">
        <f t="shared" si="56"/>
        <v>#VALUE!</v>
      </c>
      <c r="I140" s="5">
        <v>27.05</v>
      </c>
      <c r="J140" s="2" t="e">
        <f t="shared" si="57"/>
        <v>#VALUE!</v>
      </c>
      <c r="K140" s="2" t="e">
        <f t="shared" si="58"/>
        <v>#VALUE!</v>
      </c>
      <c r="L140" s="2" t="e">
        <f t="shared" si="59"/>
        <v>#VALUE!</v>
      </c>
      <c r="M140" s="2" t="e">
        <f t="shared" si="60"/>
        <v>#VALUE!</v>
      </c>
      <c r="N140" s="2" t="e">
        <f t="shared" si="61"/>
        <v>#VALUE!</v>
      </c>
      <c r="O140" s="2" t="e">
        <f t="shared" si="62"/>
        <v>#VALUE!</v>
      </c>
      <c r="P140" s="3" t="e">
        <f>IF(O140&lt;=(Referencial!O140*1.05),"PREÇO VÁLIDO","PREÇO INVÁLIDO")</f>
        <v>#VALUE!</v>
      </c>
      <c r="Q140" s="2" t="e">
        <f>(O140/Referencial!O140)-1</f>
        <v>#VALUE!</v>
      </c>
    </row>
    <row r="141" spans="1:17" ht="24.95" customHeight="1">
      <c r="A141" s="3" t="s">
        <v>24</v>
      </c>
      <c r="B141" s="3" t="s">
        <v>70</v>
      </c>
      <c r="C141" s="3" t="s">
        <v>71</v>
      </c>
      <c r="D141" s="3" t="s">
        <v>72</v>
      </c>
      <c r="E141" s="3">
        <v>1440</v>
      </c>
      <c r="F141" s="1" t="s">
        <v>28</v>
      </c>
      <c r="G141" s="1" t="s">
        <v>28</v>
      </c>
      <c r="H141" s="2" t="e">
        <f t="shared" si="56"/>
        <v>#VALUE!</v>
      </c>
      <c r="I141" s="5">
        <v>27.05</v>
      </c>
      <c r="J141" s="2" t="e">
        <f t="shared" si="57"/>
        <v>#VALUE!</v>
      </c>
      <c r="K141" s="2" t="e">
        <f t="shared" si="58"/>
        <v>#VALUE!</v>
      </c>
      <c r="L141" s="2" t="e">
        <f t="shared" si="59"/>
        <v>#VALUE!</v>
      </c>
      <c r="M141" s="2" t="e">
        <f t="shared" si="60"/>
        <v>#VALUE!</v>
      </c>
      <c r="N141" s="2" t="e">
        <f t="shared" si="61"/>
        <v>#VALUE!</v>
      </c>
      <c r="O141" s="2" t="e">
        <f t="shared" si="62"/>
        <v>#VALUE!</v>
      </c>
      <c r="P141" s="3" t="e">
        <f>IF(O141&lt;=(Referencial!O141*1.05),"PREÇO VÁLIDO","PREÇO INVÁLIDO")</f>
        <v>#VALUE!</v>
      </c>
      <c r="Q141" s="2" t="e">
        <f>(O141/Referencial!O141)-1</f>
        <v>#VALUE!</v>
      </c>
    </row>
    <row r="142" spans="1:17" ht="24.95" customHeight="1">
      <c r="A142" s="3"/>
      <c r="B142" s="3"/>
      <c r="C142" s="3" t="s">
        <v>84</v>
      </c>
      <c r="D142" s="3"/>
      <c r="E142" s="3">
        <v>0</v>
      </c>
      <c r="F142" s="1"/>
      <c r="G142" s="1"/>
      <c r="H142" s="3"/>
      <c r="I142" s="5"/>
      <c r="J142" s="3"/>
      <c r="K142" s="3"/>
      <c r="L142" s="3"/>
      <c r="M142" s="3"/>
      <c r="N142" s="3"/>
      <c r="O142" s="3"/>
      <c r="P142" s="3"/>
      <c r="Q142" s="2"/>
    </row>
    <row r="143" spans="1:17" ht="24.95" customHeight="1">
      <c r="A143" s="3" t="s">
        <v>24</v>
      </c>
      <c r="B143" s="3" t="s">
        <v>80</v>
      </c>
      <c r="C143" s="3" t="s">
        <v>81</v>
      </c>
      <c r="D143" s="3" t="s">
        <v>39</v>
      </c>
      <c r="E143" s="3">
        <v>455</v>
      </c>
      <c r="F143" s="1" t="s">
        <v>28</v>
      </c>
      <c r="G143" s="1" t="s">
        <v>28</v>
      </c>
      <c r="H143" s="2" t="e">
        <f>F143+G143</f>
        <v>#VALUE!</v>
      </c>
      <c r="I143" s="5">
        <v>27.05</v>
      </c>
      <c r="J143" s="2" t="e">
        <f>F143+(TRUNC(I143/100*F143,2))</f>
        <v>#VALUE!</v>
      </c>
      <c r="K143" s="2" t="e">
        <f>G143+(TRUNC(I143/100*G143,2))</f>
        <v>#VALUE!</v>
      </c>
      <c r="L143" s="2" t="e">
        <f>TRUNC(J143+K143,2)</f>
        <v>#VALUE!</v>
      </c>
      <c r="M143" s="2" t="e">
        <f>TRUNC(IF((J143+K143), (J143/(J143+K143)*O143), 0), 2)</f>
        <v>#VALUE!</v>
      </c>
      <c r="N143" s="2" t="e">
        <f>TRUNC(IF((J143+K143), (K143/(J143+K143)*O143), 0), 2)</f>
        <v>#VALUE!</v>
      </c>
      <c r="O143" s="2" t="e">
        <f>TRUNC(L143*E143,2)</f>
        <v>#VALUE!</v>
      </c>
      <c r="P143" s="3" t="e">
        <f>IF(O143&lt;=(Referencial!O143*1.05),"PREÇO VÁLIDO","PREÇO INVÁLIDO")</f>
        <v>#VALUE!</v>
      </c>
      <c r="Q143" s="2" t="e">
        <f>(O143/Referencial!O143)-1</f>
        <v>#VALUE!</v>
      </c>
    </row>
    <row r="144" spans="1:17" ht="24.95" customHeight="1">
      <c r="A144" s="3" t="s">
        <v>24</v>
      </c>
      <c r="B144" s="3" t="s">
        <v>64</v>
      </c>
      <c r="C144" s="3" t="s">
        <v>65</v>
      </c>
      <c r="D144" s="3" t="s">
        <v>27</v>
      </c>
      <c r="E144" s="3">
        <v>57.5</v>
      </c>
      <c r="F144" s="1" t="s">
        <v>28</v>
      </c>
      <c r="G144" s="1" t="s">
        <v>28</v>
      </c>
      <c r="H144" s="2" t="e">
        <f>F144+G144</f>
        <v>#VALUE!</v>
      </c>
      <c r="I144" s="5">
        <v>27.05</v>
      </c>
      <c r="J144" s="2" t="e">
        <f>F144+(TRUNC(I144/100*F144,2))</f>
        <v>#VALUE!</v>
      </c>
      <c r="K144" s="2" t="e">
        <f>G144+(TRUNC(I144/100*G144,2))</f>
        <v>#VALUE!</v>
      </c>
      <c r="L144" s="2" t="e">
        <f>TRUNC(J144+K144,2)</f>
        <v>#VALUE!</v>
      </c>
      <c r="M144" s="2" t="e">
        <f>TRUNC(IF((J144+K144), (J144/(J144+K144)*O144), 0), 2)</f>
        <v>#VALUE!</v>
      </c>
      <c r="N144" s="2" t="e">
        <f>TRUNC(IF((J144+K144), (K144/(J144+K144)*O144), 0), 2)</f>
        <v>#VALUE!</v>
      </c>
      <c r="O144" s="2" t="e">
        <f>TRUNC(L144*E144,2)</f>
        <v>#VALUE!</v>
      </c>
      <c r="P144" s="3" t="e">
        <f>IF(O144&lt;=(Referencial!O144*1.05),"PREÇO VÁLIDO","PREÇO INVÁLIDO")</f>
        <v>#VALUE!</v>
      </c>
      <c r="Q144" s="2" t="e">
        <f>(O144/Referencial!O144)-1</f>
        <v>#VALUE!</v>
      </c>
    </row>
    <row r="145" spans="1:17" ht="24.95" customHeight="1">
      <c r="A145" s="3" t="s">
        <v>24</v>
      </c>
      <c r="B145" s="3" t="s">
        <v>66</v>
      </c>
      <c r="C145" s="3" t="s">
        <v>67</v>
      </c>
      <c r="D145" s="3" t="s">
        <v>27</v>
      </c>
      <c r="E145" s="3">
        <v>57.5</v>
      </c>
      <c r="F145" s="1" t="s">
        <v>28</v>
      </c>
      <c r="G145" s="1" t="s">
        <v>28</v>
      </c>
      <c r="H145" s="2" t="e">
        <f>F145+G145</f>
        <v>#VALUE!</v>
      </c>
      <c r="I145" s="5">
        <v>15</v>
      </c>
      <c r="J145" s="2" t="e">
        <f>F145+(TRUNC(I145/100*F145,2))</f>
        <v>#VALUE!</v>
      </c>
      <c r="K145" s="2" t="e">
        <f>G145+(TRUNC(I145/100*G145,2))</f>
        <v>#VALUE!</v>
      </c>
      <c r="L145" s="2" t="e">
        <f>TRUNC(J145+K145,2)</f>
        <v>#VALUE!</v>
      </c>
      <c r="M145" s="2" t="e">
        <f>TRUNC(IF((J145+K145), (J145/(J145+K145)*O145), 0), 2)</f>
        <v>#VALUE!</v>
      </c>
      <c r="N145" s="2" t="e">
        <f>TRUNC(IF((J145+K145), (K145/(J145+K145)*O145), 0), 2)</f>
        <v>#VALUE!</v>
      </c>
      <c r="O145" s="2" t="e">
        <f>TRUNC(L145*E145,2)</f>
        <v>#VALUE!</v>
      </c>
      <c r="P145" s="3" t="e">
        <f>IF(O145&lt;=(Referencial!O145*1.05),"PREÇO VÁLIDO","PREÇO INVÁLIDO")</f>
        <v>#VALUE!</v>
      </c>
      <c r="Q145" s="2" t="e">
        <f>(O145/Referencial!O145)-1</f>
        <v>#VALUE!</v>
      </c>
    </row>
    <row r="146" spans="1:17" ht="24.95" customHeight="1">
      <c r="A146" s="3" t="s">
        <v>24</v>
      </c>
      <c r="B146" s="3" t="s">
        <v>68</v>
      </c>
      <c r="C146" s="3" t="s">
        <v>69</v>
      </c>
      <c r="D146" s="3" t="s">
        <v>27</v>
      </c>
      <c r="E146" s="3">
        <v>57.5</v>
      </c>
      <c r="F146" s="1" t="s">
        <v>28</v>
      </c>
      <c r="G146" s="1" t="s">
        <v>28</v>
      </c>
      <c r="H146" s="2" t="e">
        <f>F146+G146</f>
        <v>#VALUE!</v>
      </c>
      <c r="I146" s="5">
        <v>27.05</v>
      </c>
      <c r="J146" s="2" t="e">
        <f>F146+(TRUNC(I146/100*F146,2))</f>
        <v>#VALUE!</v>
      </c>
      <c r="K146" s="2" t="e">
        <f>G146+(TRUNC(I146/100*G146,2))</f>
        <v>#VALUE!</v>
      </c>
      <c r="L146" s="2" t="e">
        <f>TRUNC(J146+K146,2)</f>
        <v>#VALUE!</v>
      </c>
      <c r="M146" s="2" t="e">
        <f>TRUNC(IF((J146+K146), (J146/(J146+K146)*O146), 0), 2)</f>
        <v>#VALUE!</v>
      </c>
      <c r="N146" s="2" t="e">
        <f>TRUNC(IF((J146+K146), (K146/(J146+K146)*O146), 0), 2)</f>
        <v>#VALUE!</v>
      </c>
      <c r="O146" s="2" t="e">
        <f>TRUNC(L146*E146,2)</f>
        <v>#VALUE!</v>
      </c>
      <c r="P146" s="3" t="e">
        <f>IF(O146&lt;=(Referencial!O146*1.05),"PREÇO VÁLIDO","PREÇO INVÁLIDO")</f>
        <v>#VALUE!</v>
      </c>
      <c r="Q146" s="2" t="e">
        <f>(O146/Referencial!O146)-1</f>
        <v>#VALUE!</v>
      </c>
    </row>
    <row r="147" spans="1:17" ht="24.95" customHeight="1">
      <c r="A147" s="3" t="s">
        <v>24</v>
      </c>
      <c r="B147" s="3" t="s">
        <v>70</v>
      </c>
      <c r="C147" s="3" t="s">
        <v>71</v>
      </c>
      <c r="D147" s="3" t="s">
        <v>72</v>
      </c>
      <c r="E147" s="3">
        <v>4600</v>
      </c>
      <c r="F147" s="1" t="s">
        <v>28</v>
      </c>
      <c r="G147" s="1" t="s">
        <v>28</v>
      </c>
      <c r="H147" s="2" t="e">
        <f>F147+G147</f>
        <v>#VALUE!</v>
      </c>
      <c r="I147" s="5">
        <v>27.05</v>
      </c>
      <c r="J147" s="2" t="e">
        <f>F147+(TRUNC(I147/100*F147,2))</f>
        <v>#VALUE!</v>
      </c>
      <c r="K147" s="2" t="e">
        <f>G147+(TRUNC(I147/100*G147,2))</f>
        <v>#VALUE!</v>
      </c>
      <c r="L147" s="2" t="e">
        <f>TRUNC(J147+K147,2)</f>
        <v>#VALUE!</v>
      </c>
      <c r="M147" s="2" t="e">
        <f>TRUNC(IF((J147+K147), (J147/(J147+K147)*O147), 0), 2)</f>
        <v>#VALUE!</v>
      </c>
      <c r="N147" s="2" t="e">
        <f>TRUNC(IF((J147+K147), (K147/(J147+K147)*O147), 0), 2)</f>
        <v>#VALUE!</v>
      </c>
      <c r="O147" s="2" t="e">
        <f>TRUNC(L147*E147,2)</f>
        <v>#VALUE!</v>
      </c>
      <c r="P147" s="3" t="e">
        <f>IF(O147&lt;=(Referencial!O147*1.05),"PREÇO VÁLIDO","PREÇO INVÁLIDO")</f>
        <v>#VALUE!</v>
      </c>
      <c r="Q147" s="2" t="e">
        <f>(O147/Referencial!O147)-1</f>
        <v>#VALUE!</v>
      </c>
    </row>
    <row r="148" spans="1:17" ht="24.95" customHeight="1">
      <c r="A148" s="3"/>
      <c r="B148" s="3"/>
      <c r="C148" s="3" t="s">
        <v>87</v>
      </c>
      <c r="D148" s="3"/>
      <c r="E148" s="3">
        <v>0</v>
      </c>
      <c r="F148" s="1"/>
      <c r="G148" s="1"/>
      <c r="H148" s="3"/>
      <c r="I148" s="5"/>
      <c r="J148" s="3"/>
      <c r="K148" s="3"/>
      <c r="L148" s="3"/>
      <c r="M148" s="3"/>
      <c r="N148" s="3"/>
      <c r="O148" s="3"/>
      <c r="P148" s="3"/>
      <c r="Q148" s="2"/>
    </row>
    <row r="149" spans="1:17" ht="24.95" customHeight="1">
      <c r="A149" s="3"/>
      <c r="B149" s="3"/>
      <c r="C149" s="3" t="s">
        <v>93</v>
      </c>
      <c r="D149" s="3"/>
      <c r="E149" s="3">
        <v>0</v>
      </c>
      <c r="F149" s="1"/>
      <c r="G149" s="1"/>
      <c r="H149" s="3"/>
      <c r="I149" s="5"/>
      <c r="J149" s="3"/>
      <c r="K149" s="3"/>
      <c r="L149" s="3"/>
      <c r="M149" s="3"/>
      <c r="N149" s="3"/>
      <c r="O149" s="3"/>
      <c r="P149" s="3"/>
      <c r="Q149" s="2"/>
    </row>
    <row r="150" spans="1:17" ht="24.95" customHeight="1">
      <c r="A150" s="3" t="s">
        <v>24</v>
      </c>
      <c r="B150" s="3" t="s">
        <v>104</v>
      </c>
      <c r="C150" s="3" t="s">
        <v>105</v>
      </c>
      <c r="D150" s="3" t="s">
        <v>27</v>
      </c>
      <c r="E150" s="3">
        <v>916</v>
      </c>
      <c r="F150" s="1" t="s">
        <v>28</v>
      </c>
      <c r="G150" s="1" t="s">
        <v>28</v>
      </c>
      <c r="H150" s="2" t="e">
        <f>F150+G150</f>
        <v>#VALUE!</v>
      </c>
      <c r="I150" s="5">
        <v>27.05</v>
      </c>
      <c r="J150" s="2" t="e">
        <f>F150+(TRUNC(I150/100*F150,2))</f>
        <v>#VALUE!</v>
      </c>
      <c r="K150" s="2" t="e">
        <f>G150+(TRUNC(I150/100*G150,2))</f>
        <v>#VALUE!</v>
      </c>
      <c r="L150" s="2" t="e">
        <f>TRUNC(J150+K150,2)</f>
        <v>#VALUE!</v>
      </c>
      <c r="M150" s="2" t="e">
        <f>TRUNC(IF((J150+K150), (J150/(J150+K150)*O150), 0), 2)</f>
        <v>#VALUE!</v>
      </c>
      <c r="N150" s="2" t="e">
        <f>TRUNC(IF((J150+K150), (K150/(J150+K150)*O150), 0), 2)</f>
        <v>#VALUE!</v>
      </c>
      <c r="O150" s="2" t="e">
        <f>TRUNC(L150*E150,2)</f>
        <v>#VALUE!</v>
      </c>
      <c r="P150" s="3" t="e">
        <f>IF(O150&lt;=(Referencial!O150*1.05),"PREÇO VÁLIDO","PREÇO INVÁLIDO")</f>
        <v>#VALUE!</v>
      </c>
      <c r="Q150" s="2" t="e">
        <f>(O150/Referencial!O150)-1</f>
        <v>#VALUE!</v>
      </c>
    </row>
    <row r="151" spans="1:17" ht="24.95" customHeight="1">
      <c r="A151" s="3" t="s">
        <v>24</v>
      </c>
      <c r="B151" s="3" t="s">
        <v>91</v>
      </c>
      <c r="C151" s="3" t="s">
        <v>92</v>
      </c>
      <c r="D151" s="3" t="s">
        <v>39</v>
      </c>
      <c r="E151" s="3">
        <v>180</v>
      </c>
      <c r="F151" s="1" t="s">
        <v>28</v>
      </c>
      <c r="G151" s="1" t="s">
        <v>28</v>
      </c>
      <c r="H151" s="2" t="e">
        <f>F151+G151</f>
        <v>#VALUE!</v>
      </c>
      <c r="I151" s="5">
        <v>27.05</v>
      </c>
      <c r="J151" s="2" t="e">
        <f>F151+(TRUNC(I151/100*F151,2))</f>
        <v>#VALUE!</v>
      </c>
      <c r="K151" s="2" t="e">
        <f>G151+(TRUNC(I151/100*G151,2))</f>
        <v>#VALUE!</v>
      </c>
      <c r="L151" s="2" t="e">
        <f>TRUNC(J151+K151,2)</f>
        <v>#VALUE!</v>
      </c>
      <c r="M151" s="2" t="e">
        <f>TRUNC(IF((J151+K151), (J151/(J151+K151)*O151), 0), 2)</f>
        <v>#VALUE!</v>
      </c>
      <c r="N151" s="2" t="e">
        <f>TRUNC(IF((J151+K151), (K151/(J151+K151)*O151), 0), 2)</f>
        <v>#VALUE!</v>
      </c>
      <c r="O151" s="2" t="e">
        <f>TRUNC(L151*E151,2)</f>
        <v>#VALUE!</v>
      </c>
      <c r="P151" s="3" t="e">
        <f>IF(O151&lt;=(Referencial!O151*1.05),"PREÇO VÁLIDO","PREÇO INVÁLIDO")</f>
        <v>#VALUE!</v>
      </c>
      <c r="Q151" s="2" t="e">
        <f>(O151/Referencial!O151)-1</f>
        <v>#VALUE!</v>
      </c>
    </row>
    <row r="152" spans="1:17" ht="24.95" customHeight="1">
      <c r="A152" s="3" t="s">
        <v>24</v>
      </c>
      <c r="B152" s="3" t="s">
        <v>94</v>
      </c>
      <c r="C152" s="3" t="s">
        <v>95</v>
      </c>
      <c r="D152" s="3" t="s">
        <v>39</v>
      </c>
      <c r="E152" s="3">
        <v>133</v>
      </c>
      <c r="F152" s="1" t="s">
        <v>28</v>
      </c>
      <c r="G152" s="1" t="s">
        <v>28</v>
      </c>
      <c r="H152" s="2" t="e">
        <f>F152+G152</f>
        <v>#VALUE!</v>
      </c>
      <c r="I152" s="5">
        <v>27.05</v>
      </c>
      <c r="J152" s="2" t="e">
        <f>F152+(TRUNC(I152/100*F152,2))</f>
        <v>#VALUE!</v>
      </c>
      <c r="K152" s="2" t="e">
        <f>G152+(TRUNC(I152/100*G152,2))</f>
        <v>#VALUE!</v>
      </c>
      <c r="L152" s="2" t="e">
        <f>TRUNC(J152+K152,2)</f>
        <v>#VALUE!</v>
      </c>
      <c r="M152" s="2" t="e">
        <f>TRUNC(IF((J152+K152), (J152/(J152+K152)*O152), 0), 2)</f>
        <v>#VALUE!</v>
      </c>
      <c r="N152" s="2" t="e">
        <f>TRUNC(IF((J152+K152), (K152/(J152+K152)*O152), 0), 2)</f>
        <v>#VALUE!</v>
      </c>
      <c r="O152" s="2" t="e">
        <f>TRUNC(L152*E152,2)</f>
        <v>#VALUE!</v>
      </c>
      <c r="P152" s="3" t="e">
        <f>IF(O152&lt;=(Referencial!O152*1.05),"PREÇO VÁLIDO","PREÇO INVÁLIDO")</f>
        <v>#VALUE!</v>
      </c>
      <c r="Q152" s="2" t="e">
        <f>(O152/Referencial!O152)-1</f>
        <v>#VALUE!</v>
      </c>
    </row>
    <row r="153" spans="1:17" ht="24.95" customHeight="1">
      <c r="A153" s="3"/>
      <c r="B153" s="3"/>
      <c r="C153" s="3" t="s">
        <v>88</v>
      </c>
      <c r="D153" s="3"/>
      <c r="E153" s="3">
        <v>0</v>
      </c>
      <c r="F153" s="1"/>
      <c r="G153" s="1"/>
      <c r="H153" s="3"/>
      <c r="I153" s="5"/>
      <c r="J153" s="3"/>
      <c r="K153" s="3"/>
      <c r="L153" s="3"/>
      <c r="M153" s="3"/>
      <c r="N153" s="3"/>
      <c r="O153" s="3"/>
      <c r="P153" s="3"/>
      <c r="Q153" s="2"/>
    </row>
    <row r="154" spans="1:17" ht="24.95" customHeight="1">
      <c r="A154" s="3" t="s">
        <v>24</v>
      </c>
      <c r="B154" s="3" t="s">
        <v>104</v>
      </c>
      <c r="C154" s="3" t="s">
        <v>105</v>
      </c>
      <c r="D154" s="3" t="s">
        <v>27</v>
      </c>
      <c r="E154" s="3">
        <v>493</v>
      </c>
      <c r="F154" s="1" t="s">
        <v>28</v>
      </c>
      <c r="G154" s="1" t="s">
        <v>28</v>
      </c>
      <c r="H154" s="2" t="e">
        <f>F154+G154</f>
        <v>#VALUE!</v>
      </c>
      <c r="I154" s="5">
        <v>27.05</v>
      </c>
      <c r="J154" s="2" t="e">
        <f>F154+(TRUNC(I154/100*F154,2))</f>
        <v>#VALUE!</v>
      </c>
      <c r="K154" s="2" t="e">
        <f>G154+(TRUNC(I154/100*G154,2))</f>
        <v>#VALUE!</v>
      </c>
      <c r="L154" s="2" t="e">
        <f>TRUNC(J154+K154,2)</f>
        <v>#VALUE!</v>
      </c>
      <c r="M154" s="2" t="e">
        <f>TRUNC(IF((J154+K154), (J154/(J154+K154)*O154), 0), 2)</f>
        <v>#VALUE!</v>
      </c>
      <c r="N154" s="2" t="e">
        <f>TRUNC(IF((J154+K154), (K154/(J154+K154)*O154), 0), 2)</f>
        <v>#VALUE!</v>
      </c>
      <c r="O154" s="2" t="e">
        <f>TRUNC(L154*E154,2)</f>
        <v>#VALUE!</v>
      </c>
      <c r="P154" s="3" t="e">
        <f>IF(O154&lt;=(Referencial!O154*1.05),"PREÇO VÁLIDO","PREÇO INVÁLIDO")</f>
        <v>#VALUE!</v>
      </c>
      <c r="Q154" s="2" t="e">
        <f>(O154/Referencial!O154)-1</f>
        <v>#VALUE!</v>
      </c>
    </row>
    <row r="155" spans="1:17" ht="24.95" customHeight="1">
      <c r="A155" s="3" t="s">
        <v>24</v>
      </c>
      <c r="B155" s="3" t="s">
        <v>91</v>
      </c>
      <c r="C155" s="3" t="s">
        <v>92</v>
      </c>
      <c r="D155" s="3" t="s">
        <v>39</v>
      </c>
      <c r="E155" s="3">
        <v>175</v>
      </c>
      <c r="F155" s="1" t="s">
        <v>28</v>
      </c>
      <c r="G155" s="1" t="s">
        <v>28</v>
      </c>
      <c r="H155" s="2" t="e">
        <f>F155+G155</f>
        <v>#VALUE!</v>
      </c>
      <c r="I155" s="5">
        <v>27.05</v>
      </c>
      <c r="J155" s="2" t="e">
        <f>F155+(TRUNC(I155/100*F155,2))</f>
        <v>#VALUE!</v>
      </c>
      <c r="K155" s="2" t="e">
        <f>G155+(TRUNC(I155/100*G155,2))</f>
        <v>#VALUE!</v>
      </c>
      <c r="L155" s="2" t="e">
        <f>TRUNC(J155+K155,2)</f>
        <v>#VALUE!</v>
      </c>
      <c r="M155" s="2" t="e">
        <f>TRUNC(IF((J155+K155), (J155/(J155+K155)*O155), 0), 2)</f>
        <v>#VALUE!</v>
      </c>
      <c r="N155" s="2" t="e">
        <f>TRUNC(IF((J155+K155), (K155/(J155+K155)*O155), 0), 2)</f>
        <v>#VALUE!</v>
      </c>
      <c r="O155" s="2" t="e">
        <f>TRUNC(L155*E155,2)</f>
        <v>#VALUE!</v>
      </c>
      <c r="P155" s="3" t="e">
        <f>IF(O155&lt;=(Referencial!O155*1.05),"PREÇO VÁLIDO","PREÇO INVÁLIDO")</f>
        <v>#VALUE!</v>
      </c>
      <c r="Q155" s="2" t="e">
        <f>(O155/Referencial!O155)-1</f>
        <v>#VALUE!</v>
      </c>
    </row>
    <row r="156" spans="1:17" ht="24.95" customHeight="1">
      <c r="A156" s="3"/>
      <c r="B156" s="3"/>
      <c r="C156" s="3" t="s">
        <v>96</v>
      </c>
      <c r="D156" s="3"/>
      <c r="E156" s="3">
        <v>0</v>
      </c>
      <c r="F156" s="1"/>
      <c r="G156" s="1"/>
      <c r="H156" s="3"/>
      <c r="I156" s="5"/>
      <c r="J156" s="3"/>
      <c r="K156" s="3"/>
      <c r="L156" s="3"/>
      <c r="M156" s="3"/>
      <c r="N156" s="3"/>
      <c r="O156" s="3"/>
      <c r="P156" s="3"/>
      <c r="Q156" s="2"/>
    </row>
    <row r="157" spans="1:17" ht="24.95" customHeight="1">
      <c r="A157" s="3" t="s">
        <v>24</v>
      </c>
      <c r="B157" s="3" t="s">
        <v>78</v>
      </c>
      <c r="C157" s="3" t="s">
        <v>79</v>
      </c>
      <c r="D157" s="3" t="s">
        <v>27</v>
      </c>
      <c r="E157" s="3">
        <v>23</v>
      </c>
      <c r="F157" s="1" t="s">
        <v>28</v>
      </c>
      <c r="G157" s="1" t="s">
        <v>28</v>
      </c>
      <c r="H157" s="2" t="e">
        <f>F157+G157</f>
        <v>#VALUE!</v>
      </c>
      <c r="I157" s="5">
        <v>27.05</v>
      </c>
      <c r="J157" s="2" t="e">
        <f>F157+(TRUNC(I157/100*F157,2))</f>
        <v>#VALUE!</v>
      </c>
      <c r="K157" s="2" t="e">
        <f>G157+(TRUNC(I157/100*G157,2))</f>
        <v>#VALUE!</v>
      </c>
      <c r="L157" s="2" t="e">
        <f>TRUNC(J157+K157,2)</f>
        <v>#VALUE!</v>
      </c>
      <c r="M157" s="2" t="e">
        <f>TRUNC(IF((J157+K157), (J157/(J157+K157)*O157), 0), 2)</f>
        <v>#VALUE!</v>
      </c>
      <c r="N157" s="2" t="e">
        <f>TRUNC(IF((J157+K157), (K157/(J157+K157)*O157), 0), 2)</f>
        <v>#VALUE!</v>
      </c>
      <c r="O157" s="2" t="e">
        <f>TRUNC(L157*E157,2)</f>
        <v>#VALUE!</v>
      </c>
      <c r="P157" s="3" t="e">
        <f>IF(O157&lt;=(Referencial!O157*1.05),"PREÇO VÁLIDO","PREÇO INVÁLIDO")</f>
        <v>#VALUE!</v>
      </c>
      <c r="Q157" s="2" t="e">
        <f>(O157/Referencial!O157)-1</f>
        <v>#VALUE!</v>
      </c>
    </row>
    <row r="158" spans="1:17" ht="24.95" customHeight="1">
      <c r="A158" s="3" t="s">
        <v>24</v>
      </c>
      <c r="B158" s="3" t="s">
        <v>80</v>
      </c>
      <c r="C158" s="3" t="s">
        <v>81</v>
      </c>
      <c r="D158" s="3" t="s">
        <v>39</v>
      </c>
      <c r="E158" s="3">
        <v>50.1</v>
      </c>
      <c r="F158" s="1" t="s">
        <v>28</v>
      </c>
      <c r="G158" s="1" t="s">
        <v>28</v>
      </c>
      <c r="H158" s="2" t="e">
        <f>F158+G158</f>
        <v>#VALUE!</v>
      </c>
      <c r="I158" s="5">
        <v>27.05</v>
      </c>
      <c r="J158" s="2" t="e">
        <f>F158+(TRUNC(I158/100*F158,2))</f>
        <v>#VALUE!</v>
      </c>
      <c r="K158" s="2" t="e">
        <f>G158+(TRUNC(I158/100*G158,2))</f>
        <v>#VALUE!</v>
      </c>
      <c r="L158" s="2" t="e">
        <f>TRUNC(J158+K158,2)</f>
        <v>#VALUE!</v>
      </c>
      <c r="M158" s="2" t="e">
        <f>TRUNC(IF((J158+K158), (J158/(J158+K158)*O158), 0), 2)</f>
        <v>#VALUE!</v>
      </c>
      <c r="N158" s="2" t="e">
        <f>TRUNC(IF((J158+K158), (K158/(J158+K158)*O158), 0), 2)</f>
        <v>#VALUE!</v>
      </c>
      <c r="O158" s="2" t="e">
        <f>TRUNC(L158*E158,2)</f>
        <v>#VALUE!</v>
      </c>
      <c r="P158" s="3" t="e">
        <f>IF(O158&lt;=(Referencial!O158*1.05),"PREÇO VÁLIDO","PREÇO INVÁLIDO")</f>
        <v>#VALUE!</v>
      </c>
      <c r="Q158" s="2" t="e">
        <f>(O158/Referencial!O158)-1</f>
        <v>#VALUE!</v>
      </c>
    </row>
    <row r="159" spans="1:17" ht="24.95" customHeight="1">
      <c r="A159" s="3"/>
      <c r="B159" s="3"/>
      <c r="C159" s="3" t="s">
        <v>97</v>
      </c>
      <c r="D159" s="3"/>
      <c r="E159" s="3">
        <v>0</v>
      </c>
      <c r="F159" s="1"/>
      <c r="G159" s="1"/>
      <c r="H159" s="3"/>
      <c r="I159" s="5"/>
      <c r="J159" s="3"/>
      <c r="K159" s="3"/>
      <c r="L159" s="3"/>
      <c r="M159" s="3"/>
      <c r="N159" s="3"/>
      <c r="O159" s="3"/>
      <c r="P159" s="3"/>
      <c r="Q159" s="2"/>
    </row>
    <row r="160" spans="1:17" ht="24.95" customHeight="1">
      <c r="A160" s="3" t="s">
        <v>24</v>
      </c>
      <c r="B160" s="3" t="s">
        <v>98</v>
      </c>
      <c r="C160" s="3" t="s">
        <v>99</v>
      </c>
      <c r="D160" s="3" t="s">
        <v>27</v>
      </c>
      <c r="E160" s="3">
        <v>16</v>
      </c>
      <c r="F160" s="1" t="s">
        <v>28</v>
      </c>
      <c r="G160" s="1" t="s">
        <v>28</v>
      </c>
      <c r="H160" s="2" t="e">
        <f>F160+G160</f>
        <v>#VALUE!</v>
      </c>
      <c r="I160" s="5">
        <v>27.05</v>
      </c>
      <c r="J160" s="2" t="e">
        <f>F160+(TRUNC(I160/100*F160,2))</f>
        <v>#VALUE!</v>
      </c>
      <c r="K160" s="2" t="e">
        <f>G160+(TRUNC(I160/100*G160,2))</f>
        <v>#VALUE!</v>
      </c>
      <c r="L160" s="2" t="e">
        <f>TRUNC(J160+K160,2)</f>
        <v>#VALUE!</v>
      </c>
      <c r="M160" s="2" t="e">
        <f>TRUNC(IF((J160+K160), (J160/(J160+K160)*O160), 0), 2)</f>
        <v>#VALUE!</v>
      </c>
      <c r="N160" s="2" t="e">
        <f>TRUNC(IF((J160+K160), (K160/(J160+K160)*O160), 0), 2)</f>
        <v>#VALUE!</v>
      </c>
      <c r="O160" s="2" t="e">
        <f>TRUNC(L160*E160,2)</f>
        <v>#VALUE!</v>
      </c>
      <c r="P160" s="3" t="e">
        <f>IF(O160&lt;=(Referencial!O160*1.05),"PREÇO VÁLIDO","PREÇO INVÁLIDO")</f>
        <v>#VALUE!</v>
      </c>
      <c r="Q160" s="2" t="e">
        <f>(O160/Referencial!O160)-1</f>
        <v>#VALUE!</v>
      </c>
    </row>
    <row r="161" spans="1:17" ht="24.95" customHeight="1">
      <c r="A161" s="3"/>
      <c r="B161" s="3"/>
      <c r="C161" s="3" t="s">
        <v>100</v>
      </c>
      <c r="D161" s="3"/>
      <c r="E161" s="3">
        <v>0</v>
      </c>
      <c r="F161" s="1"/>
      <c r="G161" s="1"/>
      <c r="H161" s="3"/>
      <c r="I161" s="5"/>
      <c r="J161" s="3"/>
      <c r="K161" s="3"/>
      <c r="L161" s="3"/>
      <c r="M161" s="3"/>
      <c r="N161" s="3"/>
      <c r="O161" s="3"/>
      <c r="P161" s="3"/>
      <c r="Q161" s="2"/>
    </row>
    <row r="162" spans="1:17" ht="24.95" customHeight="1">
      <c r="A162" s="3" t="s">
        <v>24</v>
      </c>
      <c r="B162" s="3" t="s">
        <v>80</v>
      </c>
      <c r="C162" s="3" t="s">
        <v>81</v>
      </c>
      <c r="D162" s="3" t="s">
        <v>39</v>
      </c>
      <c r="E162" s="3">
        <v>608</v>
      </c>
      <c r="F162" s="1" t="s">
        <v>28</v>
      </c>
      <c r="G162" s="1" t="s">
        <v>28</v>
      </c>
      <c r="H162" s="2" t="e">
        <f>F162+G162</f>
        <v>#VALUE!</v>
      </c>
      <c r="I162" s="5">
        <v>27.05</v>
      </c>
      <c r="J162" s="2" t="e">
        <f>F162+(TRUNC(I162/100*F162,2))</f>
        <v>#VALUE!</v>
      </c>
      <c r="K162" s="2" t="e">
        <f>G162+(TRUNC(I162/100*G162,2))</f>
        <v>#VALUE!</v>
      </c>
      <c r="L162" s="2" t="e">
        <f>TRUNC(J162+K162,2)</f>
        <v>#VALUE!</v>
      </c>
      <c r="M162" s="2" t="e">
        <f>TRUNC(IF((J162+K162), (J162/(J162+K162)*O162), 0), 2)</f>
        <v>#VALUE!</v>
      </c>
      <c r="N162" s="2" t="e">
        <f>TRUNC(IF((J162+K162), (K162/(J162+K162)*O162), 0), 2)</f>
        <v>#VALUE!</v>
      </c>
      <c r="O162" s="2" t="e">
        <f>TRUNC(L162*E162,2)</f>
        <v>#VALUE!</v>
      </c>
      <c r="P162" s="3" t="e">
        <f>IF(O162&lt;=(Referencial!O162*1.05),"PREÇO VÁLIDO","PREÇO INVÁLIDO")</f>
        <v>#VALUE!</v>
      </c>
      <c r="Q162" s="2" t="e">
        <f>(O162/Referencial!O162)-1</f>
        <v>#VALUE!</v>
      </c>
    </row>
    <row r="163" spans="1:17" ht="24.95" customHeight="1">
      <c r="A163" s="3" t="s">
        <v>24</v>
      </c>
      <c r="B163" s="3" t="s">
        <v>64</v>
      </c>
      <c r="C163" s="3" t="s">
        <v>65</v>
      </c>
      <c r="D163" s="3" t="s">
        <v>27</v>
      </c>
      <c r="E163" s="3">
        <v>186</v>
      </c>
      <c r="F163" s="1" t="s">
        <v>28</v>
      </c>
      <c r="G163" s="1" t="s">
        <v>28</v>
      </c>
      <c r="H163" s="2" t="e">
        <f>F163+G163</f>
        <v>#VALUE!</v>
      </c>
      <c r="I163" s="5">
        <v>27.05</v>
      </c>
      <c r="J163" s="2" t="e">
        <f>F163+(TRUNC(I163/100*F163,2))</f>
        <v>#VALUE!</v>
      </c>
      <c r="K163" s="2" t="e">
        <f>G163+(TRUNC(I163/100*G163,2))</f>
        <v>#VALUE!</v>
      </c>
      <c r="L163" s="2" t="e">
        <f>TRUNC(J163+K163,2)</f>
        <v>#VALUE!</v>
      </c>
      <c r="M163" s="2" t="e">
        <f>TRUNC(IF((J163+K163), (J163/(J163+K163)*O163), 0), 2)</f>
        <v>#VALUE!</v>
      </c>
      <c r="N163" s="2" t="e">
        <f>TRUNC(IF((J163+K163), (K163/(J163+K163)*O163), 0), 2)</f>
        <v>#VALUE!</v>
      </c>
      <c r="O163" s="2" t="e">
        <f>TRUNC(L163*E163,2)</f>
        <v>#VALUE!</v>
      </c>
      <c r="P163" s="3" t="e">
        <f>IF(O163&lt;=(Referencial!O163*1.05),"PREÇO VÁLIDO","PREÇO INVÁLIDO")</f>
        <v>#VALUE!</v>
      </c>
      <c r="Q163" s="2" t="e">
        <f>(O163/Referencial!O163)-1</f>
        <v>#VALUE!</v>
      </c>
    </row>
    <row r="164" spans="1:17" ht="24.95" customHeight="1">
      <c r="A164" s="3" t="s">
        <v>24</v>
      </c>
      <c r="B164" s="3" t="s">
        <v>66</v>
      </c>
      <c r="C164" s="3" t="s">
        <v>67</v>
      </c>
      <c r="D164" s="3" t="s">
        <v>27</v>
      </c>
      <c r="E164" s="3">
        <v>186</v>
      </c>
      <c r="F164" s="1" t="s">
        <v>28</v>
      </c>
      <c r="G164" s="1" t="s">
        <v>28</v>
      </c>
      <c r="H164" s="2" t="e">
        <f>F164+G164</f>
        <v>#VALUE!</v>
      </c>
      <c r="I164" s="5">
        <v>15</v>
      </c>
      <c r="J164" s="2" t="e">
        <f>F164+(TRUNC(I164/100*F164,2))</f>
        <v>#VALUE!</v>
      </c>
      <c r="K164" s="2" t="e">
        <f>G164+(TRUNC(I164/100*G164,2))</f>
        <v>#VALUE!</v>
      </c>
      <c r="L164" s="2" t="e">
        <f>TRUNC(J164+K164,2)</f>
        <v>#VALUE!</v>
      </c>
      <c r="M164" s="2" t="e">
        <f>TRUNC(IF((J164+K164), (J164/(J164+K164)*O164), 0), 2)</f>
        <v>#VALUE!</v>
      </c>
      <c r="N164" s="2" t="e">
        <f>TRUNC(IF((J164+K164), (K164/(J164+K164)*O164), 0), 2)</f>
        <v>#VALUE!</v>
      </c>
      <c r="O164" s="2" t="e">
        <f>TRUNC(L164*E164,2)</f>
        <v>#VALUE!</v>
      </c>
      <c r="P164" s="3" t="e">
        <f>IF(O164&lt;=(Referencial!O164*1.05),"PREÇO VÁLIDO","PREÇO INVÁLIDO")</f>
        <v>#VALUE!</v>
      </c>
      <c r="Q164" s="2" t="e">
        <f>(O164/Referencial!O164)-1</f>
        <v>#VALUE!</v>
      </c>
    </row>
    <row r="165" spans="1:17" ht="24.95" customHeight="1">
      <c r="A165" s="3" t="s">
        <v>24</v>
      </c>
      <c r="B165" s="3" t="s">
        <v>68</v>
      </c>
      <c r="C165" s="3" t="s">
        <v>69</v>
      </c>
      <c r="D165" s="3" t="s">
        <v>27</v>
      </c>
      <c r="E165" s="3">
        <v>186</v>
      </c>
      <c r="F165" s="1" t="s">
        <v>28</v>
      </c>
      <c r="G165" s="1" t="s">
        <v>28</v>
      </c>
      <c r="H165" s="2" t="e">
        <f>F165+G165</f>
        <v>#VALUE!</v>
      </c>
      <c r="I165" s="5">
        <v>27.05</v>
      </c>
      <c r="J165" s="2" t="e">
        <f>F165+(TRUNC(I165/100*F165,2))</f>
        <v>#VALUE!</v>
      </c>
      <c r="K165" s="2" t="e">
        <f>G165+(TRUNC(I165/100*G165,2))</f>
        <v>#VALUE!</v>
      </c>
      <c r="L165" s="2" t="e">
        <f>TRUNC(J165+K165,2)</f>
        <v>#VALUE!</v>
      </c>
      <c r="M165" s="2" t="e">
        <f>TRUNC(IF((J165+K165), (J165/(J165+K165)*O165), 0), 2)</f>
        <v>#VALUE!</v>
      </c>
      <c r="N165" s="2" t="e">
        <f>TRUNC(IF((J165+K165), (K165/(J165+K165)*O165), 0), 2)</f>
        <v>#VALUE!</v>
      </c>
      <c r="O165" s="2" t="e">
        <f>TRUNC(L165*E165,2)</f>
        <v>#VALUE!</v>
      </c>
      <c r="P165" s="3" t="e">
        <f>IF(O165&lt;=(Referencial!O165*1.05),"PREÇO VÁLIDO","PREÇO INVÁLIDO")</f>
        <v>#VALUE!</v>
      </c>
      <c r="Q165" s="2" t="e">
        <f>(O165/Referencial!O165)-1</f>
        <v>#VALUE!</v>
      </c>
    </row>
    <row r="166" spans="1:17" ht="24.95" customHeight="1">
      <c r="A166" s="3" t="s">
        <v>24</v>
      </c>
      <c r="B166" s="3" t="s">
        <v>70</v>
      </c>
      <c r="C166" s="3" t="s">
        <v>71</v>
      </c>
      <c r="D166" s="3" t="s">
        <v>72</v>
      </c>
      <c r="E166" s="3">
        <v>4462</v>
      </c>
      <c r="F166" s="1" t="s">
        <v>28</v>
      </c>
      <c r="G166" s="1" t="s">
        <v>28</v>
      </c>
      <c r="H166" s="2" t="e">
        <f>F166+G166</f>
        <v>#VALUE!</v>
      </c>
      <c r="I166" s="5">
        <v>27.05</v>
      </c>
      <c r="J166" s="2" t="e">
        <f>F166+(TRUNC(I166/100*F166,2))</f>
        <v>#VALUE!</v>
      </c>
      <c r="K166" s="2" t="e">
        <f>G166+(TRUNC(I166/100*G166,2))</f>
        <v>#VALUE!</v>
      </c>
      <c r="L166" s="2" t="e">
        <f>TRUNC(J166+K166,2)</f>
        <v>#VALUE!</v>
      </c>
      <c r="M166" s="2" t="e">
        <f>TRUNC(IF((J166+K166), (J166/(J166+K166)*O166), 0), 2)</f>
        <v>#VALUE!</v>
      </c>
      <c r="N166" s="2" t="e">
        <f>TRUNC(IF((J166+K166), (K166/(J166+K166)*O166), 0), 2)</f>
        <v>#VALUE!</v>
      </c>
      <c r="O166" s="2" t="e">
        <f>TRUNC(L166*E166,2)</f>
        <v>#VALUE!</v>
      </c>
      <c r="P166" s="3" t="e">
        <f>IF(O166&lt;=(Referencial!O166*1.05),"PREÇO VÁLIDO","PREÇO INVÁLIDO")</f>
        <v>#VALUE!</v>
      </c>
      <c r="Q166" s="2" t="e">
        <f>(O166/Referencial!O166)-1</f>
        <v>#VALUE!</v>
      </c>
    </row>
    <row r="167" spans="1:17">
      <c r="N167" s="7" t="s">
        <v>106</v>
      </c>
      <c r="O167" s="8" t="e">
        <f>TRUNC(SUM(O17:O166), 2)</f>
        <v>#VALUE!</v>
      </c>
    </row>
    <row r="169" spans="1:17">
      <c r="A169" s="9" t="s">
        <v>107</v>
      </c>
    </row>
    <row r="170" spans="1:17">
      <c r="A170" s="11" t="s">
        <v>4</v>
      </c>
      <c r="B170" s="11" t="s">
        <v>5</v>
      </c>
      <c r="C170" s="11" t="s">
        <v>6</v>
      </c>
      <c r="D170" s="11" t="s">
        <v>7</v>
      </c>
      <c r="E170" s="11" t="s">
        <v>8</v>
      </c>
      <c r="F170" s="1" t="s">
        <v>9</v>
      </c>
      <c r="G170" s="1" t="s">
        <v>10</v>
      </c>
      <c r="H170" s="11" t="s">
        <v>12</v>
      </c>
      <c r="I170" s="11" t="s">
        <v>13</v>
      </c>
      <c r="J170" s="11" t="s">
        <v>14</v>
      </c>
      <c r="K170" s="11" t="s">
        <v>15</v>
      </c>
      <c r="L170" s="11" t="s">
        <v>11</v>
      </c>
      <c r="M170" s="11" t="s">
        <v>16</v>
      </c>
      <c r="N170" s="11" t="s">
        <v>17</v>
      </c>
      <c r="O170" s="11" t="s">
        <v>18</v>
      </c>
      <c r="P170" s="11" t="s">
        <v>19</v>
      </c>
      <c r="Q170" s="11" t="s">
        <v>20</v>
      </c>
    </row>
    <row r="171" spans="1:17" ht="24.95" customHeight="1">
      <c r="A171" s="3"/>
      <c r="B171" s="3"/>
      <c r="C171" s="3" t="s">
        <v>108</v>
      </c>
      <c r="D171" s="3"/>
      <c r="E171" s="3">
        <v>0</v>
      </c>
      <c r="F171" s="1"/>
      <c r="G171" s="1"/>
      <c r="H171" s="3"/>
      <c r="I171" s="5"/>
      <c r="J171" s="3"/>
      <c r="K171" s="3"/>
      <c r="L171" s="3"/>
      <c r="M171" s="3"/>
      <c r="N171" s="3"/>
      <c r="O171" s="3"/>
      <c r="P171" s="3"/>
      <c r="Q171" s="2"/>
    </row>
    <row r="172" spans="1:17" ht="24.95" customHeight="1">
      <c r="A172" s="3"/>
      <c r="B172" s="3"/>
      <c r="C172" s="3" t="s">
        <v>109</v>
      </c>
      <c r="D172" s="3"/>
      <c r="E172" s="3">
        <v>0</v>
      </c>
      <c r="F172" s="1"/>
      <c r="G172" s="1"/>
      <c r="H172" s="3"/>
      <c r="I172" s="5"/>
      <c r="J172" s="3"/>
      <c r="K172" s="3"/>
      <c r="L172" s="3"/>
      <c r="M172" s="3"/>
      <c r="N172" s="3"/>
      <c r="O172" s="3"/>
      <c r="P172" s="3"/>
      <c r="Q172" s="2"/>
    </row>
    <row r="173" spans="1:17" ht="24.95" customHeight="1">
      <c r="A173" s="3" t="s">
        <v>24</v>
      </c>
      <c r="B173" s="3" t="s">
        <v>110</v>
      </c>
      <c r="C173" s="3" t="s">
        <v>111</v>
      </c>
      <c r="D173" s="3" t="s">
        <v>39</v>
      </c>
      <c r="E173" s="3">
        <v>187.2</v>
      </c>
      <c r="F173" s="1" t="s">
        <v>28</v>
      </c>
      <c r="G173" s="1" t="s">
        <v>28</v>
      </c>
      <c r="H173" s="2" t="e">
        <f>F173+G173</f>
        <v>#VALUE!</v>
      </c>
      <c r="I173" s="5">
        <v>27.05</v>
      </c>
      <c r="J173" s="2" t="e">
        <f>F173+(TRUNC(I173/100*F173,2))</f>
        <v>#VALUE!</v>
      </c>
      <c r="K173" s="2" t="e">
        <f>G173+(TRUNC(I173/100*G173,2))</f>
        <v>#VALUE!</v>
      </c>
      <c r="L173" s="2" t="e">
        <f>TRUNC(J173+K173,2)</f>
        <v>#VALUE!</v>
      </c>
      <c r="M173" s="2" t="e">
        <f>TRUNC(IF((J173+K173), (J173/(J173+K173)*O173), 0), 2)</f>
        <v>#VALUE!</v>
      </c>
      <c r="N173" s="2" t="e">
        <f>TRUNC(IF((J173+K173), (K173/(J173+K173)*O173), 0), 2)</f>
        <v>#VALUE!</v>
      </c>
      <c r="O173" s="2" t="e">
        <f>TRUNC(L173*E173,2)</f>
        <v>#VALUE!</v>
      </c>
      <c r="P173" s="3" t="e">
        <f>IF(O173&lt;=(Referencial!O173*1.05),"PREÇO VÁLIDO","PREÇO INVÁLIDO")</f>
        <v>#VALUE!</v>
      </c>
      <c r="Q173" s="2" t="e">
        <f>(O173/Referencial!O173)-1</f>
        <v>#VALUE!</v>
      </c>
    </row>
    <row r="174" spans="1:17" ht="24.95" customHeight="1">
      <c r="A174" s="3" t="s">
        <v>24</v>
      </c>
      <c r="B174" s="3" t="s">
        <v>112</v>
      </c>
      <c r="C174" s="3" t="s">
        <v>113</v>
      </c>
      <c r="D174" s="3" t="s">
        <v>114</v>
      </c>
      <c r="E174" s="3">
        <v>317</v>
      </c>
      <c r="F174" s="1" t="s">
        <v>28</v>
      </c>
      <c r="G174" s="1" t="s">
        <v>28</v>
      </c>
      <c r="H174" s="2" t="e">
        <f>F174+G174</f>
        <v>#VALUE!</v>
      </c>
      <c r="I174" s="5">
        <v>27.05</v>
      </c>
      <c r="J174" s="2" t="e">
        <f>F174+(TRUNC(I174/100*F174,2))</f>
        <v>#VALUE!</v>
      </c>
      <c r="K174" s="2" t="e">
        <f>G174+(TRUNC(I174/100*G174,2))</f>
        <v>#VALUE!</v>
      </c>
      <c r="L174" s="2" t="e">
        <f>TRUNC(J174+K174,2)</f>
        <v>#VALUE!</v>
      </c>
      <c r="M174" s="2" t="e">
        <f>TRUNC(IF((J174+K174), (J174/(J174+K174)*O174), 0), 2)</f>
        <v>#VALUE!</v>
      </c>
      <c r="N174" s="2" t="e">
        <f>TRUNC(IF((J174+K174), (K174/(J174+K174)*O174), 0), 2)</f>
        <v>#VALUE!</v>
      </c>
      <c r="O174" s="2" t="e">
        <f>TRUNC(L174*E174,2)</f>
        <v>#VALUE!</v>
      </c>
      <c r="P174" s="3" t="e">
        <f>IF(O174&lt;=(Referencial!O174*1.05),"PREÇO VÁLIDO","PREÇO INVÁLIDO")</f>
        <v>#VALUE!</v>
      </c>
      <c r="Q174" s="2" t="e">
        <f>(O174/Referencial!O174)-1</f>
        <v>#VALUE!</v>
      </c>
    </row>
    <row r="175" spans="1:17" ht="24.95" customHeight="1">
      <c r="A175" s="3" t="s">
        <v>24</v>
      </c>
      <c r="B175" s="3" t="s">
        <v>115</v>
      </c>
      <c r="C175" s="3" t="s">
        <v>116</v>
      </c>
      <c r="D175" s="3" t="s">
        <v>39</v>
      </c>
      <c r="E175" s="3">
        <v>11.01</v>
      </c>
      <c r="F175" s="1" t="s">
        <v>28</v>
      </c>
      <c r="G175" s="1" t="s">
        <v>28</v>
      </c>
      <c r="H175" s="2" t="e">
        <f>F175+G175</f>
        <v>#VALUE!</v>
      </c>
      <c r="I175" s="5">
        <v>27.05</v>
      </c>
      <c r="J175" s="2" t="e">
        <f>F175+(TRUNC(I175/100*F175,2))</f>
        <v>#VALUE!</v>
      </c>
      <c r="K175" s="2" t="e">
        <f>G175+(TRUNC(I175/100*G175,2))</f>
        <v>#VALUE!</v>
      </c>
      <c r="L175" s="2" t="e">
        <f>TRUNC(J175+K175,2)</f>
        <v>#VALUE!</v>
      </c>
      <c r="M175" s="2" t="e">
        <f>TRUNC(IF((J175+K175), (J175/(J175+K175)*O175), 0), 2)</f>
        <v>#VALUE!</v>
      </c>
      <c r="N175" s="2" t="e">
        <f>TRUNC(IF((J175+K175), (K175/(J175+K175)*O175), 0), 2)</f>
        <v>#VALUE!</v>
      </c>
      <c r="O175" s="2" t="e">
        <f>TRUNC(L175*E175,2)</f>
        <v>#VALUE!</v>
      </c>
      <c r="P175" s="3" t="e">
        <f>IF(O175&lt;=(Referencial!O175*1.05),"PREÇO VÁLIDO","PREÇO INVÁLIDO")</f>
        <v>#VALUE!</v>
      </c>
      <c r="Q175" s="2" t="e">
        <f>(O175/Referencial!O175)-1</f>
        <v>#VALUE!</v>
      </c>
    </row>
    <row r="176" spans="1:17" ht="24.95" customHeight="1">
      <c r="A176" s="3"/>
      <c r="B176" s="3"/>
      <c r="C176" s="3" t="s">
        <v>117</v>
      </c>
      <c r="D176" s="3"/>
      <c r="E176" s="3">
        <v>0</v>
      </c>
      <c r="F176" s="1"/>
      <c r="G176" s="1"/>
      <c r="H176" s="3"/>
      <c r="I176" s="5"/>
      <c r="J176" s="3"/>
      <c r="K176" s="3"/>
      <c r="L176" s="3"/>
      <c r="M176" s="3"/>
      <c r="N176" s="3"/>
      <c r="O176" s="3"/>
      <c r="P176" s="3"/>
      <c r="Q176" s="2"/>
    </row>
    <row r="177" spans="1:17" ht="24.95" customHeight="1">
      <c r="A177" s="3" t="s">
        <v>24</v>
      </c>
      <c r="B177" s="3" t="s">
        <v>118</v>
      </c>
      <c r="C177" s="3" t="s">
        <v>119</v>
      </c>
      <c r="D177" s="3" t="s">
        <v>114</v>
      </c>
      <c r="E177" s="3">
        <v>156</v>
      </c>
      <c r="F177" s="1" t="s">
        <v>28</v>
      </c>
      <c r="G177" s="1" t="s">
        <v>28</v>
      </c>
      <c r="H177" s="2" t="e">
        <f>F177+G177</f>
        <v>#VALUE!</v>
      </c>
      <c r="I177" s="5">
        <v>27.05</v>
      </c>
      <c r="J177" s="2" t="e">
        <f>F177+(TRUNC(I177/100*F177,2))</f>
        <v>#VALUE!</v>
      </c>
      <c r="K177" s="2" t="e">
        <f>G177+(TRUNC(I177/100*G177,2))</f>
        <v>#VALUE!</v>
      </c>
      <c r="L177" s="2" t="e">
        <f>TRUNC(J177+K177,2)</f>
        <v>#VALUE!</v>
      </c>
      <c r="M177" s="2" t="e">
        <f>TRUNC(IF((J177+K177), (J177/(J177+K177)*O177), 0), 2)</f>
        <v>#VALUE!</v>
      </c>
      <c r="N177" s="2" t="e">
        <f>TRUNC(IF((J177+K177), (K177/(J177+K177)*O177), 0), 2)</f>
        <v>#VALUE!</v>
      </c>
      <c r="O177" s="2" t="e">
        <f>TRUNC(L177*E177,2)</f>
        <v>#VALUE!</v>
      </c>
      <c r="P177" s="3" t="e">
        <f>IF(O177&lt;=(Referencial!O177*1.05),"PREÇO VÁLIDO","PREÇO INVÁLIDO")</f>
        <v>#VALUE!</v>
      </c>
      <c r="Q177" s="2" t="e">
        <f>(O177/Referencial!O177)-1</f>
        <v>#VALUE!</v>
      </c>
    </row>
    <row r="178" spans="1:17">
      <c r="N178" s="7" t="s">
        <v>106</v>
      </c>
      <c r="O178" s="8" t="e">
        <f>TRUNC(SUM(O169:O177), 2)</f>
        <v>#VALUE!</v>
      </c>
    </row>
    <row r="180" spans="1:17">
      <c r="A180" s="9" t="s">
        <v>120</v>
      </c>
    </row>
    <row r="181" spans="1:17">
      <c r="A181" s="11" t="s">
        <v>4</v>
      </c>
      <c r="B181" s="11" t="s">
        <v>5</v>
      </c>
      <c r="C181" s="11" t="s">
        <v>6</v>
      </c>
      <c r="D181" s="11" t="s">
        <v>7</v>
      </c>
      <c r="E181" s="11" t="s">
        <v>8</v>
      </c>
      <c r="F181" s="1" t="s">
        <v>9</v>
      </c>
      <c r="G181" s="1" t="s">
        <v>10</v>
      </c>
      <c r="H181" s="11" t="s">
        <v>12</v>
      </c>
      <c r="I181" s="11" t="s">
        <v>13</v>
      </c>
      <c r="J181" s="11" t="s">
        <v>14</v>
      </c>
      <c r="K181" s="11" t="s">
        <v>15</v>
      </c>
      <c r="L181" s="11" t="s">
        <v>11</v>
      </c>
      <c r="M181" s="11" t="s">
        <v>16</v>
      </c>
      <c r="N181" s="11" t="s">
        <v>17</v>
      </c>
      <c r="O181" s="11" t="s">
        <v>18</v>
      </c>
      <c r="P181" s="11" t="s">
        <v>19</v>
      </c>
      <c r="Q181" s="11" t="s">
        <v>20</v>
      </c>
    </row>
    <row r="182" spans="1:17" ht="24.95" customHeight="1">
      <c r="A182" s="3"/>
      <c r="B182" s="3"/>
      <c r="C182" s="3" t="s">
        <v>121</v>
      </c>
      <c r="D182" s="3"/>
      <c r="E182" s="3">
        <v>0</v>
      </c>
      <c r="F182" s="1"/>
      <c r="G182" s="1"/>
      <c r="H182" s="3"/>
      <c r="I182" s="5"/>
      <c r="J182" s="3"/>
      <c r="K182" s="3"/>
      <c r="L182" s="3"/>
      <c r="M182" s="3"/>
      <c r="N182" s="3"/>
      <c r="O182" s="3"/>
      <c r="P182" s="3"/>
      <c r="Q182" s="2"/>
    </row>
    <row r="183" spans="1:17" ht="24.95" customHeight="1">
      <c r="A183" s="3" t="s">
        <v>24</v>
      </c>
      <c r="B183" s="3" t="s">
        <v>122</v>
      </c>
      <c r="C183" s="3" t="s">
        <v>123</v>
      </c>
      <c r="D183" s="3" t="s">
        <v>114</v>
      </c>
      <c r="E183" s="3">
        <v>2</v>
      </c>
      <c r="F183" s="1" t="s">
        <v>28</v>
      </c>
      <c r="G183" s="1" t="s">
        <v>28</v>
      </c>
      <c r="H183" s="2" t="e">
        <f>F183+G183</f>
        <v>#VALUE!</v>
      </c>
      <c r="I183" s="5">
        <v>27.05</v>
      </c>
      <c r="J183" s="2" t="e">
        <f>F183+(TRUNC(I183/100*F183,2))</f>
        <v>#VALUE!</v>
      </c>
      <c r="K183" s="2" t="e">
        <f>G183+(TRUNC(I183/100*G183,2))</f>
        <v>#VALUE!</v>
      </c>
      <c r="L183" s="2" t="e">
        <f>TRUNC(J183+K183,2)</f>
        <v>#VALUE!</v>
      </c>
      <c r="M183" s="2" t="e">
        <f>TRUNC(IF((J183+K183), (J183/(J183+K183)*O183), 0), 2)</f>
        <v>#VALUE!</v>
      </c>
      <c r="N183" s="2" t="e">
        <f>TRUNC(IF((J183+K183), (K183/(J183+K183)*O183), 0), 2)</f>
        <v>#VALUE!</v>
      </c>
      <c r="O183" s="2" t="e">
        <f>TRUNC(L183*E183,2)</f>
        <v>#VALUE!</v>
      </c>
      <c r="P183" s="3" t="e">
        <f>IF(O183&lt;=(Referencial!O183*1.05),"PREÇO VÁLIDO","PREÇO INVÁLIDO")</f>
        <v>#VALUE!</v>
      </c>
      <c r="Q183" s="2" t="e">
        <f>(O183/Referencial!O183)-1</f>
        <v>#VALUE!</v>
      </c>
    </row>
    <row r="184" spans="1:17">
      <c r="N184" s="7" t="s">
        <v>106</v>
      </c>
      <c r="O184" s="8" t="e">
        <f>TRUNC(SUM(O180:O183), 2)</f>
        <v>#VALUE!</v>
      </c>
    </row>
    <row r="186" spans="1:17">
      <c r="A186" s="9" t="s">
        <v>124</v>
      </c>
    </row>
    <row r="187" spans="1:17">
      <c r="A187" s="11" t="s">
        <v>4</v>
      </c>
      <c r="B187" s="11" t="s">
        <v>5</v>
      </c>
      <c r="C187" s="11" t="s">
        <v>6</v>
      </c>
      <c r="D187" s="11" t="s">
        <v>7</v>
      </c>
      <c r="E187" s="11" t="s">
        <v>8</v>
      </c>
      <c r="F187" s="1" t="s">
        <v>9</v>
      </c>
      <c r="G187" s="1" t="s">
        <v>10</v>
      </c>
      <c r="H187" s="11" t="s">
        <v>12</v>
      </c>
      <c r="I187" s="11" t="s">
        <v>13</v>
      </c>
      <c r="J187" s="11" t="s">
        <v>14</v>
      </c>
      <c r="K187" s="11" t="s">
        <v>15</v>
      </c>
      <c r="L187" s="11" t="s">
        <v>11</v>
      </c>
      <c r="M187" s="11" t="s">
        <v>16</v>
      </c>
      <c r="N187" s="11" t="s">
        <v>17</v>
      </c>
      <c r="O187" s="11" t="s">
        <v>18</v>
      </c>
      <c r="P187" s="11" t="s">
        <v>19</v>
      </c>
      <c r="Q187" s="11" t="s">
        <v>20</v>
      </c>
    </row>
    <row r="188" spans="1:17" ht="24.95" customHeight="1">
      <c r="A188" s="3"/>
      <c r="B188" s="3"/>
      <c r="C188" s="3" t="s">
        <v>125</v>
      </c>
      <c r="D188" s="3"/>
      <c r="E188" s="3">
        <v>0</v>
      </c>
      <c r="F188" s="1"/>
      <c r="G188" s="1"/>
      <c r="H188" s="3"/>
      <c r="I188" s="5"/>
      <c r="J188" s="3"/>
      <c r="K188" s="3"/>
      <c r="L188" s="3"/>
      <c r="M188" s="3"/>
      <c r="N188" s="3"/>
      <c r="O188" s="3"/>
      <c r="P188" s="3"/>
      <c r="Q188" s="2"/>
    </row>
    <row r="189" spans="1:17" ht="24.95" customHeight="1">
      <c r="A189" s="3" t="s">
        <v>24</v>
      </c>
      <c r="B189" s="3" t="s">
        <v>126</v>
      </c>
      <c r="C189" s="3" t="s">
        <v>127</v>
      </c>
      <c r="D189" s="3" t="s">
        <v>114</v>
      </c>
      <c r="E189" s="3">
        <v>1</v>
      </c>
      <c r="F189" s="1" t="s">
        <v>28</v>
      </c>
      <c r="G189" s="1" t="s">
        <v>28</v>
      </c>
      <c r="H189" s="2" t="e">
        <f>F189+G189</f>
        <v>#VALUE!</v>
      </c>
      <c r="I189" s="5">
        <v>27.05</v>
      </c>
      <c r="J189" s="2" t="e">
        <f>F189+(TRUNC(I189/100*F189,2))</f>
        <v>#VALUE!</v>
      </c>
      <c r="K189" s="2" t="e">
        <f>G189+(TRUNC(I189/100*G189,2))</f>
        <v>#VALUE!</v>
      </c>
      <c r="L189" s="2" t="e">
        <f>TRUNC(J189+K189,2)</f>
        <v>#VALUE!</v>
      </c>
      <c r="M189" s="2" t="e">
        <f>TRUNC(IF((J189+K189), (J189/(J189+K189)*O189), 0), 2)</f>
        <v>#VALUE!</v>
      </c>
      <c r="N189" s="2" t="e">
        <f>TRUNC(IF((J189+K189), (K189/(J189+K189)*O189), 0), 2)</f>
        <v>#VALUE!</v>
      </c>
      <c r="O189" s="2" t="e">
        <f>TRUNC(L189*E189,2)</f>
        <v>#VALUE!</v>
      </c>
      <c r="P189" s="3" t="e">
        <f>IF(O189&lt;=(Referencial!O189*1.05),"PREÇO VÁLIDO","PREÇO INVÁLIDO")</f>
        <v>#VALUE!</v>
      </c>
      <c r="Q189" s="2" t="e">
        <f>(O189/Referencial!O189)-1</f>
        <v>#VALUE!</v>
      </c>
    </row>
    <row r="190" spans="1:17">
      <c r="N190" s="7" t="s">
        <v>106</v>
      </c>
      <c r="O190" s="8" t="e">
        <f>TRUNC(SUM(O186:O189), 2)</f>
        <v>#VALUE!</v>
      </c>
    </row>
    <row r="192" spans="1:17">
      <c r="A192" s="9" t="s">
        <v>128</v>
      </c>
    </row>
    <row r="193" spans="1:17">
      <c r="A193" s="11" t="s">
        <v>4</v>
      </c>
      <c r="B193" s="11" t="s">
        <v>5</v>
      </c>
      <c r="C193" s="11" t="s">
        <v>6</v>
      </c>
      <c r="D193" s="11" t="s">
        <v>7</v>
      </c>
      <c r="E193" s="11" t="s">
        <v>8</v>
      </c>
      <c r="F193" s="1" t="s">
        <v>9</v>
      </c>
      <c r="G193" s="1" t="s">
        <v>10</v>
      </c>
      <c r="H193" s="11" t="s">
        <v>12</v>
      </c>
      <c r="I193" s="11" t="s">
        <v>13</v>
      </c>
      <c r="J193" s="11" t="s">
        <v>14</v>
      </c>
      <c r="K193" s="11" t="s">
        <v>15</v>
      </c>
      <c r="L193" s="11" t="s">
        <v>11</v>
      </c>
      <c r="M193" s="11" t="s">
        <v>16</v>
      </c>
      <c r="N193" s="11" t="s">
        <v>17</v>
      </c>
      <c r="O193" s="11" t="s">
        <v>18</v>
      </c>
      <c r="P193" s="11" t="s">
        <v>19</v>
      </c>
      <c r="Q193" s="11" t="s">
        <v>20</v>
      </c>
    </row>
    <row r="194" spans="1:17" ht="24.95" customHeight="1">
      <c r="A194" s="3"/>
      <c r="B194" s="3"/>
      <c r="C194" s="3" t="s">
        <v>129</v>
      </c>
      <c r="D194" s="3"/>
      <c r="E194" s="3">
        <v>0</v>
      </c>
      <c r="F194" s="1"/>
      <c r="G194" s="1"/>
      <c r="H194" s="3"/>
      <c r="I194" s="5"/>
      <c r="J194" s="3"/>
      <c r="K194" s="3"/>
      <c r="L194" s="3"/>
      <c r="M194" s="3"/>
      <c r="N194" s="3"/>
      <c r="O194" s="3"/>
      <c r="P194" s="3"/>
      <c r="Q194" s="2"/>
    </row>
    <row r="195" spans="1:17" ht="24.95" customHeight="1">
      <c r="A195" s="3" t="s">
        <v>24</v>
      </c>
      <c r="B195" s="3" t="s">
        <v>130</v>
      </c>
      <c r="C195" s="3" t="s">
        <v>131</v>
      </c>
      <c r="D195" s="3" t="s">
        <v>114</v>
      </c>
      <c r="E195" s="3">
        <v>1</v>
      </c>
      <c r="F195" s="1" t="s">
        <v>28</v>
      </c>
      <c r="G195" s="1" t="s">
        <v>28</v>
      </c>
      <c r="H195" s="2" t="e">
        <f>F195+G195</f>
        <v>#VALUE!</v>
      </c>
      <c r="I195" s="5">
        <v>27.05</v>
      </c>
      <c r="J195" s="2" t="e">
        <f>F195+(TRUNC(I195/100*F195,2))</f>
        <v>#VALUE!</v>
      </c>
      <c r="K195" s="2" t="e">
        <f>G195+(TRUNC(I195/100*G195,2))</f>
        <v>#VALUE!</v>
      </c>
      <c r="L195" s="2" t="e">
        <f>TRUNC(J195+K195,2)</f>
        <v>#VALUE!</v>
      </c>
      <c r="M195" s="2" t="e">
        <f>TRUNC(IF((J195+K195), (J195/(J195+K195)*O195), 0), 2)</f>
        <v>#VALUE!</v>
      </c>
      <c r="N195" s="2" t="e">
        <f>TRUNC(IF((J195+K195), (K195/(J195+K195)*O195), 0), 2)</f>
        <v>#VALUE!</v>
      </c>
      <c r="O195" s="2" t="e">
        <f>TRUNC(L195*E195,2)</f>
        <v>#VALUE!</v>
      </c>
      <c r="P195" s="3" t="e">
        <f>IF(O195&lt;=(Referencial!O195*1.05),"PREÇO VÁLIDO","PREÇO INVÁLIDO")</f>
        <v>#VALUE!</v>
      </c>
      <c r="Q195" s="2" t="e">
        <f>(O195/Referencial!O195)-1</f>
        <v>#VALUE!</v>
      </c>
    </row>
    <row r="196" spans="1:17">
      <c r="N196" s="7" t="s">
        <v>106</v>
      </c>
      <c r="O196" s="8" t="e">
        <f>TRUNC(SUM(O192:O195), 2)</f>
        <v>#VALUE!</v>
      </c>
    </row>
    <row r="198" spans="1:17">
      <c r="A198" s="9" t="s">
        <v>132</v>
      </c>
    </row>
    <row r="199" spans="1:17">
      <c r="A199" s="11" t="s">
        <v>4</v>
      </c>
      <c r="B199" s="11" t="s">
        <v>5</v>
      </c>
      <c r="C199" s="11" t="s">
        <v>6</v>
      </c>
      <c r="D199" s="11" t="s">
        <v>7</v>
      </c>
      <c r="E199" s="11" t="s">
        <v>8</v>
      </c>
      <c r="F199" s="1" t="s">
        <v>9</v>
      </c>
      <c r="G199" s="1" t="s">
        <v>10</v>
      </c>
      <c r="H199" s="11" t="s">
        <v>12</v>
      </c>
      <c r="I199" s="11" t="s">
        <v>13</v>
      </c>
      <c r="J199" s="11" t="s">
        <v>14</v>
      </c>
      <c r="K199" s="11" t="s">
        <v>15</v>
      </c>
      <c r="L199" s="11" t="s">
        <v>11</v>
      </c>
      <c r="M199" s="11" t="s">
        <v>16</v>
      </c>
      <c r="N199" s="11" t="s">
        <v>17</v>
      </c>
      <c r="O199" s="11" t="s">
        <v>18</v>
      </c>
      <c r="P199" s="11" t="s">
        <v>19</v>
      </c>
      <c r="Q199" s="11" t="s">
        <v>20</v>
      </c>
    </row>
    <row r="200" spans="1:17" ht="24.95" customHeight="1">
      <c r="A200" s="3"/>
      <c r="B200" s="3"/>
      <c r="C200" s="3" t="s">
        <v>133</v>
      </c>
      <c r="D200" s="3"/>
      <c r="E200" s="3">
        <v>0</v>
      </c>
      <c r="F200" s="1"/>
      <c r="G200" s="1"/>
      <c r="H200" s="3"/>
      <c r="I200" s="5"/>
      <c r="J200" s="3"/>
      <c r="K200" s="3"/>
      <c r="L200" s="3"/>
      <c r="M200" s="3"/>
      <c r="N200" s="3"/>
      <c r="O200" s="3"/>
      <c r="P200" s="3"/>
      <c r="Q200" s="2"/>
    </row>
    <row r="201" spans="1:17" ht="24.95" customHeight="1">
      <c r="A201" s="3" t="s">
        <v>24</v>
      </c>
      <c r="B201" s="3" t="s">
        <v>134</v>
      </c>
      <c r="C201" s="3" t="s">
        <v>135</v>
      </c>
      <c r="D201" s="3" t="s">
        <v>114</v>
      </c>
      <c r="E201" s="3">
        <v>1</v>
      </c>
      <c r="F201" s="1" t="s">
        <v>28</v>
      </c>
      <c r="G201" s="1" t="s">
        <v>28</v>
      </c>
      <c r="H201" s="2" t="e">
        <f>F201+G201</f>
        <v>#VALUE!</v>
      </c>
      <c r="I201" s="5">
        <v>27.05</v>
      </c>
      <c r="J201" s="2" t="e">
        <f>F201+(TRUNC(I201/100*F201,2))</f>
        <v>#VALUE!</v>
      </c>
      <c r="K201" s="2" t="e">
        <f>G201+(TRUNC(I201/100*G201,2))</f>
        <v>#VALUE!</v>
      </c>
      <c r="L201" s="2" t="e">
        <f>TRUNC(J201+K201,2)</f>
        <v>#VALUE!</v>
      </c>
      <c r="M201" s="2" t="e">
        <f>TRUNC(IF((J201+K201), (J201/(J201+K201)*O201), 0), 2)</f>
        <v>#VALUE!</v>
      </c>
      <c r="N201" s="2" t="e">
        <f>TRUNC(IF((J201+K201), (K201/(J201+K201)*O201), 0), 2)</f>
        <v>#VALUE!</v>
      </c>
      <c r="O201" s="2" t="e">
        <f>TRUNC(L201*E201,2)</f>
        <v>#VALUE!</v>
      </c>
      <c r="P201" s="3" t="e">
        <f>IF(O201&lt;=(Referencial!O201*1.05),"PREÇO VÁLIDO","PREÇO INVÁLIDO")</f>
        <v>#VALUE!</v>
      </c>
      <c r="Q201" s="2" t="e">
        <f>(O201/Referencial!O201)-1</f>
        <v>#VALUE!</v>
      </c>
    </row>
    <row r="202" spans="1:17">
      <c r="N202" s="7" t="s">
        <v>106</v>
      </c>
      <c r="O202" s="8" t="e">
        <f>TRUNC(SUM(O198:O201), 2)</f>
        <v>#VALUE!</v>
      </c>
    </row>
    <row r="203" spans="1:17">
      <c r="N203" s="7" t="s">
        <v>136</v>
      </c>
      <c r="O203" s="8" t="e">
        <f>TRUNC(SUM(O167,O178,O184,O190,O196,O202), 2)</f>
        <v>#VALUE!</v>
      </c>
    </row>
    <row r="205" spans="1:17">
      <c r="A205" t="e">
        <f>CONCATENATE("Importa o presente valor total proposto em: ", TEXT(SUM(O167,O178,O184,O190,O196,O202), "R$ #.###,#0"))</f>
        <v>#VALUE!</v>
      </c>
    </row>
    <row r="207" spans="1:17">
      <c r="B207" s="9" t="s">
        <v>137</v>
      </c>
    </row>
    <row r="208" spans="1:17">
      <c r="B208" s="9" t="s">
        <v>138</v>
      </c>
    </row>
  </sheetData>
  <sheetProtection password="E889" sheet="1" objects="1" scenarios="1" selectLockedCells="1"/>
  <autoFilter ref="A18:Q201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08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139</v>
      </c>
      <c r="B6" s="17" t="s">
        <v>140</v>
      </c>
      <c r="C6" s="17"/>
      <c r="D6" s="17"/>
      <c r="H6" s="9" t="s">
        <v>147</v>
      </c>
    </row>
    <row r="7" spans="1:9">
      <c r="A7" s="10" t="s">
        <v>141</v>
      </c>
      <c r="B7" s="6"/>
    </row>
    <row r="8" spans="1:9">
      <c r="A8" s="10" t="s">
        <v>142</v>
      </c>
      <c r="B8" s="6"/>
    </row>
    <row r="9" spans="1:9">
      <c r="A9" s="10" t="s">
        <v>143</v>
      </c>
      <c r="B9" s="6"/>
      <c r="H9" s="12" t="s">
        <v>148</v>
      </c>
      <c r="I9" s="12" t="s">
        <v>149</v>
      </c>
    </row>
    <row r="10" spans="1:9">
      <c r="A10" s="10" t="s">
        <v>144</v>
      </c>
      <c r="B10" s="13" t="s">
        <v>28</v>
      </c>
      <c r="D10" s="10" t="s">
        <v>145</v>
      </c>
      <c r="E10" s="13" t="s">
        <v>28</v>
      </c>
      <c r="H10" s="13">
        <f>SUM(M:M)/O203</f>
        <v>0.80981526144142746</v>
      </c>
      <c r="I10" s="13">
        <f>SUM(N:N)/O203</f>
        <v>0.19018470704518048</v>
      </c>
    </row>
    <row r="11" spans="1:9">
      <c r="A11" s="10" t="s">
        <v>145</v>
      </c>
      <c r="B11" s="13">
        <v>0.27050000000000002</v>
      </c>
      <c r="D11" s="10" t="s">
        <v>146</v>
      </c>
      <c r="E11" s="13" t="s">
        <v>28</v>
      </c>
    </row>
    <row r="13" spans="1:9" ht="24.95" customHeight="1">
      <c r="A13" s="10" t="s">
        <v>4</v>
      </c>
      <c r="B13" s="18" t="s">
        <v>150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/>
      <c r="B19" s="3"/>
      <c r="C19" s="3" t="s">
        <v>21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/>
      <c r="B20" s="3"/>
      <c r="C20" s="3" t="s">
        <v>22</v>
      </c>
      <c r="D20" s="3"/>
      <c r="E20" s="3">
        <v>0</v>
      </c>
      <c r="F20" s="2"/>
      <c r="G20" s="2"/>
      <c r="H20" s="3"/>
      <c r="I20" s="4"/>
      <c r="J20" s="3"/>
      <c r="K20" s="3"/>
      <c r="L20" s="3"/>
      <c r="M20" s="3"/>
      <c r="N20" s="3"/>
      <c r="O20" s="3"/>
      <c r="P20" s="3"/>
    </row>
    <row r="21" spans="1:17" ht="24.95" customHeight="1">
      <c r="A21" s="3"/>
      <c r="B21" s="3"/>
      <c r="C21" s="3" t="s">
        <v>23</v>
      </c>
      <c r="D21" s="3"/>
      <c r="E21" s="3">
        <v>0</v>
      </c>
      <c r="F21" s="2"/>
      <c r="G21" s="2"/>
      <c r="H21" s="3"/>
      <c r="I21" s="4"/>
      <c r="J21" s="3"/>
      <c r="K21" s="3"/>
      <c r="L21" s="3"/>
      <c r="M21" s="3"/>
      <c r="N21" s="3"/>
      <c r="O21" s="3"/>
      <c r="P21" s="3"/>
    </row>
    <row r="22" spans="1:17" ht="24.95" customHeight="1">
      <c r="A22" s="3" t="s">
        <v>24</v>
      </c>
      <c r="B22" s="3" t="s">
        <v>25</v>
      </c>
      <c r="C22" s="3" t="s">
        <v>26</v>
      </c>
      <c r="D22" s="3" t="s">
        <v>27</v>
      </c>
      <c r="E22" s="3">
        <v>658.08</v>
      </c>
      <c r="F22" s="2">
        <v>146.78</v>
      </c>
      <c r="G22" s="2">
        <v>23.48</v>
      </c>
      <c r="H22" s="2">
        <f>F22+G22</f>
        <v>170.26</v>
      </c>
      <c r="I22" s="4">
        <v>27.05</v>
      </c>
      <c r="J22" s="2">
        <f>F22+(TRUNC(I22/100*F22,2))</f>
        <v>186.48000000000002</v>
      </c>
      <c r="K22" s="2">
        <f>G22+(TRUNC(I22/100*G22,2))</f>
        <v>29.83</v>
      </c>
      <c r="L22" s="2">
        <f>TRUNC(J22+K22,2)</f>
        <v>216.31</v>
      </c>
      <c r="M22" s="2">
        <f>TRUNC(IF((J22+K22), (J22/(J22+K22)*O22), 0), 2)</f>
        <v>122718.75</v>
      </c>
      <c r="N22" s="2">
        <f>TRUNC(IF((J22+K22), (K22/(J22+K22)*O22), 0), 2)</f>
        <v>19630.52</v>
      </c>
      <c r="O22" s="2">
        <f>TRUNC(L22*E22,2)</f>
        <v>142349.28</v>
      </c>
      <c r="P22" s="3" t="str">
        <f>IF(O22&lt;=(Referencial!O22*1.05),"PREÇO VÁLIDO","PREÇO INVÁLIDO")</f>
        <v>PREÇO VÁLIDO</v>
      </c>
    </row>
    <row r="23" spans="1:17" ht="24.95" customHeight="1">
      <c r="A23" s="3" t="s">
        <v>24</v>
      </c>
      <c r="B23" s="3" t="s">
        <v>29</v>
      </c>
      <c r="C23" s="3" t="s">
        <v>30</v>
      </c>
      <c r="D23" s="3" t="s">
        <v>27</v>
      </c>
      <c r="E23" s="3">
        <v>430.99</v>
      </c>
      <c r="F23" s="2">
        <v>9.58</v>
      </c>
      <c r="G23" s="2">
        <v>46.96</v>
      </c>
      <c r="H23" s="2">
        <f>F23+G23</f>
        <v>56.54</v>
      </c>
      <c r="I23" s="4">
        <v>27.05</v>
      </c>
      <c r="J23" s="2">
        <f>F23+(TRUNC(I23/100*F23,2))</f>
        <v>12.17</v>
      </c>
      <c r="K23" s="2">
        <f>G23+(TRUNC(I23/100*G23,2))</f>
        <v>59.66</v>
      </c>
      <c r="L23" s="2">
        <f>TRUNC(J23+K23,2)</f>
        <v>71.83</v>
      </c>
      <c r="M23" s="2">
        <f>TRUNC(IF((J23+K23), (J23/(J23+K23)*O23), 0), 2)</f>
        <v>5245.14</v>
      </c>
      <c r="N23" s="2">
        <f>TRUNC(IF((J23+K23), (K23/(J23+K23)*O23), 0), 2)</f>
        <v>25712.86</v>
      </c>
      <c r="O23" s="2">
        <f>TRUNC(L23*E23,2)</f>
        <v>30958.01</v>
      </c>
      <c r="P23" s="3" t="str">
        <f>IF(O23&lt;=(Referencial!O23*1.05),"PREÇO VÁLIDO","PREÇO INVÁLIDO")</f>
        <v>PREÇO VÁLIDO</v>
      </c>
    </row>
    <row r="24" spans="1:17" ht="24.95" customHeight="1">
      <c r="A24" s="3"/>
      <c r="B24" s="3"/>
      <c r="C24" s="3" t="s">
        <v>31</v>
      </c>
      <c r="D24" s="3"/>
      <c r="E24" s="3">
        <v>0</v>
      </c>
      <c r="F24" s="2"/>
      <c r="G24" s="2"/>
      <c r="H24" s="3"/>
      <c r="I24" s="4"/>
      <c r="J24" s="3"/>
      <c r="K24" s="3"/>
      <c r="L24" s="3"/>
      <c r="M24" s="3"/>
      <c r="N24" s="3"/>
      <c r="O24" s="3"/>
      <c r="P24" s="3"/>
    </row>
    <row r="25" spans="1:17" ht="24.95" customHeight="1">
      <c r="A25" s="3" t="s">
        <v>24</v>
      </c>
      <c r="B25" s="3" t="s">
        <v>32</v>
      </c>
      <c r="C25" s="3" t="s">
        <v>33</v>
      </c>
      <c r="D25" s="3" t="s">
        <v>34</v>
      </c>
      <c r="E25" s="3">
        <v>264</v>
      </c>
      <c r="F25" s="2">
        <v>838.32</v>
      </c>
      <c r="G25" s="2">
        <v>187.83</v>
      </c>
      <c r="H25" s="2">
        <f>F25+G25</f>
        <v>1026.1500000000001</v>
      </c>
      <c r="I25" s="4">
        <v>27.05</v>
      </c>
      <c r="J25" s="2">
        <f>F25+(TRUNC(I25/100*F25,2))</f>
        <v>1065.08</v>
      </c>
      <c r="K25" s="2">
        <f>G25+(TRUNC(I25/100*G25,2))</f>
        <v>238.63</v>
      </c>
      <c r="L25" s="2">
        <f>TRUNC(J25+K25,2)</f>
        <v>1303.71</v>
      </c>
      <c r="M25" s="2">
        <f>TRUNC(IF((J25+K25), (J25/(J25+K25)*O25), 0), 2)</f>
        <v>281181.12</v>
      </c>
      <c r="N25" s="2">
        <f>TRUNC(IF((J25+K25), (K25/(J25+K25)*O25), 0), 2)</f>
        <v>62998.32</v>
      </c>
      <c r="O25" s="2">
        <f>TRUNC(L25*E25,2)</f>
        <v>344179.44</v>
      </c>
      <c r="P25" s="3" t="str">
        <f>IF(O25&lt;=(Referencial!O25*1.05),"PREÇO VÁLIDO","PREÇO INVÁLIDO")</f>
        <v>PREÇO VÁLIDO</v>
      </c>
    </row>
    <row r="26" spans="1:17" ht="24.95" customHeight="1">
      <c r="A26" s="3" t="s">
        <v>24</v>
      </c>
      <c r="B26" s="3" t="s">
        <v>35</v>
      </c>
      <c r="C26" s="3" t="s">
        <v>36</v>
      </c>
      <c r="D26" s="3" t="s">
        <v>34</v>
      </c>
      <c r="E26" s="3">
        <v>264</v>
      </c>
      <c r="F26" s="2">
        <v>663.67</v>
      </c>
      <c r="G26" s="2">
        <v>0</v>
      </c>
      <c r="H26" s="2">
        <f>F26+G26</f>
        <v>663.67</v>
      </c>
      <c r="I26" s="4">
        <v>15</v>
      </c>
      <c r="J26" s="2">
        <f>F26+(TRUNC(I26/100*F26,2))</f>
        <v>763.21999999999991</v>
      </c>
      <c r="K26" s="2">
        <f>G26+(TRUNC(I26/100*G26,2))</f>
        <v>0</v>
      </c>
      <c r="L26" s="2">
        <f>TRUNC(J26+K26,2)</f>
        <v>763.22</v>
      </c>
      <c r="M26" s="2">
        <f>TRUNC(IF((J26+K26), (J26/(J26+K26)*O26), 0), 2)</f>
        <v>201490.08</v>
      </c>
      <c r="N26" s="2">
        <f>TRUNC(IF((J26+K26), (K26/(J26+K26)*O26), 0), 2)</f>
        <v>0</v>
      </c>
      <c r="O26" s="2">
        <f>TRUNC(L26*E26,2)</f>
        <v>201490.08</v>
      </c>
      <c r="P26" s="3" t="str">
        <f>IF(O26&lt;=(Referencial!O26*1.05),"PREÇO VÁLIDO","PREÇO INVÁLIDO")</f>
        <v>PREÇO VÁLIDO</v>
      </c>
    </row>
    <row r="27" spans="1:17" ht="24.95" customHeight="1">
      <c r="A27" s="3" t="s">
        <v>24</v>
      </c>
      <c r="B27" s="3" t="s">
        <v>37</v>
      </c>
      <c r="C27" s="3" t="s">
        <v>38</v>
      </c>
      <c r="D27" s="3" t="s">
        <v>39</v>
      </c>
      <c r="E27" s="3">
        <v>2200</v>
      </c>
      <c r="F27" s="2">
        <v>373.14</v>
      </c>
      <c r="G27" s="2">
        <v>46.96</v>
      </c>
      <c r="H27" s="2">
        <f>F27+G27</f>
        <v>420.09999999999997</v>
      </c>
      <c r="I27" s="4">
        <v>27.05</v>
      </c>
      <c r="J27" s="2">
        <f>F27+(TRUNC(I27/100*F27,2))</f>
        <v>474.07</v>
      </c>
      <c r="K27" s="2">
        <f>G27+(TRUNC(I27/100*G27,2))</f>
        <v>59.66</v>
      </c>
      <c r="L27" s="2">
        <f>TRUNC(J27+K27,2)</f>
        <v>533.73</v>
      </c>
      <c r="M27" s="2">
        <f>TRUNC(IF((J27+K27), (J27/(J27+K27)*O27), 0), 2)</f>
        <v>1042954</v>
      </c>
      <c r="N27" s="2">
        <f>TRUNC(IF((J27+K27), (K27/(J27+K27)*O27), 0), 2)</f>
        <v>131252</v>
      </c>
      <c r="O27" s="2">
        <f>TRUNC(L27*E27,2)</f>
        <v>1174206</v>
      </c>
      <c r="P27" s="3" t="str">
        <f>IF(O27&lt;=(Referencial!O27*1.05),"PREÇO VÁLIDO","PREÇO INVÁLIDO")</f>
        <v>PREÇO VÁLIDO</v>
      </c>
    </row>
    <row r="28" spans="1:17" ht="24.95" customHeight="1">
      <c r="A28" s="3"/>
      <c r="B28" s="3"/>
      <c r="C28" s="3" t="s">
        <v>40</v>
      </c>
      <c r="D28" s="3"/>
      <c r="E28" s="3">
        <v>0</v>
      </c>
      <c r="F28" s="2"/>
      <c r="G28" s="2"/>
      <c r="H28" s="3"/>
      <c r="I28" s="4"/>
      <c r="J28" s="3"/>
      <c r="K28" s="3"/>
      <c r="L28" s="3"/>
      <c r="M28" s="3"/>
      <c r="N28" s="3"/>
      <c r="O28" s="3"/>
      <c r="P28" s="3"/>
    </row>
    <row r="29" spans="1:17" ht="24.95" customHeight="1">
      <c r="A29" s="3" t="s">
        <v>24</v>
      </c>
      <c r="B29" s="3" t="s">
        <v>32</v>
      </c>
      <c r="C29" s="3" t="s">
        <v>33</v>
      </c>
      <c r="D29" s="3" t="s">
        <v>34</v>
      </c>
      <c r="E29" s="3">
        <v>210.42</v>
      </c>
      <c r="F29" s="2">
        <v>838.32</v>
      </c>
      <c r="G29" s="2">
        <v>187.83</v>
      </c>
      <c r="H29" s="2">
        <f t="shared" ref="H29:H35" si="0">F29+G29</f>
        <v>1026.1500000000001</v>
      </c>
      <c r="I29" s="4">
        <v>27.05</v>
      </c>
      <c r="J29" s="2">
        <f t="shared" ref="J29:J35" si="1">F29+(TRUNC(I29/100*F29,2))</f>
        <v>1065.08</v>
      </c>
      <c r="K29" s="2">
        <f t="shared" ref="K29:K35" si="2">G29+(TRUNC(I29/100*G29,2))</f>
        <v>238.63</v>
      </c>
      <c r="L29" s="2">
        <f t="shared" ref="L29:L35" si="3">TRUNC(J29+K29,2)</f>
        <v>1303.71</v>
      </c>
      <c r="M29" s="2">
        <f t="shared" ref="M29:M35" si="4">TRUNC(IF((J29+K29), (J29/(J29+K29)*O29), 0), 2)</f>
        <v>224114.12</v>
      </c>
      <c r="N29" s="2">
        <f t="shared" ref="N29:N35" si="5">TRUNC(IF((J29+K29), (K29/(J29+K29)*O29), 0), 2)</f>
        <v>50212.52</v>
      </c>
      <c r="O29" s="2">
        <f t="shared" ref="O29:O35" si="6">TRUNC(L29*E29,2)</f>
        <v>274326.65000000002</v>
      </c>
      <c r="P29" s="3" t="str">
        <f>IF(O29&lt;=(Referencial!O29*1.05),"PREÇO VÁLIDO","PREÇO INVÁLIDO")</f>
        <v>PREÇO VÁLIDO</v>
      </c>
    </row>
    <row r="30" spans="1:17" ht="24.95" customHeight="1">
      <c r="A30" s="3" t="s">
        <v>24</v>
      </c>
      <c r="B30" s="3" t="s">
        <v>35</v>
      </c>
      <c r="C30" s="3" t="s">
        <v>36</v>
      </c>
      <c r="D30" s="3" t="s">
        <v>34</v>
      </c>
      <c r="E30" s="3">
        <v>210.42</v>
      </c>
      <c r="F30" s="2">
        <v>663.67</v>
      </c>
      <c r="G30" s="2">
        <v>0</v>
      </c>
      <c r="H30" s="2">
        <f t="shared" si="0"/>
        <v>663.67</v>
      </c>
      <c r="I30" s="4">
        <v>15</v>
      </c>
      <c r="J30" s="2">
        <f t="shared" si="1"/>
        <v>763.21999999999991</v>
      </c>
      <c r="K30" s="2">
        <f t="shared" si="2"/>
        <v>0</v>
      </c>
      <c r="L30" s="2">
        <f t="shared" si="3"/>
        <v>763.22</v>
      </c>
      <c r="M30" s="2">
        <f t="shared" si="4"/>
        <v>160596.75</v>
      </c>
      <c r="N30" s="2">
        <f t="shared" si="5"/>
        <v>0</v>
      </c>
      <c r="O30" s="2">
        <f t="shared" si="6"/>
        <v>160596.75</v>
      </c>
      <c r="P30" s="3" t="str">
        <f>IF(O30&lt;=(Referencial!O30*1.05),"PREÇO VÁLIDO","PREÇO INVÁLIDO")</f>
        <v>PREÇO VÁLIDO</v>
      </c>
    </row>
    <row r="31" spans="1:17" ht="24.95" customHeight="1">
      <c r="A31" s="3" t="s">
        <v>24</v>
      </c>
      <c r="B31" s="3" t="s">
        <v>37</v>
      </c>
      <c r="C31" s="3" t="s">
        <v>38</v>
      </c>
      <c r="D31" s="3" t="s">
        <v>39</v>
      </c>
      <c r="E31" s="3">
        <v>1169</v>
      </c>
      <c r="F31" s="2">
        <v>373.14</v>
      </c>
      <c r="G31" s="2">
        <v>46.96</v>
      </c>
      <c r="H31" s="2">
        <f t="shared" si="0"/>
        <v>420.09999999999997</v>
      </c>
      <c r="I31" s="4">
        <v>27.05</v>
      </c>
      <c r="J31" s="2">
        <f t="shared" si="1"/>
        <v>474.07</v>
      </c>
      <c r="K31" s="2">
        <f t="shared" si="2"/>
        <v>59.66</v>
      </c>
      <c r="L31" s="2">
        <f t="shared" si="3"/>
        <v>533.73</v>
      </c>
      <c r="M31" s="2">
        <f t="shared" si="4"/>
        <v>554187.82999999996</v>
      </c>
      <c r="N31" s="2">
        <f t="shared" si="5"/>
        <v>69742.539999999994</v>
      </c>
      <c r="O31" s="2">
        <f t="shared" si="6"/>
        <v>623930.37</v>
      </c>
      <c r="P31" s="3" t="str">
        <f>IF(O31&lt;=(Referencial!O31*1.05),"PREÇO VÁLIDO","PREÇO INVÁLIDO")</f>
        <v>PREÇO VÁLIDO</v>
      </c>
    </row>
    <row r="32" spans="1:17" ht="24.95" customHeight="1">
      <c r="A32" s="3" t="s">
        <v>24</v>
      </c>
      <c r="B32" s="3" t="s">
        <v>41</v>
      </c>
      <c r="C32" s="3" t="s">
        <v>42</v>
      </c>
      <c r="D32" s="3" t="s">
        <v>39</v>
      </c>
      <c r="E32" s="3">
        <v>1169</v>
      </c>
      <c r="F32" s="2">
        <v>373.14</v>
      </c>
      <c r="G32" s="2">
        <v>46.96</v>
      </c>
      <c r="H32" s="2">
        <f t="shared" si="0"/>
        <v>420.09999999999997</v>
      </c>
      <c r="I32" s="4">
        <v>27.05</v>
      </c>
      <c r="J32" s="2">
        <f t="shared" si="1"/>
        <v>474.07</v>
      </c>
      <c r="K32" s="2">
        <f t="shared" si="2"/>
        <v>59.66</v>
      </c>
      <c r="L32" s="2">
        <f t="shared" si="3"/>
        <v>533.73</v>
      </c>
      <c r="M32" s="2">
        <f t="shared" si="4"/>
        <v>554187.82999999996</v>
      </c>
      <c r="N32" s="2">
        <f t="shared" si="5"/>
        <v>69742.539999999994</v>
      </c>
      <c r="O32" s="2">
        <f t="shared" si="6"/>
        <v>623930.37</v>
      </c>
      <c r="P32" s="3" t="str">
        <f>IF(O32&lt;=(Referencial!O32*1.05),"PREÇO VÁLIDO","PREÇO INVÁLIDO")</f>
        <v>PREÇO VÁLIDO</v>
      </c>
    </row>
    <row r="33" spans="1:16" ht="24.95" customHeight="1">
      <c r="A33" s="3" t="s">
        <v>24</v>
      </c>
      <c r="B33" s="3" t="s">
        <v>43</v>
      </c>
      <c r="C33" s="3" t="s">
        <v>44</v>
      </c>
      <c r="D33" s="3" t="s">
        <v>27</v>
      </c>
      <c r="E33" s="3">
        <v>175.35</v>
      </c>
      <c r="F33" s="2">
        <v>932.04</v>
      </c>
      <c r="G33" s="2">
        <v>23.48</v>
      </c>
      <c r="H33" s="2">
        <f t="shared" si="0"/>
        <v>955.52</v>
      </c>
      <c r="I33" s="4">
        <v>27.05</v>
      </c>
      <c r="J33" s="2">
        <f t="shared" si="1"/>
        <v>1184.1500000000001</v>
      </c>
      <c r="K33" s="2">
        <f t="shared" si="2"/>
        <v>29.83</v>
      </c>
      <c r="L33" s="2">
        <f t="shared" si="3"/>
        <v>1213.98</v>
      </c>
      <c r="M33" s="2">
        <f t="shared" si="4"/>
        <v>207640.69</v>
      </c>
      <c r="N33" s="2">
        <f t="shared" si="5"/>
        <v>5230.6899999999996</v>
      </c>
      <c r="O33" s="2">
        <f t="shared" si="6"/>
        <v>212871.39</v>
      </c>
      <c r="P33" s="3" t="str">
        <f>IF(O33&lt;=(Referencial!O33*1.05),"PREÇO VÁLIDO","PREÇO INVÁLIDO")</f>
        <v>PREÇO VÁLIDO</v>
      </c>
    </row>
    <row r="34" spans="1:16" ht="24.95" customHeight="1">
      <c r="A34" s="3" t="s">
        <v>24</v>
      </c>
      <c r="B34" s="3" t="s">
        <v>45</v>
      </c>
      <c r="C34" s="3" t="s">
        <v>46</v>
      </c>
      <c r="D34" s="3" t="s">
        <v>27</v>
      </c>
      <c r="E34" s="3">
        <v>175.35</v>
      </c>
      <c r="F34" s="2">
        <v>227.5213</v>
      </c>
      <c r="G34" s="2">
        <v>0</v>
      </c>
      <c r="H34" s="2">
        <f t="shared" si="0"/>
        <v>227.5213</v>
      </c>
      <c r="I34" s="4">
        <v>15</v>
      </c>
      <c r="J34" s="2">
        <f t="shared" si="1"/>
        <v>261.6413</v>
      </c>
      <c r="K34" s="2">
        <f t="shared" si="2"/>
        <v>0</v>
      </c>
      <c r="L34" s="2">
        <f t="shared" si="3"/>
        <v>261.64</v>
      </c>
      <c r="M34" s="2">
        <f t="shared" si="4"/>
        <v>45878.57</v>
      </c>
      <c r="N34" s="2">
        <f t="shared" si="5"/>
        <v>0</v>
      </c>
      <c r="O34" s="2">
        <f t="shared" si="6"/>
        <v>45878.57</v>
      </c>
      <c r="P34" s="3" t="str">
        <f>IF(O34&lt;=(Referencial!O34*1.05),"PREÇO VÁLIDO","PREÇO INVÁLIDO")</f>
        <v>PREÇO VÁLIDO</v>
      </c>
    </row>
    <row r="35" spans="1:16" ht="24.95" customHeight="1">
      <c r="A35" s="3" t="s">
        <v>24</v>
      </c>
      <c r="B35" s="3" t="s">
        <v>47</v>
      </c>
      <c r="C35" s="3" t="s">
        <v>48</v>
      </c>
      <c r="D35" s="3" t="s">
        <v>27</v>
      </c>
      <c r="E35" s="3">
        <v>233.8</v>
      </c>
      <c r="F35" s="2">
        <v>843.09539999999993</v>
      </c>
      <c r="G35" s="2">
        <v>46.96</v>
      </c>
      <c r="H35" s="2">
        <f t="shared" si="0"/>
        <v>890.05539999999996</v>
      </c>
      <c r="I35" s="4">
        <v>27.05</v>
      </c>
      <c r="J35" s="2">
        <f t="shared" si="1"/>
        <v>1071.1453999999999</v>
      </c>
      <c r="K35" s="2">
        <f t="shared" si="2"/>
        <v>59.66</v>
      </c>
      <c r="L35" s="2">
        <f t="shared" si="3"/>
        <v>1130.8</v>
      </c>
      <c r="M35" s="2">
        <f t="shared" si="4"/>
        <v>250432.59</v>
      </c>
      <c r="N35" s="2">
        <f t="shared" si="5"/>
        <v>13948.44</v>
      </c>
      <c r="O35" s="2">
        <f t="shared" si="6"/>
        <v>264381.03999999998</v>
      </c>
      <c r="P35" s="3" t="str">
        <f>IF(O35&lt;=(Referencial!O35*1.05),"PREÇO VÁLIDO","PREÇO INVÁLIDO")</f>
        <v>PREÇO VÁLIDO</v>
      </c>
    </row>
    <row r="36" spans="1:16" ht="24.95" customHeight="1">
      <c r="A36" s="3"/>
      <c r="B36" s="3"/>
      <c r="C36" s="3" t="s">
        <v>49</v>
      </c>
      <c r="D36" s="3"/>
      <c r="E36" s="3">
        <v>0</v>
      </c>
      <c r="F36" s="2"/>
      <c r="G36" s="2"/>
      <c r="H36" s="3"/>
      <c r="I36" s="4"/>
      <c r="J36" s="3"/>
      <c r="K36" s="3"/>
      <c r="L36" s="3"/>
      <c r="M36" s="3"/>
      <c r="N36" s="3"/>
      <c r="O36" s="3"/>
      <c r="P36" s="3"/>
    </row>
    <row r="37" spans="1:16" ht="24.95" customHeight="1">
      <c r="A37" s="3" t="s">
        <v>24</v>
      </c>
      <c r="B37" s="3" t="s">
        <v>50</v>
      </c>
      <c r="C37" s="3" t="s">
        <v>51</v>
      </c>
      <c r="D37" s="3" t="s">
        <v>34</v>
      </c>
      <c r="E37" s="3">
        <v>1.52</v>
      </c>
      <c r="F37" s="2">
        <v>3474.71</v>
      </c>
      <c r="G37" s="2">
        <v>0</v>
      </c>
      <c r="H37" s="2">
        <f>F37+G37</f>
        <v>3474.71</v>
      </c>
      <c r="I37" s="4">
        <v>15</v>
      </c>
      <c r="J37" s="2">
        <f>F37+(TRUNC(I37/100*F37,2))</f>
        <v>3995.91</v>
      </c>
      <c r="K37" s="2">
        <f>G37+(TRUNC(I37/100*G37,2))</f>
        <v>0</v>
      </c>
      <c r="L37" s="2">
        <f>TRUNC(J37+K37,2)</f>
        <v>3995.91</v>
      </c>
      <c r="M37" s="2">
        <f>TRUNC(IF((J37+K37), (J37/(J37+K37)*O37), 0), 2)</f>
        <v>6073.78</v>
      </c>
      <c r="N37" s="2">
        <f>TRUNC(IF((J37+K37), (K37/(J37+K37)*O37), 0), 2)</f>
        <v>0</v>
      </c>
      <c r="O37" s="2">
        <f>TRUNC(L37*E37,2)</f>
        <v>6073.78</v>
      </c>
      <c r="P37" s="3" t="str">
        <f>IF(O37&lt;=(Referencial!O37*1.05),"PREÇO VÁLIDO","PREÇO INVÁLIDO")</f>
        <v>PREÇO VÁLIDO</v>
      </c>
    </row>
    <row r="38" spans="1:16" ht="24.95" customHeight="1">
      <c r="A38" s="3" t="s">
        <v>24</v>
      </c>
      <c r="B38" s="3" t="s">
        <v>52</v>
      </c>
      <c r="C38" s="3" t="s">
        <v>53</v>
      </c>
      <c r="D38" s="3" t="s">
        <v>34</v>
      </c>
      <c r="E38" s="3">
        <v>1.516</v>
      </c>
      <c r="F38" s="2">
        <v>3443.89</v>
      </c>
      <c r="G38" s="2">
        <v>0</v>
      </c>
      <c r="H38" s="2">
        <f>F38+G38</f>
        <v>3443.89</v>
      </c>
      <c r="I38" s="4">
        <v>15</v>
      </c>
      <c r="J38" s="2">
        <f>F38+(TRUNC(I38/100*F38,2))</f>
        <v>3960.47</v>
      </c>
      <c r="K38" s="2">
        <f>G38+(TRUNC(I38/100*G38,2))</f>
        <v>0</v>
      </c>
      <c r="L38" s="2">
        <f>TRUNC(J38+K38,2)</f>
        <v>3960.47</v>
      </c>
      <c r="M38" s="2">
        <f>TRUNC(IF((J38+K38), (J38/(J38+K38)*O38), 0), 2)</f>
        <v>6004.07</v>
      </c>
      <c r="N38" s="2">
        <f>TRUNC(IF((J38+K38), (K38/(J38+K38)*O38), 0), 2)</f>
        <v>0</v>
      </c>
      <c r="O38" s="2">
        <f>TRUNC(L38*E38,2)</f>
        <v>6004.07</v>
      </c>
      <c r="P38" s="3" t="str">
        <f>IF(O38&lt;=(Referencial!O38*1.05),"PREÇO VÁLIDO","PREÇO INVÁLIDO")</f>
        <v>PREÇO VÁLIDO</v>
      </c>
    </row>
    <row r="39" spans="1:16" ht="24.95" customHeight="1">
      <c r="A39" s="3" t="s">
        <v>24</v>
      </c>
      <c r="B39" s="3" t="s">
        <v>54</v>
      </c>
      <c r="C39" s="3" t="s">
        <v>55</v>
      </c>
      <c r="D39" s="3" t="s">
        <v>34</v>
      </c>
      <c r="E39" s="3">
        <v>1.52</v>
      </c>
      <c r="F39" s="2">
        <v>281.68</v>
      </c>
      <c r="G39" s="2">
        <v>0</v>
      </c>
      <c r="H39" s="2">
        <f>F39+G39</f>
        <v>281.68</v>
      </c>
      <c r="I39" s="4">
        <v>15</v>
      </c>
      <c r="J39" s="2">
        <f>F39+(TRUNC(I39/100*F39,2))</f>
        <v>323.93</v>
      </c>
      <c r="K39" s="2">
        <f>G39+(TRUNC(I39/100*G39,2))</f>
        <v>0</v>
      </c>
      <c r="L39" s="2">
        <f>TRUNC(J39+K39,2)</f>
        <v>323.93</v>
      </c>
      <c r="M39" s="2">
        <f>TRUNC(IF((J39+K39), (J39/(J39+K39)*O39), 0), 2)</f>
        <v>492.37</v>
      </c>
      <c r="N39" s="2">
        <f>TRUNC(IF((J39+K39), (K39/(J39+K39)*O39), 0), 2)</f>
        <v>0</v>
      </c>
      <c r="O39" s="2">
        <f>TRUNC(L39*E39,2)</f>
        <v>492.37</v>
      </c>
      <c r="P39" s="3" t="str">
        <f>IF(O39&lt;=(Referencial!O39*1.05),"PREÇO VÁLIDO","PREÇO INVÁLIDO")</f>
        <v>PREÇO VÁLIDO</v>
      </c>
    </row>
    <row r="40" spans="1:16" ht="24.95" customHeight="1">
      <c r="A40" s="3" t="s">
        <v>24</v>
      </c>
      <c r="B40" s="3" t="s">
        <v>56</v>
      </c>
      <c r="C40" s="3" t="s">
        <v>57</v>
      </c>
      <c r="D40" s="3" t="s">
        <v>34</v>
      </c>
      <c r="E40" s="3">
        <v>1.516</v>
      </c>
      <c r="F40" s="2">
        <v>281.68</v>
      </c>
      <c r="G40" s="2">
        <v>0</v>
      </c>
      <c r="H40" s="2">
        <f>F40+G40</f>
        <v>281.68</v>
      </c>
      <c r="I40" s="4">
        <v>15</v>
      </c>
      <c r="J40" s="2">
        <f>F40+(TRUNC(I40/100*F40,2))</f>
        <v>323.93</v>
      </c>
      <c r="K40" s="2">
        <f>G40+(TRUNC(I40/100*G40,2))</f>
        <v>0</v>
      </c>
      <c r="L40" s="2">
        <f>TRUNC(J40+K40,2)</f>
        <v>323.93</v>
      </c>
      <c r="M40" s="2">
        <f>TRUNC(IF((J40+K40), (J40/(J40+K40)*O40), 0), 2)</f>
        <v>491.07</v>
      </c>
      <c r="N40" s="2">
        <f>TRUNC(IF((J40+K40), (K40/(J40+K40)*O40), 0), 2)</f>
        <v>0</v>
      </c>
      <c r="O40" s="2">
        <f>TRUNC(L40*E40,2)</f>
        <v>491.07</v>
      </c>
      <c r="P40" s="3" t="str">
        <f>IF(O40&lt;=(Referencial!O40*1.05),"PREÇO VÁLIDO","PREÇO INVÁLIDO")</f>
        <v>PREÇO VÁLIDO</v>
      </c>
    </row>
    <row r="41" spans="1:16" ht="24.95" customHeight="1">
      <c r="A41" s="3"/>
      <c r="B41" s="3"/>
      <c r="C41" s="3" t="s">
        <v>58</v>
      </c>
      <c r="D41" s="3"/>
      <c r="E41" s="3">
        <v>0</v>
      </c>
      <c r="F41" s="2"/>
      <c r="G41" s="2"/>
      <c r="H41" s="3"/>
      <c r="I41" s="4"/>
      <c r="J41" s="3"/>
      <c r="K41" s="3"/>
      <c r="L41" s="3"/>
      <c r="M41" s="3"/>
      <c r="N41" s="3"/>
      <c r="O41" s="3"/>
      <c r="P41" s="3"/>
    </row>
    <row r="42" spans="1:16" ht="24.95" customHeight="1">
      <c r="A42" s="3" t="s">
        <v>24</v>
      </c>
      <c r="B42" s="3" t="s">
        <v>59</v>
      </c>
      <c r="C42" s="3" t="s">
        <v>60</v>
      </c>
      <c r="D42" s="3" t="s">
        <v>61</v>
      </c>
      <c r="E42" s="3">
        <v>25</v>
      </c>
      <c r="F42" s="2">
        <v>74.516900000000007</v>
      </c>
      <c r="G42" s="2">
        <v>23.48</v>
      </c>
      <c r="H42" s="2">
        <f>F42+G42</f>
        <v>97.996900000000011</v>
      </c>
      <c r="I42" s="4">
        <v>27.05</v>
      </c>
      <c r="J42" s="2">
        <f>F42+(TRUNC(I42/100*F42,2))</f>
        <v>94.666899999999998</v>
      </c>
      <c r="K42" s="2">
        <f>G42+(TRUNC(I42/100*G42,2))</f>
        <v>29.83</v>
      </c>
      <c r="L42" s="2">
        <f>TRUNC(J42+K42,2)</f>
        <v>124.49</v>
      </c>
      <c r="M42" s="2">
        <f>TRUNC(IF((J42+K42), (J42/(J42+K42)*O42), 0), 2)</f>
        <v>2366.54</v>
      </c>
      <c r="N42" s="2">
        <f>TRUNC(IF((J42+K42), (K42/(J42+K42)*O42), 0), 2)</f>
        <v>745.7</v>
      </c>
      <c r="O42" s="2">
        <f>TRUNC(L42*E42,2)</f>
        <v>3112.25</v>
      </c>
      <c r="P42" s="3" t="str">
        <f>IF(O42&lt;=(Referencial!O42*1.05),"PREÇO VÁLIDO","PREÇO INVÁLIDO")</f>
        <v>PREÇO VÁLIDO</v>
      </c>
    </row>
    <row r="43" spans="1:16" ht="24.95" customHeight="1">
      <c r="A43" s="3"/>
      <c r="B43" s="3"/>
      <c r="C43" s="3" t="s">
        <v>62</v>
      </c>
      <c r="D43" s="3"/>
      <c r="E43" s="3">
        <v>0</v>
      </c>
      <c r="F43" s="2"/>
      <c r="G43" s="2"/>
      <c r="H43" s="3"/>
      <c r="I43" s="4"/>
      <c r="J43" s="3"/>
      <c r="K43" s="3"/>
      <c r="L43" s="3"/>
      <c r="M43" s="3"/>
      <c r="N43" s="3"/>
      <c r="O43" s="3"/>
      <c r="P43" s="3"/>
    </row>
    <row r="44" spans="1:16" ht="24.95" customHeight="1">
      <c r="A44" s="3"/>
      <c r="B44" s="3"/>
      <c r="C44" s="3" t="s">
        <v>63</v>
      </c>
      <c r="D44" s="3"/>
      <c r="E44" s="3">
        <v>0</v>
      </c>
      <c r="F44" s="2"/>
      <c r="G44" s="2"/>
      <c r="H44" s="3"/>
      <c r="I44" s="4"/>
      <c r="J44" s="3"/>
      <c r="K44" s="3"/>
      <c r="L44" s="3"/>
      <c r="M44" s="3"/>
      <c r="N44" s="3"/>
      <c r="O44" s="3"/>
      <c r="P44" s="3"/>
    </row>
    <row r="45" spans="1:16" ht="24.95" customHeight="1">
      <c r="A45" s="3" t="s">
        <v>24</v>
      </c>
      <c r="B45" s="3" t="s">
        <v>64</v>
      </c>
      <c r="C45" s="3" t="s">
        <v>65</v>
      </c>
      <c r="D45" s="3" t="s">
        <v>27</v>
      </c>
      <c r="E45" s="3">
        <v>98.32</v>
      </c>
      <c r="F45" s="2">
        <v>184.8</v>
      </c>
      <c r="G45" s="2">
        <v>194.85</v>
      </c>
      <c r="H45" s="2">
        <f t="shared" ref="H45:H52" si="7">F45+G45</f>
        <v>379.65</v>
      </c>
      <c r="I45" s="4">
        <v>27.05</v>
      </c>
      <c r="J45" s="2">
        <f t="shared" ref="J45:J52" si="8">F45+(TRUNC(I45/100*F45,2))</f>
        <v>234.78</v>
      </c>
      <c r="K45" s="2">
        <f t="shared" ref="K45:K52" si="9">G45+(TRUNC(I45/100*G45,2))</f>
        <v>247.55</v>
      </c>
      <c r="L45" s="2">
        <f t="shared" ref="L45:L52" si="10">TRUNC(J45+K45,2)</f>
        <v>482.33</v>
      </c>
      <c r="M45" s="2">
        <f t="shared" ref="M45:M52" si="11">TRUNC(IF((J45+K45), (J45/(J45+K45)*O45), 0), 2)</f>
        <v>23083.56</v>
      </c>
      <c r="N45" s="2">
        <f t="shared" ref="N45:N52" si="12">TRUNC(IF((J45+K45), (K45/(J45+K45)*O45), 0), 2)</f>
        <v>24339.11</v>
      </c>
      <c r="O45" s="2">
        <f t="shared" ref="O45:O52" si="13">TRUNC(L45*E45,2)</f>
        <v>47422.68</v>
      </c>
      <c r="P45" s="3" t="str">
        <f>IF(O45&lt;=(Referencial!O45*1.05),"PREÇO VÁLIDO","PREÇO INVÁLIDO")</f>
        <v>PREÇO VÁLIDO</v>
      </c>
    </row>
    <row r="46" spans="1:16" ht="24.95" customHeight="1">
      <c r="A46" s="3" t="s">
        <v>24</v>
      </c>
      <c r="B46" s="3" t="s">
        <v>66</v>
      </c>
      <c r="C46" s="3" t="s">
        <v>67</v>
      </c>
      <c r="D46" s="3" t="s">
        <v>27</v>
      </c>
      <c r="E46" s="3">
        <v>98.32</v>
      </c>
      <c r="F46" s="2">
        <v>507.44</v>
      </c>
      <c r="G46" s="2">
        <v>0</v>
      </c>
      <c r="H46" s="2">
        <f t="shared" si="7"/>
        <v>507.44</v>
      </c>
      <c r="I46" s="4">
        <v>15</v>
      </c>
      <c r="J46" s="2">
        <f t="shared" si="8"/>
        <v>583.54999999999995</v>
      </c>
      <c r="K46" s="2">
        <f t="shared" si="9"/>
        <v>0</v>
      </c>
      <c r="L46" s="2">
        <f t="shared" si="10"/>
        <v>583.54999999999995</v>
      </c>
      <c r="M46" s="2">
        <f t="shared" si="11"/>
        <v>57374.63</v>
      </c>
      <c r="N46" s="2">
        <f t="shared" si="12"/>
        <v>0</v>
      </c>
      <c r="O46" s="2">
        <f t="shared" si="13"/>
        <v>57374.63</v>
      </c>
      <c r="P46" s="3" t="str">
        <f>IF(O46&lt;=(Referencial!O46*1.05),"PREÇO VÁLIDO","PREÇO INVÁLIDO")</f>
        <v>PREÇO VÁLIDO</v>
      </c>
    </row>
    <row r="47" spans="1:16" ht="24.95" customHeight="1">
      <c r="A47" s="3" t="s">
        <v>24</v>
      </c>
      <c r="B47" s="3" t="s">
        <v>68</v>
      </c>
      <c r="C47" s="3" t="s">
        <v>69</v>
      </c>
      <c r="D47" s="3" t="s">
        <v>27</v>
      </c>
      <c r="E47" s="3">
        <v>98.32</v>
      </c>
      <c r="F47" s="2">
        <v>8.99</v>
      </c>
      <c r="G47" s="2">
        <v>23.48</v>
      </c>
      <c r="H47" s="2">
        <f t="shared" si="7"/>
        <v>32.47</v>
      </c>
      <c r="I47" s="4">
        <v>27.05</v>
      </c>
      <c r="J47" s="2">
        <f t="shared" si="8"/>
        <v>11.42</v>
      </c>
      <c r="K47" s="2">
        <f t="shared" si="9"/>
        <v>29.83</v>
      </c>
      <c r="L47" s="2">
        <f t="shared" si="10"/>
        <v>41.25</v>
      </c>
      <c r="M47" s="2">
        <f t="shared" si="11"/>
        <v>1122.81</v>
      </c>
      <c r="N47" s="2">
        <f t="shared" si="12"/>
        <v>2932.88</v>
      </c>
      <c r="O47" s="2">
        <f t="shared" si="13"/>
        <v>4055.7</v>
      </c>
      <c r="P47" s="3" t="str">
        <f>IF(O47&lt;=(Referencial!O47*1.05),"PREÇO VÁLIDO","PREÇO INVÁLIDO")</f>
        <v>PREÇO VÁLIDO</v>
      </c>
    </row>
    <row r="48" spans="1:16" ht="24.95" customHeight="1">
      <c r="A48" s="3" t="s">
        <v>24</v>
      </c>
      <c r="B48" s="3" t="s">
        <v>70</v>
      </c>
      <c r="C48" s="3" t="s">
        <v>71</v>
      </c>
      <c r="D48" s="3" t="s">
        <v>72</v>
      </c>
      <c r="E48" s="3">
        <v>24481</v>
      </c>
      <c r="F48" s="2">
        <v>6.3113000000000001</v>
      </c>
      <c r="G48" s="2">
        <v>5.35</v>
      </c>
      <c r="H48" s="2">
        <f t="shared" si="7"/>
        <v>11.661300000000001</v>
      </c>
      <c r="I48" s="4">
        <v>27.05</v>
      </c>
      <c r="J48" s="2">
        <f t="shared" si="8"/>
        <v>8.0113000000000003</v>
      </c>
      <c r="K48" s="2">
        <f t="shared" si="9"/>
        <v>6.7899999999999991</v>
      </c>
      <c r="L48" s="2">
        <f t="shared" si="10"/>
        <v>14.8</v>
      </c>
      <c r="M48" s="2">
        <f t="shared" si="11"/>
        <v>196107.4</v>
      </c>
      <c r="N48" s="2">
        <f t="shared" si="12"/>
        <v>166211.39000000001</v>
      </c>
      <c r="O48" s="2">
        <f t="shared" si="13"/>
        <v>362318.8</v>
      </c>
      <c r="P48" s="3" t="str">
        <f>IF(O48&lt;=(Referencial!O48*1.05),"PREÇO VÁLIDO","PREÇO INVÁLIDO")</f>
        <v>PREÇO VÁLIDO</v>
      </c>
    </row>
    <row r="49" spans="1:16" ht="24.95" customHeight="1">
      <c r="A49" s="3" t="s">
        <v>24</v>
      </c>
      <c r="B49" s="3" t="s">
        <v>73</v>
      </c>
      <c r="C49" s="3" t="s">
        <v>74</v>
      </c>
      <c r="D49" s="3" t="s">
        <v>75</v>
      </c>
      <c r="E49" s="3">
        <v>194.98</v>
      </c>
      <c r="F49" s="2">
        <v>107.49639999999999</v>
      </c>
      <c r="G49" s="2">
        <v>30.5</v>
      </c>
      <c r="H49" s="2">
        <f t="shared" si="7"/>
        <v>137.99639999999999</v>
      </c>
      <c r="I49" s="4">
        <v>27.05</v>
      </c>
      <c r="J49" s="2">
        <f t="shared" si="8"/>
        <v>136.56639999999999</v>
      </c>
      <c r="K49" s="2">
        <f t="shared" si="9"/>
        <v>38.75</v>
      </c>
      <c r="L49" s="2">
        <f t="shared" si="10"/>
        <v>175.31</v>
      </c>
      <c r="M49" s="2">
        <f t="shared" si="11"/>
        <v>26626.74</v>
      </c>
      <c r="N49" s="2">
        <f t="shared" si="12"/>
        <v>7555.19</v>
      </c>
      <c r="O49" s="2">
        <f t="shared" si="13"/>
        <v>34181.94</v>
      </c>
      <c r="P49" s="3" t="str">
        <f>IF(O49&lt;=(Referencial!O49*1.05),"PREÇO VÁLIDO","PREÇO INVÁLIDO")</f>
        <v>PREÇO VÁLIDO</v>
      </c>
    </row>
    <row r="50" spans="1:16" ht="24.95" customHeight="1">
      <c r="A50" s="3" t="s">
        <v>24</v>
      </c>
      <c r="B50" s="3" t="s">
        <v>76</v>
      </c>
      <c r="C50" s="3" t="s">
        <v>77</v>
      </c>
      <c r="D50" s="3" t="s">
        <v>27</v>
      </c>
      <c r="E50" s="3">
        <v>636.72</v>
      </c>
      <c r="F50" s="2">
        <v>21.531700000000001</v>
      </c>
      <c r="G50" s="2">
        <v>11.31</v>
      </c>
      <c r="H50" s="2">
        <f t="shared" si="7"/>
        <v>32.841700000000003</v>
      </c>
      <c r="I50" s="4">
        <v>27.05</v>
      </c>
      <c r="J50" s="2">
        <f t="shared" si="8"/>
        <v>27.351700000000001</v>
      </c>
      <c r="K50" s="2">
        <f t="shared" si="9"/>
        <v>14.36</v>
      </c>
      <c r="L50" s="2">
        <f t="shared" si="10"/>
        <v>41.71</v>
      </c>
      <c r="M50" s="2">
        <f t="shared" si="11"/>
        <v>17414.66</v>
      </c>
      <c r="N50" s="2">
        <f t="shared" si="12"/>
        <v>9142.92</v>
      </c>
      <c r="O50" s="2">
        <f t="shared" si="13"/>
        <v>26557.59</v>
      </c>
      <c r="P50" s="3" t="str">
        <f>IF(O50&lt;=(Referencial!O50*1.05),"PREÇO VÁLIDO","PREÇO INVÁLIDO")</f>
        <v>PREÇO VÁLIDO</v>
      </c>
    </row>
    <row r="51" spans="1:16" ht="24.95" customHeight="1">
      <c r="A51" s="3" t="s">
        <v>24</v>
      </c>
      <c r="B51" s="3" t="s">
        <v>78</v>
      </c>
      <c r="C51" s="3" t="s">
        <v>79</v>
      </c>
      <c r="D51" s="3" t="s">
        <v>27</v>
      </c>
      <c r="E51" s="3">
        <v>24.39</v>
      </c>
      <c r="F51" s="2">
        <v>396.12270000000001</v>
      </c>
      <c r="G51" s="2">
        <v>241.81</v>
      </c>
      <c r="H51" s="2">
        <f t="shared" si="7"/>
        <v>637.93270000000007</v>
      </c>
      <c r="I51" s="4">
        <v>27.05</v>
      </c>
      <c r="J51" s="2">
        <f t="shared" si="8"/>
        <v>503.27269999999999</v>
      </c>
      <c r="K51" s="2">
        <f t="shared" si="9"/>
        <v>307.21000000000004</v>
      </c>
      <c r="L51" s="2">
        <f t="shared" si="10"/>
        <v>810.48</v>
      </c>
      <c r="M51" s="2">
        <f t="shared" si="11"/>
        <v>12274.77</v>
      </c>
      <c r="N51" s="2">
        <f t="shared" si="12"/>
        <v>7492.82</v>
      </c>
      <c r="O51" s="2">
        <f t="shared" si="13"/>
        <v>19767.599999999999</v>
      </c>
      <c r="P51" s="3" t="str">
        <f>IF(O51&lt;=(Referencial!O51*1.05),"PREÇO VÁLIDO","PREÇO INVÁLIDO")</f>
        <v>PREÇO VÁLIDO</v>
      </c>
    </row>
    <row r="52" spans="1:16" ht="24.95" customHeight="1">
      <c r="A52" s="3" t="s">
        <v>24</v>
      </c>
      <c r="B52" s="3" t="s">
        <v>80</v>
      </c>
      <c r="C52" s="3" t="s">
        <v>81</v>
      </c>
      <c r="D52" s="3" t="s">
        <v>39</v>
      </c>
      <c r="E52" s="3">
        <v>539.48</v>
      </c>
      <c r="F52" s="2">
        <v>121.128</v>
      </c>
      <c r="G52" s="2">
        <v>33.92</v>
      </c>
      <c r="H52" s="2">
        <f t="shared" si="7"/>
        <v>155.048</v>
      </c>
      <c r="I52" s="4">
        <v>27.05</v>
      </c>
      <c r="J52" s="2">
        <f t="shared" si="8"/>
        <v>153.88800000000001</v>
      </c>
      <c r="K52" s="2">
        <f t="shared" si="9"/>
        <v>43.09</v>
      </c>
      <c r="L52" s="2">
        <f t="shared" si="10"/>
        <v>196.97</v>
      </c>
      <c r="M52" s="2">
        <f t="shared" si="11"/>
        <v>83016.12</v>
      </c>
      <c r="N52" s="2">
        <f t="shared" si="12"/>
        <v>23245.24</v>
      </c>
      <c r="O52" s="2">
        <f t="shared" si="13"/>
        <v>106261.37</v>
      </c>
      <c r="P52" s="3" t="str">
        <f>IF(O52&lt;=(Referencial!O52*1.05),"PREÇO VÁLIDO","PREÇO INVÁLIDO")</f>
        <v>PREÇO VÁLIDO</v>
      </c>
    </row>
    <row r="53" spans="1:16" ht="24.95" customHeight="1">
      <c r="A53" s="3"/>
      <c r="B53" s="3"/>
      <c r="C53" s="3" t="s">
        <v>82</v>
      </c>
      <c r="D53" s="3"/>
      <c r="E53" s="3">
        <v>0</v>
      </c>
      <c r="F53" s="2"/>
      <c r="G53" s="2"/>
      <c r="H53" s="3"/>
      <c r="I53" s="4"/>
      <c r="J53" s="3"/>
      <c r="K53" s="3"/>
      <c r="L53" s="3"/>
      <c r="M53" s="3"/>
      <c r="N53" s="3"/>
      <c r="O53" s="3"/>
      <c r="P53" s="3"/>
    </row>
    <row r="54" spans="1:16" ht="24.95" customHeight="1">
      <c r="A54" s="3" t="s">
        <v>24</v>
      </c>
      <c r="B54" s="3" t="s">
        <v>80</v>
      </c>
      <c r="C54" s="3" t="s">
        <v>81</v>
      </c>
      <c r="D54" s="3" t="s">
        <v>39</v>
      </c>
      <c r="E54" s="3">
        <v>3861.94</v>
      </c>
      <c r="F54" s="2">
        <v>121.128</v>
      </c>
      <c r="G54" s="2">
        <v>33.92</v>
      </c>
      <c r="H54" s="2">
        <f t="shared" ref="H54:H59" si="14">F54+G54</f>
        <v>155.048</v>
      </c>
      <c r="I54" s="4">
        <v>27.05</v>
      </c>
      <c r="J54" s="2">
        <f t="shared" ref="J54:J59" si="15">F54+(TRUNC(I54/100*F54,2))</f>
        <v>153.88800000000001</v>
      </c>
      <c r="K54" s="2">
        <f t="shared" ref="K54:K59" si="16">G54+(TRUNC(I54/100*G54,2))</f>
        <v>43.09</v>
      </c>
      <c r="L54" s="2">
        <f t="shared" ref="L54:L59" si="17">TRUNC(J54+K54,2)</f>
        <v>196.97</v>
      </c>
      <c r="M54" s="2">
        <f t="shared" ref="M54:M59" si="18">TRUNC(IF((J54+K54), (J54/(J54+K54)*O54), 0), 2)</f>
        <v>594282.07999999996</v>
      </c>
      <c r="N54" s="2">
        <f t="shared" ref="N54:N59" si="19">TRUNC(IF((J54+K54), (K54/(J54+K54)*O54), 0), 2)</f>
        <v>166404.23000000001</v>
      </c>
      <c r="O54" s="2">
        <f t="shared" ref="O54:O59" si="20">TRUNC(L54*E54,2)</f>
        <v>760686.32</v>
      </c>
      <c r="P54" s="3" t="str">
        <f>IF(O54&lt;=(Referencial!O54*1.05),"PREÇO VÁLIDO","PREÇO INVÁLIDO")</f>
        <v>PREÇO VÁLIDO</v>
      </c>
    </row>
    <row r="55" spans="1:16" ht="24.95" customHeight="1">
      <c r="A55" s="3" t="s">
        <v>24</v>
      </c>
      <c r="B55" s="3" t="s">
        <v>64</v>
      </c>
      <c r="C55" s="3" t="s">
        <v>65</v>
      </c>
      <c r="D55" s="3" t="s">
        <v>27</v>
      </c>
      <c r="E55" s="3">
        <v>998.39</v>
      </c>
      <c r="F55" s="2">
        <v>184.8</v>
      </c>
      <c r="G55" s="2">
        <v>194.85</v>
      </c>
      <c r="H55" s="2">
        <f t="shared" si="14"/>
        <v>379.65</v>
      </c>
      <c r="I55" s="4">
        <v>27.05</v>
      </c>
      <c r="J55" s="2">
        <f t="shared" si="15"/>
        <v>234.78</v>
      </c>
      <c r="K55" s="2">
        <f t="shared" si="16"/>
        <v>247.55</v>
      </c>
      <c r="L55" s="2">
        <f t="shared" si="17"/>
        <v>482.33</v>
      </c>
      <c r="M55" s="2">
        <f t="shared" si="18"/>
        <v>234401.99</v>
      </c>
      <c r="N55" s="2">
        <f t="shared" si="19"/>
        <v>247151.44</v>
      </c>
      <c r="O55" s="2">
        <f t="shared" si="20"/>
        <v>481553.44</v>
      </c>
      <c r="P55" s="3" t="str">
        <f>IF(O55&lt;=(Referencial!O55*1.05),"PREÇO VÁLIDO","PREÇO INVÁLIDO")</f>
        <v>PREÇO VÁLIDO</v>
      </c>
    </row>
    <row r="56" spans="1:16" ht="24.95" customHeight="1">
      <c r="A56" s="3" t="s">
        <v>24</v>
      </c>
      <c r="B56" s="3" t="s">
        <v>66</v>
      </c>
      <c r="C56" s="3" t="s">
        <v>67</v>
      </c>
      <c r="D56" s="3" t="s">
        <v>27</v>
      </c>
      <c r="E56" s="3">
        <v>998.39</v>
      </c>
      <c r="F56" s="2">
        <v>507.44</v>
      </c>
      <c r="G56" s="2">
        <v>0</v>
      </c>
      <c r="H56" s="2">
        <f t="shared" si="14"/>
        <v>507.44</v>
      </c>
      <c r="I56" s="4">
        <v>15</v>
      </c>
      <c r="J56" s="2">
        <f t="shared" si="15"/>
        <v>583.54999999999995</v>
      </c>
      <c r="K56" s="2">
        <f t="shared" si="16"/>
        <v>0</v>
      </c>
      <c r="L56" s="2">
        <f t="shared" si="17"/>
        <v>583.54999999999995</v>
      </c>
      <c r="M56" s="2">
        <f t="shared" si="18"/>
        <v>582610.48</v>
      </c>
      <c r="N56" s="2">
        <f t="shared" si="19"/>
        <v>0</v>
      </c>
      <c r="O56" s="2">
        <f t="shared" si="20"/>
        <v>582610.48</v>
      </c>
      <c r="P56" s="3" t="str">
        <f>IF(O56&lt;=(Referencial!O56*1.05),"PREÇO VÁLIDO","PREÇO INVÁLIDO")</f>
        <v>PREÇO VÁLIDO</v>
      </c>
    </row>
    <row r="57" spans="1:16" ht="24.95" customHeight="1">
      <c r="A57" s="3" t="s">
        <v>24</v>
      </c>
      <c r="B57" s="3" t="s">
        <v>68</v>
      </c>
      <c r="C57" s="3" t="s">
        <v>69</v>
      </c>
      <c r="D57" s="3" t="s">
        <v>27</v>
      </c>
      <c r="E57" s="3">
        <v>998.39</v>
      </c>
      <c r="F57" s="2">
        <v>8.99</v>
      </c>
      <c r="G57" s="2">
        <v>23.48</v>
      </c>
      <c r="H57" s="2">
        <f t="shared" si="14"/>
        <v>32.47</v>
      </c>
      <c r="I57" s="4">
        <v>27.05</v>
      </c>
      <c r="J57" s="2">
        <f t="shared" si="15"/>
        <v>11.42</v>
      </c>
      <c r="K57" s="2">
        <f t="shared" si="16"/>
        <v>29.83</v>
      </c>
      <c r="L57" s="2">
        <f t="shared" si="17"/>
        <v>41.25</v>
      </c>
      <c r="M57" s="2">
        <f t="shared" si="18"/>
        <v>11401.61</v>
      </c>
      <c r="N57" s="2">
        <f t="shared" si="19"/>
        <v>29781.96</v>
      </c>
      <c r="O57" s="2">
        <f t="shared" si="20"/>
        <v>41183.58</v>
      </c>
      <c r="P57" s="3" t="str">
        <f>IF(O57&lt;=(Referencial!O57*1.05),"PREÇO VÁLIDO","PREÇO INVÁLIDO")</f>
        <v>PREÇO VÁLIDO</v>
      </c>
    </row>
    <row r="58" spans="1:16" ht="24.95" customHeight="1">
      <c r="A58" s="3" t="s">
        <v>24</v>
      </c>
      <c r="B58" s="3" t="s">
        <v>70</v>
      </c>
      <c r="C58" s="3" t="s">
        <v>71</v>
      </c>
      <c r="D58" s="3" t="s">
        <v>72</v>
      </c>
      <c r="E58" s="3">
        <v>118562</v>
      </c>
      <c r="F58" s="2">
        <v>6.3113000000000001</v>
      </c>
      <c r="G58" s="2">
        <v>5.35</v>
      </c>
      <c r="H58" s="2">
        <f t="shared" si="14"/>
        <v>11.661300000000001</v>
      </c>
      <c r="I58" s="4">
        <v>27.05</v>
      </c>
      <c r="J58" s="2">
        <f t="shared" si="15"/>
        <v>8.0113000000000003</v>
      </c>
      <c r="K58" s="2">
        <f t="shared" si="16"/>
        <v>6.7899999999999991</v>
      </c>
      <c r="L58" s="2">
        <f t="shared" si="17"/>
        <v>14.8</v>
      </c>
      <c r="M58" s="2">
        <f t="shared" si="18"/>
        <v>949752.31999999995</v>
      </c>
      <c r="N58" s="2">
        <f t="shared" si="19"/>
        <v>804965.27</v>
      </c>
      <c r="O58" s="2">
        <f t="shared" si="20"/>
        <v>1754717.6</v>
      </c>
      <c r="P58" s="3" t="str">
        <f>IF(O58&lt;=(Referencial!O58*1.05),"PREÇO VÁLIDO","PREÇO INVÁLIDO")</f>
        <v>PREÇO VÁLIDO</v>
      </c>
    </row>
    <row r="59" spans="1:16" ht="24.95" customHeight="1">
      <c r="A59" s="3" t="s">
        <v>24</v>
      </c>
      <c r="B59" s="3" t="s">
        <v>76</v>
      </c>
      <c r="C59" s="3" t="s">
        <v>77</v>
      </c>
      <c r="D59" s="3" t="s">
        <v>27</v>
      </c>
      <c r="E59" s="3">
        <v>11096</v>
      </c>
      <c r="F59" s="2">
        <v>21.531700000000001</v>
      </c>
      <c r="G59" s="2">
        <v>11.31</v>
      </c>
      <c r="H59" s="2">
        <f t="shared" si="14"/>
        <v>32.841700000000003</v>
      </c>
      <c r="I59" s="4">
        <v>27.05</v>
      </c>
      <c r="J59" s="2">
        <f t="shared" si="15"/>
        <v>27.351700000000001</v>
      </c>
      <c r="K59" s="2">
        <f t="shared" si="16"/>
        <v>14.36</v>
      </c>
      <c r="L59" s="2">
        <f t="shared" si="17"/>
        <v>41.71</v>
      </c>
      <c r="M59" s="2">
        <f t="shared" si="18"/>
        <v>303482.09000000003</v>
      </c>
      <c r="N59" s="2">
        <f t="shared" si="19"/>
        <v>159332.06</v>
      </c>
      <c r="O59" s="2">
        <f t="shared" si="20"/>
        <v>462814.16</v>
      </c>
      <c r="P59" s="3" t="str">
        <f>IF(O59&lt;=(Referencial!O59*1.05),"PREÇO VÁLIDO","PREÇO INVÁLIDO")</f>
        <v>PREÇO VÁLIDO</v>
      </c>
    </row>
    <row r="60" spans="1:16" ht="24.95" customHeight="1">
      <c r="A60" s="3"/>
      <c r="B60" s="3"/>
      <c r="C60" s="3" t="s">
        <v>83</v>
      </c>
      <c r="D60" s="3"/>
      <c r="E60" s="3">
        <v>0</v>
      </c>
      <c r="F60" s="2"/>
      <c r="G60" s="2"/>
      <c r="H60" s="3"/>
      <c r="I60" s="4"/>
      <c r="J60" s="3"/>
      <c r="K60" s="3"/>
      <c r="L60" s="3"/>
      <c r="M60" s="3"/>
      <c r="N60" s="3"/>
      <c r="O60" s="3"/>
      <c r="P60" s="3"/>
    </row>
    <row r="61" spans="1:16" ht="24.95" customHeight="1">
      <c r="A61" s="3" t="s">
        <v>24</v>
      </c>
      <c r="B61" s="3" t="s">
        <v>78</v>
      </c>
      <c r="C61" s="3" t="s">
        <v>79</v>
      </c>
      <c r="D61" s="3" t="s">
        <v>27</v>
      </c>
      <c r="E61" s="3">
        <v>4.8</v>
      </c>
      <c r="F61" s="2">
        <v>396.12270000000001</v>
      </c>
      <c r="G61" s="2">
        <v>241.81</v>
      </c>
      <c r="H61" s="2">
        <f t="shared" ref="H61:H66" si="21">F61+G61</f>
        <v>637.93270000000007</v>
      </c>
      <c r="I61" s="4">
        <v>27.05</v>
      </c>
      <c r="J61" s="2">
        <f t="shared" ref="J61:J66" si="22">F61+(TRUNC(I61/100*F61,2))</f>
        <v>503.27269999999999</v>
      </c>
      <c r="K61" s="2">
        <f t="shared" ref="K61:K66" si="23">G61+(TRUNC(I61/100*G61,2))</f>
        <v>307.21000000000004</v>
      </c>
      <c r="L61" s="2">
        <f t="shared" ref="L61:L66" si="24">TRUNC(J61+K61,2)</f>
        <v>810.48</v>
      </c>
      <c r="M61" s="2">
        <f t="shared" ref="M61:M66" si="25">TRUNC(IF((J61+K61), (J61/(J61+K61)*O61), 0), 2)</f>
        <v>2415.69</v>
      </c>
      <c r="N61" s="2">
        <f t="shared" ref="N61:N66" si="26">TRUNC(IF((J61+K61), (K61/(J61+K61)*O61), 0), 2)</f>
        <v>1474.6</v>
      </c>
      <c r="O61" s="2">
        <f t="shared" ref="O61:O66" si="27">TRUNC(L61*E61,2)</f>
        <v>3890.3</v>
      </c>
      <c r="P61" s="3" t="str">
        <f>IF(O61&lt;=(Referencial!O61*1.05),"PREÇO VÁLIDO","PREÇO INVÁLIDO")</f>
        <v>PREÇO VÁLIDO</v>
      </c>
    </row>
    <row r="62" spans="1:16" ht="24.95" customHeight="1">
      <c r="A62" s="3" t="s">
        <v>24</v>
      </c>
      <c r="B62" s="3" t="s">
        <v>80</v>
      </c>
      <c r="C62" s="3" t="s">
        <v>81</v>
      </c>
      <c r="D62" s="3" t="s">
        <v>39</v>
      </c>
      <c r="E62" s="3">
        <v>8.4</v>
      </c>
      <c r="F62" s="2">
        <v>121.128</v>
      </c>
      <c r="G62" s="2">
        <v>33.92</v>
      </c>
      <c r="H62" s="2">
        <f t="shared" si="21"/>
        <v>155.048</v>
      </c>
      <c r="I62" s="4">
        <v>27.05</v>
      </c>
      <c r="J62" s="2">
        <f t="shared" si="22"/>
        <v>153.88800000000001</v>
      </c>
      <c r="K62" s="2">
        <f t="shared" si="23"/>
        <v>43.09</v>
      </c>
      <c r="L62" s="2">
        <f t="shared" si="24"/>
        <v>196.97</v>
      </c>
      <c r="M62" s="2">
        <f t="shared" si="25"/>
        <v>1292.5999999999999</v>
      </c>
      <c r="N62" s="2">
        <f t="shared" si="26"/>
        <v>361.93</v>
      </c>
      <c r="O62" s="2">
        <f t="shared" si="27"/>
        <v>1654.54</v>
      </c>
      <c r="P62" s="3" t="str">
        <f>IF(O62&lt;=(Referencial!O62*1.05),"PREÇO VÁLIDO","PREÇO INVÁLIDO")</f>
        <v>PREÇO VÁLIDO</v>
      </c>
    </row>
    <row r="63" spans="1:16" ht="24.95" customHeight="1">
      <c r="A63" s="3" t="s">
        <v>24</v>
      </c>
      <c r="B63" s="3" t="s">
        <v>64</v>
      </c>
      <c r="C63" s="3" t="s">
        <v>65</v>
      </c>
      <c r="D63" s="3" t="s">
        <v>27</v>
      </c>
      <c r="E63" s="3">
        <v>14.4</v>
      </c>
      <c r="F63" s="2">
        <v>184.8</v>
      </c>
      <c r="G63" s="2">
        <v>194.85</v>
      </c>
      <c r="H63" s="2">
        <f t="shared" si="21"/>
        <v>379.65</v>
      </c>
      <c r="I63" s="4">
        <v>27.05</v>
      </c>
      <c r="J63" s="2">
        <f t="shared" si="22"/>
        <v>234.78</v>
      </c>
      <c r="K63" s="2">
        <f t="shared" si="23"/>
        <v>247.55</v>
      </c>
      <c r="L63" s="2">
        <f t="shared" si="24"/>
        <v>482.33</v>
      </c>
      <c r="M63" s="2">
        <f t="shared" si="25"/>
        <v>3380.83</v>
      </c>
      <c r="N63" s="2">
        <f t="shared" si="26"/>
        <v>3564.71</v>
      </c>
      <c r="O63" s="2">
        <f t="shared" si="27"/>
        <v>6945.55</v>
      </c>
      <c r="P63" s="3" t="str">
        <f>IF(O63&lt;=(Referencial!O63*1.05),"PREÇO VÁLIDO","PREÇO INVÁLIDO")</f>
        <v>PREÇO VÁLIDO</v>
      </c>
    </row>
    <row r="64" spans="1:16" ht="24.95" customHeight="1">
      <c r="A64" s="3" t="s">
        <v>24</v>
      </c>
      <c r="B64" s="3" t="s">
        <v>66</v>
      </c>
      <c r="C64" s="3" t="s">
        <v>67</v>
      </c>
      <c r="D64" s="3" t="s">
        <v>27</v>
      </c>
      <c r="E64" s="3">
        <v>14.4</v>
      </c>
      <c r="F64" s="2">
        <v>507.44</v>
      </c>
      <c r="G64" s="2">
        <v>0</v>
      </c>
      <c r="H64" s="2">
        <f t="shared" si="21"/>
        <v>507.44</v>
      </c>
      <c r="I64" s="4">
        <v>15</v>
      </c>
      <c r="J64" s="2">
        <f t="shared" si="22"/>
        <v>583.54999999999995</v>
      </c>
      <c r="K64" s="2">
        <f t="shared" si="23"/>
        <v>0</v>
      </c>
      <c r="L64" s="2">
        <f t="shared" si="24"/>
        <v>583.54999999999995</v>
      </c>
      <c r="M64" s="2">
        <f t="shared" si="25"/>
        <v>8403.1200000000008</v>
      </c>
      <c r="N64" s="2">
        <f t="shared" si="26"/>
        <v>0</v>
      </c>
      <c r="O64" s="2">
        <f t="shared" si="27"/>
        <v>8403.1200000000008</v>
      </c>
      <c r="P64" s="3" t="str">
        <f>IF(O64&lt;=(Referencial!O64*1.05),"PREÇO VÁLIDO","PREÇO INVÁLIDO")</f>
        <v>PREÇO VÁLIDO</v>
      </c>
    </row>
    <row r="65" spans="1:16" ht="24.95" customHeight="1">
      <c r="A65" s="3" t="s">
        <v>24</v>
      </c>
      <c r="B65" s="3" t="s">
        <v>68</v>
      </c>
      <c r="C65" s="3" t="s">
        <v>69</v>
      </c>
      <c r="D65" s="3" t="s">
        <v>27</v>
      </c>
      <c r="E65" s="3">
        <v>14.4</v>
      </c>
      <c r="F65" s="2">
        <v>8.99</v>
      </c>
      <c r="G65" s="2">
        <v>23.48</v>
      </c>
      <c r="H65" s="2">
        <f t="shared" si="21"/>
        <v>32.47</v>
      </c>
      <c r="I65" s="4">
        <v>27.05</v>
      </c>
      <c r="J65" s="2">
        <f t="shared" si="22"/>
        <v>11.42</v>
      </c>
      <c r="K65" s="2">
        <f t="shared" si="23"/>
        <v>29.83</v>
      </c>
      <c r="L65" s="2">
        <f t="shared" si="24"/>
        <v>41.25</v>
      </c>
      <c r="M65" s="2">
        <f t="shared" si="25"/>
        <v>164.44</v>
      </c>
      <c r="N65" s="2">
        <f t="shared" si="26"/>
        <v>429.55</v>
      </c>
      <c r="O65" s="2">
        <f t="shared" si="27"/>
        <v>594</v>
      </c>
      <c r="P65" s="3" t="str">
        <f>IF(O65&lt;=(Referencial!O65*1.05),"PREÇO VÁLIDO","PREÇO INVÁLIDO")</f>
        <v>PREÇO VÁLIDO</v>
      </c>
    </row>
    <row r="66" spans="1:16" ht="24.95" customHeight="1">
      <c r="A66" s="3" t="s">
        <v>24</v>
      </c>
      <c r="B66" s="3" t="s">
        <v>70</v>
      </c>
      <c r="C66" s="3" t="s">
        <v>71</v>
      </c>
      <c r="D66" s="3" t="s">
        <v>72</v>
      </c>
      <c r="E66" s="3">
        <v>1440</v>
      </c>
      <c r="F66" s="2">
        <v>6.3113000000000001</v>
      </c>
      <c r="G66" s="2">
        <v>5.35</v>
      </c>
      <c r="H66" s="2">
        <f t="shared" si="21"/>
        <v>11.661300000000001</v>
      </c>
      <c r="I66" s="4">
        <v>27.05</v>
      </c>
      <c r="J66" s="2">
        <f t="shared" si="22"/>
        <v>8.0113000000000003</v>
      </c>
      <c r="K66" s="2">
        <f t="shared" si="23"/>
        <v>6.7899999999999991</v>
      </c>
      <c r="L66" s="2">
        <f t="shared" si="24"/>
        <v>14.8</v>
      </c>
      <c r="M66" s="2">
        <f t="shared" si="25"/>
        <v>11535.25</v>
      </c>
      <c r="N66" s="2">
        <f t="shared" si="26"/>
        <v>9776.74</v>
      </c>
      <c r="O66" s="2">
        <f t="shared" si="27"/>
        <v>21312</v>
      </c>
      <c r="P66" s="3" t="str">
        <f>IF(O66&lt;=(Referencial!O66*1.05),"PREÇO VÁLIDO","PREÇO INVÁLIDO")</f>
        <v>PREÇO VÁLIDO</v>
      </c>
    </row>
    <row r="67" spans="1:16" ht="24.95" customHeight="1">
      <c r="A67" s="3"/>
      <c r="B67" s="3"/>
      <c r="C67" s="3" t="s">
        <v>84</v>
      </c>
      <c r="D67" s="3"/>
      <c r="E67" s="3">
        <v>0</v>
      </c>
      <c r="F67" s="2"/>
      <c r="G67" s="2"/>
      <c r="H67" s="3"/>
      <c r="I67" s="4"/>
      <c r="J67" s="3"/>
      <c r="K67" s="3"/>
      <c r="L67" s="3"/>
      <c r="M67" s="3"/>
      <c r="N67" s="3"/>
      <c r="O67" s="3"/>
      <c r="P67" s="3"/>
    </row>
    <row r="68" spans="1:16" ht="24.95" customHeight="1">
      <c r="A68" s="3" t="s">
        <v>24</v>
      </c>
      <c r="B68" s="3" t="s">
        <v>80</v>
      </c>
      <c r="C68" s="3" t="s">
        <v>81</v>
      </c>
      <c r="D68" s="3" t="s">
        <v>39</v>
      </c>
      <c r="E68" s="3">
        <v>709.8</v>
      </c>
      <c r="F68" s="2">
        <v>121.128</v>
      </c>
      <c r="G68" s="2">
        <v>33.92</v>
      </c>
      <c r="H68" s="2">
        <f t="shared" ref="H68:H73" si="28">F68+G68</f>
        <v>155.048</v>
      </c>
      <c r="I68" s="4">
        <v>27.05</v>
      </c>
      <c r="J68" s="2">
        <f t="shared" ref="J68:J73" si="29">F68+(TRUNC(I68/100*F68,2))</f>
        <v>153.88800000000001</v>
      </c>
      <c r="K68" s="2">
        <f t="shared" ref="K68:K73" si="30">G68+(TRUNC(I68/100*G68,2))</f>
        <v>43.09</v>
      </c>
      <c r="L68" s="2">
        <f t="shared" ref="L68:L73" si="31">TRUNC(J68+K68,2)</f>
        <v>196.97</v>
      </c>
      <c r="M68" s="2">
        <f t="shared" ref="M68:M73" si="32">TRUNC(IF((J68+K68), (J68/(J68+K68)*O68), 0), 2)</f>
        <v>109225.26</v>
      </c>
      <c r="N68" s="2">
        <f t="shared" ref="N68:N73" si="33">TRUNC(IF((J68+K68), (K68/(J68+K68)*O68), 0), 2)</f>
        <v>30584.03</v>
      </c>
      <c r="O68" s="2">
        <f t="shared" ref="O68:O73" si="34">TRUNC(L68*E68,2)</f>
        <v>139809.29999999999</v>
      </c>
      <c r="P68" s="3" t="str">
        <f>IF(O68&lt;=(Referencial!O68*1.05),"PREÇO VÁLIDO","PREÇO INVÁLIDO")</f>
        <v>PREÇO VÁLIDO</v>
      </c>
    </row>
    <row r="69" spans="1:16" ht="24.95" customHeight="1">
      <c r="A69" s="3" t="s">
        <v>24</v>
      </c>
      <c r="B69" s="3" t="s">
        <v>66</v>
      </c>
      <c r="C69" s="3" t="s">
        <v>67</v>
      </c>
      <c r="D69" s="3" t="s">
        <v>27</v>
      </c>
      <c r="E69" s="3">
        <v>89.7</v>
      </c>
      <c r="F69" s="2">
        <v>507.44</v>
      </c>
      <c r="G69" s="2">
        <v>0</v>
      </c>
      <c r="H69" s="2">
        <f t="shared" si="28"/>
        <v>507.44</v>
      </c>
      <c r="I69" s="4">
        <v>15</v>
      </c>
      <c r="J69" s="2">
        <f t="shared" si="29"/>
        <v>583.54999999999995</v>
      </c>
      <c r="K69" s="2">
        <f t="shared" si="30"/>
        <v>0</v>
      </c>
      <c r="L69" s="2">
        <f t="shared" si="31"/>
        <v>583.54999999999995</v>
      </c>
      <c r="M69" s="2">
        <f t="shared" si="32"/>
        <v>52344.43</v>
      </c>
      <c r="N69" s="2">
        <f t="shared" si="33"/>
        <v>0</v>
      </c>
      <c r="O69" s="2">
        <f t="shared" si="34"/>
        <v>52344.43</v>
      </c>
      <c r="P69" s="3" t="str">
        <f>IF(O69&lt;=(Referencial!O69*1.05),"PREÇO VÁLIDO","PREÇO INVÁLIDO")</f>
        <v>PREÇO VÁLIDO</v>
      </c>
    </row>
    <row r="70" spans="1:16" ht="24.95" customHeight="1">
      <c r="A70" s="3" t="s">
        <v>24</v>
      </c>
      <c r="B70" s="3" t="s">
        <v>64</v>
      </c>
      <c r="C70" s="3" t="s">
        <v>65</v>
      </c>
      <c r="D70" s="3" t="s">
        <v>27</v>
      </c>
      <c r="E70" s="3">
        <v>89.7</v>
      </c>
      <c r="F70" s="2">
        <v>184.8</v>
      </c>
      <c r="G70" s="2">
        <v>194.85</v>
      </c>
      <c r="H70" s="2">
        <f t="shared" si="28"/>
        <v>379.65</v>
      </c>
      <c r="I70" s="4">
        <v>27.05</v>
      </c>
      <c r="J70" s="2">
        <f t="shared" si="29"/>
        <v>234.78</v>
      </c>
      <c r="K70" s="2">
        <f t="shared" si="30"/>
        <v>247.55</v>
      </c>
      <c r="L70" s="2">
        <f t="shared" si="31"/>
        <v>482.33</v>
      </c>
      <c r="M70" s="2">
        <f t="shared" si="32"/>
        <v>21059.759999999998</v>
      </c>
      <c r="N70" s="2">
        <f t="shared" si="33"/>
        <v>22205.23</v>
      </c>
      <c r="O70" s="2">
        <f t="shared" si="34"/>
        <v>43265</v>
      </c>
      <c r="P70" s="3" t="str">
        <f>IF(O70&lt;=(Referencial!O70*1.05),"PREÇO VÁLIDO","PREÇO INVÁLIDO")</f>
        <v>PREÇO VÁLIDO</v>
      </c>
    </row>
    <row r="71" spans="1:16" ht="24.95" customHeight="1">
      <c r="A71" s="3" t="s">
        <v>24</v>
      </c>
      <c r="B71" s="3" t="s">
        <v>68</v>
      </c>
      <c r="C71" s="3" t="s">
        <v>69</v>
      </c>
      <c r="D71" s="3" t="s">
        <v>27</v>
      </c>
      <c r="E71" s="3">
        <v>89.7</v>
      </c>
      <c r="F71" s="2">
        <v>8.99</v>
      </c>
      <c r="G71" s="2">
        <v>23.48</v>
      </c>
      <c r="H71" s="2">
        <f t="shared" si="28"/>
        <v>32.47</v>
      </c>
      <c r="I71" s="4">
        <v>27.05</v>
      </c>
      <c r="J71" s="2">
        <f t="shared" si="29"/>
        <v>11.42</v>
      </c>
      <c r="K71" s="2">
        <f t="shared" si="30"/>
        <v>29.83</v>
      </c>
      <c r="L71" s="2">
        <f t="shared" si="31"/>
        <v>41.25</v>
      </c>
      <c r="M71" s="2">
        <f t="shared" si="32"/>
        <v>1024.3699999999999</v>
      </c>
      <c r="N71" s="2">
        <f t="shared" si="33"/>
        <v>2675.74</v>
      </c>
      <c r="O71" s="2">
        <f t="shared" si="34"/>
        <v>3700.12</v>
      </c>
      <c r="P71" s="3" t="str">
        <f>IF(O71&lt;=(Referencial!O71*1.05),"PREÇO VÁLIDO","PREÇO INVÁLIDO")</f>
        <v>PREÇO VÁLIDO</v>
      </c>
    </row>
    <row r="72" spans="1:16" ht="24.95" customHeight="1">
      <c r="A72" s="3" t="s">
        <v>24</v>
      </c>
      <c r="B72" s="3" t="s">
        <v>70</v>
      </c>
      <c r="C72" s="3" t="s">
        <v>71</v>
      </c>
      <c r="D72" s="3" t="s">
        <v>72</v>
      </c>
      <c r="E72" s="3">
        <v>7176</v>
      </c>
      <c r="F72" s="2">
        <v>6.3113000000000001</v>
      </c>
      <c r="G72" s="2">
        <v>5.35</v>
      </c>
      <c r="H72" s="2">
        <f t="shared" si="28"/>
        <v>11.661300000000001</v>
      </c>
      <c r="I72" s="4">
        <v>27.05</v>
      </c>
      <c r="J72" s="2">
        <f t="shared" si="29"/>
        <v>8.0113000000000003</v>
      </c>
      <c r="K72" s="2">
        <f t="shared" si="30"/>
        <v>6.7899999999999991</v>
      </c>
      <c r="L72" s="2">
        <f t="shared" si="31"/>
        <v>14.8</v>
      </c>
      <c r="M72" s="2">
        <f t="shared" si="32"/>
        <v>57484.03</v>
      </c>
      <c r="N72" s="2">
        <f t="shared" si="33"/>
        <v>48720.76</v>
      </c>
      <c r="O72" s="2">
        <f t="shared" si="34"/>
        <v>106204.8</v>
      </c>
      <c r="P72" s="3" t="str">
        <f>IF(O72&lt;=(Referencial!O72*1.05),"PREÇO VÁLIDO","PREÇO INVÁLIDO")</f>
        <v>PREÇO VÁLIDO</v>
      </c>
    </row>
    <row r="73" spans="1:16" ht="24.95" customHeight="1">
      <c r="A73" s="3" t="s">
        <v>24</v>
      </c>
      <c r="B73" s="3" t="s">
        <v>85</v>
      </c>
      <c r="C73" s="3" t="s">
        <v>86</v>
      </c>
      <c r="D73" s="3" t="s">
        <v>61</v>
      </c>
      <c r="E73" s="3">
        <v>20</v>
      </c>
      <c r="F73" s="2">
        <v>393.27640000000002</v>
      </c>
      <c r="G73" s="2">
        <v>53.98</v>
      </c>
      <c r="H73" s="2">
        <f t="shared" si="28"/>
        <v>447.25640000000004</v>
      </c>
      <c r="I73" s="4">
        <v>27.05</v>
      </c>
      <c r="J73" s="2">
        <f t="shared" si="29"/>
        <v>499.65640000000002</v>
      </c>
      <c r="K73" s="2">
        <f t="shared" si="30"/>
        <v>68.58</v>
      </c>
      <c r="L73" s="2">
        <f t="shared" si="31"/>
        <v>568.23</v>
      </c>
      <c r="M73" s="2">
        <f t="shared" si="32"/>
        <v>9993.01</v>
      </c>
      <c r="N73" s="2">
        <f t="shared" si="33"/>
        <v>1371.58</v>
      </c>
      <c r="O73" s="2">
        <f t="shared" si="34"/>
        <v>11364.6</v>
      </c>
      <c r="P73" s="3" t="str">
        <f>IF(O73&lt;=(Referencial!O73*1.05),"PREÇO VÁLIDO","PREÇO INVÁLIDO")</f>
        <v>PREÇO VÁLIDO</v>
      </c>
    </row>
    <row r="74" spans="1:16" ht="24.95" customHeight="1">
      <c r="A74" s="3"/>
      <c r="B74" s="3"/>
      <c r="C74" s="3" t="s">
        <v>87</v>
      </c>
      <c r="D74" s="3"/>
      <c r="E74" s="3">
        <v>0</v>
      </c>
      <c r="F74" s="2"/>
      <c r="G74" s="2"/>
      <c r="H74" s="3"/>
      <c r="I74" s="4"/>
      <c r="J74" s="3"/>
      <c r="K74" s="3"/>
      <c r="L74" s="3"/>
      <c r="M74" s="3"/>
      <c r="N74" s="3"/>
      <c r="O74" s="3"/>
      <c r="P74" s="3"/>
    </row>
    <row r="75" spans="1:16" ht="24.95" customHeight="1">
      <c r="A75" s="3"/>
      <c r="B75" s="3"/>
      <c r="C75" s="3" t="s">
        <v>88</v>
      </c>
      <c r="D75" s="3"/>
      <c r="E75" s="3">
        <v>0</v>
      </c>
      <c r="F75" s="2"/>
      <c r="G75" s="2"/>
      <c r="H75" s="3"/>
      <c r="I75" s="4"/>
      <c r="J75" s="3"/>
      <c r="K75" s="3"/>
      <c r="L75" s="3"/>
      <c r="M75" s="3"/>
      <c r="N75" s="3"/>
      <c r="O75" s="3"/>
      <c r="P75" s="3"/>
    </row>
    <row r="76" spans="1:16" ht="24.95" customHeight="1">
      <c r="A76" s="3" t="s">
        <v>24</v>
      </c>
      <c r="B76" s="3" t="s">
        <v>89</v>
      </c>
      <c r="C76" s="3" t="s">
        <v>90</v>
      </c>
      <c r="D76" s="3" t="s">
        <v>27</v>
      </c>
      <c r="E76" s="3">
        <v>1303</v>
      </c>
      <c r="F76" s="2">
        <v>1018.1119</v>
      </c>
      <c r="G76" s="2">
        <v>93.91</v>
      </c>
      <c r="H76" s="2">
        <f>F76+G76</f>
        <v>1112.0219</v>
      </c>
      <c r="I76" s="4">
        <v>27.05</v>
      </c>
      <c r="J76" s="2">
        <f>F76+(TRUNC(I76/100*F76,2))</f>
        <v>1293.5019</v>
      </c>
      <c r="K76" s="2">
        <f>G76+(TRUNC(I76/100*G76,2))</f>
        <v>119.31</v>
      </c>
      <c r="L76" s="2">
        <f>TRUNC(J76+K76,2)</f>
        <v>1412.81</v>
      </c>
      <c r="M76" s="2">
        <f>TRUNC(IF((J76+K76), (J76/(J76+K76)*O76), 0), 2)</f>
        <v>1685430.7</v>
      </c>
      <c r="N76" s="2">
        <f>TRUNC(IF((J76+K76), (K76/(J76+K76)*O76), 0), 2)</f>
        <v>155460.72</v>
      </c>
      <c r="O76" s="2">
        <f>TRUNC(L76*E76,2)</f>
        <v>1840891.43</v>
      </c>
      <c r="P76" s="3" t="str">
        <f>IF(O76&lt;=(Referencial!O76*1.05),"PREÇO VÁLIDO","PREÇO INVÁLIDO")</f>
        <v>PREÇO VÁLIDO</v>
      </c>
    </row>
    <row r="77" spans="1:16" ht="24.95" customHeight="1">
      <c r="A77" s="3" t="s">
        <v>24</v>
      </c>
      <c r="B77" s="3" t="s">
        <v>91</v>
      </c>
      <c r="C77" s="3" t="s">
        <v>92</v>
      </c>
      <c r="D77" s="3" t="s">
        <v>39</v>
      </c>
      <c r="E77" s="3">
        <v>424</v>
      </c>
      <c r="F77" s="2">
        <v>352.88099999999997</v>
      </c>
      <c r="G77" s="2">
        <v>0</v>
      </c>
      <c r="H77" s="2">
        <f>F77+G77</f>
        <v>352.88099999999997</v>
      </c>
      <c r="I77" s="4">
        <v>27.05</v>
      </c>
      <c r="J77" s="2">
        <f>F77+(TRUNC(I77/100*F77,2))</f>
        <v>448.33099999999996</v>
      </c>
      <c r="K77" s="2">
        <f>G77+(TRUNC(I77/100*G77,2))</f>
        <v>0</v>
      </c>
      <c r="L77" s="2">
        <f>TRUNC(J77+K77,2)</f>
        <v>448.33</v>
      </c>
      <c r="M77" s="2">
        <f>TRUNC(IF((J77+K77), (J77/(J77+K77)*O77), 0), 2)</f>
        <v>190091.92</v>
      </c>
      <c r="N77" s="2">
        <f>TRUNC(IF((J77+K77), (K77/(J77+K77)*O77), 0), 2)</f>
        <v>0</v>
      </c>
      <c r="O77" s="2">
        <f>TRUNC(L77*E77,2)</f>
        <v>190091.92</v>
      </c>
      <c r="P77" s="3" t="str">
        <f>IF(O77&lt;=(Referencial!O77*1.05),"PREÇO VÁLIDO","PREÇO INVÁLIDO")</f>
        <v>PREÇO VÁLIDO</v>
      </c>
    </row>
    <row r="78" spans="1:16" ht="24.95" customHeight="1">
      <c r="A78" s="3"/>
      <c r="B78" s="3"/>
      <c r="C78" s="3" t="s">
        <v>93</v>
      </c>
      <c r="D78" s="3"/>
      <c r="E78" s="3">
        <v>0</v>
      </c>
      <c r="F78" s="2"/>
      <c r="G78" s="2"/>
      <c r="H78" s="3"/>
      <c r="I78" s="4"/>
      <c r="J78" s="3"/>
      <c r="K78" s="3"/>
      <c r="L78" s="3"/>
      <c r="M78" s="3"/>
      <c r="N78" s="3"/>
      <c r="O78" s="3"/>
      <c r="P78" s="3"/>
    </row>
    <row r="79" spans="1:16" ht="24.95" customHeight="1">
      <c r="A79" s="3" t="s">
        <v>24</v>
      </c>
      <c r="B79" s="3" t="s">
        <v>89</v>
      </c>
      <c r="C79" s="3" t="s">
        <v>90</v>
      </c>
      <c r="D79" s="3" t="s">
        <v>27</v>
      </c>
      <c r="E79" s="3">
        <v>1198</v>
      </c>
      <c r="F79" s="2">
        <v>1018.1119</v>
      </c>
      <c r="G79" s="2">
        <v>93.91</v>
      </c>
      <c r="H79" s="2">
        <f>F79+G79</f>
        <v>1112.0219</v>
      </c>
      <c r="I79" s="4">
        <v>27.05</v>
      </c>
      <c r="J79" s="2">
        <f>F79+(TRUNC(I79/100*F79,2))</f>
        <v>1293.5019</v>
      </c>
      <c r="K79" s="2">
        <f>G79+(TRUNC(I79/100*G79,2))</f>
        <v>119.31</v>
      </c>
      <c r="L79" s="2">
        <f>TRUNC(J79+K79,2)</f>
        <v>1412.81</v>
      </c>
      <c r="M79" s="2">
        <f>TRUNC(IF((J79+K79), (J79/(J79+K79)*O79), 0), 2)</f>
        <v>1549613.19</v>
      </c>
      <c r="N79" s="2">
        <f>TRUNC(IF((J79+K79), (K79/(J79+K79)*O79), 0), 2)</f>
        <v>142933.18</v>
      </c>
      <c r="O79" s="2">
        <f>TRUNC(L79*E79,2)</f>
        <v>1692546.38</v>
      </c>
      <c r="P79" s="3" t="str">
        <f>IF(O79&lt;=(Referencial!O79*1.05),"PREÇO VÁLIDO","PREÇO INVÁLIDO")</f>
        <v>PREÇO VÁLIDO</v>
      </c>
    </row>
    <row r="80" spans="1:16" ht="24.95" customHeight="1">
      <c r="A80" s="3" t="s">
        <v>24</v>
      </c>
      <c r="B80" s="3" t="s">
        <v>91</v>
      </c>
      <c r="C80" s="3" t="s">
        <v>92</v>
      </c>
      <c r="D80" s="3" t="s">
        <v>39</v>
      </c>
      <c r="E80" s="3">
        <v>217</v>
      </c>
      <c r="F80" s="2">
        <v>352.88099999999997</v>
      </c>
      <c r="G80" s="2">
        <v>0</v>
      </c>
      <c r="H80" s="2">
        <f>F80+G80</f>
        <v>352.88099999999997</v>
      </c>
      <c r="I80" s="4">
        <v>27.05</v>
      </c>
      <c r="J80" s="2">
        <f>F80+(TRUNC(I80/100*F80,2))</f>
        <v>448.33099999999996</v>
      </c>
      <c r="K80" s="2">
        <f>G80+(TRUNC(I80/100*G80,2))</f>
        <v>0</v>
      </c>
      <c r="L80" s="2">
        <f>TRUNC(J80+K80,2)</f>
        <v>448.33</v>
      </c>
      <c r="M80" s="2">
        <f>TRUNC(IF((J80+K80), (J80/(J80+K80)*O80), 0), 2)</f>
        <v>97287.61</v>
      </c>
      <c r="N80" s="2">
        <f>TRUNC(IF((J80+K80), (K80/(J80+K80)*O80), 0), 2)</f>
        <v>0</v>
      </c>
      <c r="O80" s="2">
        <f>TRUNC(L80*E80,2)</f>
        <v>97287.61</v>
      </c>
      <c r="P80" s="3" t="str">
        <f>IF(O80&lt;=(Referencial!O80*1.05),"PREÇO VÁLIDO","PREÇO INVÁLIDO")</f>
        <v>PREÇO VÁLIDO</v>
      </c>
    </row>
    <row r="81" spans="1:16" ht="24.95" customHeight="1">
      <c r="A81" s="3" t="s">
        <v>24</v>
      </c>
      <c r="B81" s="3" t="s">
        <v>94</v>
      </c>
      <c r="C81" s="3" t="s">
        <v>95</v>
      </c>
      <c r="D81" s="3" t="s">
        <v>39</v>
      </c>
      <c r="E81" s="3">
        <v>73</v>
      </c>
      <c r="F81" s="2">
        <v>340.00869999999998</v>
      </c>
      <c r="G81" s="2">
        <v>0</v>
      </c>
      <c r="H81" s="2">
        <f>F81+G81</f>
        <v>340.00869999999998</v>
      </c>
      <c r="I81" s="4">
        <v>27.05</v>
      </c>
      <c r="J81" s="2">
        <f>F81+(TRUNC(I81/100*F81,2))</f>
        <v>431.9787</v>
      </c>
      <c r="K81" s="2">
        <f>G81+(TRUNC(I81/100*G81,2))</f>
        <v>0</v>
      </c>
      <c r="L81" s="2">
        <f>TRUNC(J81+K81,2)</f>
        <v>431.97</v>
      </c>
      <c r="M81" s="2">
        <f>TRUNC(IF((J81+K81), (J81/(J81+K81)*O81), 0), 2)</f>
        <v>31533.81</v>
      </c>
      <c r="N81" s="2">
        <f>TRUNC(IF((J81+K81), (K81/(J81+K81)*O81), 0), 2)</f>
        <v>0</v>
      </c>
      <c r="O81" s="2">
        <f>TRUNC(L81*E81,2)</f>
        <v>31533.81</v>
      </c>
      <c r="P81" s="3" t="str">
        <f>IF(O81&lt;=(Referencial!O81*1.05),"PREÇO VÁLIDO","PREÇO INVÁLIDO")</f>
        <v>PREÇO VÁLIDO</v>
      </c>
    </row>
    <row r="82" spans="1:16" ht="24.95" customHeight="1">
      <c r="A82" s="3"/>
      <c r="B82" s="3"/>
      <c r="C82" s="3" t="s">
        <v>96</v>
      </c>
      <c r="D82" s="3"/>
      <c r="E82" s="3">
        <v>0</v>
      </c>
      <c r="F82" s="2"/>
      <c r="G82" s="2"/>
      <c r="H82" s="3"/>
      <c r="I82" s="4"/>
      <c r="J82" s="3"/>
      <c r="K82" s="3"/>
      <c r="L82" s="3"/>
      <c r="M82" s="3"/>
      <c r="N82" s="3"/>
      <c r="O82" s="3"/>
      <c r="P82" s="3"/>
    </row>
    <row r="83" spans="1:16" ht="24.95" customHeight="1">
      <c r="A83" s="3" t="s">
        <v>24</v>
      </c>
      <c r="B83" s="3" t="s">
        <v>78</v>
      </c>
      <c r="C83" s="3" t="s">
        <v>79</v>
      </c>
      <c r="D83" s="3" t="s">
        <v>27</v>
      </c>
      <c r="E83" s="3">
        <v>43</v>
      </c>
      <c r="F83" s="2">
        <v>396.12270000000001</v>
      </c>
      <c r="G83" s="2">
        <v>241.81</v>
      </c>
      <c r="H83" s="2">
        <f>F83+G83</f>
        <v>637.93270000000007</v>
      </c>
      <c r="I83" s="4">
        <v>27.05</v>
      </c>
      <c r="J83" s="2">
        <f>F83+(TRUNC(I83/100*F83,2))</f>
        <v>503.27269999999999</v>
      </c>
      <c r="K83" s="2">
        <f>G83+(TRUNC(I83/100*G83,2))</f>
        <v>307.21000000000004</v>
      </c>
      <c r="L83" s="2">
        <f>TRUNC(J83+K83,2)</f>
        <v>810.48</v>
      </c>
      <c r="M83" s="2">
        <f>TRUNC(IF((J83+K83), (J83/(J83+K83)*O83), 0), 2)</f>
        <v>21640.65</v>
      </c>
      <c r="N83" s="2">
        <f>TRUNC(IF((J83+K83), (K83/(J83+K83)*O83), 0), 2)</f>
        <v>13209.98</v>
      </c>
      <c r="O83" s="2">
        <f>TRUNC(L83*E83,2)</f>
        <v>34850.639999999999</v>
      </c>
      <c r="P83" s="3" t="str">
        <f>IF(O83&lt;=(Referencial!O83*1.05),"PREÇO VÁLIDO","PREÇO INVÁLIDO")</f>
        <v>PREÇO VÁLIDO</v>
      </c>
    </row>
    <row r="84" spans="1:16" ht="24.95" customHeight="1">
      <c r="A84" s="3" t="s">
        <v>24</v>
      </c>
      <c r="B84" s="3" t="s">
        <v>80</v>
      </c>
      <c r="C84" s="3" t="s">
        <v>81</v>
      </c>
      <c r="D84" s="3" t="s">
        <v>39</v>
      </c>
      <c r="E84" s="3">
        <v>104.1</v>
      </c>
      <c r="F84" s="2">
        <v>121.128</v>
      </c>
      <c r="G84" s="2">
        <v>33.92</v>
      </c>
      <c r="H84" s="2">
        <f>F84+G84</f>
        <v>155.048</v>
      </c>
      <c r="I84" s="4">
        <v>27.05</v>
      </c>
      <c r="J84" s="2">
        <f>F84+(TRUNC(I84/100*F84,2))</f>
        <v>153.88800000000001</v>
      </c>
      <c r="K84" s="2">
        <f>G84+(TRUNC(I84/100*G84,2))</f>
        <v>43.09</v>
      </c>
      <c r="L84" s="2">
        <f>TRUNC(J84+K84,2)</f>
        <v>196.97</v>
      </c>
      <c r="M84" s="2">
        <f>TRUNC(IF((J84+K84), (J84/(J84+K84)*O84), 0), 2)</f>
        <v>16019.08</v>
      </c>
      <c r="N84" s="2">
        <f>TRUNC(IF((J84+K84), (K84/(J84+K84)*O84), 0), 2)</f>
        <v>4485.4799999999996</v>
      </c>
      <c r="O84" s="2">
        <f>TRUNC(L84*E84,2)</f>
        <v>20504.57</v>
      </c>
      <c r="P84" s="3" t="str">
        <f>IF(O84&lt;=(Referencial!O84*1.05),"PREÇO VÁLIDO","PREÇO INVÁLIDO")</f>
        <v>PREÇO VÁLIDO</v>
      </c>
    </row>
    <row r="85" spans="1:16" ht="24.95" customHeight="1">
      <c r="A85" s="3"/>
      <c r="B85" s="3"/>
      <c r="C85" s="3" t="s">
        <v>97</v>
      </c>
      <c r="D85" s="3"/>
      <c r="E85" s="3">
        <v>0</v>
      </c>
      <c r="F85" s="2"/>
      <c r="G85" s="2"/>
      <c r="H85" s="3"/>
      <c r="I85" s="4"/>
      <c r="J85" s="3"/>
      <c r="K85" s="3"/>
      <c r="L85" s="3"/>
      <c r="M85" s="3"/>
      <c r="N85" s="3"/>
      <c r="O85" s="3"/>
      <c r="P85" s="3"/>
    </row>
    <row r="86" spans="1:16" ht="24.95" customHeight="1">
      <c r="A86" s="3" t="s">
        <v>24</v>
      </c>
      <c r="B86" s="3" t="s">
        <v>98</v>
      </c>
      <c r="C86" s="3" t="s">
        <v>99</v>
      </c>
      <c r="D86" s="3" t="s">
        <v>27</v>
      </c>
      <c r="E86" s="3">
        <v>49</v>
      </c>
      <c r="F86" s="2">
        <v>850.59649999999999</v>
      </c>
      <c r="G86" s="2">
        <v>46.96</v>
      </c>
      <c r="H86" s="2">
        <f>F86+G86</f>
        <v>897.55650000000003</v>
      </c>
      <c r="I86" s="4">
        <v>27.05</v>
      </c>
      <c r="J86" s="2">
        <f>F86+(TRUNC(I86/100*F86,2))</f>
        <v>1080.6765</v>
      </c>
      <c r="K86" s="2">
        <f>G86+(TRUNC(I86/100*G86,2))</f>
        <v>59.66</v>
      </c>
      <c r="L86" s="2">
        <f>TRUNC(J86+K86,2)</f>
        <v>1140.33</v>
      </c>
      <c r="M86" s="2">
        <f>TRUNC(IF((J86+K86), (J86/(J86+K86)*O86), 0), 2)</f>
        <v>52952.84</v>
      </c>
      <c r="N86" s="2">
        <f>TRUNC(IF((J86+K86), (K86/(J86+K86)*O86), 0), 2)</f>
        <v>2923.32</v>
      </c>
      <c r="O86" s="2">
        <f>TRUNC(L86*E86,2)</f>
        <v>55876.17</v>
      </c>
      <c r="P86" s="3" t="str">
        <f>IF(O86&lt;=(Referencial!O86*1.05),"PREÇO VÁLIDO","PREÇO INVÁLIDO")</f>
        <v>PREÇO VÁLIDO</v>
      </c>
    </row>
    <row r="87" spans="1:16" ht="24.95" customHeight="1">
      <c r="A87" s="3"/>
      <c r="B87" s="3"/>
      <c r="C87" s="3" t="s">
        <v>100</v>
      </c>
      <c r="D87" s="3"/>
      <c r="E87" s="3">
        <v>0</v>
      </c>
      <c r="F87" s="2"/>
      <c r="G87" s="2"/>
      <c r="H87" s="3"/>
      <c r="I87" s="4"/>
      <c r="J87" s="3"/>
      <c r="K87" s="3"/>
      <c r="L87" s="3"/>
      <c r="M87" s="3"/>
      <c r="N87" s="3"/>
      <c r="O87" s="3"/>
      <c r="P87" s="3"/>
    </row>
    <row r="88" spans="1:16" ht="24.95" customHeight="1">
      <c r="A88" s="3" t="s">
        <v>24</v>
      </c>
      <c r="B88" s="3" t="s">
        <v>80</v>
      </c>
      <c r="C88" s="3" t="s">
        <v>81</v>
      </c>
      <c r="D88" s="3" t="s">
        <v>39</v>
      </c>
      <c r="E88" s="3">
        <v>1318</v>
      </c>
      <c r="F88" s="2">
        <v>121.128</v>
      </c>
      <c r="G88" s="2">
        <v>33.92</v>
      </c>
      <c r="H88" s="2">
        <f>F88+G88</f>
        <v>155.048</v>
      </c>
      <c r="I88" s="4">
        <v>27.05</v>
      </c>
      <c r="J88" s="2">
        <f>F88+(TRUNC(I88/100*F88,2))</f>
        <v>153.88800000000001</v>
      </c>
      <c r="K88" s="2">
        <f>G88+(TRUNC(I88/100*G88,2))</f>
        <v>43.09</v>
      </c>
      <c r="L88" s="2">
        <f>TRUNC(J88+K88,2)</f>
        <v>196.97</v>
      </c>
      <c r="M88" s="2">
        <f>TRUNC(IF((J88+K88), (J88/(J88+K88)*O88), 0), 2)</f>
        <v>202816.14</v>
      </c>
      <c r="N88" s="2">
        <f>TRUNC(IF((J88+K88), (K88/(J88+K88)*O88), 0), 2)</f>
        <v>56790.31</v>
      </c>
      <c r="O88" s="2">
        <f>TRUNC(L88*E88,2)</f>
        <v>259606.46</v>
      </c>
      <c r="P88" s="3" t="str">
        <f>IF(O88&lt;=(Referencial!O88*1.05),"PREÇO VÁLIDO","PREÇO INVÁLIDO")</f>
        <v>PREÇO VÁLIDO</v>
      </c>
    </row>
    <row r="89" spans="1:16" ht="24.95" customHeight="1">
      <c r="A89" s="3" t="s">
        <v>24</v>
      </c>
      <c r="B89" s="3" t="s">
        <v>64</v>
      </c>
      <c r="C89" s="3" t="s">
        <v>65</v>
      </c>
      <c r="D89" s="3" t="s">
        <v>27</v>
      </c>
      <c r="E89" s="3">
        <v>412</v>
      </c>
      <c r="F89" s="2">
        <v>184.8</v>
      </c>
      <c r="G89" s="2">
        <v>194.85</v>
      </c>
      <c r="H89" s="2">
        <f>F89+G89</f>
        <v>379.65</v>
      </c>
      <c r="I89" s="4">
        <v>27.05</v>
      </c>
      <c r="J89" s="2">
        <f>F89+(TRUNC(I89/100*F89,2))</f>
        <v>234.78</v>
      </c>
      <c r="K89" s="2">
        <f>G89+(TRUNC(I89/100*G89,2))</f>
        <v>247.55</v>
      </c>
      <c r="L89" s="2">
        <f>TRUNC(J89+K89,2)</f>
        <v>482.33</v>
      </c>
      <c r="M89" s="2">
        <f>TRUNC(IF((J89+K89), (J89/(J89+K89)*O89), 0), 2)</f>
        <v>96729.36</v>
      </c>
      <c r="N89" s="2">
        <f>TRUNC(IF((J89+K89), (K89/(J89+K89)*O89), 0), 2)</f>
        <v>101990.6</v>
      </c>
      <c r="O89" s="2">
        <f>TRUNC(L89*E89,2)</f>
        <v>198719.96</v>
      </c>
      <c r="P89" s="3" t="str">
        <f>IF(O89&lt;=(Referencial!O89*1.05),"PREÇO VÁLIDO","PREÇO INVÁLIDO")</f>
        <v>PREÇO VÁLIDO</v>
      </c>
    </row>
    <row r="90" spans="1:16" ht="24.95" customHeight="1">
      <c r="A90" s="3" t="s">
        <v>24</v>
      </c>
      <c r="B90" s="3" t="s">
        <v>68</v>
      </c>
      <c r="C90" s="3" t="s">
        <v>69</v>
      </c>
      <c r="D90" s="3" t="s">
        <v>27</v>
      </c>
      <c r="E90" s="3">
        <v>412</v>
      </c>
      <c r="F90" s="2">
        <v>8.99</v>
      </c>
      <c r="G90" s="2">
        <v>23.48</v>
      </c>
      <c r="H90" s="2">
        <f>F90+G90</f>
        <v>32.47</v>
      </c>
      <c r="I90" s="4">
        <v>27.05</v>
      </c>
      <c r="J90" s="2">
        <f>F90+(TRUNC(I90/100*F90,2))</f>
        <v>11.42</v>
      </c>
      <c r="K90" s="2">
        <f>G90+(TRUNC(I90/100*G90,2))</f>
        <v>29.83</v>
      </c>
      <c r="L90" s="2">
        <f>TRUNC(J90+K90,2)</f>
        <v>41.25</v>
      </c>
      <c r="M90" s="2">
        <f>TRUNC(IF((J90+K90), (J90/(J90+K90)*O90), 0), 2)</f>
        <v>4705.04</v>
      </c>
      <c r="N90" s="2">
        <f>TRUNC(IF((J90+K90), (K90/(J90+K90)*O90), 0), 2)</f>
        <v>12289.96</v>
      </c>
      <c r="O90" s="2">
        <f>TRUNC(L90*E90,2)</f>
        <v>16995</v>
      </c>
      <c r="P90" s="3" t="str">
        <f>IF(O90&lt;=(Referencial!O90*1.05),"PREÇO VÁLIDO","PREÇO INVÁLIDO")</f>
        <v>PREÇO VÁLIDO</v>
      </c>
    </row>
    <row r="91" spans="1:16" ht="24.95" customHeight="1">
      <c r="A91" s="3" t="s">
        <v>24</v>
      </c>
      <c r="B91" s="3" t="s">
        <v>66</v>
      </c>
      <c r="C91" s="3" t="s">
        <v>67</v>
      </c>
      <c r="D91" s="3" t="s">
        <v>27</v>
      </c>
      <c r="E91" s="3">
        <v>412</v>
      </c>
      <c r="F91" s="2">
        <v>507.44</v>
      </c>
      <c r="G91" s="2">
        <v>0</v>
      </c>
      <c r="H91" s="2">
        <f>F91+G91</f>
        <v>507.44</v>
      </c>
      <c r="I91" s="4">
        <v>15</v>
      </c>
      <c r="J91" s="2">
        <f>F91+(TRUNC(I91/100*F91,2))</f>
        <v>583.54999999999995</v>
      </c>
      <c r="K91" s="2">
        <f>G91+(TRUNC(I91/100*G91,2))</f>
        <v>0</v>
      </c>
      <c r="L91" s="2">
        <f>TRUNC(J91+K91,2)</f>
        <v>583.54999999999995</v>
      </c>
      <c r="M91" s="2">
        <f>TRUNC(IF((J91+K91), (J91/(J91+K91)*O91), 0), 2)</f>
        <v>240422.6</v>
      </c>
      <c r="N91" s="2">
        <f>TRUNC(IF((J91+K91), (K91/(J91+K91)*O91), 0), 2)</f>
        <v>0</v>
      </c>
      <c r="O91" s="2">
        <f>TRUNC(L91*E91,2)</f>
        <v>240422.6</v>
      </c>
      <c r="P91" s="3" t="str">
        <f>IF(O91&lt;=(Referencial!O91*1.05),"PREÇO VÁLIDO","PREÇO INVÁLIDO")</f>
        <v>PREÇO VÁLIDO</v>
      </c>
    </row>
    <row r="92" spans="1:16" ht="24.95" customHeight="1">
      <c r="A92" s="3" t="s">
        <v>24</v>
      </c>
      <c r="B92" s="3" t="s">
        <v>70</v>
      </c>
      <c r="C92" s="3" t="s">
        <v>71</v>
      </c>
      <c r="D92" s="3" t="s">
        <v>72</v>
      </c>
      <c r="E92" s="3">
        <v>10400</v>
      </c>
      <c r="F92" s="2">
        <v>6.3113000000000001</v>
      </c>
      <c r="G92" s="2">
        <v>5.35</v>
      </c>
      <c r="H92" s="2">
        <f>F92+G92</f>
        <v>11.661300000000001</v>
      </c>
      <c r="I92" s="4">
        <v>27.05</v>
      </c>
      <c r="J92" s="2">
        <f>F92+(TRUNC(I92/100*F92,2))</f>
        <v>8.0113000000000003</v>
      </c>
      <c r="K92" s="2">
        <f>G92+(TRUNC(I92/100*G92,2))</f>
        <v>6.7899999999999991</v>
      </c>
      <c r="L92" s="2">
        <f>TRUNC(J92+K92,2)</f>
        <v>14.8</v>
      </c>
      <c r="M92" s="2">
        <f>TRUNC(IF((J92+K92), (J92/(J92+K92)*O92), 0), 2)</f>
        <v>83310.2</v>
      </c>
      <c r="N92" s="2">
        <f>TRUNC(IF((J92+K92), (K92/(J92+K92)*O92), 0), 2)</f>
        <v>70609.789999999994</v>
      </c>
      <c r="O92" s="2">
        <f>TRUNC(L92*E92,2)</f>
        <v>153920</v>
      </c>
      <c r="P92" s="3" t="str">
        <f>IF(O92&lt;=(Referencial!O92*1.05),"PREÇO VÁLIDO","PREÇO INVÁLIDO")</f>
        <v>PREÇO VÁLIDO</v>
      </c>
    </row>
    <row r="93" spans="1:16" ht="24.95" customHeight="1">
      <c r="A93" s="3"/>
      <c r="B93" s="3"/>
      <c r="C93" s="3" t="s">
        <v>21</v>
      </c>
      <c r="D93" s="3"/>
      <c r="E93" s="3">
        <v>0</v>
      </c>
      <c r="F93" s="2"/>
      <c r="G93" s="2"/>
      <c r="H93" s="3"/>
      <c r="I93" s="4"/>
      <c r="J93" s="3"/>
      <c r="K93" s="3"/>
      <c r="L93" s="3"/>
      <c r="M93" s="3"/>
      <c r="N93" s="3"/>
      <c r="O93" s="3"/>
      <c r="P93" s="3"/>
    </row>
    <row r="94" spans="1:16" ht="24.95" customHeight="1">
      <c r="A94" s="3"/>
      <c r="B94" s="3"/>
      <c r="C94" s="3" t="s">
        <v>101</v>
      </c>
      <c r="D94" s="3"/>
      <c r="E94" s="3">
        <v>0</v>
      </c>
      <c r="F94" s="2"/>
      <c r="G94" s="2"/>
      <c r="H94" s="3"/>
      <c r="I94" s="4"/>
      <c r="J94" s="3"/>
      <c r="K94" s="3"/>
      <c r="L94" s="3"/>
      <c r="M94" s="3"/>
      <c r="N94" s="3"/>
      <c r="O94" s="3"/>
      <c r="P94" s="3"/>
    </row>
    <row r="95" spans="1:16" ht="24.95" customHeight="1">
      <c r="A95" s="3"/>
      <c r="B95" s="3"/>
      <c r="C95" s="3" t="s">
        <v>23</v>
      </c>
      <c r="D95" s="3"/>
      <c r="E95" s="3">
        <v>0</v>
      </c>
      <c r="F95" s="2"/>
      <c r="G95" s="2"/>
      <c r="H95" s="3"/>
      <c r="I95" s="4"/>
      <c r="J95" s="3"/>
      <c r="K95" s="3"/>
      <c r="L95" s="3"/>
      <c r="M95" s="3"/>
      <c r="N95" s="3"/>
      <c r="O95" s="3"/>
      <c r="P95" s="3"/>
    </row>
    <row r="96" spans="1:16" ht="24.95" customHeight="1">
      <c r="A96" s="3" t="s">
        <v>24</v>
      </c>
      <c r="B96" s="3" t="s">
        <v>25</v>
      </c>
      <c r="C96" s="3" t="s">
        <v>26</v>
      </c>
      <c r="D96" s="3" t="s">
        <v>27</v>
      </c>
      <c r="E96" s="3">
        <v>785.7</v>
      </c>
      <c r="F96" s="2">
        <v>146.78</v>
      </c>
      <c r="G96" s="2">
        <v>23.48</v>
      </c>
      <c r="H96" s="2">
        <f>F96+G96</f>
        <v>170.26</v>
      </c>
      <c r="I96" s="4">
        <v>27.05</v>
      </c>
      <c r="J96" s="2">
        <f>F96+(TRUNC(I96/100*F96,2))</f>
        <v>186.48000000000002</v>
      </c>
      <c r="K96" s="2">
        <f>G96+(TRUNC(I96/100*G96,2))</f>
        <v>29.83</v>
      </c>
      <c r="L96" s="2">
        <f>TRUNC(J96+K96,2)</f>
        <v>216.31</v>
      </c>
      <c r="M96" s="2">
        <f>TRUNC(IF((J96+K96), (J96/(J96+K96)*O96), 0), 2)</f>
        <v>146517.32</v>
      </c>
      <c r="N96" s="2">
        <f>TRUNC(IF((J96+K96), (K96/(J96+K96)*O96), 0), 2)</f>
        <v>23437.43</v>
      </c>
      <c r="O96" s="2">
        <f>TRUNC(L96*E96,2)</f>
        <v>169954.76</v>
      </c>
      <c r="P96" s="3" t="str">
        <f>IF(O96&lt;=(Referencial!O96*1.05),"PREÇO VÁLIDO","PREÇO INVÁLIDO")</f>
        <v>PREÇO VÁLIDO</v>
      </c>
    </row>
    <row r="97" spans="1:16" ht="24.95" customHeight="1">
      <c r="A97" s="3" t="s">
        <v>24</v>
      </c>
      <c r="B97" s="3" t="s">
        <v>29</v>
      </c>
      <c r="C97" s="3" t="s">
        <v>30</v>
      </c>
      <c r="D97" s="3" t="s">
        <v>27</v>
      </c>
      <c r="E97" s="3">
        <v>639.29999999999995</v>
      </c>
      <c r="F97" s="2">
        <v>9.58</v>
      </c>
      <c r="G97" s="2">
        <v>46.96</v>
      </c>
      <c r="H97" s="2">
        <f>F97+G97</f>
        <v>56.54</v>
      </c>
      <c r="I97" s="4">
        <v>27.05</v>
      </c>
      <c r="J97" s="2">
        <f>F97+(TRUNC(I97/100*F97,2))</f>
        <v>12.17</v>
      </c>
      <c r="K97" s="2">
        <f>G97+(TRUNC(I97/100*G97,2))</f>
        <v>59.66</v>
      </c>
      <c r="L97" s="2">
        <f>TRUNC(J97+K97,2)</f>
        <v>71.83</v>
      </c>
      <c r="M97" s="2">
        <f>TRUNC(IF((J97+K97), (J97/(J97+K97)*O97), 0), 2)</f>
        <v>7780.27</v>
      </c>
      <c r="N97" s="2">
        <f>TRUNC(IF((J97+K97), (K97/(J97+K97)*O97), 0), 2)</f>
        <v>38140.629999999997</v>
      </c>
      <c r="O97" s="2">
        <f>TRUNC(L97*E97,2)</f>
        <v>45920.91</v>
      </c>
      <c r="P97" s="3" t="str">
        <f>IF(O97&lt;=(Referencial!O97*1.05),"PREÇO VÁLIDO","PREÇO INVÁLIDO")</f>
        <v>PREÇO VÁLIDO</v>
      </c>
    </row>
    <row r="98" spans="1:16" ht="24.95" customHeight="1">
      <c r="A98" s="3"/>
      <c r="B98" s="3"/>
      <c r="C98" s="3" t="s">
        <v>31</v>
      </c>
      <c r="D98" s="3"/>
      <c r="E98" s="3">
        <v>0</v>
      </c>
      <c r="F98" s="2"/>
      <c r="G98" s="2"/>
      <c r="H98" s="3"/>
      <c r="I98" s="4"/>
      <c r="J98" s="3"/>
      <c r="K98" s="3"/>
      <c r="L98" s="3"/>
      <c r="M98" s="3"/>
      <c r="N98" s="3"/>
      <c r="O98" s="3"/>
      <c r="P98" s="3"/>
    </row>
    <row r="99" spans="1:16" ht="24.95" customHeight="1">
      <c r="A99" s="3"/>
      <c r="B99" s="3"/>
      <c r="C99" s="3" t="s">
        <v>102</v>
      </c>
      <c r="D99" s="3"/>
      <c r="E99" s="3">
        <v>0</v>
      </c>
      <c r="F99" s="2"/>
      <c r="G99" s="2"/>
      <c r="H99" s="3"/>
      <c r="I99" s="4"/>
      <c r="J99" s="3"/>
      <c r="K99" s="3"/>
      <c r="L99" s="3"/>
      <c r="M99" s="3"/>
      <c r="N99" s="3"/>
      <c r="O99" s="3"/>
      <c r="P99" s="3"/>
    </row>
    <row r="100" spans="1:16" ht="24.95" customHeight="1">
      <c r="A100" s="3" t="s">
        <v>24</v>
      </c>
      <c r="B100" s="3" t="s">
        <v>32</v>
      </c>
      <c r="C100" s="3" t="s">
        <v>33</v>
      </c>
      <c r="D100" s="3" t="s">
        <v>34</v>
      </c>
      <c r="E100" s="3">
        <v>117.26</v>
      </c>
      <c r="F100" s="2">
        <v>838.32</v>
      </c>
      <c r="G100" s="2">
        <v>187.83</v>
      </c>
      <c r="H100" s="2">
        <f>F100+G100</f>
        <v>1026.1500000000001</v>
      </c>
      <c r="I100" s="4">
        <v>27.05</v>
      </c>
      <c r="J100" s="2">
        <f>F100+(TRUNC(I100/100*F100,2))</f>
        <v>1065.08</v>
      </c>
      <c r="K100" s="2">
        <f>G100+(TRUNC(I100/100*G100,2))</f>
        <v>238.63</v>
      </c>
      <c r="L100" s="2">
        <f>TRUNC(J100+K100,2)</f>
        <v>1303.71</v>
      </c>
      <c r="M100" s="2">
        <f>TRUNC(IF((J100+K100), (J100/(J100+K100)*O100), 0), 2)</f>
        <v>124891.27</v>
      </c>
      <c r="N100" s="2">
        <f>TRUNC(IF((J100+K100), (K100/(J100+K100)*O100), 0), 2)</f>
        <v>27981.75</v>
      </c>
      <c r="O100" s="2">
        <f>TRUNC(L100*E100,2)</f>
        <v>152873.03</v>
      </c>
      <c r="P100" s="3" t="str">
        <f>IF(O100&lt;=(Referencial!O100*1.05),"PREÇO VÁLIDO","PREÇO INVÁLIDO")</f>
        <v>PREÇO VÁLIDO</v>
      </c>
    </row>
    <row r="101" spans="1:16" ht="24.95" customHeight="1">
      <c r="A101" s="3" t="s">
        <v>24</v>
      </c>
      <c r="B101" s="3" t="s">
        <v>35</v>
      </c>
      <c r="C101" s="3" t="s">
        <v>36</v>
      </c>
      <c r="D101" s="3" t="s">
        <v>34</v>
      </c>
      <c r="E101" s="3">
        <v>117.26</v>
      </c>
      <c r="F101" s="2">
        <v>663.67</v>
      </c>
      <c r="G101" s="2">
        <v>0</v>
      </c>
      <c r="H101" s="2">
        <f>F101+G101</f>
        <v>663.67</v>
      </c>
      <c r="I101" s="4">
        <v>15</v>
      </c>
      <c r="J101" s="2">
        <f>F101+(TRUNC(I101/100*F101,2))</f>
        <v>763.21999999999991</v>
      </c>
      <c r="K101" s="2">
        <f>G101+(TRUNC(I101/100*G101,2))</f>
        <v>0</v>
      </c>
      <c r="L101" s="2">
        <f>TRUNC(J101+K101,2)</f>
        <v>763.22</v>
      </c>
      <c r="M101" s="2">
        <f>TRUNC(IF((J101+K101), (J101/(J101+K101)*O101), 0), 2)</f>
        <v>89495.17</v>
      </c>
      <c r="N101" s="2">
        <f>TRUNC(IF((J101+K101), (K101/(J101+K101)*O101), 0), 2)</f>
        <v>0</v>
      </c>
      <c r="O101" s="2">
        <f>TRUNC(L101*E101,2)</f>
        <v>89495.17</v>
      </c>
      <c r="P101" s="3" t="str">
        <f>IF(O101&lt;=(Referencial!O101*1.05),"PREÇO VÁLIDO","PREÇO INVÁLIDO")</f>
        <v>PREÇO VÁLIDO</v>
      </c>
    </row>
    <row r="102" spans="1:16" ht="24.95" customHeight="1">
      <c r="A102" s="3" t="s">
        <v>24</v>
      </c>
      <c r="B102" s="3" t="s">
        <v>37</v>
      </c>
      <c r="C102" s="3" t="s">
        <v>38</v>
      </c>
      <c r="D102" s="3" t="s">
        <v>39</v>
      </c>
      <c r="E102" s="3">
        <v>698</v>
      </c>
      <c r="F102" s="2">
        <v>373.14</v>
      </c>
      <c r="G102" s="2">
        <v>46.96</v>
      </c>
      <c r="H102" s="2">
        <f>F102+G102</f>
        <v>420.09999999999997</v>
      </c>
      <c r="I102" s="4">
        <v>27.05</v>
      </c>
      <c r="J102" s="2">
        <f>F102+(TRUNC(I102/100*F102,2))</f>
        <v>474.07</v>
      </c>
      <c r="K102" s="2">
        <f>G102+(TRUNC(I102/100*G102,2))</f>
        <v>59.66</v>
      </c>
      <c r="L102" s="2">
        <f>TRUNC(J102+K102,2)</f>
        <v>533.73</v>
      </c>
      <c r="M102" s="2">
        <f>TRUNC(IF((J102+K102), (J102/(J102+K102)*O102), 0), 2)</f>
        <v>330900.86</v>
      </c>
      <c r="N102" s="2">
        <f>TRUNC(IF((J102+K102), (K102/(J102+K102)*O102), 0), 2)</f>
        <v>41642.68</v>
      </c>
      <c r="O102" s="2">
        <f>TRUNC(L102*E102,2)</f>
        <v>372543.54</v>
      </c>
      <c r="P102" s="3" t="str">
        <f>IF(O102&lt;=(Referencial!O102*1.05),"PREÇO VÁLIDO","PREÇO INVÁLIDO")</f>
        <v>PREÇO VÁLIDO</v>
      </c>
    </row>
    <row r="103" spans="1:16" ht="24.95" customHeight="1">
      <c r="A103" s="3"/>
      <c r="B103" s="3"/>
      <c r="C103" s="3" t="s">
        <v>40</v>
      </c>
      <c r="D103" s="3"/>
      <c r="E103" s="3">
        <v>0</v>
      </c>
      <c r="F103" s="2"/>
      <c r="G103" s="2"/>
      <c r="H103" s="3"/>
      <c r="I103" s="4"/>
      <c r="J103" s="3"/>
      <c r="K103" s="3"/>
      <c r="L103" s="3"/>
      <c r="M103" s="3"/>
      <c r="N103" s="3"/>
      <c r="O103" s="3"/>
      <c r="P103" s="3"/>
    </row>
    <row r="104" spans="1:16" ht="24.95" customHeight="1">
      <c r="A104" s="3" t="s">
        <v>24</v>
      </c>
      <c r="B104" s="3" t="s">
        <v>32</v>
      </c>
      <c r="C104" s="3" t="s">
        <v>33</v>
      </c>
      <c r="D104" s="3" t="s">
        <v>34</v>
      </c>
      <c r="E104" s="3">
        <v>90.09</v>
      </c>
      <c r="F104" s="2">
        <v>838.32</v>
      </c>
      <c r="G104" s="2">
        <v>187.83</v>
      </c>
      <c r="H104" s="2">
        <f t="shared" ref="H104:H110" si="35">F104+G104</f>
        <v>1026.1500000000001</v>
      </c>
      <c r="I104" s="4">
        <v>27.05</v>
      </c>
      <c r="J104" s="2">
        <f t="shared" ref="J104:J110" si="36">F104+(TRUNC(I104/100*F104,2))</f>
        <v>1065.08</v>
      </c>
      <c r="K104" s="2">
        <f t="shared" ref="K104:K110" si="37">G104+(TRUNC(I104/100*G104,2))</f>
        <v>238.63</v>
      </c>
      <c r="L104" s="2">
        <f t="shared" ref="L104:L110" si="38">TRUNC(J104+K104,2)</f>
        <v>1303.71</v>
      </c>
      <c r="M104" s="2">
        <f t="shared" ref="M104:M110" si="39">TRUNC(IF((J104+K104), (J104/(J104+K104)*O104), 0), 2)</f>
        <v>95953.05</v>
      </c>
      <c r="N104" s="2">
        <f t="shared" ref="N104:N110" si="40">TRUNC(IF((J104+K104), (K104/(J104+K104)*O104), 0), 2)</f>
        <v>21498.17</v>
      </c>
      <c r="O104" s="2">
        <f t="shared" ref="O104:O110" si="41">TRUNC(L104*E104,2)</f>
        <v>117451.23</v>
      </c>
      <c r="P104" s="3" t="str">
        <f>IF(O104&lt;=(Referencial!O104*1.05),"PREÇO VÁLIDO","PREÇO INVÁLIDO")</f>
        <v>PREÇO VÁLIDO</v>
      </c>
    </row>
    <row r="105" spans="1:16" ht="24.95" customHeight="1">
      <c r="A105" s="3" t="s">
        <v>24</v>
      </c>
      <c r="B105" s="3" t="s">
        <v>35</v>
      </c>
      <c r="C105" s="3" t="s">
        <v>36</v>
      </c>
      <c r="D105" s="3" t="s">
        <v>34</v>
      </c>
      <c r="E105" s="3">
        <v>90.09</v>
      </c>
      <c r="F105" s="2">
        <v>663.67</v>
      </c>
      <c r="G105" s="2">
        <v>0</v>
      </c>
      <c r="H105" s="2">
        <f t="shared" si="35"/>
        <v>663.67</v>
      </c>
      <c r="I105" s="4">
        <v>15</v>
      </c>
      <c r="J105" s="2">
        <f t="shared" si="36"/>
        <v>763.21999999999991</v>
      </c>
      <c r="K105" s="2">
        <f t="shared" si="37"/>
        <v>0</v>
      </c>
      <c r="L105" s="2">
        <f t="shared" si="38"/>
        <v>763.22</v>
      </c>
      <c r="M105" s="2">
        <f t="shared" si="39"/>
        <v>68758.48</v>
      </c>
      <c r="N105" s="2">
        <f t="shared" si="40"/>
        <v>0</v>
      </c>
      <c r="O105" s="2">
        <f t="shared" si="41"/>
        <v>68758.48</v>
      </c>
      <c r="P105" s="3" t="str">
        <f>IF(O105&lt;=(Referencial!O105*1.05),"PREÇO VÁLIDO","PREÇO INVÁLIDO")</f>
        <v>PREÇO VÁLIDO</v>
      </c>
    </row>
    <row r="106" spans="1:16" ht="24.95" customHeight="1">
      <c r="A106" s="3" t="s">
        <v>24</v>
      </c>
      <c r="B106" s="3" t="s">
        <v>37</v>
      </c>
      <c r="C106" s="3" t="s">
        <v>38</v>
      </c>
      <c r="D106" s="3" t="s">
        <v>39</v>
      </c>
      <c r="E106" s="3">
        <v>500.5</v>
      </c>
      <c r="F106" s="2">
        <v>373.14</v>
      </c>
      <c r="G106" s="2">
        <v>46.96</v>
      </c>
      <c r="H106" s="2">
        <f t="shared" si="35"/>
        <v>420.09999999999997</v>
      </c>
      <c r="I106" s="4">
        <v>27.05</v>
      </c>
      <c r="J106" s="2">
        <f t="shared" si="36"/>
        <v>474.07</v>
      </c>
      <c r="K106" s="2">
        <f t="shared" si="37"/>
        <v>59.66</v>
      </c>
      <c r="L106" s="2">
        <f t="shared" si="38"/>
        <v>533.73</v>
      </c>
      <c r="M106" s="2">
        <f t="shared" si="39"/>
        <v>237272.03</v>
      </c>
      <c r="N106" s="2">
        <f t="shared" si="40"/>
        <v>29859.82</v>
      </c>
      <c r="O106" s="2">
        <f t="shared" si="41"/>
        <v>267131.86</v>
      </c>
      <c r="P106" s="3" t="str">
        <f>IF(O106&lt;=(Referencial!O106*1.05),"PREÇO VÁLIDO","PREÇO INVÁLIDO")</f>
        <v>PREÇO VÁLIDO</v>
      </c>
    </row>
    <row r="107" spans="1:16" ht="24.95" customHeight="1">
      <c r="A107" s="3" t="s">
        <v>24</v>
      </c>
      <c r="B107" s="3" t="s">
        <v>41</v>
      </c>
      <c r="C107" s="3" t="s">
        <v>42</v>
      </c>
      <c r="D107" s="3" t="s">
        <v>39</v>
      </c>
      <c r="E107" s="3">
        <v>500.5</v>
      </c>
      <c r="F107" s="2">
        <v>373.14</v>
      </c>
      <c r="G107" s="2">
        <v>46.96</v>
      </c>
      <c r="H107" s="2">
        <f t="shared" si="35"/>
        <v>420.09999999999997</v>
      </c>
      <c r="I107" s="4">
        <v>27.05</v>
      </c>
      <c r="J107" s="2">
        <f t="shared" si="36"/>
        <v>474.07</v>
      </c>
      <c r="K107" s="2">
        <f t="shared" si="37"/>
        <v>59.66</v>
      </c>
      <c r="L107" s="2">
        <f t="shared" si="38"/>
        <v>533.73</v>
      </c>
      <c r="M107" s="2">
        <f t="shared" si="39"/>
        <v>237272.03</v>
      </c>
      <c r="N107" s="2">
        <f t="shared" si="40"/>
        <v>29859.82</v>
      </c>
      <c r="O107" s="2">
        <f t="shared" si="41"/>
        <v>267131.86</v>
      </c>
      <c r="P107" s="3" t="str">
        <f>IF(O107&lt;=(Referencial!O107*1.05),"PREÇO VÁLIDO","PREÇO INVÁLIDO")</f>
        <v>PREÇO VÁLIDO</v>
      </c>
    </row>
    <row r="108" spans="1:16" ht="24.95" customHeight="1">
      <c r="A108" s="3" t="s">
        <v>24</v>
      </c>
      <c r="B108" s="3" t="s">
        <v>43</v>
      </c>
      <c r="C108" s="3" t="s">
        <v>44</v>
      </c>
      <c r="D108" s="3" t="s">
        <v>27</v>
      </c>
      <c r="E108" s="3">
        <v>75.075000000000003</v>
      </c>
      <c r="F108" s="2">
        <v>932.04</v>
      </c>
      <c r="G108" s="2">
        <v>23.48</v>
      </c>
      <c r="H108" s="2">
        <f t="shared" si="35"/>
        <v>955.52</v>
      </c>
      <c r="I108" s="4">
        <v>27.05</v>
      </c>
      <c r="J108" s="2">
        <f t="shared" si="36"/>
        <v>1184.1500000000001</v>
      </c>
      <c r="K108" s="2">
        <f t="shared" si="37"/>
        <v>29.83</v>
      </c>
      <c r="L108" s="2">
        <f t="shared" si="38"/>
        <v>1213.98</v>
      </c>
      <c r="M108" s="2">
        <f t="shared" si="39"/>
        <v>88900.05</v>
      </c>
      <c r="N108" s="2">
        <f t="shared" si="40"/>
        <v>2239.48</v>
      </c>
      <c r="O108" s="2">
        <f t="shared" si="41"/>
        <v>91139.54</v>
      </c>
      <c r="P108" s="3" t="str">
        <f>IF(O108&lt;=(Referencial!O108*1.05),"PREÇO VÁLIDO","PREÇO INVÁLIDO")</f>
        <v>PREÇO VÁLIDO</v>
      </c>
    </row>
    <row r="109" spans="1:16" ht="24.95" customHeight="1">
      <c r="A109" s="3" t="s">
        <v>24</v>
      </c>
      <c r="B109" s="3" t="s">
        <v>45</v>
      </c>
      <c r="C109" s="3" t="s">
        <v>46</v>
      </c>
      <c r="D109" s="3" t="s">
        <v>27</v>
      </c>
      <c r="E109" s="3">
        <v>75.075000000000003</v>
      </c>
      <c r="F109" s="2">
        <v>227.5213</v>
      </c>
      <c r="G109" s="2">
        <v>0</v>
      </c>
      <c r="H109" s="2">
        <f t="shared" si="35"/>
        <v>227.5213</v>
      </c>
      <c r="I109" s="4">
        <v>15</v>
      </c>
      <c r="J109" s="2">
        <f t="shared" si="36"/>
        <v>261.6413</v>
      </c>
      <c r="K109" s="2">
        <f t="shared" si="37"/>
        <v>0</v>
      </c>
      <c r="L109" s="2">
        <f t="shared" si="38"/>
        <v>261.64</v>
      </c>
      <c r="M109" s="2">
        <f t="shared" si="39"/>
        <v>19642.62</v>
      </c>
      <c r="N109" s="2">
        <f t="shared" si="40"/>
        <v>0</v>
      </c>
      <c r="O109" s="2">
        <f t="shared" si="41"/>
        <v>19642.62</v>
      </c>
      <c r="P109" s="3" t="str">
        <f>IF(O109&lt;=(Referencial!O109*1.05),"PREÇO VÁLIDO","PREÇO INVÁLIDO")</f>
        <v>PREÇO VÁLIDO</v>
      </c>
    </row>
    <row r="110" spans="1:16" ht="24.95" customHeight="1">
      <c r="A110" s="3" t="s">
        <v>24</v>
      </c>
      <c r="B110" s="3" t="s">
        <v>47</v>
      </c>
      <c r="C110" s="3" t="s">
        <v>48</v>
      </c>
      <c r="D110" s="3" t="s">
        <v>27</v>
      </c>
      <c r="E110" s="3">
        <v>100.1</v>
      </c>
      <c r="F110" s="2">
        <v>843.09539999999993</v>
      </c>
      <c r="G110" s="2">
        <v>46.96</v>
      </c>
      <c r="H110" s="2">
        <f t="shared" si="35"/>
        <v>890.05539999999996</v>
      </c>
      <c r="I110" s="4">
        <v>27.05</v>
      </c>
      <c r="J110" s="2">
        <f t="shared" si="36"/>
        <v>1071.1453999999999</v>
      </c>
      <c r="K110" s="2">
        <f t="shared" si="37"/>
        <v>59.66</v>
      </c>
      <c r="L110" s="2">
        <f t="shared" si="38"/>
        <v>1130.8</v>
      </c>
      <c r="M110" s="2">
        <f t="shared" si="39"/>
        <v>107221.14</v>
      </c>
      <c r="N110" s="2">
        <f t="shared" si="40"/>
        <v>5971.93</v>
      </c>
      <c r="O110" s="2">
        <f t="shared" si="41"/>
        <v>113193.08</v>
      </c>
      <c r="P110" s="3" t="str">
        <f>IF(O110&lt;=(Referencial!O110*1.05),"PREÇO VÁLIDO","PREÇO INVÁLIDO")</f>
        <v>PREÇO VÁLIDO</v>
      </c>
    </row>
    <row r="111" spans="1:16" ht="24.95" customHeight="1">
      <c r="A111" s="3"/>
      <c r="B111" s="3"/>
      <c r="C111" s="3" t="s">
        <v>49</v>
      </c>
      <c r="D111" s="3"/>
      <c r="E111" s="3">
        <v>0</v>
      </c>
      <c r="F111" s="2"/>
      <c r="G111" s="2"/>
      <c r="H111" s="3"/>
      <c r="I111" s="4"/>
      <c r="J111" s="3"/>
      <c r="K111" s="3"/>
      <c r="L111" s="3"/>
      <c r="M111" s="3"/>
      <c r="N111" s="3"/>
      <c r="O111" s="3"/>
      <c r="P111" s="3"/>
    </row>
    <row r="112" spans="1:16" ht="24.95" customHeight="1">
      <c r="A112" s="3" t="s">
        <v>24</v>
      </c>
      <c r="B112" s="3" t="s">
        <v>50</v>
      </c>
      <c r="C112" s="3" t="s">
        <v>51</v>
      </c>
      <c r="D112" s="3" t="s">
        <v>34</v>
      </c>
      <c r="E112" s="3">
        <v>0.65100000000000002</v>
      </c>
      <c r="F112" s="2">
        <v>3474.71</v>
      </c>
      <c r="G112" s="2">
        <v>0</v>
      </c>
      <c r="H112" s="2">
        <f>F112+G112</f>
        <v>3474.71</v>
      </c>
      <c r="I112" s="4">
        <v>15</v>
      </c>
      <c r="J112" s="2">
        <f>F112+(TRUNC(I112/100*F112,2))</f>
        <v>3995.91</v>
      </c>
      <c r="K112" s="2">
        <f>G112+(TRUNC(I112/100*G112,2))</f>
        <v>0</v>
      </c>
      <c r="L112" s="2">
        <f>TRUNC(J112+K112,2)</f>
        <v>3995.91</v>
      </c>
      <c r="M112" s="2">
        <f>TRUNC(IF((J112+K112), (J112/(J112+K112)*O112), 0), 2)</f>
        <v>2601.33</v>
      </c>
      <c r="N112" s="2">
        <f>TRUNC(IF((J112+K112), (K112/(J112+K112)*O112), 0), 2)</f>
        <v>0</v>
      </c>
      <c r="O112" s="2">
        <f>TRUNC(L112*E112,2)</f>
        <v>2601.33</v>
      </c>
      <c r="P112" s="3" t="str">
        <f>IF(O112&lt;=(Referencial!O112*1.05),"PREÇO VÁLIDO","PREÇO INVÁLIDO")</f>
        <v>PREÇO VÁLIDO</v>
      </c>
    </row>
    <row r="113" spans="1:16" ht="24.95" customHeight="1">
      <c r="A113" s="3" t="s">
        <v>24</v>
      </c>
      <c r="B113" s="3" t="s">
        <v>52</v>
      </c>
      <c r="C113" s="3" t="s">
        <v>53</v>
      </c>
      <c r="D113" s="3" t="s">
        <v>34</v>
      </c>
      <c r="E113" s="3">
        <v>0.53900000000000003</v>
      </c>
      <c r="F113" s="2">
        <v>3443.89</v>
      </c>
      <c r="G113" s="2">
        <v>0</v>
      </c>
      <c r="H113" s="2">
        <f>F113+G113</f>
        <v>3443.89</v>
      </c>
      <c r="I113" s="4">
        <v>15</v>
      </c>
      <c r="J113" s="2">
        <f>F113+(TRUNC(I113/100*F113,2))</f>
        <v>3960.47</v>
      </c>
      <c r="K113" s="2">
        <f>G113+(TRUNC(I113/100*G113,2))</f>
        <v>0</v>
      </c>
      <c r="L113" s="2">
        <f>TRUNC(J113+K113,2)</f>
        <v>3960.47</v>
      </c>
      <c r="M113" s="2">
        <f>TRUNC(IF((J113+K113), (J113/(J113+K113)*O113), 0), 2)</f>
        <v>2134.69</v>
      </c>
      <c r="N113" s="2">
        <f>TRUNC(IF((J113+K113), (K113/(J113+K113)*O113), 0), 2)</f>
        <v>0</v>
      </c>
      <c r="O113" s="2">
        <f>TRUNC(L113*E113,2)</f>
        <v>2134.69</v>
      </c>
      <c r="P113" s="3" t="str">
        <f>IF(O113&lt;=(Referencial!O113*1.05),"PREÇO VÁLIDO","PREÇO INVÁLIDO")</f>
        <v>PREÇO VÁLIDO</v>
      </c>
    </row>
    <row r="114" spans="1:16" ht="24.95" customHeight="1">
      <c r="A114" s="3" t="s">
        <v>24</v>
      </c>
      <c r="B114" s="3" t="s">
        <v>54</v>
      </c>
      <c r="C114" s="3" t="s">
        <v>55</v>
      </c>
      <c r="D114" s="3" t="s">
        <v>34</v>
      </c>
      <c r="E114" s="3">
        <v>0.65100000000000002</v>
      </c>
      <c r="F114" s="2">
        <v>281.68</v>
      </c>
      <c r="G114" s="2">
        <v>0</v>
      </c>
      <c r="H114" s="2">
        <f>F114+G114</f>
        <v>281.68</v>
      </c>
      <c r="I114" s="4">
        <v>15</v>
      </c>
      <c r="J114" s="2">
        <f>F114+(TRUNC(I114/100*F114,2))</f>
        <v>323.93</v>
      </c>
      <c r="K114" s="2">
        <f>G114+(TRUNC(I114/100*G114,2))</f>
        <v>0</v>
      </c>
      <c r="L114" s="2">
        <f>TRUNC(J114+K114,2)</f>
        <v>323.93</v>
      </c>
      <c r="M114" s="2">
        <f>TRUNC(IF((J114+K114), (J114/(J114+K114)*O114), 0), 2)</f>
        <v>210.87</v>
      </c>
      <c r="N114" s="2">
        <f>TRUNC(IF((J114+K114), (K114/(J114+K114)*O114), 0), 2)</f>
        <v>0</v>
      </c>
      <c r="O114" s="2">
        <f>TRUNC(L114*E114,2)</f>
        <v>210.87</v>
      </c>
      <c r="P114" s="3" t="str">
        <f>IF(O114&lt;=(Referencial!O114*1.05),"PREÇO VÁLIDO","PREÇO INVÁLIDO")</f>
        <v>PREÇO VÁLIDO</v>
      </c>
    </row>
    <row r="115" spans="1:16" ht="24.95" customHeight="1">
      <c r="A115" s="3" t="s">
        <v>24</v>
      </c>
      <c r="B115" s="3" t="s">
        <v>56</v>
      </c>
      <c r="C115" s="3" t="s">
        <v>57</v>
      </c>
      <c r="D115" s="3" t="s">
        <v>34</v>
      </c>
      <c r="E115" s="3">
        <v>0.53900000000000003</v>
      </c>
      <c r="F115" s="2">
        <v>281.68</v>
      </c>
      <c r="G115" s="2">
        <v>0</v>
      </c>
      <c r="H115" s="2">
        <f>F115+G115</f>
        <v>281.68</v>
      </c>
      <c r="I115" s="4">
        <v>15</v>
      </c>
      <c r="J115" s="2">
        <f>F115+(TRUNC(I115/100*F115,2))</f>
        <v>323.93</v>
      </c>
      <c r="K115" s="2">
        <f>G115+(TRUNC(I115/100*G115,2))</f>
        <v>0</v>
      </c>
      <c r="L115" s="2">
        <f>TRUNC(J115+K115,2)</f>
        <v>323.93</v>
      </c>
      <c r="M115" s="2">
        <f>TRUNC(IF((J115+K115), (J115/(J115+K115)*O115), 0), 2)</f>
        <v>174.59</v>
      </c>
      <c r="N115" s="2">
        <f>TRUNC(IF((J115+K115), (K115/(J115+K115)*O115), 0), 2)</f>
        <v>0</v>
      </c>
      <c r="O115" s="2">
        <f>TRUNC(L115*E115,2)</f>
        <v>174.59</v>
      </c>
      <c r="P115" s="3" t="str">
        <f>IF(O115&lt;=(Referencial!O115*1.05),"PREÇO VÁLIDO","PREÇO INVÁLIDO")</f>
        <v>PREÇO VÁLIDO</v>
      </c>
    </row>
    <row r="116" spans="1:16" ht="24.95" customHeight="1">
      <c r="A116" s="3"/>
      <c r="B116" s="3"/>
      <c r="C116" s="3" t="s">
        <v>58</v>
      </c>
      <c r="D116" s="3"/>
      <c r="E116" s="3">
        <v>0</v>
      </c>
      <c r="F116" s="2"/>
      <c r="G116" s="2"/>
      <c r="H116" s="3"/>
      <c r="I116" s="4"/>
      <c r="J116" s="3"/>
      <c r="K116" s="3"/>
      <c r="L116" s="3"/>
      <c r="M116" s="3"/>
      <c r="N116" s="3"/>
      <c r="O116" s="3"/>
      <c r="P116" s="3"/>
    </row>
    <row r="117" spans="1:16" ht="24.95" customHeight="1">
      <c r="A117" s="3" t="s">
        <v>24</v>
      </c>
      <c r="B117" s="3" t="s">
        <v>59</v>
      </c>
      <c r="C117" s="3" t="s">
        <v>60</v>
      </c>
      <c r="D117" s="3" t="s">
        <v>61</v>
      </c>
      <c r="E117" s="3">
        <v>31</v>
      </c>
      <c r="F117" s="2">
        <v>74.516900000000007</v>
      </c>
      <c r="G117" s="2">
        <v>23.48</v>
      </c>
      <c r="H117" s="2">
        <f>F117+G117</f>
        <v>97.996900000000011</v>
      </c>
      <c r="I117" s="4">
        <v>27.05</v>
      </c>
      <c r="J117" s="2">
        <f>F117+(TRUNC(I117/100*F117,2))</f>
        <v>94.666899999999998</v>
      </c>
      <c r="K117" s="2">
        <f>G117+(TRUNC(I117/100*G117,2))</f>
        <v>29.83</v>
      </c>
      <c r="L117" s="2">
        <f>TRUNC(J117+K117,2)</f>
        <v>124.49</v>
      </c>
      <c r="M117" s="2">
        <f>TRUNC(IF((J117+K117), (J117/(J117+K117)*O117), 0), 2)</f>
        <v>2934.51</v>
      </c>
      <c r="N117" s="2">
        <f>TRUNC(IF((J117+K117), (K117/(J117+K117)*O117), 0), 2)</f>
        <v>924.67</v>
      </c>
      <c r="O117" s="2">
        <f>TRUNC(L117*E117,2)</f>
        <v>3859.19</v>
      </c>
      <c r="P117" s="3" t="str">
        <f>IF(O117&lt;=(Referencial!O117*1.05),"PREÇO VÁLIDO","PREÇO INVÁLIDO")</f>
        <v>PREÇO VÁLIDO</v>
      </c>
    </row>
    <row r="118" spans="1:16" ht="24.95" customHeight="1">
      <c r="A118" s="3"/>
      <c r="B118" s="3"/>
      <c r="C118" s="3" t="s">
        <v>103</v>
      </c>
      <c r="D118" s="3"/>
      <c r="E118" s="3">
        <v>0</v>
      </c>
      <c r="F118" s="2"/>
      <c r="G118" s="2"/>
      <c r="H118" s="3"/>
      <c r="I118" s="4"/>
      <c r="J118" s="3"/>
      <c r="K118" s="3"/>
      <c r="L118" s="3"/>
      <c r="M118" s="3"/>
      <c r="N118" s="3"/>
      <c r="O118" s="3"/>
      <c r="P118" s="3"/>
    </row>
    <row r="119" spans="1:16" ht="24.95" customHeight="1">
      <c r="A119" s="3"/>
      <c r="B119" s="3"/>
      <c r="C119" s="3" t="s">
        <v>63</v>
      </c>
      <c r="D119" s="3"/>
      <c r="E119" s="3">
        <v>0</v>
      </c>
      <c r="F119" s="2"/>
      <c r="G119" s="2"/>
      <c r="H119" s="3"/>
      <c r="I119" s="4"/>
      <c r="J119" s="3"/>
      <c r="K119" s="3"/>
      <c r="L119" s="3"/>
      <c r="M119" s="3"/>
      <c r="N119" s="3"/>
      <c r="O119" s="3"/>
      <c r="P119" s="3"/>
    </row>
    <row r="120" spans="1:16" ht="24.95" customHeight="1">
      <c r="A120" s="3" t="s">
        <v>24</v>
      </c>
      <c r="B120" s="3" t="s">
        <v>78</v>
      </c>
      <c r="C120" s="3" t="s">
        <v>79</v>
      </c>
      <c r="D120" s="3" t="s">
        <v>27</v>
      </c>
      <c r="E120" s="3">
        <v>16.350000000000001</v>
      </c>
      <c r="F120" s="2">
        <v>396.12270000000001</v>
      </c>
      <c r="G120" s="2">
        <v>241.81</v>
      </c>
      <c r="H120" s="2">
        <f t="shared" ref="H120:H127" si="42">F120+G120</f>
        <v>637.93270000000007</v>
      </c>
      <c r="I120" s="4">
        <v>27.05</v>
      </c>
      <c r="J120" s="2">
        <f t="shared" ref="J120:J127" si="43">F120+(TRUNC(I120/100*F120,2))</f>
        <v>503.27269999999999</v>
      </c>
      <c r="K120" s="2">
        <f t="shared" ref="K120:K127" si="44">G120+(TRUNC(I120/100*G120,2))</f>
        <v>307.21000000000004</v>
      </c>
      <c r="L120" s="2">
        <f t="shared" ref="L120:L127" si="45">TRUNC(J120+K120,2)</f>
        <v>810.48</v>
      </c>
      <c r="M120" s="2">
        <f t="shared" ref="M120:M127" si="46">TRUNC(IF((J120+K120), (J120/(J120+K120)*O120), 0), 2)</f>
        <v>8228.4699999999993</v>
      </c>
      <c r="N120" s="2">
        <f t="shared" ref="N120:N127" si="47">TRUNC(IF((J120+K120), (K120/(J120+K120)*O120), 0), 2)</f>
        <v>5022.8599999999997</v>
      </c>
      <c r="O120" s="2">
        <f t="shared" ref="O120:O127" si="48">TRUNC(L120*E120,2)</f>
        <v>13251.34</v>
      </c>
      <c r="P120" s="3" t="str">
        <f>IF(O120&lt;=(Referencial!O120*1.05),"PREÇO VÁLIDO","PREÇO INVÁLIDO")</f>
        <v>PREÇO VÁLIDO</v>
      </c>
    </row>
    <row r="121" spans="1:16" ht="24.95" customHeight="1">
      <c r="A121" s="3" t="s">
        <v>24</v>
      </c>
      <c r="B121" s="3" t="s">
        <v>80</v>
      </c>
      <c r="C121" s="3" t="s">
        <v>81</v>
      </c>
      <c r="D121" s="3" t="s">
        <v>39</v>
      </c>
      <c r="E121" s="3">
        <v>396.23</v>
      </c>
      <c r="F121" s="2">
        <v>121.128</v>
      </c>
      <c r="G121" s="2">
        <v>33.92</v>
      </c>
      <c r="H121" s="2">
        <f t="shared" si="42"/>
        <v>155.048</v>
      </c>
      <c r="I121" s="4">
        <v>27.05</v>
      </c>
      <c r="J121" s="2">
        <f t="shared" si="43"/>
        <v>153.88800000000001</v>
      </c>
      <c r="K121" s="2">
        <f t="shared" si="44"/>
        <v>43.09</v>
      </c>
      <c r="L121" s="2">
        <f t="shared" si="45"/>
        <v>196.97</v>
      </c>
      <c r="M121" s="2">
        <f t="shared" si="46"/>
        <v>60972.56</v>
      </c>
      <c r="N121" s="2">
        <f t="shared" si="47"/>
        <v>17072.849999999999</v>
      </c>
      <c r="O121" s="2">
        <f t="shared" si="48"/>
        <v>78045.42</v>
      </c>
      <c r="P121" s="3" t="str">
        <f>IF(O121&lt;=(Referencial!O121*1.05),"PREÇO VÁLIDO","PREÇO INVÁLIDO")</f>
        <v>PREÇO VÁLIDO</v>
      </c>
    </row>
    <row r="122" spans="1:16" ht="24.95" customHeight="1">
      <c r="A122" s="3" t="s">
        <v>24</v>
      </c>
      <c r="B122" s="3" t="s">
        <v>64</v>
      </c>
      <c r="C122" s="3" t="s">
        <v>65</v>
      </c>
      <c r="D122" s="3" t="s">
        <v>27</v>
      </c>
      <c r="E122" s="3">
        <v>198.35</v>
      </c>
      <c r="F122" s="2">
        <v>184.8</v>
      </c>
      <c r="G122" s="2">
        <v>194.85</v>
      </c>
      <c r="H122" s="2">
        <f t="shared" si="42"/>
        <v>379.65</v>
      </c>
      <c r="I122" s="4">
        <v>27.05</v>
      </c>
      <c r="J122" s="2">
        <f t="shared" si="43"/>
        <v>234.78</v>
      </c>
      <c r="K122" s="2">
        <f t="shared" si="44"/>
        <v>247.55</v>
      </c>
      <c r="L122" s="2">
        <f t="shared" si="45"/>
        <v>482.33</v>
      </c>
      <c r="M122" s="2">
        <f t="shared" si="46"/>
        <v>46568.61</v>
      </c>
      <c r="N122" s="2">
        <f t="shared" si="47"/>
        <v>49101.53</v>
      </c>
      <c r="O122" s="2">
        <f t="shared" si="48"/>
        <v>95670.15</v>
      </c>
      <c r="P122" s="3" t="str">
        <f>IF(O122&lt;=(Referencial!O122*1.05),"PREÇO VÁLIDO","PREÇO INVÁLIDO")</f>
        <v>PREÇO VÁLIDO</v>
      </c>
    </row>
    <row r="123" spans="1:16" ht="24.95" customHeight="1">
      <c r="A123" s="3" t="s">
        <v>24</v>
      </c>
      <c r="B123" s="3" t="s">
        <v>68</v>
      </c>
      <c r="C123" s="3" t="s">
        <v>69</v>
      </c>
      <c r="D123" s="3" t="s">
        <v>27</v>
      </c>
      <c r="E123" s="3">
        <v>198.35</v>
      </c>
      <c r="F123" s="2">
        <v>8.99</v>
      </c>
      <c r="G123" s="2">
        <v>23.48</v>
      </c>
      <c r="H123" s="2">
        <f t="shared" si="42"/>
        <v>32.47</v>
      </c>
      <c r="I123" s="4">
        <v>27.05</v>
      </c>
      <c r="J123" s="2">
        <f t="shared" si="43"/>
        <v>11.42</v>
      </c>
      <c r="K123" s="2">
        <f t="shared" si="44"/>
        <v>29.83</v>
      </c>
      <c r="L123" s="2">
        <f t="shared" si="45"/>
        <v>41.25</v>
      </c>
      <c r="M123" s="2">
        <f t="shared" si="46"/>
        <v>2265.15</v>
      </c>
      <c r="N123" s="2">
        <f t="shared" si="47"/>
        <v>5916.77</v>
      </c>
      <c r="O123" s="2">
        <f t="shared" si="48"/>
        <v>8181.93</v>
      </c>
      <c r="P123" s="3" t="str">
        <f>IF(O123&lt;=(Referencial!O123*1.05),"PREÇO VÁLIDO","PREÇO INVÁLIDO")</f>
        <v>PREÇO VÁLIDO</v>
      </c>
    </row>
    <row r="124" spans="1:16" ht="24.95" customHeight="1">
      <c r="A124" s="3" t="s">
        <v>24</v>
      </c>
      <c r="B124" s="3" t="s">
        <v>66</v>
      </c>
      <c r="C124" s="3" t="s">
        <v>67</v>
      </c>
      <c r="D124" s="3" t="s">
        <v>27</v>
      </c>
      <c r="E124" s="3">
        <v>198.35</v>
      </c>
      <c r="F124" s="2">
        <v>507.44</v>
      </c>
      <c r="G124" s="2">
        <v>0</v>
      </c>
      <c r="H124" s="2">
        <f t="shared" si="42"/>
        <v>507.44</v>
      </c>
      <c r="I124" s="4">
        <v>15</v>
      </c>
      <c r="J124" s="2">
        <f t="shared" si="43"/>
        <v>583.54999999999995</v>
      </c>
      <c r="K124" s="2">
        <f t="shared" si="44"/>
        <v>0</v>
      </c>
      <c r="L124" s="2">
        <f t="shared" si="45"/>
        <v>583.54999999999995</v>
      </c>
      <c r="M124" s="2">
        <f t="shared" si="46"/>
        <v>115747.14</v>
      </c>
      <c r="N124" s="2">
        <f t="shared" si="47"/>
        <v>0</v>
      </c>
      <c r="O124" s="2">
        <f t="shared" si="48"/>
        <v>115747.14</v>
      </c>
      <c r="P124" s="3" t="str">
        <f>IF(O124&lt;=(Referencial!O124*1.05),"PREÇO VÁLIDO","PREÇO INVÁLIDO")</f>
        <v>PREÇO VÁLIDO</v>
      </c>
    </row>
    <row r="125" spans="1:16" ht="24.95" customHeight="1">
      <c r="A125" s="3" t="s">
        <v>24</v>
      </c>
      <c r="B125" s="3" t="s">
        <v>70</v>
      </c>
      <c r="C125" s="3" t="s">
        <v>71</v>
      </c>
      <c r="D125" s="3" t="s">
        <v>72</v>
      </c>
      <c r="E125" s="3">
        <v>15868</v>
      </c>
      <c r="F125" s="2">
        <v>6.3113000000000001</v>
      </c>
      <c r="G125" s="2">
        <v>5.35</v>
      </c>
      <c r="H125" s="2">
        <f t="shared" si="42"/>
        <v>11.661300000000001</v>
      </c>
      <c r="I125" s="4">
        <v>27.05</v>
      </c>
      <c r="J125" s="2">
        <f t="shared" si="43"/>
        <v>8.0113000000000003</v>
      </c>
      <c r="K125" s="2">
        <f t="shared" si="44"/>
        <v>6.7899999999999991</v>
      </c>
      <c r="L125" s="2">
        <f t="shared" si="45"/>
        <v>14.8</v>
      </c>
      <c r="M125" s="2">
        <f t="shared" si="46"/>
        <v>127112.14</v>
      </c>
      <c r="N125" s="2">
        <f t="shared" si="47"/>
        <v>107734.25</v>
      </c>
      <c r="O125" s="2">
        <f t="shared" si="48"/>
        <v>234846.4</v>
      </c>
      <c r="P125" s="3" t="str">
        <f>IF(O125&lt;=(Referencial!O125*1.05),"PREÇO VÁLIDO","PREÇO INVÁLIDO")</f>
        <v>PREÇO VÁLIDO</v>
      </c>
    </row>
    <row r="126" spans="1:16" ht="24.95" customHeight="1">
      <c r="A126" s="3" t="s">
        <v>24</v>
      </c>
      <c r="B126" s="3" t="s">
        <v>73</v>
      </c>
      <c r="C126" s="3" t="s">
        <v>74</v>
      </c>
      <c r="D126" s="3" t="s">
        <v>75</v>
      </c>
      <c r="E126" s="3">
        <v>90.08</v>
      </c>
      <c r="F126" s="2">
        <v>107.49639999999999</v>
      </c>
      <c r="G126" s="2">
        <v>30.5</v>
      </c>
      <c r="H126" s="2">
        <f t="shared" si="42"/>
        <v>137.99639999999999</v>
      </c>
      <c r="I126" s="4">
        <v>27.05</v>
      </c>
      <c r="J126" s="2">
        <f t="shared" si="43"/>
        <v>136.56639999999999</v>
      </c>
      <c r="K126" s="2">
        <f t="shared" si="44"/>
        <v>38.75</v>
      </c>
      <c r="L126" s="2">
        <f t="shared" si="45"/>
        <v>175.31</v>
      </c>
      <c r="M126" s="2">
        <f t="shared" si="46"/>
        <v>12301.44</v>
      </c>
      <c r="N126" s="2">
        <f t="shared" si="47"/>
        <v>3490.47</v>
      </c>
      <c r="O126" s="2">
        <f t="shared" si="48"/>
        <v>15791.92</v>
      </c>
      <c r="P126" s="3" t="str">
        <f>IF(O126&lt;=(Referencial!O126*1.05),"PREÇO VÁLIDO","PREÇO INVÁLIDO")</f>
        <v>PREÇO VÁLIDO</v>
      </c>
    </row>
    <row r="127" spans="1:16" ht="24.95" customHeight="1">
      <c r="A127" s="3" t="s">
        <v>24</v>
      </c>
      <c r="B127" s="3" t="s">
        <v>76</v>
      </c>
      <c r="C127" s="3" t="s">
        <v>77</v>
      </c>
      <c r="D127" s="3" t="s">
        <v>27</v>
      </c>
      <c r="E127" s="3">
        <v>634.76</v>
      </c>
      <c r="F127" s="2">
        <v>21.531700000000001</v>
      </c>
      <c r="G127" s="2">
        <v>11.31</v>
      </c>
      <c r="H127" s="2">
        <f t="shared" si="42"/>
        <v>32.841700000000003</v>
      </c>
      <c r="I127" s="4">
        <v>27.05</v>
      </c>
      <c r="J127" s="2">
        <f t="shared" si="43"/>
        <v>27.351700000000001</v>
      </c>
      <c r="K127" s="2">
        <f t="shared" si="44"/>
        <v>14.36</v>
      </c>
      <c r="L127" s="2">
        <f t="shared" si="45"/>
        <v>41.71</v>
      </c>
      <c r="M127" s="2">
        <f t="shared" si="46"/>
        <v>17361.05</v>
      </c>
      <c r="N127" s="2">
        <f t="shared" si="47"/>
        <v>9114.77</v>
      </c>
      <c r="O127" s="2">
        <f t="shared" si="48"/>
        <v>26475.83</v>
      </c>
      <c r="P127" s="3" t="str">
        <f>IF(O127&lt;=(Referencial!O127*1.05),"PREÇO VÁLIDO","PREÇO INVÁLIDO")</f>
        <v>PREÇO VÁLIDO</v>
      </c>
    </row>
    <row r="128" spans="1:16" ht="24.95" customHeight="1">
      <c r="A128" s="3"/>
      <c r="B128" s="3"/>
      <c r="C128" s="3" t="s">
        <v>82</v>
      </c>
      <c r="D128" s="3"/>
      <c r="E128" s="3">
        <v>0</v>
      </c>
      <c r="F128" s="2"/>
      <c r="G128" s="2"/>
      <c r="H128" s="3"/>
      <c r="I128" s="4"/>
      <c r="J128" s="3"/>
      <c r="K128" s="3"/>
      <c r="L128" s="3"/>
      <c r="M128" s="3"/>
      <c r="N128" s="3"/>
      <c r="O128" s="3"/>
      <c r="P128" s="3"/>
    </row>
    <row r="129" spans="1:16" ht="24.95" customHeight="1">
      <c r="A129" s="3" t="s">
        <v>24</v>
      </c>
      <c r="B129" s="3" t="s">
        <v>80</v>
      </c>
      <c r="C129" s="3" t="s">
        <v>81</v>
      </c>
      <c r="D129" s="3" t="s">
        <v>39</v>
      </c>
      <c r="E129" s="3">
        <v>1930.39</v>
      </c>
      <c r="F129" s="2">
        <v>121.128</v>
      </c>
      <c r="G129" s="2">
        <v>33.92</v>
      </c>
      <c r="H129" s="2">
        <f t="shared" ref="H129:H134" si="49">F129+G129</f>
        <v>155.048</v>
      </c>
      <c r="I129" s="4">
        <v>27.05</v>
      </c>
      <c r="J129" s="2">
        <f t="shared" ref="J129:J134" si="50">F129+(TRUNC(I129/100*F129,2))</f>
        <v>153.88800000000001</v>
      </c>
      <c r="K129" s="2">
        <f t="shared" ref="K129:K134" si="51">G129+(TRUNC(I129/100*G129,2))</f>
        <v>43.09</v>
      </c>
      <c r="L129" s="2">
        <f t="shared" ref="L129:L134" si="52">TRUNC(J129+K129,2)</f>
        <v>196.97</v>
      </c>
      <c r="M129" s="2">
        <f t="shared" ref="M129:M134" si="53">TRUNC(IF((J129+K129), (J129/(J129+K129)*O129), 0), 2)</f>
        <v>297051.78000000003</v>
      </c>
      <c r="N129" s="2">
        <f t="shared" ref="N129:N134" si="54">TRUNC(IF((J129+K129), (K129/(J129+K129)*O129), 0), 2)</f>
        <v>83177.119999999995</v>
      </c>
      <c r="O129" s="2">
        <f t="shared" ref="O129:O134" si="55">TRUNC(L129*E129,2)</f>
        <v>380228.91</v>
      </c>
      <c r="P129" s="3" t="str">
        <f>IF(O129&lt;=(Referencial!O129*1.05),"PREÇO VÁLIDO","PREÇO INVÁLIDO")</f>
        <v>PREÇO VÁLIDO</v>
      </c>
    </row>
    <row r="130" spans="1:16" ht="24.95" customHeight="1">
      <c r="A130" s="3" t="s">
        <v>24</v>
      </c>
      <c r="B130" s="3" t="s">
        <v>64</v>
      </c>
      <c r="C130" s="3" t="s">
        <v>65</v>
      </c>
      <c r="D130" s="3" t="s">
        <v>27</v>
      </c>
      <c r="E130" s="3">
        <v>526.30999999999995</v>
      </c>
      <c r="F130" s="2">
        <v>184.8</v>
      </c>
      <c r="G130" s="2">
        <v>194.85</v>
      </c>
      <c r="H130" s="2">
        <f t="shared" si="49"/>
        <v>379.65</v>
      </c>
      <c r="I130" s="4">
        <v>27.05</v>
      </c>
      <c r="J130" s="2">
        <f t="shared" si="50"/>
        <v>234.78</v>
      </c>
      <c r="K130" s="2">
        <f t="shared" si="51"/>
        <v>247.55</v>
      </c>
      <c r="L130" s="2">
        <f t="shared" si="52"/>
        <v>482.33</v>
      </c>
      <c r="M130" s="2">
        <f t="shared" si="53"/>
        <v>123567.06</v>
      </c>
      <c r="N130" s="2">
        <f t="shared" si="54"/>
        <v>130288.03</v>
      </c>
      <c r="O130" s="2">
        <f t="shared" si="55"/>
        <v>253855.1</v>
      </c>
      <c r="P130" s="3" t="str">
        <f>IF(O130&lt;=(Referencial!O130*1.05),"PREÇO VÁLIDO","PREÇO INVÁLIDO")</f>
        <v>PREÇO VÁLIDO</v>
      </c>
    </row>
    <row r="131" spans="1:16" ht="24.95" customHeight="1">
      <c r="A131" s="3" t="s">
        <v>24</v>
      </c>
      <c r="B131" s="3" t="s">
        <v>66</v>
      </c>
      <c r="C131" s="3" t="s">
        <v>67</v>
      </c>
      <c r="D131" s="3" t="s">
        <v>27</v>
      </c>
      <c r="E131" s="3">
        <v>526.30999999999995</v>
      </c>
      <c r="F131" s="2">
        <v>507.44</v>
      </c>
      <c r="G131" s="2">
        <v>0</v>
      </c>
      <c r="H131" s="2">
        <f t="shared" si="49"/>
        <v>507.44</v>
      </c>
      <c r="I131" s="4">
        <v>15</v>
      </c>
      <c r="J131" s="2">
        <f t="shared" si="50"/>
        <v>583.54999999999995</v>
      </c>
      <c r="K131" s="2">
        <f t="shared" si="51"/>
        <v>0</v>
      </c>
      <c r="L131" s="2">
        <f t="shared" si="52"/>
        <v>583.54999999999995</v>
      </c>
      <c r="M131" s="2">
        <f t="shared" si="53"/>
        <v>307128.2</v>
      </c>
      <c r="N131" s="2">
        <f t="shared" si="54"/>
        <v>0</v>
      </c>
      <c r="O131" s="2">
        <f t="shared" si="55"/>
        <v>307128.2</v>
      </c>
      <c r="P131" s="3" t="str">
        <f>IF(O131&lt;=(Referencial!O131*1.05),"PREÇO VÁLIDO","PREÇO INVÁLIDO")</f>
        <v>PREÇO VÁLIDO</v>
      </c>
    </row>
    <row r="132" spans="1:16" ht="24.95" customHeight="1">
      <c r="A132" s="3" t="s">
        <v>24</v>
      </c>
      <c r="B132" s="3" t="s">
        <v>68</v>
      </c>
      <c r="C132" s="3" t="s">
        <v>69</v>
      </c>
      <c r="D132" s="3" t="s">
        <v>27</v>
      </c>
      <c r="E132" s="3">
        <v>526.30999999999995</v>
      </c>
      <c r="F132" s="2">
        <v>8.99</v>
      </c>
      <c r="G132" s="2">
        <v>23.48</v>
      </c>
      <c r="H132" s="2">
        <f t="shared" si="49"/>
        <v>32.47</v>
      </c>
      <c r="I132" s="4">
        <v>27.05</v>
      </c>
      <c r="J132" s="2">
        <f t="shared" si="50"/>
        <v>11.42</v>
      </c>
      <c r="K132" s="2">
        <f t="shared" si="51"/>
        <v>29.83</v>
      </c>
      <c r="L132" s="2">
        <f t="shared" si="52"/>
        <v>41.25</v>
      </c>
      <c r="M132" s="2">
        <f t="shared" si="53"/>
        <v>6010.45</v>
      </c>
      <c r="N132" s="2">
        <f t="shared" si="54"/>
        <v>15699.82</v>
      </c>
      <c r="O132" s="2">
        <f t="shared" si="55"/>
        <v>21710.28</v>
      </c>
      <c r="P132" s="3" t="str">
        <f>IF(O132&lt;=(Referencial!O132*1.05),"PREÇO VÁLIDO","PREÇO INVÁLIDO")</f>
        <v>PREÇO VÁLIDO</v>
      </c>
    </row>
    <row r="133" spans="1:16" ht="24.95" customHeight="1">
      <c r="A133" s="3" t="s">
        <v>24</v>
      </c>
      <c r="B133" s="3" t="s">
        <v>70</v>
      </c>
      <c r="C133" s="3" t="s">
        <v>71</v>
      </c>
      <c r="D133" s="3" t="s">
        <v>72</v>
      </c>
      <c r="E133" s="3">
        <v>85468</v>
      </c>
      <c r="F133" s="2">
        <v>6.3113000000000001</v>
      </c>
      <c r="G133" s="2">
        <v>5.35</v>
      </c>
      <c r="H133" s="2">
        <f t="shared" si="49"/>
        <v>11.661300000000001</v>
      </c>
      <c r="I133" s="4">
        <v>27.05</v>
      </c>
      <c r="J133" s="2">
        <f t="shared" si="50"/>
        <v>8.0113000000000003</v>
      </c>
      <c r="K133" s="2">
        <f t="shared" si="51"/>
        <v>6.7899999999999991</v>
      </c>
      <c r="L133" s="2">
        <f t="shared" si="52"/>
        <v>14.8</v>
      </c>
      <c r="M133" s="2">
        <f t="shared" si="53"/>
        <v>684649.65</v>
      </c>
      <c r="N133" s="2">
        <f t="shared" si="54"/>
        <v>580276.74</v>
      </c>
      <c r="O133" s="2">
        <f t="shared" si="55"/>
        <v>1264926.3999999999</v>
      </c>
      <c r="P133" s="3" t="str">
        <f>IF(O133&lt;=(Referencial!O133*1.05),"PREÇO VÁLIDO","PREÇO INVÁLIDO")</f>
        <v>PREÇO VÁLIDO</v>
      </c>
    </row>
    <row r="134" spans="1:16" ht="24.95" customHeight="1">
      <c r="A134" s="3" t="s">
        <v>24</v>
      </c>
      <c r="B134" s="3" t="s">
        <v>76</v>
      </c>
      <c r="C134" s="3" t="s">
        <v>77</v>
      </c>
      <c r="D134" s="3" t="s">
        <v>27</v>
      </c>
      <c r="E134" s="3">
        <v>7225</v>
      </c>
      <c r="F134" s="2">
        <v>21.531700000000001</v>
      </c>
      <c r="G134" s="2">
        <v>11.31</v>
      </c>
      <c r="H134" s="2">
        <f t="shared" si="49"/>
        <v>32.841700000000003</v>
      </c>
      <c r="I134" s="4">
        <v>27.05</v>
      </c>
      <c r="J134" s="2">
        <f t="shared" si="50"/>
        <v>27.351700000000001</v>
      </c>
      <c r="K134" s="2">
        <f t="shared" si="51"/>
        <v>14.36</v>
      </c>
      <c r="L134" s="2">
        <f t="shared" si="52"/>
        <v>41.71</v>
      </c>
      <c r="M134" s="2">
        <f t="shared" si="53"/>
        <v>197607.97</v>
      </c>
      <c r="N134" s="2">
        <f t="shared" si="54"/>
        <v>103746.77</v>
      </c>
      <c r="O134" s="2">
        <f t="shared" si="55"/>
        <v>301354.75</v>
      </c>
      <c r="P134" s="3" t="str">
        <f>IF(O134&lt;=(Referencial!O134*1.05),"PREÇO VÁLIDO","PREÇO INVÁLIDO")</f>
        <v>PREÇO VÁLIDO</v>
      </c>
    </row>
    <row r="135" spans="1:16" ht="24.95" customHeight="1">
      <c r="A135" s="3"/>
      <c r="B135" s="3"/>
      <c r="C135" s="3" t="s">
        <v>83</v>
      </c>
      <c r="D135" s="3"/>
      <c r="E135" s="3">
        <v>0</v>
      </c>
      <c r="F135" s="2"/>
      <c r="G135" s="2"/>
      <c r="H135" s="3"/>
      <c r="I135" s="4"/>
      <c r="J135" s="3"/>
      <c r="K135" s="3"/>
      <c r="L135" s="3"/>
      <c r="M135" s="3"/>
      <c r="N135" s="3"/>
      <c r="O135" s="3"/>
      <c r="P135" s="3"/>
    </row>
    <row r="136" spans="1:16" ht="24.95" customHeight="1">
      <c r="A136" s="3" t="s">
        <v>24</v>
      </c>
      <c r="B136" s="3" t="s">
        <v>78</v>
      </c>
      <c r="C136" s="3" t="s">
        <v>79</v>
      </c>
      <c r="D136" s="3" t="s">
        <v>27</v>
      </c>
      <c r="E136" s="3">
        <v>4.8</v>
      </c>
      <c r="F136" s="2">
        <v>396.12270000000001</v>
      </c>
      <c r="G136" s="2">
        <v>241.81</v>
      </c>
      <c r="H136" s="2">
        <f t="shared" ref="H136:H141" si="56">F136+G136</f>
        <v>637.93270000000007</v>
      </c>
      <c r="I136" s="4">
        <v>27.05</v>
      </c>
      <c r="J136" s="2">
        <f t="shared" ref="J136:J141" si="57">F136+(TRUNC(I136/100*F136,2))</f>
        <v>503.27269999999999</v>
      </c>
      <c r="K136" s="2">
        <f t="shared" ref="K136:K141" si="58">G136+(TRUNC(I136/100*G136,2))</f>
        <v>307.21000000000004</v>
      </c>
      <c r="L136" s="2">
        <f t="shared" ref="L136:L141" si="59">TRUNC(J136+K136,2)</f>
        <v>810.48</v>
      </c>
      <c r="M136" s="2">
        <f t="shared" ref="M136:M141" si="60">TRUNC(IF((J136+K136), (J136/(J136+K136)*O136), 0), 2)</f>
        <v>2415.69</v>
      </c>
      <c r="N136" s="2">
        <f t="shared" ref="N136:N141" si="61">TRUNC(IF((J136+K136), (K136/(J136+K136)*O136), 0), 2)</f>
        <v>1474.6</v>
      </c>
      <c r="O136" s="2">
        <f t="shared" ref="O136:O141" si="62">TRUNC(L136*E136,2)</f>
        <v>3890.3</v>
      </c>
      <c r="P136" s="3" t="str">
        <f>IF(O136&lt;=(Referencial!O136*1.05),"PREÇO VÁLIDO","PREÇO INVÁLIDO")</f>
        <v>PREÇO VÁLIDO</v>
      </c>
    </row>
    <row r="137" spans="1:16" ht="24.95" customHeight="1">
      <c r="A137" s="3" t="s">
        <v>24</v>
      </c>
      <c r="B137" s="3" t="s">
        <v>80</v>
      </c>
      <c r="C137" s="3" t="s">
        <v>81</v>
      </c>
      <c r="D137" s="3" t="s">
        <v>39</v>
      </c>
      <c r="E137" s="3">
        <v>8.4</v>
      </c>
      <c r="F137" s="2">
        <v>121.128</v>
      </c>
      <c r="G137" s="2">
        <v>33.92</v>
      </c>
      <c r="H137" s="2">
        <f t="shared" si="56"/>
        <v>155.048</v>
      </c>
      <c r="I137" s="4">
        <v>27.05</v>
      </c>
      <c r="J137" s="2">
        <f t="shared" si="57"/>
        <v>153.88800000000001</v>
      </c>
      <c r="K137" s="2">
        <f t="shared" si="58"/>
        <v>43.09</v>
      </c>
      <c r="L137" s="2">
        <f t="shared" si="59"/>
        <v>196.97</v>
      </c>
      <c r="M137" s="2">
        <f t="shared" si="60"/>
        <v>1292.5999999999999</v>
      </c>
      <c r="N137" s="2">
        <f t="shared" si="61"/>
        <v>361.93</v>
      </c>
      <c r="O137" s="2">
        <f t="shared" si="62"/>
        <v>1654.54</v>
      </c>
      <c r="P137" s="3" t="str">
        <f>IF(O137&lt;=(Referencial!O137*1.05),"PREÇO VÁLIDO","PREÇO INVÁLIDO")</f>
        <v>PREÇO VÁLIDO</v>
      </c>
    </row>
    <row r="138" spans="1:16" ht="24.95" customHeight="1">
      <c r="A138" s="3" t="s">
        <v>24</v>
      </c>
      <c r="B138" s="3" t="s">
        <v>64</v>
      </c>
      <c r="C138" s="3" t="s">
        <v>65</v>
      </c>
      <c r="D138" s="3" t="s">
        <v>27</v>
      </c>
      <c r="E138" s="3">
        <v>14.4</v>
      </c>
      <c r="F138" s="2">
        <v>184.8</v>
      </c>
      <c r="G138" s="2">
        <v>194.85</v>
      </c>
      <c r="H138" s="2">
        <f t="shared" si="56"/>
        <v>379.65</v>
      </c>
      <c r="I138" s="4">
        <v>27.05</v>
      </c>
      <c r="J138" s="2">
        <f t="shared" si="57"/>
        <v>234.78</v>
      </c>
      <c r="K138" s="2">
        <f t="shared" si="58"/>
        <v>247.55</v>
      </c>
      <c r="L138" s="2">
        <f t="shared" si="59"/>
        <v>482.33</v>
      </c>
      <c r="M138" s="2">
        <f t="shared" si="60"/>
        <v>3380.83</v>
      </c>
      <c r="N138" s="2">
        <f t="shared" si="61"/>
        <v>3564.71</v>
      </c>
      <c r="O138" s="2">
        <f t="shared" si="62"/>
        <v>6945.55</v>
      </c>
      <c r="P138" s="3" t="str">
        <f>IF(O138&lt;=(Referencial!O138*1.05),"PREÇO VÁLIDO","PREÇO INVÁLIDO")</f>
        <v>PREÇO VÁLIDO</v>
      </c>
    </row>
    <row r="139" spans="1:16" ht="24.95" customHeight="1">
      <c r="A139" s="3" t="s">
        <v>24</v>
      </c>
      <c r="B139" s="3" t="s">
        <v>66</v>
      </c>
      <c r="C139" s="3" t="s">
        <v>67</v>
      </c>
      <c r="D139" s="3" t="s">
        <v>27</v>
      </c>
      <c r="E139" s="3">
        <v>14.4</v>
      </c>
      <c r="F139" s="2">
        <v>507.44</v>
      </c>
      <c r="G139" s="2">
        <v>0</v>
      </c>
      <c r="H139" s="2">
        <f t="shared" si="56"/>
        <v>507.44</v>
      </c>
      <c r="I139" s="4">
        <v>15</v>
      </c>
      <c r="J139" s="2">
        <f t="shared" si="57"/>
        <v>583.54999999999995</v>
      </c>
      <c r="K139" s="2">
        <f t="shared" si="58"/>
        <v>0</v>
      </c>
      <c r="L139" s="2">
        <f t="shared" si="59"/>
        <v>583.54999999999995</v>
      </c>
      <c r="M139" s="2">
        <f t="shared" si="60"/>
        <v>8403.1200000000008</v>
      </c>
      <c r="N139" s="2">
        <f t="shared" si="61"/>
        <v>0</v>
      </c>
      <c r="O139" s="2">
        <f t="shared" si="62"/>
        <v>8403.1200000000008</v>
      </c>
      <c r="P139" s="3" t="str">
        <f>IF(O139&lt;=(Referencial!O139*1.05),"PREÇO VÁLIDO","PREÇO INVÁLIDO")</f>
        <v>PREÇO VÁLIDO</v>
      </c>
    </row>
    <row r="140" spans="1:16" ht="24.95" customHeight="1">
      <c r="A140" s="3" t="s">
        <v>24</v>
      </c>
      <c r="B140" s="3" t="s">
        <v>68</v>
      </c>
      <c r="C140" s="3" t="s">
        <v>69</v>
      </c>
      <c r="D140" s="3" t="s">
        <v>27</v>
      </c>
      <c r="E140" s="3">
        <v>14.4</v>
      </c>
      <c r="F140" s="2">
        <v>8.99</v>
      </c>
      <c r="G140" s="2">
        <v>23.48</v>
      </c>
      <c r="H140" s="2">
        <f t="shared" si="56"/>
        <v>32.47</v>
      </c>
      <c r="I140" s="4">
        <v>27.05</v>
      </c>
      <c r="J140" s="2">
        <f t="shared" si="57"/>
        <v>11.42</v>
      </c>
      <c r="K140" s="2">
        <f t="shared" si="58"/>
        <v>29.83</v>
      </c>
      <c r="L140" s="2">
        <f t="shared" si="59"/>
        <v>41.25</v>
      </c>
      <c r="M140" s="2">
        <f t="shared" si="60"/>
        <v>164.44</v>
      </c>
      <c r="N140" s="2">
        <f t="shared" si="61"/>
        <v>429.55</v>
      </c>
      <c r="O140" s="2">
        <f t="shared" si="62"/>
        <v>594</v>
      </c>
      <c r="P140" s="3" t="str">
        <f>IF(O140&lt;=(Referencial!O140*1.05),"PREÇO VÁLIDO","PREÇO INVÁLIDO")</f>
        <v>PREÇO VÁLIDO</v>
      </c>
    </row>
    <row r="141" spans="1:16" ht="24.95" customHeight="1">
      <c r="A141" s="3" t="s">
        <v>24</v>
      </c>
      <c r="B141" s="3" t="s">
        <v>70</v>
      </c>
      <c r="C141" s="3" t="s">
        <v>71</v>
      </c>
      <c r="D141" s="3" t="s">
        <v>72</v>
      </c>
      <c r="E141" s="3">
        <v>1440</v>
      </c>
      <c r="F141" s="2">
        <v>6.3113000000000001</v>
      </c>
      <c r="G141" s="2">
        <v>5.35</v>
      </c>
      <c r="H141" s="2">
        <f t="shared" si="56"/>
        <v>11.661300000000001</v>
      </c>
      <c r="I141" s="4">
        <v>27.05</v>
      </c>
      <c r="J141" s="2">
        <f t="shared" si="57"/>
        <v>8.0113000000000003</v>
      </c>
      <c r="K141" s="2">
        <f t="shared" si="58"/>
        <v>6.7899999999999991</v>
      </c>
      <c r="L141" s="2">
        <f t="shared" si="59"/>
        <v>14.8</v>
      </c>
      <c r="M141" s="2">
        <f t="shared" si="60"/>
        <v>11535.25</v>
      </c>
      <c r="N141" s="2">
        <f t="shared" si="61"/>
        <v>9776.74</v>
      </c>
      <c r="O141" s="2">
        <f t="shared" si="62"/>
        <v>21312</v>
      </c>
      <c r="P141" s="3" t="str">
        <f>IF(O141&lt;=(Referencial!O141*1.05),"PREÇO VÁLIDO","PREÇO INVÁLIDO")</f>
        <v>PREÇO VÁLIDO</v>
      </c>
    </row>
    <row r="142" spans="1:16" ht="24.95" customHeight="1">
      <c r="A142" s="3"/>
      <c r="B142" s="3"/>
      <c r="C142" s="3" t="s">
        <v>84</v>
      </c>
      <c r="D142" s="3"/>
      <c r="E142" s="3">
        <v>0</v>
      </c>
      <c r="F142" s="2"/>
      <c r="G142" s="2"/>
      <c r="H142" s="3"/>
      <c r="I142" s="4"/>
      <c r="J142" s="3"/>
      <c r="K142" s="3"/>
      <c r="L142" s="3"/>
      <c r="M142" s="3"/>
      <c r="N142" s="3"/>
      <c r="O142" s="3"/>
      <c r="P142" s="3"/>
    </row>
    <row r="143" spans="1:16" ht="24.95" customHeight="1">
      <c r="A143" s="3" t="s">
        <v>24</v>
      </c>
      <c r="B143" s="3" t="s">
        <v>80</v>
      </c>
      <c r="C143" s="3" t="s">
        <v>81</v>
      </c>
      <c r="D143" s="3" t="s">
        <v>39</v>
      </c>
      <c r="E143" s="3">
        <v>455</v>
      </c>
      <c r="F143" s="2">
        <v>121.128</v>
      </c>
      <c r="G143" s="2">
        <v>33.92</v>
      </c>
      <c r="H143" s="2">
        <f>F143+G143</f>
        <v>155.048</v>
      </c>
      <c r="I143" s="4">
        <v>27.05</v>
      </c>
      <c r="J143" s="2">
        <f>F143+(TRUNC(I143/100*F143,2))</f>
        <v>153.88800000000001</v>
      </c>
      <c r="K143" s="2">
        <f>G143+(TRUNC(I143/100*G143,2))</f>
        <v>43.09</v>
      </c>
      <c r="L143" s="2">
        <f>TRUNC(J143+K143,2)</f>
        <v>196.97</v>
      </c>
      <c r="M143" s="2">
        <f>TRUNC(IF((J143+K143), (J143/(J143+K143)*O143), 0), 2)</f>
        <v>70016.19</v>
      </c>
      <c r="N143" s="2">
        <f>TRUNC(IF((J143+K143), (K143/(J143+K143)*O143), 0), 2)</f>
        <v>19605.150000000001</v>
      </c>
      <c r="O143" s="2">
        <f>TRUNC(L143*E143,2)</f>
        <v>89621.35</v>
      </c>
      <c r="P143" s="3" t="str">
        <f>IF(O143&lt;=(Referencial!O143*1.05),"PREÇO VÁLIDO","PREÇO INVÁLIDO")</f>
        <v>PREÇO VÁLIDO</v>
      </c>
    </row>
    <row r="144" spans="1:16" ht="24.95" customHeight="1">
      <c r="A144" s="3" t="s">
        <v>24</v>
      </c>
      <c r="B144" s="3" t="s">
        <v>64</v>
      </c>
      <c r="C144" s="3" t="s">
        <v>65</v>
      </c>
      <c r="D144" s="3" t="s">
        <v>27</v>
      </c>
      <c r="E144" s="3">
        <v>57.5</v>
      </c>
      <c r="F144" s="2">
        <v>184.8</v>
      </c>
      <c r="G144" s="2">
        <v>194.85</v>
      </c>
      <c r="H144" s="2">
        <f>F144+G144</f>
        <v>379.65</v>
      </c>
      <c r="I144" s="4">
        <v>27.05</v>
      </c>
      <c r="J144" s="2">
        <f>F144+(TRUNC(I144/100*F144,2))</f>
        <v>234.78</v>
      </c>
      <c r="K144" s="2">
        <f>G144+(TRUNC(I144/100*G144,2))</f>
        <v>247.55</v>
      </c>
      <c r="L144" s="2">
        <f>TRUNC(J144+K144,2)</f>
        <v>482.33</v>
      </c>
      <c r="M144" s="2">
        <f>TRUNC(IF((J144+K144), (J144/(J144+K144)*O144), 0), 2)</f>
        <v>13499.84</v>
      </c>
      <c r="N144" s="2">
        <f>TRUNC(IF((J144+K144), (K144/(J144+K144)*O144), 0), 2)</f>
        <v>14234.12</v>
      </c>
      <c r="O144" s="2">
        <f>TRUNC(L144*E144,2)</f>
        <v>27733.97</v>
      </c>
      <c r="P144" s="3" t="str">
        <f>IF(O144&lt;=(Referencial!O144*1.05),"PREÇO VÁLIDO","PREÇO INVÁLIDO")</f>
        <v>PREÇO VÁLIDO</v>
      </c>
    </row>
    <row r="145" spans="1:16" ht="24.95" customHeight="1">
      <c r="A145" s="3" t="s">
        <v>24</v>
      </c>
      <c r="B145" s="3" t="s">
        <v>66</v>
      </c>
      <c r="C145" s="3" t="s">
        <v>67</v>
      </c>
      <c r="D145" s="3" t="s">
        <v>27</v>
      </c>
      <c r="E145" s="3">
        <v>57.5</v>
      </c>
      <c r="F145" s="2">
        <v>507.44</v>
      </c>
      <c r="G145" s="2">
        <v>0</v>
      </c>
      <c r="H145" s="2">
        <f>F145+G145</f>
        <v>507.44</v>
      </c>
      <c r="I145" s="4">
        <v>15</v>
      </c>
      <c r="J145" s="2">
        <f>F145+(TRUNC(I145/100*F145,2))</f>
        <v>583.54999999999995</v>
      </c>
      <c r="K145" s="2">
        <f>G145+(TRUNC(I145/100*G145,2))</f>
        <v>0</v>
      </c>
      <c r="L145" s="2">
        <f>TRUNC(J145+K145,2)</f>
        <v>583.54999999999995</v>
      </c>
      <c r="M145" s="2">
        <f>TRUNC(IF((J145+K145), (J145/(J145+K145)*O145), 0), 2)</f>
        <v>33554.120000000003</v>
      </c>
      <c r="N145" s="2">
        <f>TRUNC(IF((J145+K145), (K145/(J145+K145)*O145), 0), 2)</f>
        <v>0</v>
      </c>
      <c r="O145" s="2">
        <f>TRUNC(L145*E145,2)</f>
        <v>33554.120000000003</v>
      </c>
      <c r="P145" s="3" t="str">
        <f>IF(O145&lt;=(Referencial!O145*1.05),"PREÇO VÁLIDO","PREÇO INVÁLIDO")</f>
        <v>PREÇO VÁLIDO</v>
      </c>
    </row>
    <row r="146" spans="1:16" ht="24.95" customHeight="1">
      <c r="A146" s="3" t="s">
        <v>24</v>
      </c>
      <c r="B146" s="3" t="s">
        <v>68</v>
      </c>
      <c r="C146" s="3" t="s">
        <v>69</v>
      </c>
      <c r="D146" s="3" t="s">
        <v>27</v>
      </c>
      <c r="E146" s="3">
        <v>57.5</v>
      </c>
      <c r="F146" s="2">
        <v>8.99</v>
      </c>
      <c r="G146" s="2">
        <v>23.48</v>
      </c>
      <c r="H146" s="2">
        <f>F146+G146</f>
        <v>32.47</v>
      </c>
      <c r="I146" s="4">
        <v>27.05</v>
      </c>
      <c r="J146" s="2">
        <f>F146+(TRUNC(I146/100*F146,2))</f>
        <v>11.42</v>
      </c>
      <c r="K146" s="2">
        <f>G146+(TRUNC(I146/100*G146,2))</f>
        <v>29.83</v>
      </c>
      <c r="L146" s="2">
        <f>TRUNC(J146+K146,2)</f>
        <v>41.25</v>
      </c>
      <c r="M146" s="2">
        <f>TRUNC(IF((J146+K146), (J146/(J146+K146)*O146), 0), 2)</f>
        <v>656.64</v>
      </c>
      <c r="N146" s="2">
        <f>TRUNC(IF((J146+K146), (K146/(J146+K146)*O146), 0), 2)</f>
        <v>1715.22</v>
      </c>
      <c r="O146" s="2">
        <f>TRUNC(L146*E146,2)</f>
        <v>2371.87</v>
      </c>
      <c r="P146" s="3" t="str">
        <f>IF(O146&lt;=(Referencial!O146*1.05),"PREÇO VÁLIDO","PREÇO INVÁLIDO")</f>
        <v>PREÇO VÁLIDO</v>
      </c>
    </row>
    <row r="147" spans="1:16" ht="24.95" customHeight="1">
      <c r="A147" s="3" t="s">
        <v>24</v>
      </c>
      <c r="B147" s="3" t="s">
        <v>70</v>
      </c>
      <c r="C147" s="3" t="s">
        <v>71</v>
      </c>
      <c r="D147" s="3" t="s">
        <v>72</v>
      </c>
      <c r="E147" s="3">
        <v>4600</v>
      </c>
      <c r="F147" s="2">
        <v>6.3113000000000001</v>
      </c>
      <c r="G147" s="2">
        <v>5.35</v>
      </c>
      <c r="H147" s="2">
        <f>F147+G147</f>
        <v>11.661300000000001</v>
      </c>
      <c r="I147" s="4">
        <v>27.05</v>
      </c>
      <c r="J147" s="2">
        <f>F147+(TRUNC(I147/100*F147,2))</f>
        <v>8.0113000000000003</v>
      </c>
      <c r="K147" s="2">
        <f>G147+(TRUNC(I147/100*G147,2))</f>
        <v>6.7899999999999991</v>
      </c>
      <c r="L147" s="2">
        <f>TRUNC(J147+K147,2)</f>
        <v>14.8</v>
      </c>
      <c r="M147" s="2">
        <f>TRUNC(IF((J147+K147), (J147/(J147+K147)*O147), 0), 2)</f>
        <v>36848.74</v>
      </c>
      <c r="N147" s="2">
        <f>TRUNC(IF((J147+K147), (K147/(J147+K147)*O147), 0), 2)</f>
        <v>31231.25</v>
      </c>
      <c r="O147" s="2">
        <f>TRUNC(L147*E147,2)</f>
        <v>68080</v>
      </c>
      <c r="P147" s="3" t="str">
        <f>IF(O147&lt;=(Referencial!O147*1.05),"PREÇO VÁLIDO","PREÇO INVÁLIDO")</f>
        <v>PREÇO VÁLIDO</v>
      </c>
    </row>
    <row r="148" spans="1:16" ht="24.95" customHeight="1">
      <c r="A148" s="3"/>
      <c r="B148" s="3"/>
      <c r="C148" s="3" t="s">
        <v>87</v>
      </c>
      <c r="D148" s="3"/>
      <c r="E148" s="3">
        <v>0</v>
      </c>
      <c r="F148" s="2"/>
      <c r="G148" s="2"/>
      <c r="H148" s="3"/>
      <c r="I148" s="4"/>
      <c r="J148" s="3"/>
      <c r="K148" s="3"/>
      <c r="L148" s="3"/>
      <c r="M148" s="3"/>
      <c r="N148" s="3"/>
      <c r="O148" s="3"/>
      <c r="P148" s="3"/>
    </row>
    <row r="149" spans="1:16" ht="24.95" customHeight="1">
      <c r="A149" s="3"/>
      <c r="B149" s="3"/>
      <c r="C149" s="3" t="s">
        <v>93</v>
      </c>
      <c r="D149" s="3"/>
      <c r="E149" s="3">
        <v>0</v>
      </c>
      <c r="F149" s="2"/>
      <c r="G149" s="2"/>
      <c r="H149" s="3"/>
      <c r="I149" s="4"/>
      <c r="J149" s="3"/>
      <c r="K149" s="3"/>
      <c r="L149" s="3"/>
      <c r="M149" s="3"/>
      <c r="N149" s="3"/>
      <c r="O149" s="3"/>
      <c r="P149" s="3"/>
    </row>
    <row r="150" spans="1:16" ht="24.95" customHeight="1">
      <c r="A150" s="3" t="s">
        <v>24</v>
      </c>
      <c r="B150" s="3" t="s">
        <v>104</v>
      </c>
      <c r="C150" s="3" t="s">
        <v>105</v>
      </c>
      <c r="D150" s="3" t="s">
        <v>27</v>
      </c>
      <c r="E150" s="3">
        <v>916</v>
      </c>
      <c r="F150" s="2">
        <v>1032.1097</v>
      </c>
      <c r="G150" s="2">
        <v>93.91</v>
      </c>
      <c r="H150" s="2">
        <f>F150+G150</f>
        <v>1126.0197000000001</v>
      </c>
      <c r="I150" s="4">
        <v>27.05</v>
      </c>
      <c r="J150" s="2">
        <f>F150+(TRUNC(I150/100*F150,2))</f>
        <v>1311.2897</v>
      </c>
      <c r="K150" s="2">
        <f>G150+(TRUNC(I150/100*G150,2))</f>
        <v>119.31</v>
      </c>
      <c r="L150" s="2">
        <f>TRUNC(J150+K150,2)</f>
        <v>1430.59</v>
      </c>
      <c r="M150" s="2">
        <f>TRUNC(IF((J150+K150), (J150/(J150+K150)*O150), 0), 2)</f>
        <v>1201133.22</v>
      </c>
      <c r="N150" s="2">
        <f>TRUNC(IF((J150+K150), (K150/(J150+K150)*O150), 0), 2)</f>
        <v>109287.21</v>
      </c>
      <c r="O150" s="2">
        <f>TRUNC(L150*E150,2)</f>
        <v>1310420.44</v>
      </c>
      <c r="P150" s="3" t="str">
        <f>IF(O150&lt;=(Referencial!O150*1.05),"PREÇO VÁLIDO","PREÇO INVÁLIDO")</f>
        <v>PREÇO VÁLIDO</v>
      </c>
    </row>
    <row r="151" spans="1:16" ht="24.95" customHeight="1">
      <c r="A151" s="3" t="s">
        <v>24</v>
      </c>
      <c r="B151" s="3" t="s">
        <v>91</v>
      </c>
      <c r="C151" s="3" t="s">
        <v>92</v>
      </c>
      <c r="D151" s="3" t="s">
        <v>39</v>
      </c>
      <c r="E151" s="3">
        <v>180</v>
      </c>
      <c r="F151" s="2">
        <v>352.88099999999997</v>
      </c>
      <c r="G151" s="2">
        <v>0</v>
      </c>
      <c r="H151" s="2">
        <f>F151+G151</f>
        <v>352.88099999999997</v>
      </c>
      <c r="I151" s="4">
        <v>27.05</v>
      </c>
      <c r="J151" s="2">
        <f>F151+(TRUNC(I151/100*F151,2))</f>
        <v>448.33099999999996</v>
      </c>
      <c r="K151" s="2">
        <f>G151+(TRUNC(I151/100*G151,2))</f>
        <v>0</v>
      </c>
      <c r="L151" s="2">
        <f>TRUNC(J151+K151,2)</f>
        <v>448.33</v>
      </c>
      <c r="M151" s="2">
        <f>TRUNC(IF((J151+K151), (J151/(J151+K151)*O151), 0), 2)</f>
        <v>80699.399999999994</v>
      </c>
      <c r="N151" s="2">
        <f>TRUNC(IF((J151+K151), (K151/(J151+K151)*O151), 0), 2)</f>
        <v>0</v>
      </c>
      <c r="O151" s="2">
        <f>TRUNC(L151*E151,2)</f>
        <v>80699.399999999994</v>
      </c>
      <c r="P151" s="3" t="str">
        <f>IF(O151&lt;=(Referencial!O151*1.05),"PREÇO VÁLIDO","PREÇO INVÁLIDO")</f>
        <v>PREÇO VÁLIDO</v>
      </c>
    </row>
    <row r="152" spans="1:16" ht="24.95" customHeight="1">
      <c r="A152" s="3" t="s">
        <v>24</v>
      </c>
      <c r="B152" s="3" t="s">
        <v>94</v>
      </c>
      <c r="C152" s="3" t="s">
        <v>95</v>
      </c>
      <c r="D152" s="3" t="s">
        <v>39</v>
      </c>
      <c r="E152" s="3">
        <v>133</v>
      </c>
      <c r="F152" s="2">
        <v>340.00869999999998</v>
      </c>
      <c r="G152" s="2">
        <v>0</v>
      </c>
      <c r="H152" s="2">
        <f>F152+G152</f>
        <v>340.00869999999998</v>
      </c>
      <c r="I152" s="4">
        <v>27.05</v>
      </c>
      <c r="J152" s="2">
        <f>F152+(TRUNC(I152/100*F152,2))</f>
        <v>431.9787</v>
      </c>
      <c r="K152" s="2">
        <f>G152+(TRUNC(I152/100*G152,2))</f>
        <v>0</v>
      </c>
      <c r="L152" s="2">
        <f>TRUNC(J152+K152,2)</f>
        <v>431.97</v>
      </c>
      <c r="M152" s="2">
        <f>TRUNC(IF((J152+K152), (J152/(J152+K152)*O152), 0), 2)</f>
        <v>57452.01</v>
      </c>
      <c r="N152" s="2">
        <f>TRUNC(IF((J152+K152), (K152/(J152+K152)*O152), 0), 2)</f>
        <v>0</v>
      </c>
      <c r="O152" s="2">
        <f>TRUNC(L152*E152,2)</f>
        <v>57452.01</v>
      </c>
      <c r="P152" s="3" t="str">
        <f>IF(O152&lt;=(Referencial!O152*1.05),"PREÇO VÁLIDO","PREÇO INVÁLIDO")</f>
        <v>PREÇO VÁLIDO</v>
      </c>
    </row>
    <row r="153" spans="1:16" ht="24.95" customHeight="1">
      <c r="A153" s="3"/>
      <c r="B153" s="3"/>
      <c r="C153" s="3" t="s">
        <v>88</v>
      </c>
      <c r="D153" s="3"/>
      <c r="E153" s="3">
        <v>0</v>
      </c>
      <c r="F153" s="2"/>
      <c r="G153" s="2"/>
      <c r="H153" s="3"/>
      <c r="I153" s="4"/>
      <c r="J153" s="3"/>
      <c r="K153" s="3"/>
      <c r="L153" s="3"/>
      <c r="M153" s="3"/>
      <c r="N153" s="3"/>
      <c r="O153" s="3"/>
      <c r="P153" s="3"/>
    </row>
    <row r="154" spans="1:16" ht="24.95" customHeight="1">
      <c r="A154" s="3" t="s">
        <v>24</v>
      </c>
      <c r="B154" s="3" t="s">
        <v>104</v>
      </c>
      <c r="C154" s="3" t="s">
        <v>105</v>
      </c>
      <c r="D154" s="3" t="s">
        <v>27</v>
      </c>
      <c r="E154" s="3">
        <v>493</v>
      </c>
      <c r="F154" s="2">
        <v>1032.1097</v>
      </c>
      <c r="G154" s="2">
        <v>93.91</v>
      </c>
      <c r="H154" s="2">
        <f>F154+G154</f>
        <v>1126.0197000000001</v>
      </c>
      <c r="I154" s="4">
        <v>27.05</v>
      </c>
      <c r="J154" s="2">
        <f>F154+(TRUNC(I154/100*F154,2))</f>
        <v>1311.2897</v>
      </c>
      <c r="K154" s="2">
        <f>G154+(TRUNC(I154/100*G154,2))</f>
        <v>119.31</v>
      </c>
      <c r="L154" s="2">
        <f>TRUNC(J154+K154,2)</f>
        <v>1430.59</v>
      </c>
      <c r="M154" s="2">
        <f>TRUNC(IF((J154+K154), (J154/(J154+K154)*O154), 0), 2)</f>
        <v>646461.43000000005</v>
      </c>
      <c r="N154" s="2">
        <f>TRUNC(IF((J154+K154), (K154/(J154+K154)*O154), 0), 2)</f>
        <v>58819.43</v>
      </c>
      <c r="O154" s="2">
        <f>TRUNC(L154*E154,2)</f>
        <v>705280.87</v>
      </c>
      <c r="P154" s="3" t="str">
        <f>IF(O154&lt;=(Referencial!O154*1.05),"PREÇO VÁLIDO","PREÇO INVÁLIDO")</f>
        <v>PREÇO VÁLIDO</v>
      </c>
    </row>
    <row r="155" spans="1:16" ht="24.95" customHeight="1">
      <c r="A155" s="3" t="s">
        <v>24</v>
      </c>
      <c r="B155" s="3" t="s">
        <v>91</v>
      </c>
      <c r="C155" s="3" t="s">
        <v>92</v>
      </c>
      <c r="D155" s="3" t="s">
        <v>39</v>
      </c>
      <c r="E155" s="3">
        <v>175</v>
      </c>
      <c r="F155" s="2">
        <v>352.88099999999997</v>
      </c>
      <c r="G155" s="2">
        <v>0</v>
      </c>
      <c r="H155" s="2">
        <f>F155+G155</f>
        <v>352.88099999999997</v>
      </c>
      <c r="I155" s="4">
        <v>27.05</v>
      </c>
      <c r="J155" s="2">
        <f>F155+(TRUNC(I155/100*F155,2))</f>
        <v>448.33099999999996</v>
      </c>
      <c r="K155" s="2">
        <f>G155+(TRUNC(I155/100*G155,2))</f>
        <v>0</v>
      </c>
      <c r="L155" s="2">
        <f>TRUNC(J155+K155,2)</f>
        <v>448.33</v>
      </c>
      <c r="M155" s="2">
        <f>TRUNC(IF((J155+K155), (J155/(J155+K155)*O155), 0), 2)</f>
        <v>78457.75</v>
      </c>
      <c r="N155" s="2">
        <f>TRUNC(IF((J155+K155), (K155/(J155+K155)*O155), 0), 2)</f>
        <v>0</v>
      </c>
      <c r="O155" s="2">
        <f>TRUNC(L155*E155,2)</f>
        <v>78457.75</v>
      </c>
      <c r="P155" s="3" t="str">
        <f>IF(O155&lt;=(Referencial!O155*1.05),"PREÇO VÁLIDO","PREÇO INVÁLIDO")</f>
        <v>PREÇO VÁLIDO</v>
      </c>
    </row>
    <row r="156" spans="1:16" ht="24.95" customHeight="1">
      <c r="A156" s="3"/>
      <c r="B156" s="3"/>
      <c r="C156" s="3" t="s">
        <v>96</v>
      </c>
      <c r="D156" s="3"/>
      <c r="E156" s="3">
        <v>0</v>
      </c>
      <c r="F156" s="2"/>
      <c r="G156" s="2"/>
      <c r="H156" s="3"/>
      <c r="I156" s="4"/>
      <c r="J156" s="3"/>
      <c r="K156" s="3"/>
      <c r="L156" s="3"/>
      <c r="M156" s="3"/>
      <c r="N156" s="3"/>
      <c r="O156" s="3"/>
      <c r="P156" s="3"/>
    </row>
    <row r="157" spans="1:16" ht="24.95" customHeight="1">
      <c r="A157" s="3" t="s">
        <v>24</v>
      </c>
      <c r="B157" s="3" t="s">
        <v>78</v>
      </c>
      <c r="C157" s="3" t="s">
        <v>79</v>
      </c>
      <c r="D157" s="3" t="s">
        <v>27</v>
      </c>
      <c r="E157" s="3">
        <v>23</v>
      </c>
      <c r="F157" s="2">
        <v>396.12270000000001</v>
      </c>
      <c r="G157" s="2">
        <v>241.81</v>
      </c>
      <c r="H157" s="2">
        <f>F157+G157</f>
        <v>637.93270000000007</v>
      </c>
      <c r="I157" s="4">
        <v>27.05</v>
      </c>
      <c r="J157" s="2">
        <f>F157+(TRUNC(I157/100*F157,2))</f>
        <v>503.27269999999999</v>
      </c>
      <c r="K157" s="2">
        <f>G157+(TRUNC(I157/100*G157,2))</f>
        <v>307.21000000000004</v>
      </c>
      <c r="L157" s="2">
        <f>TRUNC(J157+K157,2)</f>
        <v>810.48</v>
      </c>
      <c r="M157" s="2">
        <f>TRUNC(IF((J157+K157), (J157/(J157+K157)*O157), 0), 2)</f>
        <v>11575.23</v>
      </c>
      <c r="N157" s="2">
        <f>TRUNC(IF((J157+K157), (K157/(J157+K157)*O157), 0), 2)</f>
        <v>7065.8</v>
      </c>
      <c r="O157" s="2">
        <f>TRUNC(L157*E157,2)</f>
        <v>18641.04</v>
      </c>
      <c r="P157" s="3" t="str">
        <f>IF(O157&lt;=(Referencial!O157*1.05),"PREÇO VÁLIDO","PREÇO INVÁLIDO")</f>
        <v>PREÇO VÁLIDO</v>
      </c>
    </row>
    <row r="158" spans="1:16" ht="24.95" customHeight="1">
      <c r="A158" s="3" t="s">
        <v>24</v>
      </c>
      <c r="B158" s="3" t="s">
        <v>80</v>
      </c>
      <c r="C158" s="3" t="s">
        <v>81</v>
      </c>
      <c r="D158" s="3" t="s">
        <v>39</v>
      </c>
      <c r="E158" s="3">
        <v>50.1</v>
      </c>
      <c r="F158" s="2">
        <v>121.128</v>
      </c>
      <c r="G158" s="2">
        <v>33.92</v>
      </c>
      <c r="H158" s="2">
        <f>F158+G158</f>
        <v>155.048</v>
      </c>
      <c r="I158" s="4">
        <v>27.05</v>
      </c>
      <c r="J158" s="2">
        <f>F158+(TRUNC(I158/100*F158,2))</f>
        <v>153.88800000000001</v>
      </c>
      <c r="K158" s="2">
        <f>G158+(TRUNC(I158/100*G158,2))</f>
        <v>43.09</v>
      </c>
      <c r="L158" s="2">
        <f>TRUNC(J158+K158,2)</f>
        <v>196.97</v>
      </c>
      <c r="M158" s="2">
        <f>TRUNC(IF((J158+K158), (J158/(J158+K158)*O158), 0), 2)</f>
        <v>7709.47</v>
      </c>
      <c r="N158" s="2">
        <f>TRUNC(IF((J158+K158), (K158/(J158+K158)*O158), 0), 2)</f>
        <v>2158.71</v>
      </c>
      <c r="O158" s="2">
        <f>TRUNC(L158*E158,2)</f>
        <v>9868.19</v>
      </c>
      <c r="P158" s="3" t="str">
        <f>IF(O158&lt;=(Referencial!O158*1.05),"PREÇO VÁLIDO","PREÇO INVÁLIDO")</f>
        <v>PREÇO VÁLIDO</v>
      </c>
    </row>
    <row r="159" spans="1:16" ht="24.95" customHeight="1">
      <c r="A159" s="3"/>
      <c r="B159" s="3"/>
      <c r="C159" s="3" t="s">
        <v>97</v>
      </c>
      <c r="D159" s="3"/>
      <c r="E159" s="3">
        <v>0</v>
      </c>
      <c r="F159" s="2"/>
      <c r="G159" s="2"/>
      <c r="H159" s="3"/>
      <c r="I159" s="4"/>
      <c r="J159" s="3"/>
      <c r="K159" s="3"/>
      <c r="L159" s="3"/>
      <c r="M159" s="3"/>
      <c r="N159" s="3"/>
      <c r="O159" s="3"/>
      <c r="P159" s="3"/>
    </row>
    <row r="160" spans="1:16" ht="24.95" customHeight="1">
      <c r="A160" s="3" t="s">
        <v>24</v>
      </c>
      <c r="B160" s="3" t="s">
        <v>98</v>
      </c>
      <c r="C160" s="3" t="s">
        <v>99</v>
      </c>
      <c r="D160" s="3" t="s">
        <v>27</v>
      </c>
      <c r="E160" s="3">
        <v>16</v>
      </c>
      <c r="F160" s="2">
        <v>850.59649999999999</v>
      </c>
      <c r="G160" s="2">
        <v>46.96</v>
      </c>
      <c r="H160" s="2">
        <f>F160+G160</f>
        <v>897.55650000000003</v>
      </c>
      <c r="I160" s="4">
        <v>27.05</v>
      </c>
      <c r="J160" s="2">
        <f>F160+(TRUNC(I160/100*F160,2))</f>
        <v>1080.6765</v>
      </c>
      <c r="K160" s="2">
        <f>G160+(TRUNC(I160/100*G160,2))</f>
        <v>59.66</v>
      </c>
      <c r="L160" s="2">
        <f>TRUNC(J160+K160,2)</f>
        <v>1140.33</v>
      </c>
      <c r="M160" s="2">
        <f>TRUNC(IF((J160+K160), (J160/(J160+K160)*O160), 0), 2)</f>
        <v>17290.72</v>
      </c>
      <c r="N160" s="2">
        <f>TRUNC(IF((J160+K160), (K160/(J160+K160)*O160), 0), 2)</f>
        <v>954.55</v>
      </c>
      <c r="O160" s="2">
        <f>TRUNC(L160*E160,2)</f>
        <v>18245.28</v>
      </c>
      <c r="P160" s="3" t="str">
        <f>IF(O160&lt;=(Referencial!O160*1.05),"PREÇO VÁLIDO","PREÇO INVÁLIDO")</f>
        <v>PREÇO VÁLIDO</v>
      </c>
    </row>
    <row r="161" spans="1:17" ht="24.95" customHeight="1">
      <c r="A161" s="3"/>
      <c r="B161" s="3"/>
      <c r="C161" s="3" t="s">
        <v>100</v>
      </c>
      <c r="D161" s="3"/>
      <c r="E161" s="3">
        <v>0</v>
      </c>
      <c r="F161" s="2"/>
      <c r="G161" s="2"/>
      <c r="H161" s="3"/>
      <c r="I161" s="4"/>
      <c r="J161" s="3"/>
      <c r="K161" s="3"/>
      <c r="L161" s="3"/>
      <c r="M161" s="3"/>
      <c r="N161" s="3"/>
      <c r="O161" s="3"/>
      <c r="P161" s="3"/>
    </row>
    <row r="162" spans="1:17" ht="24.95" customHeight="1">
      <c r="A162" s="3" t="s">
        <v>24</v>
      </c>
      <c r="B162" s="3" t="s">
        <v>80</v>
      </c>
      <c r="C162" s="3" t="s">
        <v>81</v>
      </c>
      <c r="D162" s="3" t="s">
        <v>39</v>
      </c>
      <c r="E162" s="3">
        <v>608</v>
      </c>
      <c r="F162" s="2">
        <v>121.128</v>
      </c>
      <c r="G162" s="2">
        <v>33.92</v>
      </c>
      <c r="H162" s="2">
        <f>F162+G162</f>
        <v>155.048</v>
      </c>
      <c r="I162" s="4">
        <v>27.05</v>
      </c>
      <c r="J162" s="2">
        <f>F162+(TRUNC(I162/100*F162,2))</f>
        <v>153.88800000000001</v>
      </c>
      <c r="K162" s="2">
        <f>G162+(TRUNC(I162/100*G162,2))</f>
        <v>43.09</v>
      </c>
      <c r="L162" s="2">
        <f>TRUNC(J162+K162,2)</f>
        <v>196.97</v>
      </c>
      <c r="M162" s="2">
        <f>TRUNC(IF((J162+K162), (J162/(J162+K162)*O162), 0), 2)</f>
        <v>93560.1</v>
      </c>
      <c r="N162" s="2">
        <f>TRUNC(IF((J162+K162), (K162/(J162+K162)*O162), 0), 2)</f>
        <v>26197.65</v>
      </c>
      <c r="O162" s="2">
        <f>TRUNC(L162*E162,2)</f>
        <v>119757.75999999999</v>
      </c>
      <c r="P162" s="3" t="str">
        <f>IF(O162&lt;=(Referencial!O162*1.05),"PREÇO VÁLIDO","PREÇO INVÁLIDO")</f>
        <v>PREÇO VÁLIDO</v>
      </c>
    </row>
    <row r="163" spans="1:17" ht="24.95" customHeight="1">
      <c r="A163" s="3" t="s">
        <v>24</v>
      </c>
      <c r="B163" s="3" t="s">
        <v>64</v>
      </c>
      <c r="C163" s="3" t="s">
        <v>65</v>
      </c>
      <c r="D163" s="3" t="s">
        <v>27</v>
      </c>
      <c r="E163" s="3">
        <v>186</v>
      </c>
      <c r="F163" s="2">
        <v>184.8</v>
      </c>
      <c r="G163" s="2">
        <v>194.85</v>
      </c>
      <c r="H163" s="2">
        <f>F163+G163</f>
        <v>379.65</v>
      </c>
      <c r="I163" s="4">
        <v>27.05</v>
      </c>
      <c r="J163" s="2">
        <f>F163+(TRUNC(I163/100*F163,2))</f>
        <v>234.78</v>
      </c>
      <c r="K163" s="2">
        <f>G163+(TRUNC(I163/100*G163,2))</f>
        <v>247.55</v>
      </c>
      <c r="L163" s="2">
        <f>TRUNC(J163+K163,2)</f>
        <v>482.33</v>
      </c>
      <c r="M163" s="2">
        <f>TRUNC(IF((J163+K163), (J163/(J163+K163)*O163), 0), 2)</f>
        <v>43669.08</v>
      </c>
      <c r="N163" s="2">
        <f>TRUNC(IF((J163+K163), (K163/(J163+K163)*O163), 0), 2)</f>
        <v>46044.3</v>
      </c>
      <c r="O163" s="2">
        <f>TRUNC(L163*E163,2)</f>
        <v>89713.38</v>
      </c>
      <c r="P163" s="3" t="str">
        <f>IF(O163&lt;=(Referencial!O163*1.05),"PREÇO VÁLIDO","PREÇO INVÁLIDO")</f>
        <v>PREÇO VÁLIDO</v>
      </c>
    </row>
    <row r="164" spans="1:17" ht="24.95" customHeight="1">
      <c r="A164" s="3" t="s">
        <v>24</v>
      </c>
      <c r="B164" s="3" t="s">
        <v>66</v>
      </c>
      <c r="C164" s="3" t="s">
        <v>67</v>
      </c>
      <c r="D164" s="3" t="s">
        <v>27</v>
      </c>
      <c r="E164" s="3">
        <v>186</v>
      </c>
      <c r="F164" s="2">
        <v>507.44</v>
      </c>
      <c r="G164" s="2">
        <v>0</v>
      </c>
      <c r="H164" s="2">
        <f>F164+G164</f>
        <v>507.44</v>
      </c>
      <c r="I164" s="4">
        <v>15</v>
      </c>
      <c r="J164" s="2">
        <f>F164+(TRUNC(I164/100*F164,2))</f>
        <v>583.54999999999995</v>
      </c>
      <c r="K164" s="2">
        <f>G164+(TRUNC(I164/100*G164,2))</f>
        <v>0</v>
      </c>
      <c r="L164" s="2">
        <f>TRUNC(J164+K164,2)</f>
        <v>583.54999999999995</v>
      </c>
      <c r="M164" s="2">
        <f>TRUNC(IF((J164+K164), (J164/(J164+K164)*O164), 0), 2)</f>
        <v>108540.3</v>
      </c>
      <c r="N164" s="2">
        <f>TRUNC(IF((J164+K164), (K164/(J164+K164)*O164), 0), 2)</f>
        <v>0</v>
      </c>
      <c r="O164" s="2">
        <f>TRUNC(L164*E164,2)</f>
        <v>108540.3</v>
      </c>
      <c r="P164" s="3" t="str">
        <f>IF(O164&lt;=(Referencial!O164*1.05),"PREÇO VÁLIDO","PREÇO INVÁLIDO")</f>
        <v>PREÇO VÁLIDO</v>
      </c>
    </row>
    <row r="165" spans="1:17" ht="24.95" customHeight="1">
      <c r="A165" s="3" t="s">
        <v>24</v>
      </c>
      <c r="B165" s="3" t="s">
        <v>68</v>
      </c>
      <c r="C165" s="3" t="s">
        <v>69</v>
      </c>
      <c r="D165" s="3" t="s">
        <v>27</v>
      </c>
      <c r="E165" s="3">
        <v>186</v>
      </c>
      <c r="F165" s="2">
        <v>8.99</v>
      </c>
      <c r="G165" s="2">
        <v>23.48</v>
      </c>
      <c r="H165" s="2">
        <f>F165+G165</f>
        <v>32.47</v>
      </c>
      <c r="I165" s="4">
        <v>27.05</v>
      </c>
      <c r="J165" s="2">
        <f>F165+(TRUNC(I165/100*F165,2))</f>
        <v>11.42</v>
      </c>
      <c r="K165" s="2">
        <f>G165+(TRUNC(I165/100*G165,2))</f>
        <v>29.83</v>
      </c>
      <c r="L165" s="2">
        <f>TRUNC(J165+K165,2)</f>
        <v>41.25</v>
      </c>
      <c r="M165" s="2">
        <f>TRUNC(IF((J165+K165), (J165/(J165+K165)*O165), 0), 2)</f>
        <v>2124.12</v>
      </c>
      <c r="N165" s="2">
        <f>TRUNC(IF((J165+K165), (K165/(J165+K165)*O165), 0), 2)</f>
        <v>5548.38</v>
      </c>
      <c r="O165" s="2">
        <f>TRUNC(L165*E165,2)</f>
        <v>7672.5</v>
      </c>
      <c r="P165" s="3" t="str">
        <f>IF(O165&lt;=(Referencial!O165*1.05),"PREÇO VÁLIDO","PREÇO INVÁLIDO")</f>
        <v>PREÇO VÁLIDO</v>
      </c>
    </row>
    <row r="166" spans="1:17" ht="24.95" customHeight="1">
      <c r="A166" s="3" t="s">
        <v>24</v>
      </c>
      <c r="B166" s="3" t="s">
        <v>70</v>
      </c>
      <c r="C166" s="3" t="s">
        <v>71</v>
      </c>
      <c r="D166" s="3" t="s">
        <v>72</v>
      </c>
      <c r="E166" s="3">
        <v>4462</v>
      </c>
      <c r="F166" s="2">
        <v>6.3113000000000001</v>
      </c>
      <c r="G166" s="2">
        <v>5.35</v>
      </c>
      <c r="H166" s="2">
        <f>F166+G166</f>
        <v>11.661300000000001</v>
      </c>
      <c r="I166" s="4">
        <v>27.05</v>
      </c>
      <c r="J166" s="2">
        <f>F166+(TRUNC(I166/100*F166,2))</f>
        <v>8.0113000000000003</v>
      </c>
      <c r="K166" s="2">
        <f>G166+(TRUNC(I166/100*G166,2))</f>
        <v>6.7899999999999991</v>
      </c>
      <c r="L166" s="2">
        <f>TRUNC(J166+K166,2)</f>
        <v>14.8</v>
      </c>
      <c r="M166" s="2">
        <f>TRUNC(IF((J166+K166), (J166/(J166+K166)*O166), 0), 2)</f>
        <v>35743.279999999999</v>
      </c>
      <c r="N166" s="2">
        <f>TRUNC(IF((J166+K166), (K166/(J166+K166)*O166), 0), 2)</f>
        <v>30294.31</v>
      </c>
      <c r="O166" s="2">
        <f>TRUNC(L166*E166,2)</f>
        <v>66037.600000000006</v>
      </c>
      <c r="P166" s="3" t="str">
        <f>IF(O166&lt;=(Referencial!O166*1.05),"PREÇO VÁLIDO","PREÇO INVÁLIDO")</f>
        <v>PREÇO VÁLIDO</v>
      </c>
    </row>
    <row r="167" spans="1:17">
      <c r="N167" s="7" t="s">
        <v>106</v>
      </c>
      <c r="O167" s="8">
        <f>TRUNC(SUM(O17:O166), 2)</f>
        <v>21925889.550000001</v>
      </c>
    </row>
    <row r="169" spans="1:17">
      <c r="A169" s="9" t="s">
        <v>107</v>
      </c>
    </row>
    <row r="170" spans="1:17">
      <c r="A170" s="11" t="s">
        <v>4</v>
      </c>
      <c r="B170" s="11" t="s">
        <v>5</v>
      </c>
      <c r="C170" s="11" t="s">
        <v>6</v>
      </c>
      <c r="D170" s="11" t="s">
        <v>7</v>
      </c>
      <c r="E170" s="11" t="s">
        <v>8</v>
      </c>
      <c r="F170" s="11" t="s">
        <v>9</v>
      </c>
      <c r="G170" s="11" t="s">
        <v>10</v>
      </c>
      <c r="H170" s="11" t="s">
        <v>12</v>
      </c>
      <c r="I170" s="11" t="s">
        <v>13</v>
      </c>
      <c r="J170" s="11" t="s">
        <v>14</v>
      </c>
      <c r="K170" s="11" t="s">
        <v>15</v>
      </c>
      <c r="L170" s="11" t="s">
        <v>11</v>
      </c>
      <c r="M170" s="11" t="s">
        <v>16</v>
      </c>
      <c r="N170" s="11" t="s">
        <v>17</v>
      </c>
      <c r="O170" s="11" t="s">
        <v>18</v>
      </c>
      <c r="P170" s="11" t="s">
        <v>19</v>
      </c>
      <c r="Q170" s="11" t="s">
        <v>20</v>
      </c>
    </row>
    <row r="171" spans="1:17" ht="24.95" customHeight="1">
      <c r="A171" s="3"/>
      <c r="B171" s="3"/>
      <c r="C171" s="3" t="s">
        <v>108</v>
      </c>
      <c r="D171" s="3"/>
      <c r="E171" s="3">
        <v>0</v>
      </c>
      <c r="F171" s="2"/>
      <c r="G171" s="2"/>
      <c r="H171" s="3"/>
      <c r="I171" s="4"/>
      <c r="J171" s="3"/>
      <c r="K171" s="3"/>
      <c r="L171" s="3"/>
      <c r="M171" s="3"/>
      <c r="N171" s="3"/>
      <c r="O171" s="3"/>
      <c r="P171" s="3"/>
    </row>
    <row r="172" spans="1:17" ht="24.95" customHeight="1">
      <c r="A172" s="3"/>
      <c r="B172" s="3"/>
      <c r="C172" s="3" t="s">
        <v>109</v>
      </c>
      <c r="D172" s="3"/>
      <c r="E172" s="3">
        <v>0</v>
      </c>
      <c r="F172" s="2"/>
      <c r="G172" s="2"/>
      <c r="H172" s="3"/>
      <c r="I172" s="4"/>
      <c r="J172" s="3"/>
      <c r="K172" s="3"/>
      <c r="L172" s="3"/>
      <c r="M172" s="3"/>
      <c r="N172" s="3"/>
      <c r="O172" s="3"/>
      <c r="P172" s="3"/>
    </row>
    <row r="173" spans="1:17" ht="24.95" customHeight="1">
      <c r="A173" s="3" t="s">
        <v>24</v>
      </c>
      <c r="B173" s="3" t="s">
        <v>110</v>
      </c>
      <c r="C173" s="3" t="s">
        <v>111</v>
      </c>
      <c r="D173" s="3" t="s">
        <v>39</v>
      </c>
      <c r="E173" s="3">
        <v>187.2</v>
      </c>
      <c r="F173" s="2">
        <v>389.98219999999998</v>
      </c>
      <c r="G173" s="2">
        <v>119.79</v>
      </c>
      <c r="H173" s="2">
        <f>F173+G173</f>
        <v>509.7722</v>
      </c>
      <c r="I173" s="4">
        <v>27.05</v>
      </c>
      <c r="J173" s="2">
        <f>F173+(TRUNC(I173/100*F173,2))</f>
        <v>495.47219999999999</v>
      </c>
      <c r="K173" s="2">
        <f>G173+(TRUNC(I173/100*G173,2))</f>
        <v>152.19</v>
      </c>
      <c r="L173" s="2">
        <f>TRUNC(J173+K173,2)</f>
        <v>647.66</v>
      </c>
      <c r="M173" s="2">
        <f>TRUNC(IF((J173+K173), (J173/(J173+K173)*O173), 0), 2)</f>
        <v>92752.07</v>
      </c>
      <c r="N173" s="2">
        <f>TRUNC(IF((J173+K173), (K173/(J173+K173)*O173), 0), 2)</f>
        <v>28489.87</v>
      </c>
      <c r="O173" s="2">
        <f>TRUNC(L173*E173,2)</f>
        <v>121241.95</v>
      </c>
      <c r="P173" s="3" t="str">
        <f>IF(O173&lt;=(Referencial!O173*1.05),"PREÇO VÁLIDO","PREÇO INVÁLIDO")</f>
        <v>PREÇO VÁLIDO</v>
      </c>
    </row>
    <row r="174" spans="1:17" ht="24.95" customHeight="1">
      <c r="A174" s="3" t="s">
        <v>24</v>
      </c>
      <c r="B174" s="3" t="s">
        <v>112</v>
      </c>
      <c r="C174" s="3" t="s">
        <v>113</v>
      </c>
      <c r="D174" s="3" t="s">
        <v>114</v>
      </c>
      <c r="E174" s="3">
        <v>317</v>
      </c>
      <c r="F174" s="2">
        <v>189.12889999999999</v>
      </c>
      <c r="G174" s="2">
        <v>148.94999999999999</v>
      </c>
      <c r="H174" s="2">
        <f>F174+G174</f>
        <v>338.07889999999998</v>
      </c>
      <c r="I174" s="4">
        <v>27.05</v>
      </c>
      <c r="J174" s="2">
        <f>F174+(TRUNC(I174/100*F174,2))</f>
        <v>240.27889999999999</v>
      </c>
      <c r="K174" s="2">
        <f>G174+(TRUNC(I174/100*G174,2))</f>
        <v>189.23999999999998</v>
      </c>
      <c r="L174" s="2">
        <f>TRUNC(J174+K174,2)</f>
        <v>429.51</v>
      </c>
      <c r="M174" s="2">
        <f>TRUNC(IF((J174+K174), (J174/(J174+K174)*O174), 0), 2)</f>
        <v>76166.83</v>
      </c>
      <c r="N174" s="2">
        <f>TRUNC(IF((J174+K174), (K174/(J174+K174)*O174), 0), 2)</f>
        <v>59987.83</v>
      </c>
      <c r="O174" s="2">
        <f>TRUNC(L174*E174,2)</f>
        <v>136154.67000000001</v>
      </c>
      <c r="P174" s="3" t="str">
        <f>IF(O174&lt;=(Referencial!O174*1.05),"PREÇO VÁLIDO","PREÇO INVÁLIDO")</f>
        <v>PREÇO VÁLIDO</v>
      </c>
    </row>
    <row r="175" spans="1:17" ht="24.95" customHeight="1">
      <c r="A175" s="3" t="s">
        <v>24</v>
      </c>
      <c r="B175" s="3" t="s">
        <v>115</v>
      </c>
      <c r="C175" s="3" t="s">
        <v>116</v>
      </c>
      <c r="D175" s="3" t="s">
        <v>39</v>
      </c>
      <c r="E175" s="3">
        <v>11.01</v>
      </c>
      <c r="F175" s="2">
        <v>606.21159999999998</v>
      </c>
      <c r="G175" s="2">
        <v>143.27000000000001</v>
      </c>
      <c r="H175" s="2">
        <f>F175+G175</f>
        <v>749.48159999999996</v>
      </c>
      <c r="I175" s="4">
        <v>27.05</v>
      </c>
      <c r="J175" s="2">
        <f>F175+(TRUNC(I175/100*F175,2))</f>
        <v>770.19159999999999</v>
      </c>
      <c r="K175" s="2">
        <f>G175+(TRUNC(I175/100*G175,2))</f>
        <v>182.02</v>
      </c>
      <c r="L175" s="2">
        <f>TRUNC(J175+K175,2)</f>
        <v>952.21</v>
      </c>
      <c r="M175" s="2">
        <f>TRUNC(IF((J175+K175), (J175/(J175+K175)*O175), 0), 2)</f>
        <v>8479.7900000000009</v>
      </c>
      <c r="N175" s="2">
        <f>TRUNC(IF((J175+K175), (K175/(J175+K175)*O175), 0), 2)</f>
        <v>2004.03</v>
      </c>
      <c r="O175" s="2">
        <f>TRUNC(L175*E175,2)</f>
        <v>10483.83</v>
      </c>
      <c r="P175" s="3" t="str">
        <f>IF(O175&lt;=(Referencial!O175*1.05),"PREÇO VÁLIDO","PREÇO INVÁLIDO")</f>
        <v>PREÇO VÁLIDO</v>
      </c>
    </row>
    <row r="176" spans="1:17" ht="24.95" customHeight="1">
      <c r="A176" s="3"/>
      <c r="B176" s="3"/>
      <c r="C176" s="3" t="s">
        <v>117</v>
      </c>
      <c r="D176" s="3"/>
      <c r="E176" s="3">
        <v>0</v>
      </c>
      <c r="F176" s="2"/>
      <c r="G176" s="2"/>
      <c r="H176" s="3"/>
      <c r="I176" s="4"/>
      <c r="J176" s="3"/>
      <c r="K176" s="3"/>
      <c r="L176" s="3"/>
      <c r="M176" s="3"/>
      <c r="N176" s="3"/>
      <c r="O176" s="3"/>
      <c r="P176" s="3"/>
    </row>
    <row r="177" spans="1:17" ht="24.95" customHeight="1">
      <c r="A177" s="3" t="s">
        <v>24</v>
      </c>
      <c r="B177" s="3" t="s">
        <v>118</v>
      </c>
      <c r="C177" s="3" t="s">
        <v>119</v>
      </c>
      <c r="D177" s="3" t="s">
        <v>114</v>
      </c>
      <c r="E177" s="3">
        <v>156</v>
      </c>
      <c r="F177" s="2">
        <v>204.471</v>
      </c>
      <c r="G177" s="2">
        <v>78.52</v>
      </c>
      <c r="H177" s="2">
        <f>F177+G177</f>
        <v>282.99099999999999</v>
      </c>
      <c r="I177" s="4">
        <v>27.05</v>
      </c>
      <c r="J177" s="2">
        <f>F177+(TRUNC(I177/100*F177,2))</f>
        <v>259.77100000000002</v>
      </c>
      <c r="K177" s="2">
        <f>G177+(TRUNC(I177/100*G177,2))</f>
        <v>99.75</v>
      </c>
      <c r="L177" s="2">
        <f>TRUNC(J177+K177,2)</f>
        <v>359.52</v>
      </c>
      <c r="M177" s="2">
        <f>TRUNC(IF((J177+K177), (J177/(J177+K177)*O177), 0), 2)</f>
        <v>40524.160000000003</v>
      </c>
      <c r="N177" s="2">
        <f>TRUNC(IF((J177+K177), (K177/(J177+K177)*O177), 0), 2)</f>
        <v>15560.95</v>
      </c>
      <c r="O177" s="2">
        <f>TRUNC(L177*E177,2)</f>
        <v>56085.120000000003</v>
      </c>
      <c r="P177" s="3" t="str">
        <f>IF(O177&lt;=(Referencial!O177*1.05),"PREÇO VÁLIDO","PREÇO INVÁLIDO")</f>
        <v>PREÇO VÁLIDO</v>
      </c>
    </row>
    <row r="178" spans="1:17">
      <c r="N178" s="7" t="s">
        <v>106</v>
      </c>
      <c r="O178" s="8">
        <f>TRUNC(SUM(O169:O177), 2)</f>
        <v>323965.57</v>
      </c>
    </row>
    <row r="180" spans="1:17">
      <c r="A180" s="9" t="s">
        <v>120</v>
      </c>
    </row>
    <row r="181" spans="1:17">
      <c r="A181" s="11" t="s">
        <v>4</v>
      </c>
      <c r="B181" s="11" t="s">
        <v>5</v>
      </c>
      <c r="C181" s="11" t="s">
        <v>6</v>
      </c>
      <c r="D181" s="11" t="s">
        <v>7</v>
      </c>
      <c r="E181" s="11" t="s">
        <v>8</v>
      </c>
      <c r="F181" s="11" t="s">
        <v>9</v>
      </c>
      <c r="G181" s="11" t="s">
        <v>10</v>
      </c>
      <c r="H181" s="11" t="s">
        <v>12</v>
      </c>
      <c r="I181" s="11" t="s">
        <v>13</v>
      </c>
      <c r="J181" s="11" t="s">
        <v>14</v>
      </c>
      <c r="K181" s="11" t="s">
        <v>15</v>
      </c>
      <c r="L181" s="11" t="s">
        <v>11</v>
      </c>
      <c r="M181" s="11" t="s">
        <v>16</v>
      </c>
      <c r="N181" s="11" t="s">
        <v>17</v>
      </c>
      <c r="O181" s="11" t="s">
        <v>18</v>
      </c>
      <c r="P181" s="11" t="s">
        <v>19</v>
      </c>
      <c r="Q181" s="11" t="s">
        <v>20</v>
      </c>
    </row>
    <row r="182" spans="1:17" ht="24.95" customHeight="1">
      <c r="A182" s="3"/>
      <c r="B182" s="3"/>
      <c r="C182" s="3" t="s">
        <v>121</v>
      </c>
      <c r="D182" s="3"/>
      <c r="E182" s="3">
        <v>0</v>
      </c>
      <c r="F182" s="2"/>
      <c r="G182" s="2"/>
      <c r="H182" s="3"/>
      <c r="I182" s="4"/>
      <c r="J182" s="3"/>
      <c r="K182" s="3"/>
      <c r="L182" s="3"/>
      <c r="M182" s="3"/>
      <c r="N182" s="3"/>
      <c r="O182" s="3"/>
      <c r="P182" s="3"/>
    </row>
    <row r="183" spans="1:17" ht="24.95" customHeight="1">
      <c r="A183" s="3" t="s">
        <v>24</v>
      </c>
      <c r="B183" s="3" t="s">
        <v>122</v>
      </c>
      <c r="C183" s="3" t="s">
        <v>123</v>
      </c>
      <c r="D183" s="3" t="s">
        <v>114</v>
      </c>
      <c r="E183" s="3">
        <v>2</v>
      </c>
      <c r="F183" s="2">
        <v>74736.710000000006</v>
      </c>
      <c r="G183" s="2">
        <v>0</v>
      </c>
      <c r="H183" s="2">
        <f>F183+G183</f>
        <v>74736.710000000006</v>
      </c>
      <c r="I183" s="4">
        <v>27.05</v>
      </c>
      <c r="J183" s="2">
        <f>F183+(TRUNC(I183/100*F183,2))</f>
        <v>94952.99</v>
      </c>
      <c r="K183" s="2">
        <f>G183+(TRUNC(I183/100*G183,2))</f>
        <v>0</v>
      </c>
      <c r="L183" s="2">
        <f>TRUNC(J183+K183,2)</f>
        <v>94952.99</v>
      </c>
      <c r="M183" s="2">
        <f>TRUNC(IF((J183+K183), (J183/(J183+K183)*O183), 0), 2)</f>
        <v>189905.98</v>
      </c>
      <c r="N183" s="2">
        <f>TRUNC(IF((J183+K183), (K183/(J183+K183)*O183), 0), 2)</f>
        <v>0</v>
      </c>
      <c r="O183" s="2">
        <f>TRUNC(L183*E183,2)</f>
        <v>189905.98</v>
      </c>
      <c r="P183" s="3" t="str">
        <f>IF(O183&lt;=(Referencial!O183*1.05),"PREÇO VÁLIDO","PREÇO INVÁLIDO")</f>
        <v>PREÇO VÁLIDO</v>
      </c>
    </row>
    <row r="184" spans="1:17">
      <c r="N184" s="7" t="s">
        <v>106</v>
      </c>
      <c r="O184" s="8">
        <f>TRUNC(SUM(O180:O183), 2)</f>
        <v>189905.98</v>
      </c>
    </row>
    <row r="186" spans="1:17">
      <c r="A186" s="9" t="s">
        <v>124</v>
      </c>
    </row>
    <row r="187" spans="1:17">
      <c r="A187" s="11" t="s">
        <v>4</v>
      </c>
      <c r="B187" s="11" t="s">
        <v>5</v>
      </c>
      <c r="C187" s="11" t="s">
        <v>6</v>
      </c>
      <c r="D187" s="11" t="s">
        <v>7</v>
      </c>
      <c r="E187" s="11" t="s">
        <v>8</v>
      </c>
      <c r="F187" s="11" t="s">
        <v>9</v>
      </c>
      <c r="G187" s="11" t="s">
        <v>10</v>
      </c>
      <c r="H187" s="11" t="s">
        <v>12</v>
      </c>
      <c r="I187" s="11" t="s">
        <v>13</v>
      </c>
      <c r="J187" s="11" t="s">
        <v>14</v>
      </c>
      <c r="K187" s="11" t="s">
        <v>15</v>
      </c>
      <c r="L187" s="11" t="s">
        <v>11</v>
      </c>
      <c r="M187" s="11" t="s">
        <v>16</v>
      </c>
      <c r="N187" s="11" t="s">
        <v>17</v>
      </c>
      <c r="O187" s="11" t="s">
        <v>18</v>
      </c>
      <c r="P187" s="11" t="s">
        <v>19</v>
      </c>
      <c r="Q187" s="11" t="s">
        <v>20</v>
      </c>
    </row>
    <row r="188" spans="1:17" ht="24.95" customHeight="1">
      <c r="A188" s="3"/>
      <c r="B188" s="3"/>
      <c r="C188" s="3" t="s">
        <v>125</v>
      </c>
      <c r="D188" s="3"/>
      <c r="E188" s="3">
        <v>0</v>
      </c>
      <c r="F188" s="2"/>
      <c r="G188" s="2"/>
      <c r="H188" s="3"/>
      <c r="I188" s="4"/>
      <c r="J188" s="3"/>
      <c r="K188" s="3"/>
      <c r="L188" s="3"/>
      <c r="M188" s="3"/>
      <c r="N188" s="3"/>
      <c r="O188" s="3"/>
      <c r="P188" s="3"/>
    </row>
    <row r="189" spans="1:17" ht="24.95" customHeight="1">
      <c r="A189" s="3" t="s">
        <v>24</v>
      </c>
      <c r="B189" s="3" t="s">
        <v>126</v>
      </c>
      <c r="C189" s="3" t="s">
        <v>127</v>
      </c>
      <c r="D189" s="3" t="s">
        <v>114</v>
      </c>
      <c r="E189" s="3">
        <v>1</v>
      </c>
      <c r="F189" s="2">
        <v>1172216.3899999999</v>
      </c>
      <c r="G189" s="2">
        <v>0</v>
      </c>
      <c r="H189" s="2">
        <f>F189+G189</f>
        <v>1172216.3899999999</v>
      </c>
      <c r="I189" s="4">
        <v>27.05</v>
      </c>
      <c r="J189" s="2">
        <f>F189+(TRUNC(I189/100*F189,2))</f>
        <v>1489300.92</v>
      </c>
      <c r="K189" s="2">
        <f>G189+(TRUNC(I189/100*G189,2))</f>
        <v>0</v>
      </c>
      <c r="L189" s="2">
        <f>TRUNC(J189+K189,2)</f>
        <v>1489300.92</v>
      </c>
      <c r="M189" s="2">
        <f>TRUNC(IF((J189+K189), (J189/(J189+K189)*O189), 0), 2)</f>
        <v>1489300.92</v>
      </c>
      <c r="N189" s="2">
        <f>TRUNC(IF((J189+K189), (K189/(J189+K189)*O189), 0), 2)</f>
        <v>0</v>
      </c>
      <c r="O189" s="2">
        <f>TRUNC(L189*E189,2)</f>
        <v>1489300.92</v>
      </c>
      <c r="P189" s="3" t="str">
        <f>IF(O189&lt;=(Referencial!O189*1.05),"PREÇO VÁLIDO","PREÇO INVÁLIDO")</f>
        <v>PREÇO VÁLIDO</v>
      </c>
    </row>
    <row r="190" spans="1:17">
      <c r="N190" s="7" t="s">
        <v>106</v>
      </c>
      <c r="O190" s="8">
        <f>TRUNC(SUM(O186:O189), 2)</f>
        <v>1489300.92</v>
      </c>
    </row>
    <row r="192" spans="1:17">
      <c r="A192" s="9" t="s">
        <v>128</v>
      </c>
    </row>
    <row r="193" spans="1:17">
      <c r="A193" s="11" t="s">
        <v>4</v>
      </c>
      <c r="B193" s="11" t="s">
        <v>5</v>
      </c>
      <c r="C193" s="11" t="s">
        <v>6</v>
      </c>
      <c r="D193" s="11" t="s">
        <v>7</v>
      </c>
      <c r="E193" s="11" t="s">
        <v>8</v>
      </c>
      <c r="F193" s="11" t="s">
        <v>9</v>
      </c>
      <c r="G193" s="11" t="s">
        <v>10</v>
      </c>
      <c r="H193" s="11" t="s">
        <v>12</v>
      </c>
      <c r="I193" s="11" t="s">
        <v>13</v>
      </c>
      <c r="J193" s="11" t="s">
        <v>14</v>
      </c>
      <c r="K193" s="11" t="s">
        <v>15</v>
      </c>
      <c r="L193" s="11" t="s">
        <v>11</v>
      </c>
      <c r="M193" s="11" t="s">
        <v>16</v>
      </c>
      <c r="N193" s="11" t="s">
        <v>17</v>
      </c>
      <c r="O193" s="11" t="s">
        <v>18</v>
      </c>
      <c r="P193" s="11" t="s">
        <v>19</v>
      </c>
      <c r="Q193" s="11" t="s">
        <v>20</v>
      </c>
    </row>
    <row r="194" spans="1:17" ht="24.95" customHeight="1">
      <c r="A194" s="3"/>
      <c r="B194" s="3"/>
      <c r="C194" s="3" t="s">
        <v>129</v>
      </c>
      <c r="D194" s="3"/>
      <c r="E194" s="3">
        <v>0</v>
      </c>
      <c r="F194" s="2"/>
      <c r="G194" s="2"/>
      <c r="H194" s="3"/>
      <c r="I194" s="4"/>
      <c r="J194" s="3"/>
      <c r="K194" s="3"/>
      <c r="L194" s="3"/>
      <c r="M194" s="3"/>
      <c r="N194" s="3"/>
      <c r="O194" s="3"/>
      <c r="P194" s="3"/>
    </row>
    <row r="195" spans="1:17" ht="24.95" customHeight="1">
      <c r="A195" s="3" t="s">
        <v>24</v>
      </c>
      <c r="B195" s="3" t="s">
        <v>130</v>
      </c>
      <c r="C195" s="3" t="s">
        <v>131</v>
      </c>
      <c r="D195" s="3" t="s">
        <v>114</v>
      </c>
      <c r="E195" s="3">
        <v>1</v>
      </c>
      <c r="F195" s="2">
        <v>32480.78</v>
      </c>
      <c r="G195" s="2">
        <v>0</v>
      </c>
      <c r="H195" s="2">
        <f>F195+G195</f>
        <v>32480.78</v>
      </c>
      <c r="I195" s="4">
        <v>27.05</v>
      </c>
      <c r="J195" s="2">
        <f>F195+(TRUNC(I195/100*F195,2))</f>
        <v>41266.83</v>
      </c>
      <c r="K195" s="2">
        <f>G195+(TRUNC(I195/100*G195,2))</f>
        <v>0</v>
      </c>
      <c r="L195" s="2">
        <f>TRUNC(J195+K195,2)</f>
        <v>41266.83</v>
      </c>
      <c r="M195" s="2">
        <f>TRUNC(IF((J195+K195), (J195/(J195+K195)*O195), 0), 2)</f>
        <v>41266.83</v>
      </c>
      <c r="N195" s="2">
        <f>TRUNC(IF((J195+K195), (K195/(J195+K195)*O195), 0), 2)</f>
        <v>0</v>
      </c>
      <c r="O195" s="2">
        <f>TRUNC(L195*E195,2)</f>
        <v>41266.83</v>
      </c>
      <c r="P195" s="3" t="str">
        <f>IF(O195&lt;=(Referencial!O195*1.05),"PREÇO VÁLIDO","PREÇO INVÁLIDO")</f>
        <v>PREÇO VÁLIDO</v>
      </c>
    </row>
    <row r="196" spans="1:17">
      <c r="N196" s="7" t="s">
        <v>106</v>
      </c>
      <c r="O196" s="8">
        <f>TRUNC(SUM(O192:O195), 2)</f>
        <v>41266.83</v>
      </c>
    </row>
    <row r="198" spans="1:17">
      <c r="A198" s="9" t="s">
        <v>132</v>
      </c>
    </row>
    <row r="199" spans="1:17">
      <c r="A199" s="11" t="s">
        <v>4</v>
      </c>
      <c r="B199" s="11" t="s">
        <v>5</v>
      </c>
      <c r="C199" s="11" t="s">
        <v>6</v>
      </c>
      <c r="D199" s="11" t="s">
        <v>7</v>
      </c>
      <c r="E199" s="11" t="s">
        <v>8</v>
      </c>
      <c r="F199" s="11" t="s">
        <v>9</v>
      </c>
      <c r="G199" s="11" t="s">
        <v>10</v>
      </c>
      <c r="H199" s="11" t="s">
        <v>12</v>
      </c>
      <c r="I199" s="11" t="s">
        <v>13</v>
      </c>
      <c r="J199" s="11" t="s">
        <v>14</v>
      </c>
      <c r="K199" s="11" t="s">
        <v>15</v>
      </c>
      <c r="L199" s="11" t="s">
        <v>11</v>
      </c>
      <c r="M199" s="11" t="s">
        <v>16</v>
      </c>
      <c r="N199" s="11" t="s">
        <v>17</v>
      </c>
      <c r="O199" s="11" t="s">
        <v>18</v>
      </c>
      <c r="P199" s="11" t="s">
        <v>19</v>
      </c>
      <c r="Q199" s="11" t="s">
        <v>20</v>
      </c>
    </row>
    <row r="200" spans="1:17" ht="24.95" customHeight="1">
      <c r="A200" s="3"/>
      <c r="B200" s="3"/>
      <c r="C200" s="3" t="s">
        <v>133</v>
      </c>
      <c r="D200" s="3"/>
      <c r="E200" s="3">
        <v>0</v>
      </c>
      <c r="F200" s="2"/>
      <c r="G200" s="2"/>
      <c r="H200" s="3"/>
      <c r="I200" s="4"/>
      <c r="J200" s="3"/>
      <c r="K200" s="3"/>
      <c r="L200" s="3"/>
      <c r="M200" s="3"/>
      <c r="N200" s="3"/>
      <c r="O200" s="3"/>
      <c r="P200" s="3"/>
    </row>
    <row r="201" spans="1:17" ht="24.95" customHeight="1">
      <c r="A201" s="3" t="s">
        <v>24</v>
      </c>
      <c r="B201" s="3" t="s">
        <v>134</v>
      </c>
      <c r="C201" s="3" t="s">
        <v>135</v>
      </c>
      <c r="D201" s="3" t="s">
        <v>114</v>
      </c>
      <c r="E201" s="3">
        <v>1</v>
      </c>
      <c r="F201" s="2">
        <v>115232.25</v>
      </c>
      <c r="G201" s="2">
        <v>0</v>
      </c>
      <c r="H201" s="2">
        <f>F201+G201</f>
        <v>115232.25</v>
      </c>
      <c r="I201" s="4">
        <v>27.05</v>
      </c>
      <c r="J201" s="2">
        <f>F201+(TRUNC(I201/100*F201,2))</f>
        <v>146402.57</v>
      </c>
      <c r="K201" s="2">
        <f>G201+(TRUNC(I201/100*G201,2))</f>
        <v>0</v>
      </c>
      <c r="L201" s="2">
        <f>TRUNC(J201+K201,2)</f>
        <v>146402.57</v>
      </c>
      <c r="M201" s="2">
        <f>TRUNC(IF((J201+K201), (J201/(J201+K201)*O201), 0), 2)</f>
        <v>146402.57</v>
      </c>
      <c r="N201" s="2">
        <f>TRUNC(IF((J201+K201), (K201/(J201+K201)*O201), 0), 2)</f>
        <v>0</v>
      </c>
      <c r="O201" s="2">
        <f>TRUNC(L201*E201,2)</f>
        <v>146402.57</v>
      </c>
      <c r="P201" s="3" t="str">
        <f>IF(O201&lt;=(Referencial!O201*1.05),"PREÇO VÁLIDO","PREÇO INVÁLIDO")</f>
        <v>PREÇO VÁLIDO</v>
      </c>
    </row>
    <row r="202" spans="1:17">
      <c r="N202" s="7" t="s">
        <v>106</v>
      </c>
      <c r="O202" s="8">
        <f>TRUNC(SUM(O198:O201), 2)</f>
        <v>146402.57</v>
      </c>
    </row>
    <row r="203" spans="1:17">
      <c r="N203" s="7" t="s">
        <v>136</v>
      </c>
      <c r="O203" s="8">
        <f>TRUNC(SUM(O167,O178,O184,O190,O196,O202), 2)</f>
        <v>24116731.420000002</v>
      </c>
    </row>
    <row r="205" spans="1:17">
      <c r="A205" t="str">
        <f>CONCATENATE("Importa o presente valor total proposto em: ", TEXT(SUM(O167,O178,O184,O190,O196,O202), "R$ #.###,#0"))</f>
        <v>Importa o presente valor total proposto em: R$ 24.116.731,42</v>
      </c>
    </row>
    <row r="207" spans="1:17">
      <c r="B207" s="9" t="s">
        <v>137</v>
      </c>
    </row>
    <row r="208" spans="1:17">
      <c r="B208" s="9" t="s">
        <v>138</v>
      </c>
    </row>
  </sheetData>
  <sheetProtection password="E889" sheet="1" objects="1" scenarios="1" selectLockedCells="1"/>
  <autoFilter ref="A18:Q201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Raul Trucolo Junior</cp:lastModifiedBy>
  <dcterms:created xsi:type="dcterms:W3CDTF">2026-02-11T15:45:08Z</dcterms:created>
  <dcterms:modified xsi:type="dcterms:W3CDTF">2026-02-11T15:46:28Z</dcterms:modified>
</cp:coreProperties>
</file>