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SIE-GABA-DIPS\GEAES - Execução obras\1 - Processos\Novo Instituto de Cardiologia - ICSC\Supervisão\Doc para licitar\ART\"/>
    </mc:Choice>
  </mc:AlternateContent>
  <xr:revisionPtr revIDLastSave="0" documentId="13_ncr:1_{CD5DBEDF-A672-443C-B252-ACC167ADB304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Proposta" sheetId="1" r:id="rId1"/>
  </sheets>
  <definedNames>
    <definedName name="_xlnm._FilterDatabase" localSheetId="0" hidden="1">Proposta!$A$18:$O$67</definedName>
  </definedNames>
  <calcPr calcId="191029"/>
</workbook>
</file>

<file path=xl/calcChain.xml><?xml version="1.0" encoding="utf-8"?>
<calcChain xmlns="http://schemas.openxmlformats.org/spreadsheetml/2006/main">
  <c r="K67" i="1" l="1"/>
  <c r="J67" i="1"/>
  <c r="N67" i="1" s="1"/>
  <c r="H67" i="1"/>
  <c r="K60" i="1"/>
  <c r="J60" i="1"/>
  <c r="H60" i="1"/>
  <c r="K59" i="1"/>
  <c r="J59" i="1"/>
  <c r="N59" i="1" s="1"/>
  <c r="H59" i="1"/>
  <c r="K58" i="1"/>
  <c r="J58" i="1"/>
  <c r="N58" i="1" s="1"/>
  <c r="H58" i="1"/>
  <c r="K57" i="1"/>
  <c r="J57" i="1"/>
  <c r="H57" i="1"/>
  <c r="K55" i="1"/>
  <c r="M55" i="1" s="1"/>
  <c r="J55" i="1"/>
  <c r="H55" i="1"/>
  <c r="K54" i="1"/>
  <c r="J54" i="1"/>
  <c r="L54" i="1" s="1"/>
  <c r="O54" i="1" s="1"/>
  <c r="H54" i="1"/>
  <c r="K53" i="1"/>
  <c r="J53" i="1"/>
  <c r="H53" i="1"/>
  <c r="K52" i="1"/>
  <c r="J52" i="1"/>
  <c r="L52" i="1" s="1"/>
  <c r="O52" i="1" s="1"/>
  <c r="H52" i="1"/>
  <c r="K50" i="1"/>
  <c r="J50" i="1"/>
  <c r="N50" i="1" s="1"/>
  <c r="H50" i="1"/>
  <c r="K49" i="1"/>
  <c r="J49" i="1"/>
  <c r="M49" i="1" s="1"/>
  <c r="H49" i="1"/>
  <c r="K42" i="1"/>
  <c r="J42" i="1"/>
  <c r="H42" i="1"/>
  <c r="K41" i="1"/>
  <c r="J41" i="1"/>
  <c r="H41" i="1"/>
  <c r="K40" i="1"/>
  <c r="J40" i="1"/>
  <c r="H40" i="1"/>
  <c r="K39" i="1"/>
  <c r="J39" i="1"/>
  <c r="H39" i="1"/>
  <c r="K33" i="1"/>
  <c r="J33" i="1"/>
  <c r="H33" i="1"/>
  <c r="K32" i="1"/>
  <c r="J32" i="1"/>
  <c r="M32" i="1" s="1"/>
  <c r="H32" i="1"/>
  <c r="K31" i="1"/>
  <c r="J31" i="1"/>
  <c r="N31" i="1" s="1"/>
  <c r="H31" i="1"/>
  <c r="K30" i="1"/>
  <c r="J30" i="1"/>
  <c r="N30" i="1" s="1"/>
  <c r="H30" i="1"/>
  <c r="K29" i="1"/>
  <c r="J29" i="1"/>
  <c r="H29" i="1"/>
  <c r="K23" i="1"/>
  <c r="J23" i="1"/>
  <c r="H23" i="1"/>
  <c r="K22" i="1"/>
  <c r="J22" i="1"/>
  <c r="H22" i="1"/>
  <c r="K21" i="1"/>
  <c r="M21" i="1" s="1"/>
  <c r="J21" i="1"/>
  <c r="H21" i="1"/>
  <c r="M52" i="1" l="1"/>
  <c r="N52" i="1"/>
  <c r="M41" i="1"/>
  <c r="N42" i="1"/>
  <c r="N29" i="1"/>
  <c r="N22" i="1"/>
  <c r="L33" i="1"/>
  <c r="O33" i="1" s="1"/>
  <c r="N55" i="1"/>
  <c r="N53" i="1"/>
  <c r="M58" i="1"/>
  <c r="N41" i="1"/>
  <c r="L49" i="1"/>
  <c r="O49" i="1" s="1"/>
  <c r="M23" i="1"/>
  <c r="N33" i="1"/>
  <c r="L21" i="1"/>
  <c r="O21" i="1" s="1"/>
  <c r="N49" i="1"/>
  <c r="N39" i="1"/>
  <c r="L60" i="1"/>
  <c r="O60" i="1" s="1"/>
  <c r="M29" i="1"/>
  <c r="N21" i="1"/>
  <c r="M50" i="1"/>
  <c r="M60" i="1"/>
  <c r="L58" i="1"/>
  <c r="O58" i="1" s="1"/>
  <c r="L31" i="1"/>
  <c r="O31" i="1" s="1"/>
  <c r="L40" i="1"/>
  <c r="O40" i="1" s="1"/>
  <c r="N60" i="1"/>
  <c r="M31" i="1"/>
  <c r="N57" i="1"/>
  <c r="L32" i="1"/>
  <c r="O32" i="1" s="1"/>
  <c r="M33" i="1"/>
  <c r="O24" i="1"/>
  <c r="O61" i="1"/>
  <c r="M54" i="1"/>
  <c r="L30" i="1"/>
  <c r="O30" i="1" s="1"/>
  <c r="N40" i="1"/>
  <c r="L42" i="1"/>
  <c r="O42" i="1" s="1"/>
  <c r="N54" i="1"/>
  <c r="L57" i="1"/>
  <c r="O57" i="1" s="1"/>
  <c r="M30" i="1"/>
  <c r="M42" i="1"/>
  <c r="M57" i="1"/>
  <c r="L50" i="1"/>
  <c r="O50" i="1" s="1"/>
  <c r="M59" i="1"/>
  <c r="L59" i="1"/>
  <c r="O59" i="1" s="1"/>
  <c r="N32" i="1"/>
  <c r="L22" i="1"/>
  <c r="O22" i="1" s="1"/>
  <c r="M22" i="1"/>
  <c r="L39" i="1"/>
  <c r="O39" i="1" s="1"/>
  <c r="L53" i="1"/>
  <c r="O53" i="1" s="1"/>
  <c r="L67" i="1"/>
  <c r="O67" i="1" s="1"/>
  <c r="M39" i="1"/>
  <c r="M53" i="1"/>
  <c r="M67" i="1"/>
  <c r="M40" i="1"/>
  <c r="L29" i="1"/>
  <c r="O29" i="1" s="1"/>
  <c r="L41" i="1"/>
  <c r="O41" i="1" s="1"/>
  <c r="L55" i="1"/>
  <c r="O55" i="1" s="1"/>
  <c r="N23" i="1"/>
  <c r="L23" i="1"/>
  <c r="O23" i="1" s="1"/>
  <c r="O68" i="1" l="1"/>
  <c r="A71" i="1"/>
  <c r="O69" i="1"/>
  <c r="O34" i="1"/>
  <c r="O43" i="1"/>
  <c r="H10" i="1" l="1"/>
  <c r="I1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19" authorId="0" shapeId="0" xr:uid="{00000000-0006-0000-0000-00000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0" authorId="0" shapeId="0" xr:uid="{00000000-0006-0000-0000-00000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1" authorId="0" shapeId="0" xr:uid="{00000000-0006-0000-0000-00000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R$ 13775,52
Detalhamento informativo:
Material: R$ 0,00
Equipamento: R$ 0,00
Incidencia: R$ 0,00
Subserviço: R$ 13775,52
</t>
        </r>
      </text>
    </comment>
    <comment ref="F22" authorId="0" shapeId="0" xr:uid="{00000000-0006-0000-0000-00000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R$ 13775,52
Detalhamento informativo:
Material: R$ 0,00
Equipamento: R$ 0,00
Incidencia: R$ 0,00
Subserviço: R$ 13775,52
</t>
        </r>
      </text>
    </comment>
    <comment ref="F23" authorId="0" shapeId="0" xr:uid="{00000000-0006-0000-0000-00000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R$ 13775,52
Detalhamento informativo:
Material: R$ 0,00
Equipamento: R$ 0,00
Incidencia: R$ 0,00
Subserviço: R$ 13775,52
</t>
        </r>
      </text>
    </comment>
    <comment ref="F28" authorId="0" shapeId="0" xr:uid="{00000000-0006-0000-0000-00000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9" authorId="0" shapeId="0" xr:uid="{00000000-0006-0000-0000-00000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R$ 470,71
Detalhamento informativo:
Material: R$ 418,32
Equipamento: R$ 0,00
Incidencia: R$ 0,00
Subserviço: R$ 0,00
</t>
        </r>
      </text>
    </comment>
    <comment ref="F30" authorId="0" shapeId="0" xr:uid="{00000000-0006-0000-0000-00000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R$ 8486,07
Detalhamento informativo:
Material: R$ 5091,64
Equipamento: R$ 0,00
Incidencia: R$ 0,00
Subserviço: R$ 0,00
</t>
        </r>
      </text>
    </comment>
    <comment ref="F31" authorId="0" shapeId="0" xr:uid="{00000000-0006-0000-0000-00000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R$ 6115,45
Detalhamento informativo:
Material: R$ 4034,97
Equipamento: R$ 0,00
Incidencia: R$ 0,00
Subserviço: R$ 0,00
</t>
        </r>
      </text>
    </comment>
    <comment ref="F32" authorId="0" shapeId="0" xr:uid="{00000000-0006-0000-0000-00000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R$ 854,78
Detalhamento informativo:
Material: R$ 719,30
Equipamento: R$ 0,00
Incidencia: R$ 0,00
Subserviço: R$ 0,00
</t>
        </r>
      </text>
    </comment>
    <comment ref="F33" authorId="0" shapeId="0" xr:uid="{00000000-0006-0000-0000-00000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R$ 2377,25
Detalhamento informativo:
Material: R$ 2006,40
Equipamento: R$ 0,00
Incidencia: R$ 0,00
Subserviço: R$ 0,00
</t>
        </r>
      </text>
    </comment>
    <comment ref="F38" authorId="0" shapeId="0" xr:uid="{00000000-0006-0000-0000-00000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39" authorId="0" shapeId="0" xr:uid="{00000000-0006-0000-0000-00000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R$ 2111,29
Detalhamento informativo:
Material: R$ 792,37
Equipamento: R$ 0,00
Incidencia: R$ 0,00
Subserviço: R$ 0,00
</t>
        </r>
      </text>
    </comment>
    <comment ref="F40" authorId="0" shapeId="0" xr:uid="{00000000-0006-0000-0000-00000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R$ 148,66
Detalhamento informativo:
Material: R$ 58,62
Equipamento: R$ 0,00
Incidencia: R$ 0,00
Subserviço: R$ 0,00
</t>
        </r>
      </text>
    </comment>
    <comment ref="F41" authorId="0" shapeId="0" xr:uid="{00000000-0006-0000-0000-00000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R$ 928,75
Detalhamento informativo:
Material: R$ 928,75
Equipamento: R$ 0,00
Incidencia: R$ 0,00
Subserviço: R$ 0,00
</t>
        </r>
      </text>
    </comment>
    <comment ref="F42" authorId="0" shapeId="0" xr:uid="{00000000-0006-0000-0000-00001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R$ 928,75
Detalhamento informativo:
Material: R$ 928,75
Equipamento: R$ 0,00
Incidencia: R$ 0,00
Subserviço: R$ 0,00
</t>
        </r>
      </text>
    </comment>
    <comment ref="F47" authorId="0" shapeId="0" xr:uid="{00000000-0006-0000-0000-00001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48" authorId="0" shapeId="0" xr:uid="{00000000-0006-0000-0000-00001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49" authorId="0" shapeId="0" xr:uid="{00000000-0006-0000-0000-00001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R$ 27551,04
Detalhamento informativo:
Material: R$ 0,00
Equipamento: R$ 0,00
Incidencia: R$ 0,00
Subserviço: R$ 27551,04
</t>
        </r>
      </text>
    </comment>
    <comment ref="F50" authorId="0" shapeId="0" xr:uid="{00000000-0006-0000-0000-00001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R$ 4871,68
Detalhamento informativo:
Material: R$ 0,00
Equipamento: R$ 0,00
Incidencia: R$ 0,00
Subserviço: R$ 4871,68
</t>
        </r>
      </text>
    </comment>
    <comment ref="F51" authorId="0" shapeId="0" xr:uid="{00000000-0006-0000-0000-00001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52" authorId="0" shapeId="0" xr:uid="{00000000-0006-0000-0000-00001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R$ 27551,04
Detalhamento informativo:
Material: R$ 0,00
Equipamento: R$ 0,00
Incidencia: R$ 0,00
Subserviço: R$ 27551,04
</t>
        </r>
      </text>
    </comment>
    <comment ref="F53" authorId="0" shapeId="0" xr:uid="{00000000-0006-0000-0000-00001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R$ 20663,28
Detalhamento informativo:
Material: R$ 0,00
Equipamento: R$ 0,00
Incidencia: R$ 0,00
Subserviço: R$ 20663,28
</t>
        </r>
      </text>
    </comment>
    <comment ref="F54" authorId="0" shapeId="0" xr:uid="{00000000-0006-0000-0000-00001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R$ 20663,28
Detalhamento informativo:
Material: R$ 0,00
Equipamento: R$ 0,00
Incidencia: R$ 0,00
Subserviço: R$ 20663,28
</t>
        </r>
      </text>
    </comment>
    <comment ref="F55" authorId="0" shapeId="0" xr:uid="{00000000-0006-0000-0000-00001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R$ 4871,68
Detalhamento informativo:
Material: R$ 0,00
Equipamento: R$ 0,00
Incidencia: R$ 0,00
Subserviço: R$ 4871,68
</t>
        </r>
      </text>
    </comment>
    <comment ref="F56" authorId="0" shapeId="0" xr:uid="{00000000-0006-0000-0000-00001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57" authorId="0" shapeId="0" xr:uid="{00000000-0006-0000-0000-00001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R$ 27551,04
Detalhamento informativo:
Material: R$ 0,00
Equipamento: R$ 0,00
Incidencia: R$ 0,00
Subserviço: R$ 27551,04
</t>
        </r>
      </text>
    </comment>
    <comment ref="F58" authorId="0" shapeId="0" xr:uid="{00000000-0006-0000-0000-00001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R$ 27551,04
Detalhamento informativo:
Material: R$ 0,00
Equipamento: R$ 0,00
Incidencia: R$ 0,00
Subserviço: R$ 27551,04
</t>
        </r>
      </text>
    </comment>
    <comment ref="F59" authorId="0" shapeId="0" xr:uid="{00000000-0006-0000-0000-00001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R$ 27551,04
Detalhamento informativo:
Material: R$ 0,00
Equipamento: R$ 0,00
Incidencia: R$ 0,00
Subserviço: R$ 27551,04
</t>
        </r>
      </text>
    </comment>
    <comment ref="F60" authorId="0" shapeId="0" xr:uid="{00000000-0006-0000-0000-00001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R$ 4871,68
Detalhamento informativo:
Material: R$ 0,00
Equipamento: R$ 0,00
Incidencia: R$ 0,00
Subserviço: R$ 4871,68
</t>
        </r>
      </text>
    </comment>
    <comment ref="F65" authorId="0" shapeId="0" xr:uid="{00000000-0006-0000-0000-00001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66" authorId="0" shapeId="0" xr:uid="{00000000-0006-0000-0000-00002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67" authorId="0" shapeId="0" xr:uid="{00000000-0006-0000-0000-00002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R$ 143200,03
Detalhamento informativo:
Material: R$ 0,00
Equipamento: R$ 0,00
Incidencia: R$ 0,00
Subserviço: R$ 0,00
</t>
        </r>
      </text>
    </comment>
  </commentList>
</comments>
</file>

<file path=xl/sharedStrings.xml><?xml version="1.0" encoding="utf-8"?>
<sst xmlns="http://schemas.openxmlformats.org/spreadsheetml/2006/main" count="267" uniqueCount="91">
  <si>
    <t xml:space="preserve">      </t>
  </si>
  <si>
    <t xml:space="preserve">      ESTADO DE SANTA CATARINA</t>
  </si>
  <si>
    <t xml:space="preserve">      PROPOSTA DAS LICITANTES</t>
  </si>
  <si>
    <t>201 - Serviços Técnicos</t>
  </si>
  <si>
    <t>Tabela de Origem</t>
  </si>
  <si>
    <t>Cód Auxiliar</t>
  </si>
  <si>
    <t>Descrição do Serviço</t>
  </si>
  <si>
    <t>Unid.</t>
  </si>
  <si>
    <t>Quantidade</t>
  </si>
  <si>
    <t>Material / Outros (R$)</t>
  </si>
  <si>
    <t>Mão de Obra (R$)</t>
  </si>
  <si>
    <t>Preço Unit. (R$)</t>
  </si>
  <si>
    <t>Custo Unit. (R$)</t>
  </si>
  <si>
    <t>BDI (%)</t>
  </si>
  <si>
    <t>Preço Unit Material (R$)</t>
  </si>
  <si>
    <t>Preço Unit MO (R$)</t>
  </si>
  <si>
    <t>Preço MATERIAL (R$)</t>
  </si>
  <si>
    <t>Preço MO (R$)</t>
  </si>
  <si>
    <t>Preço Total (R$)</t>
  </si>
  <si>
    <t>TABELA SINAPI ONERADA FEVEREIRO 2026</t>
  </si>
  <si>
    <t>Serviços Técnicos</t>
  </si>
  <si>
    <t>FASE 01 - PROJETOS</t>
  </si>
  <si>
    <t>TABELA SINAPI ONERADA MARÇO 2026</t>
  </si>
  <si>
    <t>CPU165314</t>
  </si>
  <si>
    <t>ENGENHEIRO CIVIL OU ARQUITETO DE OBRA PLENO COM ENCARGOS COMPLEMENTARES (coordenador / 4h por dia)</t>
  </si>
  <si>
    <t>MES</t>
  </si>
  <si>
    <t/>
  </si>
  <si>
    <t>CPU165315</t>
  </si>
  <si>
    <t>ENGENHEIRO ELETRICISTA PLENO COM ENCARGOS COMPLEMENTARES (4h por dia)</t>
  </si>
  <si>
    <t>CPU165324</t>
  </si>
  <si>
    <t>ENGENHEIRO MECÂNICO PLENO COM ENCARGOS COMPLEMENTARES (4h por dia)</t>
  </si>
  <si>
    <t xml:space="preserve">Total do Grupo: </t>
  </si>
  <si>
    <t>9051 - Serviços Iniciais</t>
  </si>
  <si>
    <t>Serviços Iniciais</t>
  </si>
  <si>
    <t>103689</t>
  </si>
  <si>
    <t>FORNECIMENTO E INSTALAÇÃO DE PLACA DE OBRA COM CHAPA GALVANIZADA E ESTRUTURA DE MADEIRA. AF_03/2022_PS</t>
  </si>
  <si>
    <t>M2</t>
  </si>
  <si>
    <t>CPU165326</t>
  </si>
  <si>
    <t>SBC - 012031 - INSTALACAO PROVISORIA DE AGUA/LUZ/FORCA/ESGOTOS</t>
  </si>
  <si>
    <t>UN</t>
  </si>
  <si>
    <t>98461</t>
  </si>
  <si>
    <t>ESTRUTURA DE MADEIRA PROVISÓRIA PARA SUPORTE DE CAIXA DÁGUA ELEVADA DE 1000 LITROS. AF_03/2024</t>
  </si>
  <si>
    <t>102623</t>
  </si>
  <si>
    <t>CAIXA D´ÁGUA EM POLIETILENO, 1000 LITROS (INCLUSOS TUBOS, CONEXÕES E TORNEIRA DE BÓIA) - FORNECIMENTO E INSTALAÇÃO. AF_06/2021</t>
  </si>
  <si>
    <t>98052</t>
  </si>
  <si>
    <t>TANQUE SÉPTICO CIRCULAR, EM CONCRETO PRÉ-MOLDADO, DIÂMETRO INTERNO = 1,10 M, ALTURA INTERNA = 2,50 M, VOLUME ÚTIL: 2138,2 L (PARA 5 CONTRIBUINTES). AF_12/2020</t>
  </si>
  <si>
    <t>9062 - Barraco Da Obra</t>
  </si>
  <si>
    <t>Barraco Da Obra</t>
  </si>
  <si>
    <t>105114</t>
  </si>
  <si>
    <t>EXECUÇÃO DOS APOIOS PARA CONTÊINER OU MÓDULO HABITÁVEL. AF_03/2024</t>
  </si>
  <si>
    <t>M3</t>
  </si>
  <si>
    <t>105115</t>
  </si>
  <si>
    <t>INSTALAÇÃO E DESINSTALAÇÃO MECANIZADA DE CONTÊINER OU MÓDULO HABITÁVEL DE USOS DIVERSOS. AF_03/2024</t>
  </si>
  <si>
    <t>CPU165329</t>
  </si>
  <si>
    <t>Locação de 01 container de 2,30 x 6,00 m, alt. 2,50 m, com 1 sanitário, para escritório, completo, sem divisórias internas</t>
  </si>
  <si>
    <t>FASE 2 - IMPLANTAÇÃO / INÍCIO DA OBRA</t>
  </si>
  <si>
    <t>CPU165313</t>
  </si>
  <si>
    <t>ENGENHEIRO CIVIL OU ARQUITETO DE OBRA PLENO COM ENCARGOS COMPLEMENTARES (coordenador / 8h por dia)</t>
  </si>
  <si>
    <t>CPU165331</t>
  </si>
  <si>
    <t>TECNICO DE EDIFICACOES COM ENCARGOS COMPLEMENTARES  (8h por dia)</t>
  </si>
  <si>
    <t>FASE 3 - EXECUÇÃO DA OBRA</t>
  </si>
  <si>
    <t>Tabela Referencial de Preço SINAPI 2025 AGOSTO Onerada</t>
  </si>
  <si>
    <t>CPU165316</t>
  </si>
  <si>
    <t>ENGENHEIRO ELETRICISTA PLENO COM ENCARGOS COMPLEMENTARES (6h por dia)</t>
  </si>
  <si>
    <t>CPU165322</t>
  </si>
  <si>
    <t>ENGENHEIRO MECÂNICO PLENO COM ENCARGOS COMPLEMENTARES (6h por dia)</t>
  </si>
  <si>
    <t>FASE 4 - FINALIZAÇÃO E RECEBIMENTO</t>
  </si>
  <si>
    <t>CPU165318</t>
  </si>
  <si>
    <t>ENGENHEIRO ELETRICISTA PLENO COM ENCARGOS COMPLEMENTARES (8h por dia)</t>
  </si>
  <si>
    <t>CPU165320</t>
  </si>
  <si>
    <t>ENGENHEIRO MECÂNICO PLENO COM ENCARGOS COMPLEMENTARES (8h por dia)</t>
  </si>
  <si>
    <t>9071 - Serviço Sem Registro</t>
  </si>
  <si>
    <t>Serviço Sem Registro</t>
  </si>
  <si>
    <t>ADMINISTRAÇÃO LOCAL</t>
  </si>
  <si>
    <t>CPU165340</t>
  </si>
  <si>
    <t>ADMINISTRAÇÃO LOCAL (3% do total)</t>
  </si>
  <si>
    <t xml:space="preserve">Total da Proposta: </t>
  </si>
  <si>
    <t>Sistema Integrado de Controle de Obras Públicas</t>
  </si>
  <si>
    <t>Emitido em: 10/07/2026</t>
  </si>
  <si>
    <t>Obra:</t>
  </si>
  <si>
    <t>Orçamento para contratação de empresa especializada para serviços de supervisão técnica, administrativa e financeira, abrangendo a etapa da elaboração dos projetos e a etapa da execução da obra de construção da nova sede ICSC</t>
  </si>
  <si>
    <t>Edital:</t>
  </si>
  <si>
    <t>Razão Social:</t>
  </si>
  <si>
    <t>CNPJ:</t>
  </si>
  <si>
    <t>BDI Administração Local (%):</t>
  </si>
  <si>
    <t>BDI Diferenciado Referencial (%) :</t>
  </si>
  <si>
    <t>BDI Diferenciado Referencial – Serviços Especializados (%) :</t>
  </si>
  <si>
    <t>Data: ___ / ___ / ____</t>
  </si>
  <si>
    <t>Porcentagem de materiais (%)</t>
  </si>
  <si>
    <t>Porcentagem de mão de obra (%)</t>
  </si>
  <si>
    <t>273 - TABELA SINAPI ONERADA FEVEREIRO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</si>
</sst>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0.00&quot;%&quot;"/>
  </numFmts>
  <fonts count="5">
    <font>
      <sz val="11"/>
      <color indexed="8"/>
      <name val="Calibri"/>
      <family val="2"/>
      <scheme val="minor"/>
    </font>
    <font>
      <sz val="8"/>
      <name val="Helvetica"/>
    </font>
    <font>
      <sz val="8"/>
      <name val="Helvetica"/>
    </font>
    <font>
      <b/>
      <sz val="8"/>
      <name val="Helvetica-Bold"/>
    </font>
    <font>
      <sz val="14"/>
      <name val="Helvetica-Bold"/>
    </font>
  </fonts>
  <fills count="5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solid">
        <fgColor indexed="43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164" fontId="1" fillId="3" borderId="1" xfId="0" applyNumberFormat="1" applyFont="1" applyFill="1" applyBorder="1" applyAlignment="1" applyProtection="1">
      <alignment horizontal="right"/>
      <protection locked="0"/>
    </xf>
    <xf numFmtId="165" fontId="1" fillId="0" borderId="1" xfId="0" applyNumberFormat="1" applyFont="1" applyBorder="1" applyAlignment="1" applyProtection="1">
      <alignment wrapText="1"/>
      <protection locked="0"/>
    </xf>
    <xf numFmtId="0" fontId="1" fillId="4" borderId="2" xfId="0" applyFont="1" applyFill="1" applyBorder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10" fontId="0" fillId="4" borderId="2" xfId="0" applyNumberForma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1" fillId="4" borderId="2" xfId="0" applyFont="1" applyFill="1" applyBorder="1" applyAlignment="1" applyProtection="1">
      <alignment horizontal="left" wrapText="1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 wrapText="1"/>
      <protection locked="0"/>
    </xf>
    <xf numFmtId="0" fontId="0" fillId="0" borderId="0" xfId="0" applyProtection="1">
      <protection locked="0"/>
    </xf>
    <xf numFmtId="0" fontId="1" fillId="4" borderId="2" xfId="0" applyFont="1" applyFill="1" applyBorder="1" applyAlignment="1" applyProtection="1">
      <alignment horizontal="left"/>
      <protection locked="0"/>
    </xf>
    <xf numFmtId="0" fontId="3" fillId="3" borderId="1" xfId="0" applyFont="1" applyFill="1" applyBorder="1" applyAlignment="1" applyProtection="1">
      <alignment horizontal="center"/>
      <protection locked="0"/>
    </xf>
    <xf numFmtId="0" fontId="0" fillId="0" borderId="0" xfId="0" applyProtection="1"/>
    <xf numFmtId="0" fontId="3" fillId="3" borderId="1" xfId="0" applyFont="1" applyFill="1" applyBorder="1" applyAlignment="1" applyProtection="1">
      <alignment horizontal="center"/>
    </xf>
    <xf numFmtId="0" fontId="1" fillId="0" borderId="1" xfId="0" applyFont="1" applyBorder="1" applyAlignment="1" applyProtection="1">
      <alignment wrapText="1"/>
    </xf>
    <xf numFmtId="164" fontId="1" fillId="2" borderId="1" xfId="0" applyNumberFormat="1" applyFont="1" applyFill="1" applyBorder="1" applyAlignment="1" applyProtection="1">
      <alignment horizontal="right"/>
    </xf>
    <xf numFmtId="0" fontId="0" fillId="4" borderId="2" xfId="0" applyFill="1" applyBorder="1" applyAlignment="1" applyProtection="1">
      <alignment horizontal="left"/>
    </xf>
    <xf numFmtId="164" fontId="0" fillId="4" borderId="2" xfId="0" applyNumberFormat="1" applyFill="1" applyBorder="1" applyAlignment="1" applyProtection="1">
      <alignment horizontal="left"/>
    </xf>
    <xf numFmtId="0" fontId="3" fillId="0" borderId="0" xfId="0" applyFo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72</xdr:row>
      <xdr:rowOff>0</xdr:rowOff>
    </xdr:from>
    <xdr:to>
      <xdr:col>0</xdr:col>
      <xdr:colOff>400000</xdr:colOff>
      <xdr:row>72</xdr:row>
      <xdr:rowOff>200000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4"/>
  <sheetViews>
    <sheetView tabSelected="1" workbookViewId="0"/>
  </sheetViews>
  <sheetFormatPr defaultRowHeight="15"/>
  <cols>
    <col min="1" max="1" width="31.140625" style="13" customWidth="1"/>
    <col min="2" max="2" width="13.42578125" style="13" customWidth="1"/>
    <col min="3" max="3" width="55.7109375" style="13" customWidth="1"/>
    <col min="4" max="5" width="13.42578125" style="13" customWidth="1"/>
    <col min="6" max="7" width="24.42578125" style="8" customWidth="1"/>
    <col min="8" max="8" width="29" style="13" customWidth="1"/>
    <col min="9" max="9" width="29" style="8" customWidth="1"/>
    <col min="10" max="15" width="24.42578125" style="13" customWidth="1"/>
    <col min="16" max="16384" width="9.140625" style="13"/>
  </cols>
  <sheetData>
    <row r="1" spans="1:9" s="8" customFormat="1">
      <c r="B1" s="9" t="s">
        <v>0</v>
      </c>
      <c r="C1" s="10"/>
      <c r="D1" s="10"/>
      <c r="E1" s="10"/>
      <c r="F1" s="10"/>
    </row>
    <row r="2" spans="1:9" s="8" customFormat="1">
      <c r="B2" s="9" t="s">
        <v>1</v>
      </c>
      <c r="C2" s="10"/>
      <c r="D2" s="10"/>
      <c r="E2" s="10"/>
      <c r="F2" s="10"/>
    </row>
    <row r="3" spans="1:9" s="8" customFormat="1">
      <c r="B3" s="9" t="s">
        <v>0</v>
      </c>
      <c r="C3" s="10"/>
      <c r="D3" s="10"/>
      <c r="E3" s="10"/>
      <c r="F3" s="10"/>
    </row>
    <row r="4" spans="1:9" s="8" customFormat="1" ht="18">
      <c r="A4" s="6" t="s">
        <v>2</v>
      </c>
      <c r="B4" s="10"/>
      <c r="C4" s="10"/>
      <c r="D4" s="10"/>
      <c r="E4" s="10"/>
      <c r="F4" s="10"/>
      <c r="G4" s="10"/>
    </row>
    <row r="5" spans="1:9" s="8" customFormat="1"/>
    <row r="6" spans="1:9" s="8" customFormat="1">
      <c r="A6" s="4" t="s">
        <v>79</v>
      </c>
      <c r="B6" s="11" t="s">
        <v>80</v>
      </c>
      <c r="C6" s="11"/>
      <c r="D6" s="11"/>
      <c r="H6" s="4" t="s">
        <v>87</v>
      </c>
    </row>
    <row r="7" spans="1:9" s="8" customFormat="1">
      <c r="A7" s="4" t="s">
        <v>81</v>
      </c>
      <c r="B7" s="3"/>
    </row>
    <row r="8" spans="1:9" s="8" customFormat="1">
      <c r="A8" s="4" t="s">
        <v>82</v>
      </c>
      <c r="B8" s="3"/>
    </row>
    <row r="9" spans="1:9" s="8" customFormat="1">
      <c r="A9" s="4" t="s">
        <v>83</v>
      </c>
      <c r="B9" s="3"/>
      <c r="H9" s="5" t="s">
        <v>88</v>
      </c>
      <c r="I9" s="5" t="s">
        <v>89</v>
      </c>
    </row>
    <row r="10" spans="1:9" s="8" customFormat="1">
      <c r="A10" s="4" t="s">
        <v>84</v>
      </c>
      <c r="B10" s="5" t="s">
        <v>26</v>
      </c>
      <c r="D10" s="4" t="s">
        <v>85</v>
      </c>
      <c r="E10" s="5" t="s">
        <v>26</v>
      </c>
      <c r="H10" s="5" t="e">
        <f>SUM(M:M)/O69</f>
        <v>#VALUE!</v>
      </c>
      <c r="I10" s="5" t="e">
        <f>SUM(N:N)/O69</f>
        <v>#VALUE!</v>
      </c>
    </row>
    <row r="11" spans="1:9" s="8" customFormat="1">
      <c r="A11" s="4" t="s">
        <v>85</v>
      </c>
      <c r="B11" s="5">
        <v>0.25</v>
      </c>
      <c r="D11" s="4" t="s">
        <v>86</v>
      </c>
      <c r="E11" s="5" t="s">
        <v>26</v>
      </c>
    </row>
    <row r="12" spans="1:9" s="8" customFormat="1"/>
    <row r="13" spans="1:9" s="8" customFormat="1" ht="24.95" customHeight="1">
      <c r="A13" s="4" t="s">
        <v>4</v>
      </c>
      <c r="B13" s="7" t="s">
        <v>90</v>
      </c>
      <c r="C13" s="10"/>
    </row>
    <row r="14" spans="1:9" s="8" customFormat="1"/>
    <row r="15" spans="1:9" s="8" customFormat="1"/>
    <row r="16" spans="1:9" s="8" customFormat="1"/>
    <row r="17" spans="1:15">
      <c r="A17" s="19" t="s">
        <v>3</v>
      </c>
    </row>
    <row r="18" spans="1:15">
      <c r="A18" s="14" t="s">
        <v>4</v>
      </c>
      <c r="B18" s="14" t="s">
        <v>5</v>
      </c>
      <c r="C18" s="14" t="s">
        <v>6</v>
      </c>
      <c r="D18" s="14" t="s">
        <v>7</v>
      </c>
      <c r="E18" s="14" t="s">
        <v>8</v>
      </c>
      <c r="F18" s="1" t="s">
        <v>9</v>
      </c>
      <c r="G18" s="1" t="s">
        <v>10</v>
      </c>
      <c r="H18" s="14" t="s">
        <v>12</v>
      </c>
      <c r="I18" s="12" t="s">
        <v>13</v>
      </c>
      <c r="J18" s="14" t="s">
        <v>14</v>
      </c>
      <c r="K18" s="14" t="s">
        <v>15</v>
      </c>
      <c r="L18" s="14" t="s">
        <v>11</v>
      </c>
      <c r="M18" s="14" t="s">
        <v>16</v>
      </c>
      <c r="N18" s="14" t="s">
        <v>17</v>
      </c>
      <c r="O18" s="14" t="s">
        <v>18</v>
      </c>
    </row>
    <row r="19" spans="1:15" ht="24.95" customHeight="1">
      <c r="A19" s="15" t="s">
        <v>19</v>
      </c>
      <c r="B19" s="15"/>
      <c r="C19" s="15" t="s">
        <v>20</v>
      </c>
      <c r="D19" s="15"/>
      <c r="E19" s="15">
        <v>0</v>
      </c>
      <c r="F19" s="1"/>
      <c r="G19" s="1"/>
      <c r="H19" s="15"/>
      <c r="I19" s="2"/>
      <c r="J19" s="15"/>
      <c r="K19" s="15"/>
      <c r="L19" s="15"/>
      <c r="M19" s="15"/>
      <c r="N19" s="15"/>
      <c r="O19" s="15"/>
    </row>
    <row r="20" spans="1:15" ht="24.95" customHeight="1">
      <c r="A20" s="15" t="s">
        <v>19</v>
      </c>
      <c r="B20" s="15"/>
      <c r="C20" s="15" t="s">
        <v>21</v>
      </c>
      <c r="D20" s="15"/>
      <c r="E20" s="15">
        <v>0</v>
      </c>
      <c r="F20" s="1"/>
      <c r="G20" s="1"/>
      <c r="H20" s="15"/>
      <c r="I20" s="2"/>
      <c r="J20" s="15"/>
      <c r="K20" s="15"/>
      <c r="L20" s="15"/>
      <c r="M20" s="15"/>
      <c r="N20" s="15"/>
      <c r="O20" s="15"/>
    </row>
    <row r="21" spans="1:15" ht="24.95" customHeight="1">
      <c r="A21" s="15" t="s">
        <v>22</v>
      </c>
      <c r="B21" s="15" t="s">
        <v>23</v>
      </c>
      <c r="C21" s="15" t="s">
        <v>24</v>
      </c>
      <c r="D21" s="15" t="s">
        <v>25</v>
      </c>
      <c r="E21" s="15">
        <v>6</v>
      </c>
      <c r="F21" s="1" t="s">
        <v>26</v>
      </c>
      <c r="G21" s="1" t="s">
        <v>26</v>
      </c>
      <c r="H21" s="16" t="e">
        <f>F21+G21</f>
        <v>#VALUE!</v>
      </c>
      <c r="I21" s="2">
        <v>25</v>
      </c>
      <c r="J21" s="16" t="e">
        <f>F21+(I21/100*F21)</f>
        <v>#VALUE!</v>
      </c>
      <c r="K21" s="16" t="e">
        <f>G21+(I21/100*G21)</f>
        <v>#VALUE!</v>
      </c>
      <c r="L21" s="16" t="e">
        <f>TRUNC(J21+K21,2)</f>
        <v>#VALUE!</v>
      </c>
      <c r="M21" s="16" t="e">
        <f>TRUNC(IF((J21+K21), (J21/(J21+K21)*O21), 0),2)</f>
        <v>#VALUE!</v>
      </c>
      <c r="N21" s="16" t="e">
        <f>TRUNC(IF((J21+K21), (K21/(J21+K21)*O21), 0),2)</f>
        <v>#VALUE!</v>
      </c>
      <c r="O21" s="16" t="e">
        <f>TRUNC(L21*E21,2)</f>
        <v>#VALUE!</v>
      </c>
    </row>
    <row r="22" spans="1:15" ht="24.95" customHeight="1">
      <c r="A22" s="15" t="s">
        <v>22</v>
      </c>
      <c r="B22" s="15" t="s">
        <v>27</v>
      </c>
      <c r="C22" s="15" t="s">
        <v>28</v>
      </c>
      <c r="D22" s="15" t="s">
        <v>25</v>
      </c>
      <c r="E22" s="15">
        <v>6</v>
      </c>
      <c r="F22" s="1" t="s">
        <v>26</v>
      </c>
      <c r="G22" s="1" t="s">
        <v>26</v>
      </c>
      <c r="H22" s="16" t="e">
        <f>F22+G22</f>
        <v>#VALUE!</v>
      </c>
      <c r="I22" s="2">
        <v>25</v>
      </c>
      <c r="J22" s="16" t="e">
        <f>F22+(I22/100*F22)</f>
        <v>#VALUE!</v>
      </c>
      <c r="K22" s="16" t="e">
        <f>G22+(I22/100*G22)</f>
        <v>#VALUE!</v>
      </c>
      <c r="L22" s="16" t="e">
        <f>TRUNC(J22+K22,2)</f>
        <v>#VALUE!</v>
      </c>
      <c r="M22" s="16" t="e">
        <f>TRUNC(IF((J22+K22), (J22/(J22+K22)*O22), 0),2)</f>
        <v>#VALUE!</v>
      </c>
      <c r="N22" s="16" t="e">
        <f>TRUNC(IF((J22+K22), (K22/(J22+K22)*O22), 0),2)</f>
        <v>#VALUE!</v>
      </c>
      <c r="O22" s="16" t="e">
        <f>TRUNC(L22*E22,2)</f>
        <v>#VALUE!</v>
      </c>
    </row>
    <row r="23" spans="1:15" ht="24.95" customHeight="1">
      <c r="A23" s="15" t="s">
        <v>22</v>
      </c>
      <c r="B23" s="15" t="s">
        <v>29</v>
      </c>
      <c r="C23" s="15" t="s">
        <v>30</v>
      </c>
      <c r="D23" s="15" t="s">
        <v>25</v>
      </c>
      <c r="E23" s="15">
        <v>6</v>
      </c>
      <c r="F23" s="1" t="s">
        <v>26</v>
      </c>
      <c r="G23" s="1" t="s">
        <v>26</v>
      </c>
      <c r="H23" s="16" t="e">
        <f>F23+G23</f>
        <v>#VALUE!</v>
      </c>
      <c r="I23" s="2">
        <v>25</v>
      </c>
      <c r="J23" s="16" t="e">
        <f>F23+(I23/100*F23)</f>
        <v>#VALUE!</v>
      </c>
      <c r="K23" s="16" t="e">
        <f>G23+(I23/100*G23)</f>
        <v>#VALUE!</v>
      </c>
      <c r="L23" s="16" t="e">
        <f>TRUNC(J23+K23,2)</f>
        <v>#VALUE!</v>
      </c>
      <c r="M23" s="16" t="e">
        <f>TRUNC(IF((J23+K23), (J23/(J23+K23)*O23), 0),2)</f>
        <v>#VALUE!</v>
      </c>
      <c r="N23" s="16" t="e">
        <f>TRUNC(IF((J23+K23), (K23/(J23+K23)*O23), 0),2)</f>
        <v>#VALUE!</v>
      </c>
      <c r="O23" s="16" t="e">
        <f>TRUNC(L23*E23,2)</f>
        <v>#VALUE!</v>
      </c>
    </row>
    <row r="24" spans="1:15">
      <c r="N24" s="17" t="s">
        <v>31</v>
      </c>
      <c r="O24" s="18" t="e">
        <f>TRUNC(SUM(O17:O23),2)</f>
        <v>#VALUE!</v>
      </c>
    </row>
    <row r="26" spans="1:15">
      <c r="A26" s="19" t="s">
        <v>32</v>
      </c>
    </row>
    <row r="27" spans="1:15">
      <c r="A27" s="14" t="s">
        <v>4</v>
      </c>
      <c r="B27" s="14" t="s">
        <v>5</v>
      </c>
      <c r="C27" s="14" t="s">
        <v>6</v>
      </c>
      <c r="D27" s="14" t="s">
        <v>7</v>
      </c>
      <c r="E27" s="14" t="s">
        <v>8</v>
      </c>
      <c r="F27" s="1" t="s">
        <v>9</v>
      </c>
      <c r="G27" s="1" t="s">
        <v>10</v>
      </c>
      <c r="H27" s="14" t="s">
        <v>12</v>
      </c>
      <c r="I27" s="12" t="s">
        <v>13</v>
      </c>
      <c r="J27" s="14" t="s">
        <v>14</v>
      </c>
      <c r="K27" s="14" t="s">
        <v>15</v>
      </c>
      <c r="L27" s="14" t="s">
        <v>11</v>
      </c>
      <c r="M27" s="14" t="s">
        <v>16</v>
      </c>
      <c r="N27" s="14" t="s">
        <v>17</v>
      </c>
      <c r="O27" s="14" t="s">
        <v>18</v>
      </c>
    </row>
    <row r="28" spans="1:15" ht="24.95" customHeight="1">
      <c r="A28" s="15" t="s">
        <v>19</v>
      </c>
      <c r="B28" s="15"/>
      <c r="C28" s="15" t="s">
        <v>33</v>
      </c>
      <c r="D28" s="15"/>
      <c r="E28" s="15">
        <v>0</v>
      </c>
      <c r="F28" s="1"/>
      <c r="G28" s="1"/>
      <c r="H28" s="15"/>
      <c r="I28" s="2"/>
      <c r="J28" s="15"/>
      <c r="K28" s="15"/>
      <c r="L28" s="15"/>
      <c r="M28" s="15"/>
      <c r="N28" s="15"/>
      <c r="O28" s="15"/>
    </row>
    <row r="29" spans="1:15" ht="24.95" customHeight="1">
      <c r="A29" s="15" t="s">
        <v>19</v>
      </c>
      <c r="B29" s="15" t="s">
        <v>34</v>
      </c>
      <c r="C29" s="15" t="s">
        <v>35</v>
      </c>
      <c r="D29" s="15" t="s">
        <v>36</v>
      </c>
      <c r="E29" s="15">
        <v>4</v>
      </c>
      <c r="F29" s="1" t="s">
        <v>26</v>
      </c>
      <c r="G29" s="1" t="s">
        <v>26</v>
      </c>
      <c r="H29" s="16" t="e">
        <f>F29+G29</f>
        <v>#VALUE!</v>
      </c>
      <c r="I29" s="2">
        <v>25</v>
      </c>
      <c r="J29" s="16" t="e">
        <f>F29+(I29/100*F29)</f>
        <v>#VALUE!</v>
      </c>
      <c r="K29" s="16" t="e">
        <f>G29+(I29/100*G29)</f>
        <v>#VALUE!</v>
      </c>
      <c r="L29" s="16" t="e">
        <f>TRUNC(J29+K29,2)</f>
        <v>#VALUE!</v>
      </c>
      <c r="M29" s="16" t="e">
        <f>TRUNC(IF((J29+K29), (J29/(J29+K29)*O29), 0),2)</f>
        <v>#VALUE!</v>
      </c>
      <c r="N29" s="16" t="e">
        <f>TRUNC(IF((J29+K29), (K29/(J29+K29)*O29), 0),2)</f>
        <v>#VALUE!</v>
      </c>
      <c r="O29" s="16" t="e">
        <f>TRUNC(L29*E29,2)</f>
        <v>#VALUE!</v>
      </c>
    </row>
    <row r="30" spans="1:15" ht="24.95" customHeight="1">
      <c r="A30" s="15" t="s">
        <v>22</v>
      </c>
      <c r="B30" s="15" t="s">
        <v>37</v>
      </c>
      <c r="C30" s="15" t="s">
        <v>38</v>
      </c>
      <c r="D30" s="15" t="s">
        <v>39</v>
      </c>
      <c r="E30" s="15">
        <v>1</v>
      </c>
      <c r="F30" s="1" t="s">
        <v>26</v>
      </c>
      <c r="G30" s="1" t="s">
        <v>26</v>
      </c>
      <c r="H30" s="16" t="e">
        <f>F30+G30</f>
        <v>#VALUE!</v>
      </c>
      <c r="I30" s="2">
        <v>25</v>
      </c>
      <c r="J30" s="16" t="e">
        <f>F30+(I30/100*F30)</f>
        <v>#VALUE!</v>
      </c>
      <c r="K30" s="16" t="e">
        <f>G30+(I30/100*G30)</f>
        <v>#VALUE!</v>
      </c>
      <c r="L30" s="16" t="e">
        <f>TRUNC(J30+K30,2)</f>
        <v>#VALUE!</v>
      </c>
      <c r="M30" s="16" t="e">
        <f>TRUNC(IF((J30+K30), (J30/(J30+K30)*O30), 0),2)</f>
        <v>#VALUE!</v>
      </c>
      <c r="N30" s="16" t="e">
        <f>TRUNC(IF((J30+K30), (K30/(J30+K30)*O30), 0),2)</f>
        <v>#VALUE!</v>
      </c>
      <c r="O30" s="16" t="e">
        <f>TRUNC(L30*E30,2)</f>
        <v>#VALUE!</v>
      </c>
    </row>
    <row r="31" spans="1:15" ht="24.95" customHeight="1">
      <c r="A31" s="15" t="s">
        <v>19</v>
      </c>
      <c r="B31" s="15" t="s">
        <v>40</v>
      </c>
      <c r="C31" s="15" t="s">
        <v>41</v>
      </c>
      <c r="D31" s="15" t="s">
        <v>39</v>
      </c>
      <c r="E31" s="15">
        <v>1</v>
      </c>
      <c r="F31" s="1" t="s">
        <v>26</v>
      </c>
      <c r="G31" s="1" t="s">
        <v>26</v>
      </c>
      <c r="H31" s="16" t="e">
        <f>F31+G31</f>
        <v>#VALUE!</v>
      </c>
      <c r="I31" s="2">
        <v>25</v>
      </c>
      <c r="J31" s="16" t="e">
        <f>F31+(I31/100*F31)</f>
        <v>#VALUE!</v>
      </c>
      <c r="K31" s="16" t="e">
        <f>G31+(I31/100*G31)</f>
        <v>#VALUE!</v>
      </c>
      <c r="L31" s="16" t="e">
        <f>TRUNC(J31+K31,2)</f>
        <v>#VALUE!</v>
      </c>
      <c r="M31" s="16" t="e">
        <f>TRUNC(IF((J31+K31), (J31/(J31+K31)*O31), 0),2)</f>
        <v>#VALUE!</v>
      </c>
      <c r="N31" s="16" t="e">
        <f>TRUNC(IF((J31+K31), (K31/(J31+K31)*O31), 0),2)</f>
        <v>#VALUE!</v>
      </c>
      <c r="O31" s="16" t="e">
        <f>TRUNC(L31*E31,2)</f>
        <v>#VALUE!</v>
      </c>
    </row>
    <row r="32" spans="1:15" ht="24.95" customHeight="1">
      <c r="A32" s="15" t="s">
        <v>19</v>
      </c>
      <c r="B32" s="15" t="s">
        <v>42</v>
      </c>
      <c r="C32" s="15" t="s">
        <v>43</v>
      </c>
      <c r="D32" s="15" t="s">
        <v>39</v>
      </c>
      <c r="E32" s="15">
        <v>1</v>
      </c>
      <c r="F32" s="1" t="s">
        <v>26</v>
      </c>
      <c r="G32" s="1" t="s">
        <v>26</v>
      </c>
      <c r="H32" s="16" t="e">
        <f>F32+G32</f>
        <v>#VALUE!</v>
      </c>
      <c r="I32" s="2">
        <v>25</v>
      </c>
      <c r="J32" s="16" t="e">
        <f>F32+(I32/100*F32)</f>
        <v>#VALUE!</v>
      </c>
      <c r="K32" s="16" t="e">
        <f>G32+(I32/100*G32)</f>
        <v>#VALUE!</v>
      </c>
      <c r="L32" s="16" t="e">
        <f>TRUNC(J32+K32,2)</f>
        <v>#VALUE!</v>
      </c>
      <c r="M32" s="16" t="e">
        <f>TRUNC(IF((J32+K32), (J32/(J32+K32)*O32), 0),2)</f>
        <v>#VALUE!</v>
      </c>
      <c r="N32" s="16" t="e">
        <f>TRUNC(IF((J32+K32), (K32/(J32+K32)*O32), 0),2)</f>
        <v>#VALUE!</v>
      </c>
      <c r="O32" s="16" t="e">
        <f>TRUNC(L32*E32,2)</f>
        <v>#VALUE!</v>
      </c>
    </row>
    <row r="33" spans="1:15" ht="24.95" customHeight="1">
      <c r="A33" s="15" t="s">
        <v>19</v>
      </c>
      <c r="B33" s="15" t="s">
        <v>44</v>
      </c>
      <c r="C33" s="15" t="s">
        <v>45</v>
      </c>
      <c r="D33" s="15" t="s">
        <v>39</v>
      </c>
      <c r="E33" s="15">
        <v>1</v>
      </c>
      <c r="F33" s="1" t="s">
        <v>26</v>
      </c>
      <c r="G33" s="1" t="s">
        <v>26</v>
      </c>
      <c r="H33" s="16" t="e">
        <f>F33+G33</f>
        <v>#VALUE!</v>
      </c>
      <c r="I33" s="2">
        <v>25</v>
      </c>
      <c r="J33" s="16" t="e">
        <f>F33+(I33/100*F33)</f>
        <v>#VALUE!</v>
      </c>
      <c r="K33" s="16" t="e">
        <f>G33+(I33/100*G33)</f>
        <v>#VALUE!</v>
      </c>
      <c r="L33" s="16" t="e">
        <f>TRUNC(J33+K33,2)</f>
        <v>#VALUE!</v>
      </c>
      <c r="M33" s="16" t="e">
        <f>TRUNC(IF((J33+K33), (J33/(J33+K33)*O33), 0),2)</f>
        <v>#VALUE!</v>
      </c>
      <c r="N33" s="16" t="e">
        <f>TRUNC(IF((J33+K33), (K33/(J33+K33)*O33), 0),2)</f>
        <v>#VALUE!</v>
      </c>
      <c r="O33" s="16" t="e">
        <f>TRUNC(L33*E33,2)</f>
        <v>#VALUE!</v>
      </c>
    </row>
    <row r="34" spans="1:15">
      <c r="N34" s="17" t="s">
        <v>31</v>
      </c>
      <c r="O34" s="18" t="e">
        <f>TRUNC(SUM(O26:O33),2)</f>
        <v>#VALUE!</v>
      </c>
    </row>
    <row r="36" spans="1:15">
      <c r="A36" s="19" t="s">
        <v>46</v>
      </c>
    </row>
    <row r="37" spans="1:15">
      <c r="A37" s="14" t="s">
        <v>4</v>
      </c>
      <c r="B37" s="14" t="s">
        <v>5</v>
      </c>
      <c r="C37" s="14" t="s">
        <v>6</v>
      </c>
      <c r="D37" s="14" t="s">
        <v>7</v>
      </c>
      <c r="E37" s="14" t="s">
        <v>8</v>
      </c>
      <c r="F37" s="1" t="s">
        <v>9</v>
      </c>
      <c r="G37" s="1" t="s">
        <v>10</v>
      </c>
      <c r="H37" s="14" t="s">
        <v>12</v>
      </c>
      <c r="I37" s="12" t="s">
        <v>13</v>
      </c>
      <c r="J37" s="14" t="s">
        <v>14</v>
      </c>
      <c r="K37" s="14" t="s">
        <v>15</v>
      </c>
      <c r="L37" s="14" t="s">
        <v>11</v>
      </c>
      <c r="M37" s="14" t="s">
        <v>16</v>
      </c>
      <c r="N37" s="14" t="s">
        <v>17</v>
      </c>
      <c r="O37" s="14" t="s">
        <v>18</v>
      </c>
    </row>
    <row r="38" spans="1:15" ht="24.95" customHeight="1">
      <c r="A38" s="15" t="s">
        <v>19</v>
      </c>
      <c r="B38" s="15"/>
      <c r="C38" s="15" t="s">
        <v>47</v>
      </c>
      <c r="D38" s="15"/>
      <c r="E38" s="15">
        <v>0</v>
      </c>
      <c r="F38" s="1"/>
      <c r="G38" s="1"/>
      <c r="H38" s="15"/>
      <c r="I38" s="2"/>
      <c r="J38" s="15"/>
      <c r="K38" s="15"/>
      <c r="L38" s="15"/>
      <c r="M38" s="15"/>
      <c r="N38" s="15"/>
      <c r="O38" s="15"/>
    </row>
    <row r="39" spans="1:15" ht="24.95" customHeight="1">
      <c r="A39" s="15" t="s">
        <v>19</v>
      </c>
      <c r="B39" s="15" t="s">
        <v>48</v>
      </c>
      <c r="C39" s="15" t="s">
        <v>49</v>
      </c>
      <c r="D39" s="15" t="s">
        <v>50</v>
      </c>
      <c r="E39" s="15">
        <v>2</v>
      </c>
      <c r="F39" s="1" t="s">
        <v>26</v>
      </c>
      <c r="G39" s="1" t="s">
        <v>26</v>
      </c>
      <c r="H39" s="16" t="e">
        <f>F39+G39</f>
        <v>#VALUE!</v>
      </c>
      <c r="I39" s="2">
        <v>25</v>
      </c>
      <c r="J39" s="16" t="e">
        <f>F39+(I39/100*F39)</f>
        <v>#VALUE!</v>
      </c>
      <c r="K39" s="16" t="e">
        <f>G39+(I39/100*G39)</f>
        <v>#VALUE!</v>
      </c>
      <c r="L39" s="16" t="e">
        <f>TRUNC(J39+K39,2)</f>
        <v>#VALUE!</v>
      </c>
      <c r="M39" s="16" t="e">
        <f>TRUNC(IF((J39+K39), (J39/(J39+K39)*O39), 0),2)</f>
        <v>#VALUE!</v>
      </c>
      <c r="N39" s="16" t="e">
        <f>TRUNC(IF((J39+K39), (K39/(J39+K39)*O39), 0),2)</f>
        <v>#VALUE!</v>
      </c>
      <c r="O39" s="16" t="e">
        <f>TRUNC(L39*E39,2)</f>
        <v>#VALUE!</v>
      </c>
    </row>
    <row r="40" spans="1:15" ht="24.95" customHeight="1">
      <c r="A40" s="15" t="s">
        <v>19</v>
      </c>
      <c r="B40" s="15" t="s">
        <v>51</v>
      </c>
      <c r="C40" s="15" t="s">
        <v>52</v>
      </c>
      <c r="D40" s="15" t="s">
        <v>39</v>
      </c>
      <c r="E40" s="15">
        <v>2</v>
      </c>
      <c r="F40" s="1" t="s">
        <v>26</v>
      </c>
      <c r="G40" s="1" t="s">
        <v>26</v>
      </c>
      <c r="H40" s="16" t="e">
        <f>F40+G40</f>
        <v>#VALUE!</v>
      </c>
      <c r="I40" s="2">
        <v>25</v>
      </c>
      <c r="J40" s="16" t="e">
        <f>F40+(I40/100*F40)</f>
        <v>#VALUE!</v>
      </c>
      <c r="K40" s="16" t="e">
        <f>G40+(I40/100*G40)</f>
        <v>#VALUE!</v>
      </c>
      <c r="L40" s="16" t="e">
        <f>TRUNC(J40+K40,2)</f>
        <v>#VALUE!</v>
      </c>
      <c r="M40" s="16" t="e">
        <f>TRUNC(IF((J40+K40), (J40/(J40+K40)*O40), 0),2)</f>
        <v>#VALUE!</v>
      </c>
      <c r="N40" s="16" t="e">
        <f>TRUNC(IF((J40+K40), (K40/(J40+K40)*O40), 0),2)</f>
        <v>#VALUE!</v>
      </c>
      <c r="O40" s="16" t="e">
        <f>TRUNC(L40*E40,2)</f>
        <v>#VALUE!</v>
      </c>
    </row>
    <row r="41" spans="1:15" ht="24.95" customHeight="1">
      <c r="A41" s="15" t="s">
        <v>22</v>
      </c>
      <c r="B41" s="15" t="s">
        <v>53</v>
      </c>
      <c r="C41" s="15" t="s">
        <v>54</v>
      </c>
      <c r="D41" s="15" t="s">
        <v>25</v>
      </c>
      <c r="E41" s="15">
        <v>48</v>
      </c>
      <c r="F41" s="1" t="s">
        <v>26</v>
      </c>
      <c r="G41" s="1" t="s">
        <v>26</v>
      </c>
      <c r="H41" s="16" t="e">
        <f>F41+G41</f>
        <v>#VALUE!</v>
      </c>
      <c r="I41" s="2">
        <v>25</v>
      </c>
      <c r="J41" s="16" t="e">
        <f>F41+(I41/100*F41)</f>
        <v>#VALUE!</v>
      </c>
      <c r="K41" s="16" t="e">
        <f>G41+(I41/100*G41)</f>
        <v>#VALUE!</v>
      </c>
      <c r="L41" s="16" t="e">
        <f>TRUNC(J41+K41,2)</f>
        <v>#VALUE!</v>
      </c>
      <c r="M41" s="16" t="e">
        <f>TRUNC(IF((J41+K41), (J41/(J41+K41)*O41), 0),2)</f>
        <v>#VALUE!</v>
      </c>
      <c r="N41" s="16" t="e">
        <f>TRUNC(IF((J41+K41), (K41/(J41+K41)*O41), 0),2)</f>
        <v>#VALUE!</v>
      </c>
      <c r="O41" s="16" t="e">
        <f>TRUNC(L41*E41,2)</f>
        <v>#VALUE!</v>
      </c>
    </row>
    <row r="42" spans="1:15" ht="24.95" customHeight="1">
      <c r="A42" s="15" t="s">
        <v>22</v>
      </c>
      <c r="B42" s="15" t="s">
        <v>53</v>
      </c>
      <c r="C42" s="15" t="s">
        <v>54</v>
      </c>
      <c r="D42" s="15" t="s">
        <v>25</v>
      </c>
      <c r="E42" s="15">
        <v>48</v>
      </c>
      <c r="F42" s="1" t="s">
        <v>26</v>
      </c>
      <c r="G42" s="1" t="s">
        <v>26</v>
      </c>
      <c r="H42" s="16" t="e">
        <f>F42+G42</f>
        <v>#VALUE!</v>
      </c>
      <c r="I42" s="2">
        <v>25</v>
      </c>
      <c r="J42" s="16" t="e">
        <f>F42+(I42/100*F42)</f>
        <v>#VALUE!</v>
      </c>
      <c r="K42" s="16" t="e">
        <f>G42+(I42/100*G42)</f>
        <v>#VALUE!</v>
      </c>
      <c r="L42" s="16" t="e">
        <f>TRUNC(J42+K42,2)</f>
        <v>#VALUE!</v>
      </c>
      <c r="M42" s="16" t="e">
        <f>TRUNC(IF((J42+K42), (J42/(J42+K42)*O42), 0),2)</f>
        <v>#VALUE!</v>
      </c>
      <c r="N42" s="16" t="e">
        <f>TRUNC(IF((J42+K42), (K42/(J42+K42)*O42), 0),2)</f>
        <v>#VALUE!</v>
      </c>
      <c r="O42" s="16" t="e">
        <f>TRUNC(L42*E42,2)</f>
        <v>#VALUE!</v>
      </c>
    </row>
    <row r="43" spans="1:15">
      <c r="N43" s="17" t="s">
        <v>31</v>
      </c>
      <c r="O43" s="18" t="e">
        <f>TRUNC(SUM(O36:O42),2)</f>
        <v>#VALUE!</v>
      </c>
    </row>
    <row r="45" spans="1:15">
      <c r="A45" s="19" t="s">
        <v>3</v>
      </c>
    </row>
    <row r="46" spans="1:15">
      <c r="A46" s="14" t="s">
        <v>4</v>
      </c>
      <c r="B46" s="14" t="s">
        <v>5</v>
      </c>
      <c r="C46" s="14" t="s">
        <v>6</v>
      </c>
      <c r="D46" s="14" t="s">
        <v>7</v>
      </c>
      <c r="E46" s="14" t="s">
        <v>8</v>
      </c>
      <c r="F46" s="1" t="s">
        <v>9</v>
      </c>
      <c r="G46" s="1" t="s">
        <v>10</v>
      </c>
      <c r="H46" s="14" t="s">
        <v>12</v>
      </c>
      <c r="I46" s="12" t="s">
        <v>13</v>
      </c>
      <c r="J46" s="14" t="s">
        <v>14</v>
      </c>
      <c r="K46" s="14" t="s">
        <v>15</v>
      </c>
      <c r="L46" s="14" t="s">
        <v>11</v>
      </c>
      <c r="M46" s="14" t="s">
        <v>16</v>
      </c>
      <c r="N46" s="14" t="s">
        <v>17</v>
      </c>
      <c r="O46" s="14" t="s">
        <v>18</v>
      </c>
    </row>
    <row r="47" spans="1:15" ht="24.95" customHeight="1">
      <c r="A47" s="15" t="s">
        <v>19</v>
      </c>
      <c r="B47" s="15"/>
      <c r="C47" s="15" t="s">
        <v>20</v>
      </c>
      <c r="D47" s="15"/>
      <c r="E47" s="15">
        <v>0</v>
      </c>
      <c r="F47" s="1"/>
      <c r="G47" s="1"/>
      <c r="H47" s="15"/>
      <c r="I47" s="2"/>
      <c r="J47" s="15"/>
      <c r="K47" s="15"/>
      <c r="L47" s="15"/>
      <c r="M47" s="15"/>
      <c r="N47" s="15"/>
      <c r="O47" s="15"/>
    </row>
    <row r="48" spans="1:15" ht="24.95" customHeight="1">
      <c r="A48" s="15" t="s">
        <v>19</v>
      </c>
      <c r="B48" s="15"/>
      <c r="C48" s="15" t="s">
        <v>55</v>
      </c>
      <c r="D48" s="15"/>
      <c r="E48" s="15">
        <v>0</v>
      </c>
      <c r="F48" s="1"/>
      <c r="G48" s="1"/>
      <c r="H48" s="15"/>
      <c r="I48" s="2"/>
      <c r="J48" s="15"/>
      <c r="K48" s="15"/>
      <c r="L48" s="15"/>
      <c r="M48" s="15"/>
      <c r="N48" s="15"/>
      <c r="O48" s="15"/>
    </row>
    <row r="49" spans="1:15" ht="24.95" customHeight="1">
      <c r="A49" s="15" t="s">
        <v>22</v>
      </c>
      <c r="B49" s="15" t="s">
        <v>56</v>
      </c>
      <c r="C49" s="15" t="s">
        <v>57</v>
      </c>
      <c r="D49" s="15" t="s">
        <v>25</v>
      </c>
      <c r="E49" s="15">
        <v>6</v>
      </c>
      <c r="F49" s="1" t="s">
        <v>26</v>
      </c>
      <c r="G49" s="1" t="s">
        <v>26</v>
      </c>
      <c r="H49" s="16" t="e">
        <f>F49+G49</f>
        <v>#VALUE!</v>
      </c>
      <c r="I49" s="2">
        <v>25</v>
      </c>
      <c r="J49" s="16" t="e">
        <f>F49+(I49/100*F49)</f>
        <v>#VALUE!</v>
      </c>
      <c r="K49" s="16" t="e">
        <f>G49+(I49/100*G49)</f>
        <v>#VALUE!</v>
      </c>
      <c r="L49" s="16" t="e">
        <f>TRUNC(J49+K49,2)</f>
        <v>#VALUE!</v>
      </c>
      <c r="M49" s="16" t="e">
        <f>TRUNC(IF((J49+K49), (J49/(J49+K49)*O49), 0),2)</f>
        <v>#VALUE!</v>
      </c>
      <c r="N49" s="16" t="e">
        <f>TRUNC(IF((J49+K49), (K49/(J49+K49)*O49), 0),2)</f>
        <v>#VALUE!</v>
      </c>
      <c r="O49" s="16" t="e">
        <f>TRUNC(L49*E49,2)</f>
        <v>#VALUE!</v>
      </c>
    </row>
    <row r="50" spans="1:15" ht="24.95" customHeight="1">
      <c r="A50" s="15" t="s">
        <v>22</v>
      </c>
      <c r="B50" s="15" t="s">
        <v>58</v>
      </c>
      <c r="C50" s="15" t="s">
        <v>59</v>
      </c>
      <c r="D50" s="15" t="s">
        <v>25</v>
      </c>
      <c r="E50" s="15">
        <v>6</v>
      </c>
      <c r="F50" s="1" t="s">
        <v>26</v>
      </c>
      <c r="G50" s="1" t="s">
        <v>26</v>
      </c>
      <c r="H50" s="16" t="e">
        <f>F50+G50</f>
        <v>#VALUE!</v>
      </c>
      <c r="I50" s="2">
        <v>25</v>
      </c>
      <c r="J50" s="16" t="e">
        <f>F50+(I50/100*F50)</f>
        <v>#VALUE!</v>
      </c>
      <c r="K50" s="16" t="e">
        <f>G50+(I50/100*G50)</f>
        <v>#VALUE!</v>
      </c>
      <c r="L50" s="16" t="e">
        <f>TRUNC(J50+K50,2)</f>
        <v>#VALUE!</v>
      </c>
      <c r="M50" s="16" t="e">
        <f>TRUNC(IF((J50+K50), (J50/(J50+K50)*O50), 0),2)</f>
        <v>#VALUE!</v>
      </c>
      <c r="N50" s="16" t="e">
        <f>TRUNC(IF((J50+K50), (K50/(J50+K50)*O50), 0),2)</f>
        <v>#VALUE!</v>
      </c>
      <c r="O50" s="16" t="e">
        <f>TRUNC(L50*E50,2)</f>
        <v>#VALUE!</v>
      </c>
    </row>
    <row r="51" spans="1:15" ht="24.95" customHeight="1">
      <c r="A51" s="15" t="s">
        <v>19</v>
      </c>
      <c r="B51" s="15"/>
      <c r="C51" s="15" t="s">
        <v>60</v>
      </c>
      <c r="D51" s="15"/>
      <c r="E51" s="15">
        <v>0</v>
      </c>
      <c r="F51" s="1"/>
      <c r="G51" s="1"/>
      <c r="H51" s="15"/>
      <c r="I51" s="2"/>
      <c r="J51" s="15"/>
      <c r="K51" s="15"/>
      <c r="L51" s="15"/>
      <c r="M51" s="15"/>
      <c r="N51" s="15"/>
      <c r="O51" s="15"/>
    </row>
    <row r="52" spans="1:15" ht="24.95" customHeight="1">
      <c r="A52" s="15" t="s">
        <v>22</v>
      </c>
      <c r="B52" s="15" t="s">
        <v>56</v>
      </c>
      <c r="C52" s="15" t="s">
        <v>57</v>
      </c>
      <c r="D52" s="15" t="s">
        <v>25</v>
      </c>
      <c r="E52" s="15">
        <v>30</v>
      </c>
      <c r="F52" s="1" t="s">
        <v>26</v>
      </c>
      <c r="G52" s="1" t="s">
        <v>26</v>
      </c>
      <c r="H52" s="16" t="e">
        <f>F52+G52</f>
        <v>#VALUE!</v>
      </c>
      <c r="I52" s="2">
        <v>25</v>
      </c>
      <c r="J52" s="16" t="e">
        <f>F52+(I52/100*F52)</f>
        <v>#VALUE!</v>
      </c>
      <c r="K52" s="16" t="e">
        <f>G52+(I52/100*G52)</f>
        <v>#VALUE!</v>
      </c>
      <c r="L52" s="16" t="e">
        <f>TRUNC(J52+K52,2)</f>
        <v>#VALUE!</v>
      </c>
      <c r="M52" s="16" t="e">
        <f>TRUNC(IF((J52+K52), (J52/(J52+K52)*O52), 0),2)</f>
        <v>#VALUE!</v>
      </c>
      <c r="N52" s="16" t="e">
        <f>TRUNC(IF((J52+K52), (K52/(J52+K52)*O52), 0),2)</f>
        <v>#VALUE!</v>
      </c>
      <c r="O52" s="16" t="e">
        <f>TRUNC(L52*E52,2)</f>
        <v>#VALUE!</v>
      </c>
    </row>
    <row r="53" spans="1:15" ht="24.95" customHeight="1">
      <c r="A53" s="15" t="s">
        <v>61</v>
      </c>
      <c r="B53" s="15" t="s">
        <v>62</v>
      </c>
      <c r="C53" s="15" t="s">
        <v>63</v>
      </c>
      <c r="D53" s="15" t="s">
        <v>25</v>
      </c>
      <c r="E53" s="15">
        <v>30</v>
      </c>
      <c r="F53" s="1" t="s">
        <v>26</v>
      </c>
      <c r="G53" s="1" t="s">
        <v>26</v>
      </c>
      <c r="H53" s="16" t="e">
        <f>F53+G53</f>
        <v>#VALUE!</v>
      </c>
      <c r="I53" s="2">
        <v>25</v>
      </c>
      <c r="J53" s="16" t="e">
        <f>F53+(I53/100*F53)</f>
        <v>#VALUE!</v>
      </c>
      <c r="K53" s="16" t="e">
        <f>G53+(I53/100*G53)</f>
        <v>#VALUE!</v>
      </c>
      <c r="L53" s="16" t="e">
        <f>TRUNC(J53+K53,2)</f>
        <v>#VALUE!</v>
      </c>
      <c r="M53" s="16" t="e">
        <f>TRUNC(IF((J53+K53), (J53/(J53+K53)*O53), 0),2)</f>
        <v>#VALUE!</v>
      </c>
      <c r="N53" s="16" t="e">
        <f>TRUNC(IF((J53+K53), (K53/(J53+K53)*O53), 0),2)</f>
        <v>#VALUE!</v>
      </c>
      <c r="O53" s="16" t="e">
        <f>TRUNC(L53*E53,2)</f>
        <v>#VALUE!</v>
      </c>
    </row>
    <row r="54" spans="1:15" ht="24.95" customHeight="1">
      <c r="A54" s="15" t="s">
        <v>61</v>
      </c>
      <c r="B54" s="15" t="s">
        <v>64</v>
      </c>
      <c r="C54" s="15" t="s">
        <v>65</v>
      </c>
      <c r="D54" s="15" t="s">
        <v>25</v>
      </c>
      <c r="E54" s="15">
        <v>30</v>
      </c>
      <c r="F54" s="1" t="s">
        <v>26</v>
      </c>
      <c r="G54" s="1" t="s">
        <v>26</v>
      </c>
      <c r="H54" s="16" t="e">
        <f>F54+G54</f>
        <v>#VALUE!</v>
      </c>
      <c r="I54" s="2">
        <v>25</v>
      </c>
      <c r="J54" s="16" t="e">
        <f>F54+(I54/100*F54)</f>
        <v>#VALUE!</v>
      </c>
      <c r="K54" s="16" t="e">
        <f>G54+(I54/100*G54)</f>
        <v>#VALUE!</v>
      </c>
      <c r="L54" s="16" t="e">
        <f>TRUNC(J54+K54,2)</f>
        <v>#VALUE!</v>
      </c>
      <c r="M54" s="16" t="e">
        <f>TRUNC(IF((J54+K54), (J54/(J54+K54)*O54), 0),2)</f>
        <v>#VALUE!</v>
      </c>
      <c r="N54" s="16" t="e">
        <f>TRUNC(IF((J54+K54), (K54/(J54+K54)*O54), 0),2)</f>
        <v>#VALUE!</v>
      </c>
      <c r="O54" s="16" t="e">
        <f>TRUNC(L54*E54,2)</f>
        <v>#VALUE!</v>
      </c>
    </row>
    <row r="55" spans="1:15" ht="24.95" customHeight="1">
      <c r="A55" s="15" t="s">
        <v>22</v>
      </c>
      <c r="B55" s="15" t="s">
        <v>58</v>
      </c>
      <c r="C55" s="15" t="s">
        <v>59</v>
      </c>
      <c r="D55" s="15" t="s">
        <v>25</v>
      </c>
      <c r="E55" s="15">
        <v>30</v>
      </c>
      <c r="F55" s="1" t="s">
        <v>26</v>
      </c>
      <c r="G55" s="1" t="s">
        <v>26</v>
      </c>
      <c r="H55" s="16" t="e">
        <f>F55+G55</f>
        <v>#VALUE!</v>
      </c>
      <c r="I55" s="2">
        <v>25</v>
      </c>
      <c r="J55" s="16" t="e">
        <f>F55+(I55/100*F55)</f>
        <v>#VALUE!</v>
      </c>
      <c r="K55" s="16" t="e">
        <f>G55+(I55/100*G55)</f>
        <v>#VALUE!</v>
      </c>
      <c r="L55" s="16" t="e">
        <f>TRUNC(J55+K55,2)</f>
        <v>#VALUE!</v>
      </c>
      <c r="M55" s="16" t="e">
        <f>TRUNC(IF((J55+K55), (J55/(J55+K55)*O55), 0),2)</f>
        <v>#VALUE!</v>
      </c>
      <c r="N55" s="16" t="e">
        <f>TRUNC(IF((J55+K55), (K55/(J55+K55)*O55), 0),2)</f>
        <v>#VALUE!</v>
      </c>
      <c r="O55" s="16" t="e">
        <f>TRUNC(L55*E55,2)</f>
        <v>#VALUE!</v>
      </c>
    </row>
    <row r="56" spans="1:15" ht="24.95" customHeight="1">
      <c r="A56" s="15" t="s">
        <v>19</v>
      </c>
      <c r="B56" s="15"/>
      <c r="C56" s="15" t="s">
        <v>66</v>
      </c>
      <c r="D56" s="15"/>
      <c r="E56" s="15">
        <v>0</v>
      </c>
      <c r="F56" s="1"/>
      <c r="G56" s="1"/>
      <c r="H56" s="15"/>
      <c r="I56" s="2"/>
      <c r="J56" s="15"/>
      <c r="K56" s="15"/>
      <c r="L56" s="15"/>
      <c r="M56" s="15"/>
      <c r="N56" s="15"/>
      <c r="O56" s="15"/>
    </row>
    <row r="57" spans="1:15" ht="24.95" customHeight="1">
      <c r="A57" s="15" t="s">
        <v>22</v>
      </c>
      <c r="B57" s="15" t="s">
        <v>56</v>
      </c>
      <c r="C57" s="15" t="s">
        <v>57</v>
      </c>
      <c r="D57" s="15" t="s">
        <v>25</v>
      </c>
      <c r="E57" s="15">
        <v>12</v>
      </c>
      <c r="F57" s="1" t="s">
        <v>26</v>
      </c>
      <c r="G57" s="1" t="s">
        <v>26</v>
      </c>
      <c r="H57" s="16" t="e">
        <f>F57+G57</f>
        <v>#VALUE!</v>
      </c>
      <c r="I57" s="2">
        <v>25</v>
      </c>
      <c r="J57" s="16" t="e">
        <f>F57+(I57/100*F57)</f>
        <v>#VALUE!</v>
      </c>
      <c r="K57" s="16" t="e">
        <f>G57+(I57/100*G57)</f>
        <v>#VALUE!</v>
      </c>
      <c r="L57" s="16" t="e">
        <f>TRUNC(J57+K57,2)</f>
        <v>#VALUE!</v>
      </c>
      <c r="M57" s="16" t="e">
        <f>TRUNC(IF((J57+K57), (J57/(J57+K57)*O57), 0),2)</f>
        <v>#VALUE!</v>
      </c>
      <c r="N57" s="16" t="e">
        <f>TRUNC(IF((J57+K57), (K57/(J57+K57)*O57), 0),2)</f>
        <v>#VALUE!</v>
      </c>
      <c r="O57" s="16" t="e">
        <f>TRUNC(L57*E57,2)</f>
        <v>#VALUE!</v>
      </c>
    </row>
    <row r="58" spans="1:15" ht="24.95" customHeight="1">
      <c r="A58" s="15" t="s">
        <v>61</v>
      </c>
      <c r="B58" s="15" t="s">
        <v>67</v>
      </c>
      <c r="C58" s="15" t="s">
        <v>68</v>
      </c>
      <c r="D58" s="15" t="s">
        <v>25</v>
      </c>
      <c r="E58" s="15">
        <v>12</v>
      </c>
      <c r="F58" s="1" t="s">
        <v>26</v>
      </c>
      <c r="G58" s="1" t="s">
        <v>26</v>
      </c>
      <c r="H58" s="16" t="e">
        <f>F58+G58</f>
        <v>#VALUE!</v>
      </c>
      <c r="I58" s="2">
        <v>25</v>
      </c>
      <c r="J58" s="16" t="e">
        <f>F58+(I58/100*F58)</f>
        <v>#VALUE!</v>
      </c>
      <c r="K58" s="16" t="e">
        <f>G58+(I58/100*G58)</f>
        <v>#VALUE!</v>
      </c>
      <c r="L58" s="16" t="e">
        <f>TRUNC(J58+K58,2)</f>
        <v>#VALUE!</v>
      </c>
      <c r="M58" s="16" t="e">
        <f>TRUNC(IF((J58+K58), (J58/(J58+K58)*O58), 0),2)</f>
        <v>#VALUE!</v>
      </c>
      <c r="N58" s="16" t="e">
        <f>TRUNC(IF((J58+K58), (K58/(J58+K58)*O58), 0),2)</f>
        <v>#VALUE!</v>
      </c>
      <c r="O58" s="16" t="e">
        <f>TRUNC(L58*E58,2)</f>
        <v>#VALUE!</v>
      </c>
    </row>
    <row r="59" spans="1:15" ht="24.95" customHeight="1">
      <c r="A59" s="15" t="s">
        <v>61</v>
      </c>
      <c r="B59" s="15" t="s">
        <v>69</v>
      </c>
      <c r="C59" s="15" t="s">
        <v>70</v>
      </c>
      <c r="D59" s="15" t="s">
        <v>25</v>
      </c>
      <c r="E59" s="15">
        <v>12</v>
      </c>
      <c r="F59" s="1" t="s">
        <v>26</v>
      </c>
      <c r="G59" s="1" t="s">
        <v>26</v>
      </c>
      <c r="H59" s="16" t="e">
        <f>F59+G59</f>
        <v>#VALUE!</v>
      </c>
      <c r="I59" s="2">
        <v>25</v>
      </c>
      <c r="J59" s="16" t="e">
        <f>F59+(I59/100*F59)</f>
        <v>#VALUE!</v>
      </c>
      <c r="K59" s="16" t="e">
        <f>G59+(I59/100*G59)</f>
        <v>#VALUE!</v>
      </c>
      <c r="L59" s="16" t="e">
        <f>TRUNC(J59+K59,2)</f>
        <v>#VALUE!</v>
      </c>
      <c r="M59" s="16" t="e">
        <f>TRUNC(IF((J59+K59), (J59/(J59+K59)*O59), 0),2)</f>
        <v>#VALUE!</v>
      </c>
      <c r="N59" s="16" t="e">
        <f>TRUNC(IF((J59+K59), (K59/(J59+K59)*O59), 0),2)</f>
        <v>#VALUE!</v>
      </c>
      <c r="O59" s="16" t="e">
        <f>TRUNC(L59*E59,2)</f>
        <v>#VALUE!</v>
      </c>
    </row>
    <row r="60" spans="1:15" ht="24.95" customHeight="1">
      <c r="A60" s="15" t="s">
        <v>22</v>
      </c>
      <c r="B60" s="15" t="s">
        <v>58</v>
      </c>
      <c r="C60" s="15" t="s">
        <v>59</v>
      </c>
      <c r="D60" s="15" t="s">
        <v>25</v>
      </c>
      <c r="E60" s="15">
        <v>12</v>
      </c>
      <c r="F60" s="1" t="s">
        <v>26</v>
      </c>
      <c r="G60" s="1" t="s">
        <v>26</v>
      </c>
      <c r="H60" s="16" t="e">
        <f>F60+G60</f>
        <v>#VALUE!</v>
      </c>
      <c r="I60" s="2">
        <v>25</v>
      </c>
      <c r="J60" s="16" t="e">
        <f>F60+(I60/100*F60)</f>
        <v>#VALUE!</v>
      </c>
      <c r="K60" s="16" t="e">
        <f>G60+(I60/100*G60)</f>
        <v>#VALUE!</v>
      </c>
      <c r="L60" s="16" t="e">
        <f>TRUNC(J60+K60,2)</f>
        <v>#VALUE!</v>
      </c>
      <c r="M60" s="16" t="e">
        <f>TRUNC(IF((J60+K60), (J60/(J60+K60)*O60), 0),2)</f>
        <v>#VALUE!</v>
      </c>
      <c r="N60" s="16" t="e">
        <f>TRUNC(IF((J60+K60), (K60/(J60+K60)*O60), 0),2)</f>
        <v>#VALUE!</v>
      </c>
      <c r="O60" s="16" t="e">
        <f>TRUNC(L60*E60,2)</f>
        <v>#VALUE!</v>
      </c>
    </row>
    <row r="61" spans="1:15">
      <c r="N61" s="17" t="s">
        <v>31</v>
      </c>
      <c r="O61" s="18" t="e">
        <f>TRUNC(SUM(O45:O60),2)</f>
        <v>#VALUE!</v>
      </c>
    </row>
    <row r="63" spans="1:15">
      <c r="A63" s="19" t="s">
        <v>71</v>
      </c>
    </row>
    <row r="64" spans="1:15">
      <c r="A64" s="14" t="s">
        <v>4</v>
      </c>
      <c r="B64" s="14" t="s">
        <v>5</v>
      </c>
      <c r="C64" s="14" t="s">
        <v>6</v>
      </c>
      <c r="D64" s="14" t="s">
        <v>7</v>
      </c>
      <c r="E64" s="14" t="s">
        <v>8</v>
      </c>
      <c r="F64" s="1" t="s">
        <v>9</v>
      </c>
      <c r="G64" s="1" t="s">
        <v>10</v>
      </c>
      <c r="H64" s="14" t="s">
        <v>12</v>
      </c>
      <c r="I64" s="12" t="s">
        <v>13</v>
      </c>
      <c r="J64" s="14" t="s">
        <v>14</v>
      </c>
      <c r="K64" s="14" t="s">
        <v>15</v>
      </c>
      <c r="L64" s="14" t="s">
        <v>11</v>
      </c>
      <c r="M64" s="14" t="s">
        <v>16</v>
      </c>
      <c r="N64" s="14" t="s">
        <v>17</v>
      </c>
      <c r="O64" s="14" t="s">
        <v>18</v>
      </c>
    </row>
    <row r="65" spans="1:15" ht="24.95" customHeight="1">
      <c r="A65" s="15" t="s">
        <v>19</v>
      </c>
      <c r="B65" s="15"/>
      <c r="C65" s="15" t="s">
        <v>72</v>
      </c>
      <c r="D65" s="15"/>
      <c r="E65" s="15">
        <v>0</v>
      </c>
      <c r="F65" s="1"/>
      <c r="G65" s="1"/>
      <c r="H65" s="15"/>
      <c r="I65" s="2"/>
      <c r="J65" s="15"/>
      <c r="K65" s="15"/>
      <c r="L65" s="15"/>
      <c r="M65" s="15"/>
      <c r="N65" s="15"/>
      <c r="O65" s="15"/>
    </row>
    <row r="66" spans="1:15" ht="24.95" customHeight="1">
      <c r="A66" s="15" t="s">
        <v>19</v>
      </c>
      <c r="B66" s="15"/>
      <c r="C66" s="15" t="s">
        <v>73</v>
      </c>
      <c r="D66" s="15"/>
      <c r="E66" s="15">
        <v>0</v>
      </c>
      <c r="F66" s="1"/>
      <c r="G66" s="1"/>
      <c r="H66" s="15"/>
      <c r="I66" s="2"/>
      <c r="J66" s="15"/>
      <c r="K66" s="15"/>
      <c r="L66" s="15"/>
      <c r="M66" s="15"/>
      <c r="N66" s="15"/>
      <c r="O66" s="15"/>
    </row>
    <row r="67" spans="1:15" ht="24.95" customHeight="1">
      <c r="A67" s="15" t="s">
        <v>19</v>
      </c>
      <c r="B67" s="15" t="s">
        <v>74</v>
      </c>
      <c r="C67" s="15" t="s">
        <v>75</v>
      </c>
      <c r="D67" s="15" t="s">
        <v>39</v>
      </c>
      <c r="E67" s="15">
        <v>1</v>
      </c>
      <c r="F67" s="1" t="s">
        <v>26</v>
      </c>
      <c r="G67" s="1" t="s">
        <v>26</v>
      </c>
      <c r="H67" s="16" t="e">
        <f>F67+G67</f>
        <v>#VALUE!</v>
      </c>
      <c r="I67" s="2">
        <v>0</v>
      </c>
      <c r="J67" s="16" t="e">
        <f>F67+(I67/100*F67)</f>
        <v>#VALUE!</v>
      </c>
      <c r="K67" s="16" t="e">
        <f>G67+(I67/100*G67)</f>
        <v>#VALUE!</v>
      </c>
      <c r="L67" s="16" t="e">
        <f>TRUNC(J67+K67,2)</f>
        <v>#VALUE!</v>
      </c>
      <c r="M67" s="16" t="e">
        <f>TRUNC(IF((J67+K67), (J67/(J67+K67)*O67), 0),2)</f>
        <v>#VALUE!</v>
      </c>
      <c r="N67" s="16" t="e">
        <f>TRUNC(IF((J67+K67), (K67/(J67+K67)*O67), 0),2)</f>
        <v>#VALUE!</v>
      </c>
      <c r="O67" s="16" t="e">
        <f>TRUNC(L67*E67,2)</f>
        <v>#VALUE!</v>
      </c>
    </row>
    <row r="68" spans="1:15">
      <c r="N68" s="17" t="s">
        <v>31</v>
      </c>
      <c r="O68" s="18" t="e">
        <f>TRUNC(SUM(O63:O67),2)</f>
        <v>#VALUE!</v>
      </c>
    </row>
    <row r="69" spans="1:15">
      <c r="N69" s="17" t="s">
        <v>76</v>
      </c>
      <c r="O69" s="18" t="e">
        <f>TRUNC(SUM(O24,O34,O43,O61,O68),2)</f>
        <v>#VALUE!</v>
      </c>
    </row>
    <row r="71" spans="1:15">
      <c r="A71" s="13" t="e">
        <f>CONCATENATE("Importa o presente valor total proposto em: ", TEXT(SUM(O24,O34,O43,O61,O68), "R$ #.###,#0"))</f>
        <v>#VALUE!</v>
      </c>
    </row>
    <row r="73" spans="1:15">
      <c r="B73" s="19" t="s">
        <v>77</v>
      </c>
    </row>
    <row r="74" spans="1:15">
      <c r="B74" s="19" t="s">
        <v>78</v>
      </c>
    </row>
  </sheetData>
  <sheetProtection algorithmName="SHA-512" hashValue="/4zMiBsY0lpJh78ocHk8PFYa9dhmUT8fGTX5gbRJoPFIIlydKK/8ZFj1nWS2WuFhUcE5QNIk22RDq8z7FZyMJw==" saltValue="9xtCkZMyw1LUuLiLBqglWg==" spinCount="100000" sheet="1" objects="1" scenarios="1" selectLockedCells="1"/>
  <autoFilter ref="A18:O67" xr:uid="{00000000-0009-0000-0000-000000000000}"/>
  <mergeCells count="6">
    <mergeCell ref="B13:C13"/>
    <mergeCell ref="B1:F1"/>
    <mergeCell ref="B2:F2"/>
    <mergeCell ref="B3:F3"/>
    <mergeCell ref="A4:G4"/>
    <mergeCell ref="B6:D6"/>
  </mergeCells>
  <pageMargins left="0.4" right="0.4" top="0.4" bottom="0.4" header="0.3" footer="0.3"/>
  <pageSetup paperSize="9" orientation="landscape" r:id="rId1"/>
  <headerFooter>
    <oddFooter>&amp;Lteste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Proposta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Guilherme Henrique da Silva</cp:lastModifiedBy>
  <dcterms:created xsi:type="dcterms:W3CDTF">2026-07-10T21:27:48Z</dcterms:created>
  <dcterms:modified xsi:type="dcterms:W3CDTF">2026-07-10T21:29:49Z</dcterms:modified>
</cp:coreProperties>
</file>