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Proposta!$A$18:$Q$21</definedName>
    <definedName name="_xlnm._FilterDatabase" localSheetId="1" hidden="true">Referencial!$A$18:$Q$21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R$ 81145,67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R$ 81145,67
</t>
      </text>
    </comment>
  </commentList>
</comments>
</file>

<file path=xl/sharedStrings.xml><?xml version="1.0" encoding="utf-8"?>
<sst xmlns="http://schemas.openxmlformats.org/spreadsheetml/2006/main" count="100" uniqueCount="43">
  <si>
    <t xml:space="preserve">      </t>
  </si>
  <si>
    <t xml:space="preserve">      ESTADO DE SANTA CATARINA</t>
  </si>
  <si>
    <t xml:space="preserve">      PROPOSTA DAS LICITANTES</t>
  </si>
  <si>
    <t>9060 - Complementação Da Obra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</si>
  <si>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</si>
  <si>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</si>
  <si>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</si>
  <si>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</si>
  <si>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</si>
  <si>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</si>
  <si>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</si>
  <si>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</si>
  <si>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</si>
  <si>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</si>
  <si>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</si>
  <si>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</si>
  <si>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</si>
  <si>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</si>
  <si>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</si>
  <si>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</si>
  <si>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</si>
  <si>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Complementação Da Obra</t>
  </si>
  <si>
    <t>Ampliação da Infraestrutura e rede de Distribuição de Energia Elétrica</t>
  </si>
  <si>
    <t>Tabela Referencial de Preço SINAPI 2025 ABRIL Onerada</t>
  </si>
  <si>
    <t>CPU134834</t>
  </si>
  <si>
    <t>Execução de extensão de rede de distribuição de energia elétrica - e todos os seus elementos necessários - para executar a ligação elétrica da Estação Elevatória de Esgoto (EEE), conforme projeto CELESC.</t>
  </si>
  <si>
    <t>UN</t>
  </si>
  <si>
    <t/>
  </si>
  <si>
    <t xml:space="preserve">Total do Grupo: </t>
  </si>
  <si>
    <t xml:space="preserve">Total da Proposta: </t>
  </si>
  <si>
    <t>Sistema Integrado de Controle de Obras Públicas</t>
  </si>
  <si>
    <t>Emitido em: 19/02/2026</t>
  </si>
  <si>
    <t>Obra: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</si>
  <si>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</si>
  <si>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</si>
  <si>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</si>
  <si>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</si>
  <si>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</si>
  <si>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</si>
  <si>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</si>
  <si>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</si>
  <si>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</si>
  <si>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239 - Tabela Referencial de Preço SINAPI 2025 ABRIL Onerada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</si>
</sst>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26</xdr:row>
      <xdr:rowOff>0</xdr:rowOff>
    </xdr:from>
    <xdr:to>
      <xdr:col>0</xdr:col>
      <xdr:colOff>400000</xdr:colOff>
      <xdr:row>26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26</xdr:row>
      <xdr:rowOff>0</xdr:rowOff>
    </xdr:from>
    <xdr:to>
      <xdr:col>0</xdr:col>
      <xdr:colOff>400000</xdr:colOff>
      <xdr:row>26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8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32</v>
      </c>
      <c r="B6" s="32" t="s">
        <v>27</v>
      </c>
      <c r="C6" s="32"/>
      <c r="D6" s="32"/>
      <c r="H6" s="12" t="s">
        <v>39</v>
      </c>
    </row>
    <row r="7">
      <c r="A7" s="13" t="s">
        <v>33</v>
      </c>
      <c r="B7" s="7"/>
    </row>
    <row r="8">
      <c r="A8" s="13" t="s">
        <v>34</v>
      </c>
      <c r="B8" s="7"/>
    </row>
    <row r="9">
      <c r="A9" s="13" t="s">
        <v>35</v>
      </c>
      <c r="B9" s="7"/>
      <c r="H9" s="30" t="s">
        <v>40</v>
      </c>
      <c r="I9" s="30" t="s">
        <v>41</v>
      </c>
    </row>
    <row r="10">
      <c r="A10" s="13" t="s">
        <v>36</v>
      </c>
      <c r="B10" t="s" s="31">
        <v>27</v>
      </c>
      <c r="D10" s="13" t="s">
        <v>37</v>
      </c>
      <c r="E10" t="s" s="31">
        <v>27</v>
      </c>
      <c r="H10" s="31">
        <f>SUM(M:M)/O23</f>
      </c>
      <c r="I10" s="31">
        <f>SUM(N:N)/O23</f>
      </c>
    </row>
    <row r="11">
      <c r="A11" s="13" t="s">
        <v>37</v>
      </c>
      <c r="B11" t="n" s="31">
        <v>0.0</v>
      </c>
      <c r="D11" s="13" t="s">
        <v>38</v>
      </c>
      <c r="E11" t="s" s="31">
        <v>27</v>
      </c>
    </row>
    <row r="12"/>
    <row r="13" ht="25.0" customHeight="true">
      <c r="A13" s="13" t="s">
        <v>4</v>
      </c>
      <c r="B13" s="7" t="s">
        <v>42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s="4"/>
      <c r="B20" s="4"/>
      <c r="C20" t="s" s="4">
        <v>22</v>
      </c>
      <c r="D20" s="4"/>
      <c r="E20" t="n" s="4">
        <v>0.0</v>
      </c>
      <c r="F20" s="1"/>
      <c r="G20" s="1"/>
      <c r="H20" s="4"/>
      <c r="I20" s="6"/>
      <c r="J20" s="4"/>
      <c r="K20" s="4"/>
      <c r="L20" s="4"/>
      <c r="M20" s="4"/>
      <c r="N20" s="4"/>
      <c r="O20" s="4"/>
      <c r="P20" s="4"/>
      <c r="Q20" s="2"/>
    </row>
    <row r="21" ht="25.0" customHeight="true">
      <c r="A21" t="s" s="4">
        <v>23</v>
      </c>
      <c r="B21" t="s" s="4">
        <v>24</v>
      </c>
      <c r="C21" t="s" s="4">
        <v>25</v>
      </c>
      <c r="D21" t="s" s="4">
        <v>26</v>
      </c>
      <c r="E21" t="n" s="4">
        <v>1.0</v>
      </c>
      <c r="F21" t="s" s="1">
        <v>27</v>
      </c>
      <c r="G21" t="s" s="1">
        <v>27</v>
      </c>
      <c r="H21" s="2">
        <f>F21+G21</f>
      </c>
      <c r="I21" t="n" s="6">
        <v>0.0</v>
      </c>
      <c r="J21" s="2">
        <f>F21+(TRUNC(I21/100*F21,2))</f>
      </c>
      <c r="K21" s="2">
        <f>G21+(TRUNC(I21/100*G21,2))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  <c r="Q21" s="2">
        <f>(O21/Referencial!O21)-1</f>
      </c>
    </row>
    <row r="22">
      <c r="N22" t="s" s="9">
        <v>28</v>
      </c>
      <c r="O22" s="10">
        <f>TRUNC(SUM(O17:O21), 2)</f>
      </c>
    </row>
    <row r="23">
      <c r="N23" t="s" s="9">
        <v>29</v>
      </c>
      <c r="O23" s="10">
        <f>TRUNC(SUM(O22), 2)</f>
      </c>
    </row>
    <row r="25">
      <c r="A25">
        <f>CONCATENATE("Importa o presente valor total proposto em: ", TEXT(SUM(O22), "R$ #.###,#0"))</f>
      </c>
    </row>
    <row r="27">
      <c r="B27" t="s" s="12">
        <v>30</v>
      </c>
    </row>
    <row r="28">
      <c r="B28" t="s" s="12">
        <v>31</v>
      </c>
    </row>
  </sheetData>
  <sheetProtection password="E889" sheet="true" scenarios="true" objects="true" selectLockedCells="true"/>
  <autoFilter ref="A18:Q21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8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32</v>
      </c>
      <c r="B6" s="32" t="s">
        <v>27</v>
      </c>
      <c r="C6" s="32"/>
      <c r="D6" s="32"/>
      <c r="H6" s="12" t="s">
        <v>39</v>
      </c>
    </row>
    <row r="7">
      <c r="A7" s="13" t="s">
        <v>33</v>
      </c>
      <c r="B7" s="7"/>
    </row>
    <row r="8">
      <c r="A8" s="13" t="s">
        <v>34</v>
      </c>
      <c r="B8" s="7"/>
    </row>
    <row r="9">
      <c r="A9" s="13" t="s">
        <v>35</v>
      </c>
      <c r="B9" s="7"/>
      <c r="H9" s="30" t="s">
        <v>40</v>
      </c>
      <c r="I9" s="30" t="s">
        <v>41</v>
      </c>
    </row>
    <row r="10">
      <c r="A10" s="13" t="s">
        <v>36</v>
      </c>
      <c r="B10" t="s" s="31">
        <v>27</v>
      </c>
      <c r="D10" s="13" t="s">
        <v>37</v>
      </c>
      <c r="E10" t="s" s="31">
        <v>27</v>
      </c>
      <c r="H10" s="31">
        <f>SUM(M:M)/O23</f>
      </c>
      <c r="I10" s="31">
        <f>SUM(N:N)/O23</f>
      </c>
    </row>
    <row r="11">
      <c r="A11" s="13" t="s">
        <v>37</v>
      </c>
      <c r="B11" t="n" s="31">
        <v>0.0</v>
      </c>
      <c r="D11" s="13" t="s">
        <v>38</v>
      </c>
      <c r="E11" t="s" s="31">
        <v>27</v>
      </c>
    </row>
    <row r="12"/>
    <row r="13" ht="25.0" customHeight="true">
      <c r="A13" s="13" t="s">
        <v>4</v>
      </c>
      <c r="B13" s="7" t="s">
        <v>42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s="4"/>
      <c r="B20" s="4"/>
      <c r="C20" t="s" s="4">
        <v>22</v>
      </c>
      <c r="D20" s="4"/>
      <c r="E20" t="n" s="4">
        <v>0.0</v>
      </c>
      <c r="F20" s="2"/>
      <c r="G20" s="2"/>
      <c r="H20" s="4"/>
      <c r="I20" s="5"/>
      <c r="J20" s="4"/>
      <c r="K20" s="4"/>
      <c r="L20" s="4"/>
      <c r="M20" s="4"/>
      <c r="N20" s="4"/>
      <c r="O20" s="4"/>
      <c r="P20" s="4"/>
    </row>
    <row r="21" ht="25.0" customHeight="true">
      <c r="A21" t="s" s="4">
        <v>23</v>
      </c>
      <c r="B21" t="s" s="4">
        <v>24</v>
      </c>
      <c r="C21" t="s" s="4">
        <v>25</v>
      </c>
      <c r="D21" t="s" s="4">
        <v>26</v>
      </c>
      <c r="E21" t="n" s="4">
        <v>1.0</v>
      </c>
      <c r="F21" t="n" s="2">
        <v>81145.67</v>
      </c>
      <c r="G21" t="n" s="2">
        <v>0.0</v>
      </c>
      <c r="H21" s="2">
        <f>F21+G21</f>
      </c>
      <c r="I21" t="n" s="5">
        <v>0.0</v>
      </c>
      <c r="J21" s="2">
        <f>F21+(TRUNC(I21/100*F21,2))</f>
      </c>
      <c r="K21" s="2">
        <f>G21+(TRUNC(I21/100*G21,2))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</row>
    <row r="22">
      <c r="N22" t="s" s="9">
        <v>28</v>
      </c>
      <c r="O22" s="10">
        <f>TRUNC(SUM(O17:O21), 2)</f>
      </c>
    </row>
    <row r="23">
      <c r="N23" t="s" s="9">
        <v>29</v>
      </c>
      <c r="O23" s="10">
        <f>TRUNC(SUM(O22), 2)</f>
      </c>
    </row>
    <row r="25">
      <c r="A25">
        <f>CONCATENATE("Importa o presente valor total proposto em: ", TEXT(SUM(O22), "R$ #.###,#0"))</f>
      </c>
    </row>
    <row r="27">
      <c r="B27" t="s" s="12">
        <v>30</v>
      </c>
    </row>
    <row r="28">
      <c r="B28" t="s" s="12">
        <v>31</v>
      </c>
    </row>
  </sheetData>
  <sheetProtection password="E889" sheet="true" scenarios="true" objects="true" selectLockedCells="true"/>
  <autoFilter ref="A18:Q21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2026-02-19T16:39:09Z</dcterms:created>
  <dc:creator>Apache POI</dc:creator>
</cp:coreProperties>
</file>