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Proposta!$A$18:$Q$118</definedName>
    <definedName name="_xlnm._FilterDatabase" localSheetId="1" hidden="true">Referencial!$A$18:$Q$118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R$ 0,00
Subserviço: R$ 0,00
</t>
      </text>
    </comment>
    <comment ref="F22" authorId="0">
      <text>
        <t xml:space="preserve">Material: R$ 0,00
Equipamento: R$ 0,00
Incidencia: R$ 0,00
Subserviço: R$ 0,00
</t>
      </text>
    </comment>
    <comment ref="F23" authorId="0">
      <text>
        <t xml:space="preserve">Material: R$ 418,33
Equipamento: R$ 0,00
Incidencia: R$ 0,00
Subserviço: R$ 0,00
</t>
      </text>
    </comment>
    <comment ref="F24" authorId="0">
      <text>
        <t xml:space="preserve">Material: R$ 0,00
Equipamento: R$ 0,00
Incidencia: R$ 0,00
Subserviço: R$ 847,50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R$ 0,00
Equipamento: R$ 0,00
Incidencia: R$ 0,00
Subserviço: R$ 0,00
</t>
      </text>
    </comment>
    <comment ref="F27" authorId="0">
      <text>
        <t xml:space="preserve">Material: R$ 0,00
Equipamento: R$ 0,00
Incidencia: R$ 0,00
Subserviço: R$ 0,00
</t>
      </text>
    </comment>
    <comment ref="F28" authorId="0">
      <text>
        <t xml:space="preserve">Material: R$ 0,00
Equipamento: R$ 0,00
Incidencia: R$ 0,00
Subserviço: R$ 0,00
</t>
      </text>
    </comment>
    <comment ref="F29" authorId="0">
      <text>
        <t xml:space="preserve">Material: R$ 12,66
Equipamento: R$ 0,00
Incidencia: R$ 0,00
Subserviço: R$ 0,00
</t>
      </text>
    </comment>
    <comment ref="F30" authorId="0">
      <text>
        <t xml:space="preserve">Material: R$ 0,00
Equipamento: R$ 0,00
Incidencia: R$ 0,00
Subserviço: R$ 0,00
</t>
      </text>
    </comment>
    <comment ref="F31" authorId="0">
      <text>
        <t xml:space="preserve">Material: R$ 0,00
Equipamento: R$ 0,00
Incidencia: R$ 0,00
Subserviço: R$ 0,00
</t>
      </text>
    </comment>
    <comment ref="F32" authorId="0">
      <text>
        <t xml:space="preserve">Material: R$ 7,62
Equipamento: R$ 0,00
Incidencia: R$ 0,00
Subserviço: R$ 0,00
</t>
      </text>
    </comment>
    <comment ref="F33" authorId="0">
      <text>
        <t xml:space="preserve">Material: R$ 0,00
Equipamento: R$ 0,00
Incidencia: R$ 0,00
Subserviço: R$ 0,00
</t>
      </text>
    </comment>
    <comment ref="F34" authorId="0">
      <text>
        <t xml:space="preserve">Material: R$ 0,97
Equipamento: R$ 0,00
Incidencia: R$ 0,00
Subserviço: R$ 0,00
</t>
      </text>
    </comment>
    <comment ref="F35" authorId="0">
      <text>
        <t xml:space="preserve">Material: R$ 0,00
Equipamento: R$ 0,00
Incidencia: R$ 0,00
Subserviço: R$ 0,00
</t>
      </text>
    </comment>
    <comment ref="F40" authorId="0">
      <text>
        <t xml:space="preserve">Material: R$ 0,00
Equipamento: R$ 0,00
Incidencia: R$ 0,00
Subserviço: R$ 0,00
</t>
      </text>
    </comment>
    <comment ref="F41" authorId="0">
      <text>
        <t xml:space="preserve">Material: R$ 0,00
Equipamento: R$ 0,00
Incidencia: R$ 0,00
Subserviço: R$ 0,00
</t>
      </text>
    </comment>
    <comment ref="F42" authorId="0">
      <text>
        <t xml:space="preserve">Material: R$ 0,00
Equipamento: R$ 0,00
Incidencia: R$ 0,00
Subserviço: R$ 0,00
</t>
      </text>
    </comment>
    <comment ref="F43" authorId="0">
      <text>
        <t xml:space="preserve">Material: R$ 26,41
Equipamento: R$ 0,00
Incidencia: R$ 0,00
Subserviço: R$ 0,00
</t>
      </text>
    </comment>
    <comment ref="F44" authorId="0">
      <text>
        <t xml:space="preserve">Material: R$ 9,15
Equipamento: R$ 0,00
Incidencia: R$ 0,00
Subserviço: R$ 0,00
</t>
      </text>
    </comment>
    <comment ref="F45" authorId="0">
      <text>
        <t xml:space="preserve">Material: R$ 8,63
Equipamento: R$ 0,00
Incidencia: R$ 0,00
Subserviço: R$ 0,00
</t>
      </text>
    </comment>
    <comment ref="F46" authorId="0">
      <text>
        <t xml:space="preserve">Material: R$ 7,52
Equipamento: R$ 0,00
Incidencia: R$ 0,00
Subserviço: R$ 0,00
</t>
      </text>
    </comment>
    <comment ref="F47" authorId="0">
      <text>
        <t xml:space="preserve">Material: R$ 740,42
Equipamento: R$ 0,00
Incidencia: R$ 0,00
Subserviço: R$ 0,00
</t>
      </text>
    </comment>
    <comment ref="F48" authorId="0">
      <text>
        <t xml:space="preserve">Material: R$ 0,19
Equipamento: R$ 0,00
Incidencia: R$ 0,00
Subserviço: R$ 0,00
</t>
      </text>
    </comment>
    <comment ref="F49" authorId="0">
      <text>
        <t xml:space="preserve">Material: R$ 12,88
Equipamento: R$ 0,00
Incidencia: R$ 0,00
Subserviço: R$ 0,00
</t>
      </text>
    </comment>
    <comment ref="F50" authorId="0">
      <text>
        <t xml:space="preserve">Material: R$ 3,33
Equipamento: R$ 0,00
Incidencia: R$ 0,00
Subserviço: R$ 0,00
</t>
      </text>
    </comment>
    <comment ref="F55" authorId="0">
      <text>
        <t xml:space="preserve">Material: R$ 0,00
Equipamento: R$ 0,00
Incidencia: R$ 0,00
Subserviço: R$ 0,00
</t>
      </text>
    </comment>
    <comment ref="F56" authorId="0">
      <text>
        <t xml:space="preserve">Material: R$ 0,00
Equipamento: R$ 0,00
Incidencia: R$ 0,00
Subserviço: R$ 0,00
</t>
      </text>
    </comment>
    <comment ref="F57" authorId="0">
      <text>
        <t xml:space="preserve">Material: R$ 444,04
Equipamento: R$ 0,00
Incidencia: R$ 0,00
Subserviço: R$ 0,00
</t>
      </text>
    </comment>
    <comment ref="F58" authorId="0">
      <text>
        <t xml:space="preserve">Material: R$ 12,00
Equipamento: R$ 0,00
Incidencia: R$ 0,00
Subserviço: R$ 0,00
</t>
      </text>
    </comment>
    <comment ref="F59" authorId="0">
      <text>
        <t xml:space="preserve">Material: R$ 2,21
Equipamento: R$ 0,00
Incidencia: R$ 0,00
Subserviço: R$ 0,00
</t>
      </text>
    </comment>
    <comment ref="F60" authorId="0">
      <text>
        <t xml:space="preserve">Material: R$ 0,00
Equipamento: R$ 0,00
Incidencia: R$ 0,00
Subserviço: R$ 0,00
</t>
      </text>
    </comment>
    <comment ref="F61" authorId="0">
      <text>
        <t xml:space="preserve">Material: R$ 0,00
Equipamento: R$ 0,00
Incidencia: R$ 0,00
Subserviço: R$ 0,00
</t>
      </text>
    </comment>
    <comment ref="F62" authorId="0">
      <text>
        <t xml:space="preserve">Material: R$ 0,00
Equipamento: R$ 0,00
Incidencia: R$ 0,00
Subserviço: R$ 0,00
</t>
      </text>
    </comment>
    <comment ref="F63" authorId="0">
      <text>
        <t xml:space="preserve">Material: R$ 0,00
Equipamento: R$ 0,00
Incidencia: R$ 0,00
Subserviço: R$ 0,00
</t>
      </text>
    </comment>
    <comment ref="F64" authorId="0">
      <text>
        <t xml:space="preserve">Material: R$ 12,66
Equipamento: R$ 0,00
Incidencia: R$ 0,00
Subserviço: R$ 0,00
</t>
      </text>
    </comment>
    <comment ref="F65" authorId="0">
      <text>
        <t xml:space="preserve">Material: R$ 0,00
Equipamento: R$ 0,00
Incidencia: R$ 0,00
Subserviço: R$ 0,00
</t>
      </text>
    </comment>
    <comment ref="F66" authorId="0">
      <text>
        <t xml:space="preserve">Material: R$ 0,00
Equipamento: R$ 0,00
Incidencia: R$ 0,00
Subserviço: R$ 0,00
</t>
      </text>
    </comment>
    <comment ref="F67" authorId="0">
      <text>
        <t xml:space="preserve">Material: R$ 0,00
Equipamento: R$ 0,00
Incidencia: R$ 0,00
Subserviço: R$ 0,00
</t>
      </text>
    </comment>
    <comment ref="F68" authorId="0">
      <text>
        <t xml:space="preserve">Material: R$ 0,00
Equipamento: R$ 0,00
Incidencia: R$ 0,00
Subserviço: R$ 0,00
</t>
      </text>
    </comment>
    <comment ref="F69" authorId="0">
      <text>
        <t xml:space="preserve">Material: R$ 7,62
Equipamento: R$ 0,00
Incidencia: R$ 0,00
Subserviço: R$ 0,00
</t>
      </text>
    </comment>
    <comment ref="F70" authorId="0">
      <text>
        <t xml:space="preserve">Material: R$ 0,00
Equipamento: R$ 0,00
Incidencia: R$ 0,00
Subserviço: R$ 0,00
</t>
      </text>
    </comment>
    <comment ref="F71" authorId="0">
      <text>
        <t xml:space="preserve">Material: R$ 0,97
Equipamento: R$ 0,00
Incidencia: R$ 0,00
Subserviço: R$ 0,00
</t>
      </text>
    </comment>
    <comment ref="F72" authorId="0">
      <text>
        <t xml:space="preserve">Material: R$ 0,00
Equipamento: R$ 0,00
Incidencia: R$ 0,00
Subserviço: R$ 0,00
</t>
      </text>
    </comment>
    <comment ref="F77" authorId="0">
      <text>
        <t xml:space="preserve">Material: R$ 0,00
Equipamento: R$ 0,00
Incidencia: R$ 0,00
Subserviço: R$ 0,00
</t>
      </text>
    </comment>
    <comment ref="F78" authorId="0">
      <text>
        <t xml:space="preserve">Material: R$ 0,00
Equipamento: R$ 0,00
Incidencia: R$ 0,00
Subserviço: R$ 0,00
</t>
      </text>
    </comment>
    <comment ref="F79" authorId="0">
      <text>
        <t xml:space="preserve">Material: R$ 26,41
Equipamento: R$ 0,00
Incidencia: R$ 0,00
Subserviço: R$ 0,00
</t>
      </text>
    </comment>
    <comment ref="F80" authorId="0">
      <text>
        <t xml:space="preserve">Material: R$ 8,63
Equipamento: R$ 0,00
Incidencia: R$ 0,00
Subserviço: R$ 0,00
</t>
      </text>
    </comment>
    <comment ref="F81" authorId="0">
      <text>
        <t xml:space="preserve">Material: R$ 9,15
Equipamento: R$ 0,00
Incidencia: R$ 0,00
Subserviço: R$ 0,00
</t>
      </text>
    </comment>
    <comment ref="F82" authorId="0">
      <text>
        <t xml:space="preserve">Material: R$ 8,86
Equipamento: R$ 0,00
Incidencia: R$ 0,00
Subserviço: R$ 0,00
</t>
      </text>
    </comment>
    <comment ref="F83" authorId="0">
      <text>
        <t xml:space="preserve">Material: R$ 740,42
Equipamento: R$ 0,00
Incidencia: R$ 0,00
Subserviço: R$ 0,00
</t>
      </text>
    </comment>
    <comment ref="F84" authorId="0">
      <text>
        <t xml:space="preserve">Material: R$ 0,19
Equipamento: R$ 0,00
Incidencia: R$ 0,00
Subserviço: R$ 0,00
</t>
      </text>
    </comment>
    <comment ref="F85" authorId="0">
      <text>
        <t xml:space="preserve">Material: R$ 16,46
Equipamento: R$ 0,00
Incidencia: R$ 0,00
Subserviço: R$ 0,00
</t>
      </text>
    </comment>
    <comment ref="F86" authorId="0">
      <text>
        <t xml:space="preserve">Material: R$ 0,00
Equipamento: R$ 0,00
Incidencia: R$ 0,00
Subserviço: R$ 0,00
</t>
      </text>
    </comment>
    <comment ref="F91" authorId="0">
      <text>
        <t xml:space="preserve">Material: R$ 0,00
Equipamento: R$ 0,00
Incidencia: R$ 0,00
Subserviço: R$ 0,00
</t>
      </text>
    </comment>
    <comment ref="F92" authorId="0">
      <text>
        <t xml:space="preserve">Material: R$ 0,00
Equipamento: R$ 0,00
Incidencia: R$ 0,00
Subserviço: R$ 0,00
</t>
      </text>
    </comment>
    <comment ref="F93" authorId="0">
      <text>
        <t xml:space="preserve">Material: R$ 0,00
Equipamento: R$ 0,00
Incidencia: R$ 0,00
Subserviço: R$ 0,00
</t>
      </text>
    </comment>
    <comment ref="F94" authorId="0">
      <text>
        <t xml:space="preserve">Material: R$ 36,58
Equipamento: R$ 0,00
Incidencia: R$ 0,00
Subserviço: R$ 0,00
</t>
      </text>
    </comment>
    <comment ref="F95" authorId="0">
      <text>
        <t xml:space="preserve">Material: R$ 0,00
Equipamento: R$ 0,00
Incidencia: R$ 0,00
Subserviço: R$ 0,00
</t>
      </text>
    </comment>
    <comment ref="F96" authorId="0">
      <text>
        <t xml:space="preserve">Material: R$ 0,06
Equipamento: R$ 0,00
Incidencia: R$ 0,00
Subserviço: R$ 0,00
</t>
      </text>
    </comment>
    <comment ref="F97" authorId="0">
      <text>
        <t xml:space="preserve">Material: R$ 2,36
Equipamento: R$ 0,00
Incidencia: R$ 0,00
Subserviço: R$ 0,00
</t>
      </text>
    </comment>
    <comment ref="F98" authorId="0">
      <text>
        <t xml:space="preserve">Material: R$ 13,96
Equipamento: R$ 0,00
Incidencia: R$ 0,00
Subserviço: R$ 0,00
</t>
      </text>
    </comment>
    <comment ref="F103" authorId="0">
      <text>
        <t xml:space="preserve">Material: R$ 0,00
Equipamento: R$ 0,00
Incidencia: R$ 0,00
Subserviço: R$ 0,00
</t>
      </text>
    </comment>
    <comment ref="F104" authorId="0">
      <text>
        <t xml:space="preserve">Material: R$ 0,00
Equipamento: R$ 0,00
Incidencia: R$ 0,00
Subserviço: R$ 0,00
</t>
      </text>
    </comment>
    <comment ref="F105" authorId="0">
      <text>
        <t xml:space="preserve">Material: R$ 0,00
Equipamento: R$ 0,00
Incidencia: R$ 0,00
Subserviço: R$ 0,00
</t>
      </text>
    </comment>
    <comment ref="F106" authorId="0">
      <text>
        <t xml:space="preserve">Material: R$ 109,52
Equipamento: R$ 0,00
Incidencia: R$ 0,00
Subserviço: R$ 0,00
</t>
      </text>
    </comment>
    <comment ref="F107" authorId="0">
      <text>
        <t xml:space="preserve">Material: R$ 1,84
Equipamento: R$ 0,00
Incidencia: R$ 0,00
Subserviço: R$ 0,00
</t>
      </text>
    </comment>
    <comment ref="F108" authorId="0">
      <text>
        <t xml:space="preserve">Material: R$ 15,58
Equipamento: R$ 0,00
Incidencia: R$ 0,00
Subserviço: R$ 0,00
</t>
      </text>
    </comment>
    <comment ref="F109" authorId="0">
      <text>
        <t xml:space="preserve">Material: R$ 134,23
Equipamento: R$ 0,00
Incidencia: R$ 0,00
Subserviço: R$ 0,00
</t>
      </text>
    </comment>
    <comment ref="F110" authorId="0">
      <text>
        <t xml:space="preserve">Material: R$ 2,49
Equipamento: R$ 0,00
Incidencia: R$ 0,00
Subserviço: R$ 0,00
</t>
      </text>
    </comment>
    <comment ref="F111" authorId="0">
      <text>
        <t xml:space="preserve">Material: R$ 85,60
Equipamento: R$ 0,00
Incidencia: R$ 0,00
Subserviço: R$ 0,00
</t>
      </text>
    </comment>
    <comment ref="F116" authorId="0">
      <text>
        <t xml:space="preserve">Material: R$ 0,00
Equipamento: R$ 0,00
Incidencia: R$ 0,00
Subserviço: R$ 0,00
</t>
      </text>
    </comment>
    <comment ref="F117" authorId="0">
      <text>
        <t xml:space="preserve">Material: R$ 0,00
Equipamento: R$ 0,00
Incidencia: R$ 0,00
Subserviço: R$ 0,00
</t>
      </text>
    </comment>
    <comment ref="F118" authorId="0">
      <text>
        <t xml:space="preserve">Material: R$ 0,00
Equipamento: R$ 0,00
Incidencia: R$ 0,00
Subserviço: R$ 0,00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R$ 0,00
Subserviço: R$ 0,00
</t>
      </text>
    </comment>
    <comment ref="F22" authorId="0">
      <text>
        <t xml:space="preserve">Material: R$ 0,00
Equipamento: R$ 0,00
Incidencia: R$ 0,00
Subserviço: R$ 0,00
</t>
      </text>
    </comment>
    <comment ref="F23" authorId="0">
      <text>
        <t xml:space="preserve">Material: R$ 418,33
Equipamento: R$ 0,00
Incidencia: R$ 0,00
Subserviço: R$ 0,00
</t>
      </text>
    </comment>
    <comment ref="F24" authorId="0">
      <text>
        <t xml:space="preserve">Material: R$ 0,00
Equipamento: R$ 0,00
Incidencia: R$ 0,00
Subserviço: R$ 847,50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R$ 0,00
Equipamento: R$ 0,00
Incidencia: R$ 0,00
Subserviço: R$ 0,00
</t>
      </text>
    </comment>
    <comment ref="F27" authorId="0">
      <text>
        <t xml:space="preserve">Material: R$ 0,00
Equipamento: R$ 0,00
Incidencia: R$ 0,00
Subserviço: R$ 0,00
</t>
      </text>
    </comment>
    <comment ref="F28" authorId="0">
      <text>
        <t xml:space="preserve">Material: R$ 0,00
Equipamento: R$ 0,00
Incidencia: R$ 0,00
Subserviço: R$ 0,00
</t>
      </text>
    </comment>
    <comment ref="F29" authorId="0">
      <text>
        <t xml:space="preserve">Material: R$ 12,66
Equipamento: R$ 0,00
Incidencia: R$ 0,00
Subserviço: R$ 0,00
</t>
      </text>
    </comment>
    <comment ref="F30" authorId="0">
      <text>
        <t xml:space="preserve">Material: R$ 0,00
Equipamento: R$ 0,00
Incidencia: R$ 0,00
Subserviço: R$ 0,00
</t>
      </text>
    </comment>
    <comment ref="F31" authorId="0">
      <text>
        <t xml:space="preserve">Material: R$ 0,00
Equipamento: R$ 0,00
Incidencia: R$ 0,00
Subserviço: R$ 0,00
</t>
      </text>
    </comment>
    <comment ref="F32" authorId="0">
      <text>
        <t xml:space="preserve">Material: R$ 7,62
Equipamento: R$ 0,00
Incidencia: R$ 0,00
Subserviço: R$ 0,00
</t>
      </text>
    </comment>
    <comment ref="F33" authorId="0">
      <text>
        <t xml:space="preserve">Material: R$ 0,00
Equipamento: R$ 0,00
Incidencia: R$ 0,00
Subserviço: R$ 0,00
</t>
      </text>
    </comment>
    <comment ref="F34" authorId="0">
      <text>
        <t xml:space="preserve">Material: R$ 0,97
Equipamento: R$ 0,00
Incidencia: R$ 0,00
Subserviço: R$ 0,00
</t>
      </text>
    </comment>
    <comment ref="F35" authorId="0">
      <text>
        <t xml:space="preserve">Material: R$ 0,00
Equipamento: R$ 0,00
Incidencia: R$ 0,00
Subserviço: R$ 0,00
</t>
      </text>
    </comment>
    <comment ref="F40" authorId="0">
      <text>
        <t xml:space="preserve">Material: R$ 0,00
Equipamento: R$ 0,00
Incidencia: R$ 0,00
Subserviço: R$ 0,00
</t>
      </text>
    </comment>
    <comment ref="F41" authorId="0">
      <text>
        <t xml:space="preserve">Material: R$ 0,00
Equipamento: R$ 0,00
Incidencia: R$ 0,00
Subserviço: R$ 0,00
</t>
      </text>
    </comment>
    <comment ref="F42" authorId="0">
      <text>
        <t xml:space="preserve">Material: R$ 0,00
Equipamento: R$ 0,00
Incidencia: R$ 0,00
Subserviço: R$ 0,00
</t>
      </text>
    </comment>
    <comment ref="F43" authorId="0">
      <text>
        <t xml:space="preserve">Material: R$ 26,41
Equipamento: R$ 0,00
Incidencia: R$ 0,00
Subserviço: R$ 0,00
</t>
      </text>
    </comment>
    <comment ref="F44" authorId="0">
      <text>
        <t xml:space="preserve">Material: R$ 9,15
Equipamento: R$ 0,00
Incidencia: R$ 0,00
Subserviço: R$ 0,00
</t>
      </text>
    </comment>
    <comment ref="F45" authorId="0">
      <text>
        <t xml:space="preserve">Material: R$ 8,63
Equipamento: R$ 0,00
Incidencia: R$ 0,00
Subserviço: R$ 0,00
</t>
      </text>
    </comment>
    <comment ref="F46" authorId="0">
      <text>
        <t xml:space="preserve">Material: R$ 7,52
Equipamento: R$ 0,00
Incidencia: R$ 0,00
Subserviço: R$ 0,00
</t>
      </text>
    </comment>
    <comment ref="F47" authorId="0">
      <text>
        <t xml:space="preserve">Material: R$ 740,42
Equipamento: R$ 0,00
Incidencia: R$ 0,00
Subserviço: R$ 0,00
</t>
      </text>
    </comment>
    <comment ref="F48" authorId="0">
      <text>
        <t xml:space="preserve">Material: R$ 0,19
Equipamento: R$ 0,00
Incidencia: R$ 0,00
Subserviço: R$ 0,00
</t>
      </text>
    </comment>
    <comment ref="F49" authorId="0">
      <text>
        <t xml:space="preserve">Material: R$ 12,88
Equipamento: R$ 0,00
Incidencia: R$ 0,00
Subserviço: R$ 0,00
</t>
      </text>
    </comment>
    <comment ref="F50" authorId="0">
      <text>
        <t xml:space="preserve">Material: R$ 3,33
Equipamento: R$ 0,00
Incidencia: R$ 0,00
Subserviço: R$ 0,00
</t>
      </text>
    </comment>
    <comment ref="F55" authorId="0">
      <text>
        <t xml:space="preserve">Material: R$ 0,00
Equipamento: R$ 0,00
Incidencia: R$ 0,00
Subserviço: R$ 0,00
</t>
      </text>
    </comment>
    <comment ref="F56" authorId="0">
      <text>
        <t xml:space="preserve">Material: R$ 0,00
Equipamento: R$ 0,00
Incidencia: R$ 0,00
Subserviço: R$ 0,00
</t>
      </text>
    </comment>
    <comment ref="F57" authorId="0">
      <text>
        <t xml:space="preserve">Material: R$ 444,04
Equipamento: R$ 0,00
Incidencia: R$ 0,00
Subserviço: R$ 0,00
</t>
      </text>
    </comment>
    <comment ref="F58" authorId="0">
      <text>
        <t xml:space="preserve">Material: R$ 12,00
Equipamento: R$ 0,00
Incidencia: R$ 0,00
Subserviço: R$ 0,00
</t>
      </text>
    </comment>
    <comment ref="F59" authorId="0">
      <text>
        <t xml:space="preserve">Material: R$ 2,21
Equipamento: R$ 0,00
Incidencia: R$ 0,00
Subserviço: R$ 0,00
</t>
      </text>
    </comment>
    <comment ref="F60" authorId="0">
      <text>
        <t xml:space="preserve">Material: R$ 0,00
Equipamento: R$ 0,00
Incidencia: R$ 0,00
Subserviço: R$ 0,00
</t>
      </text>
    </comment>
    <comment ref="F61" authorId="0">
      <text>
        <t xml:space="preserve">Material: R$ 0,00
Equipamento: R$ 0,00
Incidencia: R$ 0,00
Subserviço: R$ 0,00
</t>
      </text>
    </comment>
    <comment ref="F62" authorId="0">
      <text>
        <t xml:space="preserve">Material: R$ 0,00
Equipamento: R$ 0,00
Incidencia: R$ 0,00
Subserviço: R$ 0,00
</t>
      </text>
    </comment>
    <comment ref="F63" authorId="0">
      <text>
        <t xml:space="preserve">Material: R$ 0,00
Equipamento: R$ 0,00
Incidencia: R$ 0,00
Subserviço: R$ 0,00
</t>
      </text>
    </comment>
    <comment ref="F64" authorId="0">
      <text>
        <t xml:space="preserve">Material: R$ 12,66
Equipamento: R$ 0,00
Incidencia: R$ 0,00
Subserviço: R$ 0,00
</t>
      </text>
    </comment>
    <comment ref="F65" authorId="0">
      <text>
        <t xml:space="preserve">Material: R$ 0,00
Equipamento: R$ 0,00
Incidencia: R$ 0,00
Subserviço: R$ 0,00
</t>
      </text>
    </comment>
    <comment ref="F66" authorId="0">
      <text>
        <t xml:space="preserve">Material: R$ 0,00
Equipamento: R$ 0,00
Incidencia: R$ 0,00
Subserviço: R$ 0,00
</t>
      </text>
    </comment>
    <comment ref="F67" authorId="0">
      <text>
        <t xml:space="preserve">Material: R$ 0,00
Equipamento: R$ 0,00
Incidencia: R$ 0,00
Subserviço: R$ 0,00
</t>
      </text>
    </comment>
    <comment ref="F68" authorId="0">
      <text>
        <t xml:space="preserve">Material: R$ 0,00
Equipamento: R$ 0,00
Incidencia: R$ 0,00
Subserviço: R$ 0,00
</t>
      </text>
    </comment>
    <comment ref="F69" authorId="0">
      <text>
        <t xml:space="preserve">Material: R$ 7,62
Equipamento: R$ 0,00
Incidencia: R$ 0,00
Subserviço: R$ 0,00
</t>
      </text>
    </comment>
    <comment ref="F70" authorId="0">
      <text>
        <t xml:space="preserve">Material: R$ 0,00
Equipamento: R$ 0,00
Incidencia: R$ 0,00
Subserviço: R$ 0,00
</t>
      </text>
    </comment>
    <comment ref="F71" authorId="0">
      <text>
        <t xml:space="preserve">Material: R$ 0,97
Equipamento: R$ 0,00
Incidencia: R$ 0,00
Subserviço: R$ 0,00
</t>
      </text>
    </comment>
    <comment ref="F72" authorId="0">
      <text>
        <t xml:space="preserve">Material: R$ 0,00
Equipamento: R$ 0,00
Incidencia: R$ 0,00
Subserviço: R$ 0,00
</t>
      </text>
    </comment>
    <comment ref="F77" authorId="0">
      <text>
        <t xml:space="preserve">Material: R$ 0,00
Equipamento: R$ 0,00
Incidencia: R$ 0,00
Subserviço: R$ 0,00
</t>
      </text>
    </comment>
    <comment ref="F78" authorId="0">
      <text>
        <t xml:space="preserve">Material: R$ 0,00
Equipamento: R$ 0,00
Incidencia: R$ 0,00
Subserviço: R$ 0,00
</t>
      </text>
    </comment>
    <comment ref="F79" authorId="0">
      <text>
        <t xml:space="preserve">Material: R$ 26,41
Equipamento: R$ 0,00
Incidencia: R$ 0,00
Subserviço: R$ 0,00
</t>
      </text>
    </comment>
    <comment ref="F80" authorId="0">
      <text>
        <t xml:space="preserve">Material: R$ 8,63
Equipamento: R$ 0,00
Incidencia: R$ 0,00
Subserviço: R$ 0,00
</t>
      </text>
    </comment>
    <comment ref="F81" authorId="0">
      <text>
        <t xml:space="preserve">Material: R$ 9,15
Equipamento: R$ 0,00
Incidencia: R$ 0,00
Subserviço: R$ 0,00
</t>
      </text>
    </comment>
    <comment ref="F82" authorId="0">
      <text>
        <t xml:space="preserve">Material: R$ 8,86
Equipamento: R$ 0,00
Incidencia: R$ 0,00
Subserviço: R$ 0,00
</t>
      </text>
    </comment>
    <comment ref="F83" authorId="0">
      <text>
        <t xml:space="preserve">Material: R$ 740,42
Equipamento: R$ 0,00
Incidencia: R$ 0,00
Subserviço: R$ 0,00
</t>
      </text>
    </comment>
    <comment ref="F84" authorId="0">
      <text>
        <t xml:space="preserve">Material: R$ 0,19
Equipamento: R$ 0,00
Incidencia: R$ 0,00
Subserviço: R$ 0,00
</t>
      </text>
    </comment>
    <comment ref="F85" authorId="0">
      <text>
        <t xml:space="preserve">Material: R$ 16,46
Equipamento: R$ 0,00
Incidencia: R$ 0,00
Subserviço: R$ 0,00
</t>
      </text>
    </comment>
    <comment ref="F86" authorId="0">
      <text>
        <t xml:space="preserve">Material: R$ 0,00
Equipamento: R$ 0,00
Incidencia: R$ 0,00
Subserviço: R$ 0,00
</t>
      </text>
    </comment>
    <comment ref="F91" authorId="0">
      <text>
        <t xml:space="preserve">Material: R$ 0,00
Equipamento: R$ 0,00
Incidencia: R$ 0,00
Subserviço: R$ 0,00
</t>
      </text>
    </comment>
    <comment ref="F92" authorId="0">
      <text>
        <t xml:space="preserve">Material: R$ 0,00
Equipamento: R$ 0,00
Incidencia: R$ 0,00
Subserviço: R$ 0,00
</t>
      </text>
    </comment>
    <comment ref="F93" authorId="0">
      <text>
        <t xml:space="preserve">Material: R$ 0,00
Equipamento: R$ 0,00
Incidencia: R$ 0,00
Subserviço: R$ 0,00
</t>
      </text>
    </comment>
    <comment ref="F94" authorId="0">
      <text>
        <t xml:space="preserve">Material: R$ 36,58
Equipamento: R$ 0,00
Incidencia: R$ 0,00
Subserviço: R$ 0,00
</t>
      </text>
    </comment>
    <comment ref="F95" authorId="0">
      <text>
        <t xml:space="preserve">Material: R$ 0,00
Equipamento: R$ 0,00
Incidencia: R$ 0,00
Subserviço: R$ 0,00
</t>
      </text>
    </comment>
    <comment ref="F96" authorId="0">
      <text>
        <t xml:space="preserve">Material: R$ 0,06
Equipamento: R$ 0,00
Incidencia: R$ 0,00
Subserviço: R$ 0,00
</t>
      </text>
    </comment>
    <comment ref="F97" authorId="0">
      <text>
        <t xml:space="preserve">Material: R$ 2,36
Equipamento: R$ 0,00
Incidencia: R$ 0,00
Subserviço: R$ 0,00
</t>
      </text>
    </comment>
    <comment ref="F98" authorId="0">
      <text>
        <t xml:space="preserve">Material: R$ 13,96
Equipamento: R$ 0,00
Incidencia: R$ 0,00
Subserviço: R$ 0,00
</t>
      </text>
    </comment>
    <comment ref="F103" authorId="0">
      <text>
        <t xml:space="preserve">Material: R$ 0,00
Equipamento: R$ 0,00
Incidencia: R$ 0,00
Subserviço: R$ 0,00
</t>
      </text>
    </comment>
    <comment ref="F104" authorId="0">
      <text>
        <t xml:space="preserve">Material: R$ 0,00
Equipamento: R$ 0,00
Incidencia: R$ 0,00
Subserviço: R$ 0,00
</t>
      </text>
    </comment>
    <comment ref="F105" authorId="0">
      <text>
        <t xml:space="preserve">Material: R$ 0,00
Equipamento: R$ 0,00
Incidencia: R$ 0,00
Subserviço: R$ 0,00
</t>
      </text>
    </comment>
    <comment ref="F106" authorId="0">
      <text>
        <t xml:space="preserve">Material: R$ 109,52
Equipamento: R$ 0,00
Incidencia: R$ 0,00
Subserviço: R$ 0,00
</t>
      </text>
    </comment>
    <comment ref="F107" authorId="0">
      <text>
        <t xml:space="preserve">Material: R$ 1,84
Equipamento: R$ 0,00
Incidencia: R$ 0,00
Subserviço: R$ 0,00
</t>
      </text>
    </comment>
    <comment ref="F108" authorId="0">
      <text>
        <t xml:space="preserve">Material: R$ 15,58
Equipamento: R$ 0,00
Incidencia: R$ 0,00
Subserviço: R$ 0,00
</t>
      </text>
    </comment>
    <comment ref="F109" authorId="0">
      <text>
        <t xml:space="preserve">Material: R$ 134,23
Equipamento: R$ 0,00
Incidencia: R$ 0,00
Subserviço: R$ 0,00
</t>
      </text>
    </comment>
    <comment ref="F110" authorId="0">
      <text>
        <t xml:space="preserve">Material: R$ 2,49
Equipamento: R$ 0,00
Incidencia: R$ 0,00
Subserviço: R$ 0,00
</t>
      </text>
    </comment>
    <comment ref="F111" authorId="0">
      <text>
        <t xml:space="preserve">Material: R$ 85,60
Equipamento: R$ 0,00
Incidencia: R$ 0,00
Subserviço: R$ 0,00
</t>
      </text>
    </comment>
    <comment ref="F116" authorId="0">
      <text>
        <t xml:space="preserve">Material: R$ 0,00
Equipamento: R$ 0,00
Incidencia: R$ 0,00
Subserviço: R$ 0,00
</t>
      </text>
    </comment>
    <comment ref="F117" authorId="0">
      <text>
        <t xml:space="preserve">Material: R$ 0,00
Equipamento: R$ 0,00
Incidencia: R$ 0,00
Subserviço: R$ 0,00
</t>
      </text>
    </comment>
    <comment ref="F118" authorId="0">
      <text>
        <t xml:space="preserve">Material: R$ 0,00
Equipamento: R$ 0,00
Incidencia: R$ 0,00
Subserviço: R$ 0,00
</t>
      </text>
    </comment>
  </commentList>
</comments>
</file>

<file path=xl/sharedStrings.xml><?xml version="1.0" encoding="utf-8"?>
<sst xmlns="http://schemas.openxmlformats.org/spreadsheetml/2006/main" count="906" uniqueCount="154">
  <si>
    <t xml:space="preserve">      </t>
  </si>
  <si>
    <t xml:space="preserve">      ESTADO DE SANTA CATARINA</t>
  </si>
  <si>
    <t xml:space="preserve">      PROPOSTA DAS LICITANTES</t>
  </si>
  <si>
    <t>9051 - Serviços Iniciais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</si>
  <si>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</si>
  <si>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</si>
  <si>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</si>
  <si>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</si>
  <si>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</si>
  <si>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</si>
  <si>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</si>
  <si>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</si>
  <si>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</si>
  <si>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</si>
  <si>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</si>
  <si>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</si>
  <si>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</si>
  <si>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</si>
  <si>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</si>
  <si>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</si>
  <si>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</si>
  <si>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Serviços Iniciais</t>
  </si>
  <si>
    <t>ADMINISTRAÇÃO LOCAL</t>
  </si>
  <si>
    <t>ADM LOCAL</t>
  </si>
  <si>
    <t>TABELA SINAPI ONERADA SETEMBRO 2025</t>
  </si>
  <si>
    <t>CPU155901</t>
  </si>
  <si>
    <t>UNID</t>
  </si>
  <si>
    <t/>
  </si>
  <si>
    <t>103689</t>
  </si>
  <si>
    <t>FORNECIMENTO E INSTALAÇÃO DE PLACA DE OBRA COM CHAPA GALVANIZADA E ESTRUTURA DE MADEIRA. AF_03/2022_PS</t>
  </si>
  <si>
    <t>M2</t>
  </si>
  <si>
    <t>CPU153401</t>
  </si>
  <si>
    <t>LOCACAO DE CONTAINER 2,30 X 6,00 M, ALT. 2,50 M, COM 1 SANITARIO,PARA ESCRITORIO, COMPLETO, SEM DIVISORIAS INTERNAS (NAO INCLUIMOBILIZACAO/DESMOBILIZACAO).</t>
  </si>
  <si>
    <t>MES</t>
  </si>
  <si>
    <t>97064</t>
  </si>
  <si>
    <t>MONTAGEM E DESMONTAGEM DE ANDAIME TUBULAR TIPO "TORRE" (EXCLUSIVE ANDAIME E LIMPEZA). AF_03/2024</t>
  </si>
  <si>
    <t>M</t>
  </si>
  <si>
    <t>CPU154039</t>
  </si>
  <si>
    <t>LOCACAO DE ANDAIME METALICO TUBULAR DE ENCAIXE, TIPO DETORRE, CADA PAINEL COM LARGURA DE 1 ATE 1,5 M E ALTURA DE *1,00*M, INCLUINDO DIAGONAL, BARRAS DE LIGACAO, SAPATAS OU RODIZIOSE DEMAIS ITENS NECESSARIOS A MONTAGEM (NAO INCLUI INSTALACAO).</t>
  </si>
  <si>
    <t>MXMES</t>
  </si>
  <si>
    <t>M1, M2 E M3</t>
  </si>
  <si>
    <t>REMOÇÃO E DEMOLIÇÃO</t>
  </si>
  <si>
    <t>101134</t>
  </si>
  <si>
    <t>ESCAVAÇÃO HORIZONTAL, INCLUINDO CARGA, DESCARGA E TRANSPORTE EM SOLO DE 1A CATEGORIA COM TRATOR DE ESTEIRAS (100HP/LÂMINA: 2,19M3) E CAMINHÃO BASCULANTE DE 10M3, DMT ATÉ 200M. AF_07/2020</t>
  </si>
  <si>
    <t>M3</t>
  </si>
  <si>
    <t>97628</t>
  </si>
  <si>
    <t>DEMOLIÇÃO DE LAJES, EM CONCRETO ARMADO, DE FORMA MANUAL, SEM REAPROVEITAMENTO. AF_09/2023</t>
  </si>
  <si>
    <t>104800</t>
  </si>
  <si>
    <t>REMOÇÃO DE CERCAS E MOURÕES, DE FORMA MANUAL, SEM REAPROVEITAMENTO. AF_09/2023</t>
  </si>
  <si>
    <t>100981</t>
  </si>
  <si>
    <t>CARGA, MANOBRA E DESCARGA DE ENTULHO EM CAMINHÃO BASCULANTE 6 M³ - CARGA COM ESCAVADEIRA HIDRÁULICA (CAÇAMBA DE 0,80 M³ / 111 HP) E DESCARGA LIVRE (UNIDADE: M3). AF_07/2020</t>
  </si>
  <si>
    <t>CPU153516</t>
  </si>
  <si>
    <t>REMOÇÃO DE ENTULHO CLASSE A (ALVENARIA, CONCRETO,ARGAMASSAS E CERÂMICOS) POR DUTO DE ENTULHO EACONDICIONAMENTO FINAL EM CAÇAMBA ESTACIONÁRIA. EXCLUSOFRETE.</t>
  </si>
  <si>
    <t>97915</t>
  </si>
  <si>
    <t>TRANSPORTE COM CAMINHÃO BASCULANTE DE 6 M³, EM VIA URBANA PAVIMENTADA, ADICIONAL PARA DMT EXCEDENTE A 30 KM (UNIDADE: M3XKM). AF_07/2020</t>
  </si>
  <si>
    <t>M3XKM</t>
  </si>
  <si>
    <t>CPU153545</t>
  </si>
  <si>
    <t>DESTINAÇÃO FINAL DO RESÍDUO SOLIDO NÃO SEGREGADO EMTERRENO LICENCIADO - SEM TRANSPORTE</t>
  </si>
  <si>
    <t xml:space="preserve">Total do Grupo: </t>
  </si>
  <si>
    <t>9999 - Construções Em Alvenaria E Concreto Armado</t>
  </si>
  <si>
    <t>Construções Em Alvenaria E Concreto Armado</t>
  </si>
  <si>
    <t>CORTINA DE CONTENÇÃO</t>
  </si>
  <si>
    <t>CPU154043</t>
  </si>
  <si>
    <t>PERFURAÇÃO EM ROCHA E CHUMBAMENTO DE BARRAS DE AÇO COMGROUT PARA ANCORAGEM DE FUNDAÇÃO</t>
  </si>
  <si>
    <t>100341</t>
  </si>
  <si>
    <t>FABRICAÇÃO, MONTAGEM E DESMONTAGEM DE FÔRMA PARA CORTINA DE CONTENÇÃO, EM CHAPA DE MADEIRA COMPENSADA PLASTIFICADA, E = 18 MM, 10 UTILIZAÇÕES. AF_11/2024</t>
  </si>
  <si>
    <t>100343</t>
  </si>
  <si>
    <t>ARMAÇÃO DE CORTINA DE CONTENÇÃO EM CONCRETO ARMADO, COM AÇO CA-50 DE 8 MM - MONTAGEM. AF_11/2024</t>
  </si>
  <si>
    <t>KG</t>
  </si>
  <si>
    <t>100344</t>
  </si>
  <si>
    <t>ARMAÇÃO DE CORTINA DE CONTENÇÃO EM CONCRETO ARMADO, COM AÇO CA-50 DE 10 MM - MONTAGEM. AF_11/2024</t>
  </si>
  <si>
    <t>100345</t>
  </si>
  <si>
    <t>ARMAÇÃO DE CORTINA DE CONTENÇÃO EM CONCRETO ARMADO, COM AÇO CA-50 DE 12,5 MM - MONTAGEM. AF_11/2024</t>
  </si>
  <si>
    <t>100349</t>
  </si>
  <si>
    <t>CONCRETAGEM DE CORTINA DE CONTENÇÃO, ATRAVÉS DE BOMBA - LANÇAMENTO, ADENSAMENTO E ACABAMENTO. AF_11/2024</t>
  </si>
  <si>
    <t>103673</t>
  </si>
  <si>
    <t>LANÇAMENTO COM USO DE BOMBA, ADENSAMENTO E ACABAMENTO DE CONCRETO EM ESTRUTURAS. AF_02/2022</t>
  </si>
  <si>
    <t>101574</t>
  </si>
  <si>
    <t>ESCORAMENTO DE VALA, TIPO PONTALETEAMENTO, COM PROFUNDIDADE DE 3,0 A 4,5 M, LARGURA MENOR QUE 1,5 M. AF_08/2020</t>
  </si>
  <si>
    <t>93382</t>
  </si>
  <si>
    <t>REATERRO MANUAL DE VALAS, COM COMPACTADOR DE SOLOS DE PERCUSSÃO. AF_08/2023</t>
  </si>
  <si>
    <t>9059 - Instalações Hidrossanitárias</t>
  </si>
  <si>
    <t>Instalações Hidrossanitárias</t>
  </si>
  <si>
    <t>DRENAGEM</t>
  </si>
  <si>
    <t>103379</t>
  </si>
  <si>
    <t>TUBO PEAD LISO PARA REDE DE ÁGUA OU ESGOTO, DIÂMETRO DE 200 MM, JUNTA SOLDADA (NÃO INCLUI A EXECUÇÃO DE SOLDA) - FORNECIMENTO E ASSENTAMENTO. AF_12/2021</t>
  </si>
  <si>
    <t>102713</t>
  </si>
  <si>
    <t>GEOTÊXTIL NÃO TECIDO 100% POLIÉSTER, RESISTÊNCIA A TRAÇÃO DE 14 KN/M (RT - 14), INSTALADO EM DRENO - FORNECIMENTO E INSTALAÇÃO. AF_07/2021</t>
  </si>
  <si>
    <t>CPU153695</t>
  </si>
  <si>
    <t>LONA PLASTICA EXTRA FORTE PRETA, E = 200 MICRA.</t>
  </si>
  <si>
    <t>CPU153707</t>
  </si>
  <si>
    <t>LASTRO DE PEDRA DE MÃO OU RACHÃO - ESPALHAMENTO MANUAL.</t>
  </si>
  <si>
    <t>M4</t>
  </si>
  <si>
    <t>97622</t>
  </si>
  <si>
    <t>DEMOLIÇÃO DE ALVENARIA DE BLOCO FURADO, DE FORMA MANUAL, SEM REAPROVEITAMENTO. AF_09/2023</t>
  </si>
  <si>
    <t>97651</t>
  </si>
  <si>
    <t>REMOÇÃO DE TESOURAS DE MADEIRA, COM VÃO MENOR QUE 8M, DE FORMA MANUAL, SEM REAPROVEITAMENTO. AF_09/2023</t>
  </si>
  <si>
    <t>UN</t>
  </si>
  <si>
    <t>97650</t>
  </si>
  <si>
    <t>REMOÇÃO DE TRAMA DE MADEIRA PARA COBERTURA, DE FORMA MANUAL, SEM REAPROVEITAMENTO. AF_09/2023</t>
  </si>
  <si>
    <t>100342</t>
  </si>
  <si>
    <t>ARMAÇÃO DE CORTINA DE CONTENÇÃO EM CONCRETO ARMADO, COM AÇO CA-50 DE 6,3 MM - MONTAGEM. AF_11/2024</t>
  </si>
  <si>
    <t>101793</t>
  </si>
  <si>
    <t>ESCORAMENTO DE FÔRMAS DE LAJE EM MADEIRA NÃO APARELHADA, PÉ-DIREITO DUPLO, INCLUSO TRAVAMENTO, 4 UTILIZAÇÕES. AF_09/2020</t>
  </si>
  <si>
    <t>9108 - Impermeabilizações</t>
  </si>
  <si>
    <t>Impermeabilizações</t>
  </si>
  <si>
    <t>ACABAMENTO</t>
  </si>
  <si>
    <t>IMPERMEABILIZAÇÃO</t>
  </si>
  <si>
    <t>98557</t>
  </si>
  <si>
    <t>IMPERMEABILIZAÇÃO DE SUPERFÍCIE COM EMULSÃO ASFÁLTICA, 2 DEMÃOS. AF_09/2023</t>
  </si>
  <si>
    <t>PINTURA</t>
  </si>
  <si>
    <t>99814</t>
  </si>
  <si>
    <t>LIMPEZA DE SUPERFÍCIE COM JATO DE ALTA PRESSÃO. AF_04/2019</t>
  </si>
  <si>
    <t>88412</t>
  </si>
  <si>
    <t>APLICAÇÃO MANUAL DE FUNDO SELADOR ACRÍLICO EM PANOS CEGOS DE FACHADA (SEM PRESENÇA DE VÃOS) DE EDIFÍCIOS DE MÚLTIPLOS PAVIMENTOS. AF_03/2024</t>
  </si>
  <si>
    <t>88420</t>
  </si>
  <si>
    <t>APLICAÇÃO MANUAL DE PINTURA COM TINTA TEXTURIZADA ACRÍLICA EM SUPERFÍCIES EXTERNAS DE SACADA DE EDIFÍCIOS DE MÚLTIPLOS PAVIMENTOS, UMA COR. AF_03/2024</t>
  </si>
  <si>
    <t>9057 - Pavimentações</t>
  </si>
  <si>
    <t>Pavimentações</t>
  </si>
  <si>
    <t>ESTACIONAMENTO</t>
  </si>
  <si>
    <t>CPU154033</t>
  </si>
  <si>
    <t>RUFO CHAPA DE ACO GALVANIZADA NUM 24, CORTE 100 CM.</t>
  </si>
  <si>
    <t>89464</t>
  </si>
  <si>
    <t>ALVENARIA DE BLOCOS DE CONCRETO ESTRUTURAL 14X19X29 CM (ESPESSURA 14 CM), FBK = 14,0 MPA, UTILIZANDO PALHETA. AF_10/2022</t>
  </si>
  <si>
    <t>87879</t>
  </si>
  <si>
    <t>CHAPISCO APLICADO EM ALVENARIAS E ESTRUTURAS DE CONCRETO INTERNAS, COM COLHER DE PEDREIRO. ARGAMASSA TRAÇO 1:3 COM PREPARO EM BETONEIRA 400L. AF_10/2022</t>
  </si>
  <si>
    <t>87529</t>
  </si>
  <si>
    <t>MASSA ÚNICA, EM ARGAMASSA TRAÇO 1:2:8, PREPARO MECÂNICO, APLICADA MANUALMENTE EM PAREDES INTERNAS DE AMBIENTES COM ÁREA ENTRE 5M² E 10M², E = 17,5MM, COM TALISCAS. AF_03/2024</t>
  </si>
  <si>
    <t>96624</t>
  </si>
  <si>
    <t>LASTRO COM MATERIAL GRANULAR (PEDRA BRITADA N.2), APLICADO EM PISOS OU LAJES SOBRE SOLO, ESPESSURA DE *10 CM*. AF_01/2024</t>
  </si>
  <si>
    <t>97113</t>
  </si>
  <si>
    <t>APLICAÇÃO DE LONA PLÁSTICA PARA EXECUÇÃO DE PAVIMENTOS DE CONCRETO. AF_04/2022</t>
  </si>
  <si>
    <t>94995</t>
  </si>
  <si>
    <t>EXECUÇÃO DE PASSEIO (CALÇADA) OU PISO DE CONCRETO COM CONCRETO MOLDADO IN LOCO, USINADO, ACABAMENTO CONVENCIONAL, ESPESSURA 8 CM, ARMADO. AF_08/2022</t>
  </si>
  <si>
    <t>9117 - Serviços Externos</t>
  </si>
  <si>
    <t>Serviços Externos</t>
  </si>
  <si>
    <t>SERVIÇOS FINAIS</t>
  </si>
  <si>
    <t>CPU154038</t>
  </si>
  <si>
    <t>LIMPEZA DA OBRA.</t>
  </si>
  <si>
    <t xml:space="preserve">Total da Proposta: </t>
  </si>
  <si>
    <t>Sistema Integrado de Controle de Obras Públicas</t>
  </si>
  <si>
    <t>Emitido em: 31/03/2026</t>
  </si>
  <si>
    <t>Obra:</t>
  </si>
  <si>
    <t>Execução de restauração parcial da Muralha do Presídio Regional de Joaçaba com retirada de entulhos, conforme projeto executivo estrutural do Engenheiro Civil André Brito Dotti.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</si>
  <si>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</si>
  <si>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</si>
  <si>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</si>
  <si>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</si>
  <si>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</si>
  <si>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</si>
  <si>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</si>
  <si>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</si>
  <si>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</si>
  <si>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258 - TABELA SINAPI ONERADA SETEMBRO 2025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</si>
</sst>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123</xdr:row>
      <xdr:rowOff>0</xdr:rowOff>
    </xdr:from>
    <xdr:to>
      <xdr:col>0</xdr:col>
      <xdr:colOff>400000</xdr:colOff>
      <xdr:row>123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123</xdr:row>
      <xdr:rowOff>0</xdr:rowOff>
    </xdr:from>
    <xdr:to>
      <xdr:col>0</xdr:col>
      <xdr:colOff>400000</xdr:colOff>
      <xdr:row>123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25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142</v>
      </c>
      <c r="B6" s="32" t="s">
        <v>143</v>
      </c>
      <c r="C6" s="32"/>
      <c r="D6" s="32"/>
      <c r="H6" s="12" t="s">
        <v>150</v>
      </c>
    </row>
    <row r="7">
      <c r="A7" s="13" t="s">
        <v>144</v>
      </c>
      <c r="B7" s="7"/>
    </row>
    <row r="8">
      <c r="A8" s="13" t="s">
        <v>145</v>
      </c>
      <c r="B8" s="7"/>
    </row>
    <row r="9">
      <c r="A9" s="13" t="s">
        <v>146</v>
      </c>
      <c r="B9" s="7"/>
      <c r="H9" s="30" t="s">
        <v>151</v>
      </c>
      <c r="I9" s="30" t="s">
        <v>152</v>
      </c>
    </row>
    <row r="10">
      <c r="A10" s="13" t="s">
        <v>147</v>
      </c>
      <c r="B10" t="s" s="31">
        <v>27</v>
      </c>
      <c r="D10" s="13" t="s">
        <v>148</v>
      </c>
      <c r="E10" t="s" s="31">
        <v>27</v>
      </c>
      <c r="H10" s="31">
        <f>SUM(M:M)/O120</f>
      </c>
      <c r="I10" s="31">
        <f>SUM(N:N)/O120</f>
      </c>
    </row>
    <row r="11">
      <c r="A11" s="13" t="s">
        <v>148</v>
      </c>
      <c r="B11" t="n" s="31">
        <v>0.2353</v>
      </c>
      <c r="D11" s="13" t="s">
        <v>149</v>
      </c>
      <c r="E11" t="s" s="31">
        <v>27</v>
      </c>
    </row>
    <row r="12"/>
    <row r="13" ht="25.0" customHeight="true">
      <c r="A13" s="13" t="s">
        <v>4</v>
      </c>
      <c r="B13" s="7" t="s">
        <v>153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s="4"/>
      <c r="B20" s="4"/>
      <c r="C20" t="s" s="4">
        <v>22</v>
      </c>
      <c r="D20" s="4"/>
      <c r="E20" t="n" s="4">
        <v>0.0</v>
      </c>
      <c r="F20" s="1"/>
      <c r="G20" s="1"/>
      <c r="H20" s="4"/>
      <c r="I20" s="6"/>
      <c r="J20" s="4"/>
      <c r="K20" s="4"/>
      <c r="L20" s="4"/>
      <c r="M20" s="4"/>
      <c r="N20" s="4"/>
      <c r="O20" s="4"/>
      <c r="P20" s="4"/>
      <c r="Q20" s="2"/>
    </row>
    <row r="21" ht="25.0" customHeight="true">
      <c r="A21" s="4"/>
      <c r="B21" s="4"/>
      <c r="C21" t="s" s="4">
        <v>23</v>
      </c>
      <c r="D21" s="4"/>
      <c r="E21" t="n" s="4">
        <v>0.0</v>
      </c>
      <c r="F21" s="1"/>
      <c r="G21" s="1"/>
      <c r="H21" s="4"/>
      <c r="I21" s="6"/>
      <c r="J21" s="4"/>
      <c r="K21" s="4"/>
      <c r="L21" s="4"/>
      <c r="M21" s="4"/>
      <c r="N21" s="4"/>
      <c r="O21" s="4"/>
      <c r="P21" s="4"/>
      <c r="Q21" s="2"/>
    </row>
    <row r="22" ht="25.0" customHeight="true">
      <c r="A22" t="s" s="4">
        <v>24</v>
      </c>
      <c r="B22" t="s" s="4">
        <v>25</v>
      </c>
      <c r="C22" t="s" s="4">
        <v>22</v>
      </c>
      <c r="D22" t="s" s="4">
        <v>26</v>
      </c>
      <c r="E22" t="n" s="4">
        <v>1.0</v>
      </c>
      <c r="F22" t="s" s="1">
        <v>27</v>
      </c>
      <c r="G22" t="s" s="1">
        <v>27</v>
      </c>
      <c r="H22" s="2">
        <f>F22+G22</f>
      </c>
      <c r="I22" t="n" s="6">
        <v>0.0</v>
      </c>
      <c r="J22" s="2">
        <f>F22+(TRUNC(I22/100*F22,2))</f>
      </c>
      <c r="K22" s="2">
        <f>G22+(TRUNC(I22/100*G22,2))</f>
      </c>
      <c r="L22" s="2">
        <f>TRUNC(J22+K22,2)</f>
      </c>
      <c r="M22" s="2">
        <f>TRUNC(IF((J22+K22), (J22/(J22+K22)*O22), 0), 2)</f>
      </c>
      <c r="N22" s="2">
        <f>TRUNC(IF((J22+K22), (K22/(J22+K22)*O22), 0), 2)</f>
      </c>
      <c r="O22" s="2">
        <f>TRUNC(L22*E22,2)</f>
      </c>
      <c r="P22" s="4">
        <f>IF(O22&lt;=(Referencial!O22*1.05),"PREÇO VÁLIDO","PREÇO INVÁLIDO")</f>
      </c>
      <c r="Q22" s="2">
        <f>(O22/Referencial!O22)-1</f>
      </c>
    </row>
    <row r="23" ht="25.0" customHeight="true">
      <c r="A23" t="s" s="4">
        <v>24</v>
      </c>
      <c r="B23" t="s" s="4">
        <v>28</v>
      </c>
      <c r="C23" t="s" s="4">
        <v>29</v>
      </c>
      <c r="D23" t="s" s="4">
        <v>30</v>
      </c>
      <c r="E23" t="n" s="4">
        <v>3.0</v>
      </c>
      <c r="F23" t="s" s="1">
        <v>27</v>
      </c>
      <c r="G23" t="s" s="1">
        <v>27</v>
      </c>
      <c r="H23" s="2">
        <f>F23+G23</f>
      </c>
      <c r="I23" t="n" s="6">
        <v>23.53</v>
      </c>
      <c r="J23" s="2">
        <f>F23+(TRUNC(I23/100*F23,2))</f>
      </c>
      <c r="K23" s="2">
        <f>G23+(TRUNC(I23/100*G23,2))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  <c r="Q23" s="2">
        <f>(O23/Referencial!O23)-1</f>
      </c>
    </row>
    <row r="24" ht="25.0" customHeight="true">
      <c r="A24" t="s" s="4">
        <v>24</v>
      </c>
      <c r="B24" t="s" s="4">
        <v>31</v>
      </c>
      <c r="C24" t="s" s="4">
        <v>32</v>
      </c>
      <c r="D24" t="s" s="4">
        <v>33</v>
      </c>
      <c r="E24" t="n" s="4">
        <v>5.0</v>
      </c>
      <c r="F24" t="s" s="1">
        <v>27</v>
      </c>
      <c r="G24" t="s" s="1">
        <v>27</v>
      </c>
      <c r="H24" s="2">
        <f>F24+G24</f>
      </c>
      <c r="I24" t="n" s="6">
        <v>23.53</v>
      </c>
      <c r="J24" s="2">
        <f>F24+(TRUNC(I24/100*F24,2))</f>
      </c>
      <c r="K24" s="2">
        <f>G24+(TRUNC(I24/100*G24,2))</f>
      </c>
      <c r="L24" s="2">
        <f>TRUNC(J24+K24,2)</f>
      </c>
      <c r="M24" s="2">
        <f>TRUNC(IF((J24+K24), (J24/(J24+K24)*O24), 0), 2)</f>
      </c>
      <c r="N24" s="2">
        <f>TRUNC(IF((J24+K24), (K24/(J24+K24)*O24), 0), 2)</f>
      </c>
      <c r="O24" s="2">
        <f>TRUNC(L24*E24,2)</f>
      </c>
      <c r="P24" s="4">
        <f>IF(O24&lt;=(Referencial!O24*1.05),"PREÇO VÁLIDO","PREÇO INVÁLIDO")</f>
      </c>
      <c r="Q24" s="2">
        <f>(O24/Referencial!O24)-1</f>
      </c>
    </row>
    <row r="25" ht="25.0" customHeight="true">
      <c r="A25" t="s" s="4">
        <v>24</v>
      </c>
      <c r="B25" t="s" s="4">
        <v>34</v>
      </c>
      <c r="C25" t="s" s="4">
        <v>35</v>
      </c>
      <c r="D25" t="s" s="4">
        <v>36</v>
      </c>
      <c r="E25" t="n" s="4">
        <v>14.0</v>
      </c>
      <c r="F25" t="s" s="1">
        <v>27</v>
      </c>
      <c r="G25" t="s" s="1">
        <v>27</v>
      </c>
      <c r="H25" s="2">
        <f>F25+G25</f>
      </c>
      <c r="I25" t="n" s="6">
        <v>23.53</v>
      </c>
      <c r="J25" s="2">
        <f>F25+(TRUNC(I25/100*F25,2))</f>
      </c>
      <c r="K25" s="2">
        <f>G25+(TRUNC(I25/100*G25,2))</f>
      </c>
      <c r="L25" s="2">
        <f>TRUNC(J25+K25,2)</f>
      </c>
      <c r="M25" s="2">
        <f>TRUNC(IF((J25+K25), (J25/(J25+K25)*O25), 0), 2)</f>
      </c>
      <c r="N25" s="2">
        <f>TRUNC(IF((J25+K25), (K25/(J25+K25)*O25), 0), 2)</f>
      </c>
      <c r="O25" s="2">
        <f>TRUNC(L25*E25,2)</f>
      </c>
      <c r="P25" s="4">
        <f>IF(O25&lt;=(Referencial!O25*1.05),"PREÇO VÁLIDO","PREÇO INVÁLIDO")</f>
      </c>
      <c r="Q25" s="2">
        <f>(O25/Referencial!O25)-1</f>
      </c>
    </row>
    <row r="26" ht="25.0" customHeight="true">
      <c r="A26" t="s" s="4">
        <v>24</v>
      </c>
      <c r="B26" t="s" s="4">
        <v>37</v>
      </c>
      <c r="C26" t="s" s="4">
        <v>38</v>
      </c>
      <c r="D26" t="s" s="4">
        <v>39</v>
      </c>
      <c r="E26" t="n" s="4">
        <v>70.0</v>
      </c>
      <c r="F26" t="s" s="1">
        <v>27</v>
      </c>
      <c r="G26" t="s" s="1">
        <v>27</v>
      </c>
      <c r="H26" s="2">
        <f>F26+G26</f>
      </c>
      <c r="I26" t="n" s="6">
        <v>23.53</v>
      </c>
      <c r="J26" s="2">
        <f>F26+(TRUNC(I26/100*F26,2))</f>
      </c>
      <c r="K26" s="2">
        <f>G26+(TRUNC(I26/100*G26,2))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  <c r="Q26" s="2">
        <f>(O26/Referencial!O26)-1</f>
      </c>
    </row>
    <row r="27" ht="25.0" customHeight="true">
      <c r="A27" s="4"/>
      <c r="B27" s="4"/>
      <c r="C27" t="s" s="4">
        <v>40</v>
      </c>
      <c r="D27" s="4"/>
      <c r="E27" t="n" s="4">
        <v>0.0</v>
      </c>
      <c r="F27" s="1"/>
      <c r="G27" s="1"/>
      <c r="H27" s="4"/>
      <c r="I27" s="6"/>
      <c r="J27" s="4"/>
      <c r="K27" s="4"/>
      <c r="L27" s="4"/>
      <c r="M27" s="4"/>
      <c r="N27" s="4"/>
      <c r="O27" s="4"/>
      <c r="P27" s="4"/>
      <c r="Q27" s="2"/>
    </row>
    <row r="28" ht="25.0" customHeight="true">
      <c r="A28" s="4"/>
      <c r="B28" s="4"/>
      <c r="C28" t="s" s="4">
        <v>41</v>
      </c>
      <c r="D28" s="4"/>
      <c r="E28" t="n" s="4">
        <v>0.0</v>
      </c>
      <c r="F28" s="1"/>
      <c r="G28" s="1"/>
      <c r="H28" s="4"/>
      <c r="I28" s="6"/>
      <c r="J28" s="4"/>
      <c r="K28" s="4"/>
      <c r="L28" s="4"/>
      <c r="M28" s="4"/>
      <c r="N28" s="4"/>
      <c r="O28" s="4"/>
      <c r="P28" s="4"/>
      <c r="Q28" s="2"/>
    </row>
    <row r="29" ht="25.0" customHeight="true">
      <c r="A29" t="s" s="4">
        <v>24</v>
      </c>
      <c r="B29" t="s" s="4">
        <v>42</v>
      </c>
      <c r="C29" t="s" s="4">
        <v>43</v>
      </c>
      <c r="D29" t="s" s="4">
        <v>44</v>
      </c>
      <c r="E29" t="n" s="4">
        <v>187.5</v>
      </c>
      <c r="F29" t="s" s="1">
        <v>27</v>
      </c>
      <c r="G29" t="s" s="1">
        <v>27</v>
      </c>
      <c r="H29" s="2">
        <f>F29+G29</f>
      </c>
      <c r="I29" t="n" s="6">
        <v>23.53</v>
      </c>
      <c r="J29" s="2">
        <f>F29+(TRUNC(I29/100*F29,2))</f>
      </c>
      <c r="K29" s="2">
        <f>G29+(TRUNC(I29/100*G29,2))</f>
      </c>
      <c r="L29" s="2">
        <f>TRUNC(J29+K29,2)</f>
      </c>
      <c r="M29" s="2">
        <f>TRUNC(IF((J29+K29), (J29/(J29+K29)*O29), 0), 2)</f>
      </c>
      <c r="N29" s="2">
        <f>TRUNC(IF((J29+K29), (K29/(J29+K29)*O29), 0), 2)</f>
      </c>
      <c r="O29" s="2">
        <f>TRUNC(L29*E29,2)</f>
      </c>
      <c r="P29" s="4">
        <f>IF(O29&lt;=(Referencial!O29*1.05),"PREÇO VÁLIDO","PREÇO INVÁLIDO")</f>
      </c>
      <c r="Q29" s="2">
        <f>(O29/Referencial!O29)-1</f>
      </c>
    </row>
    <row r="30" ht="25.0" customHeight="true">
      <c r="A30" t="s" s="4">
        <v>24</v>
      </c>
      <c r="B30" t="s" s="4">
        <v>45</v>
      </c>
      <c r="C30" t="s" s="4">
        <v>46</v>
      </c>
      <c r="D30" t="s" s="4">
        <v>44</v>
      </c>
      <c r="E30" t="n" s="4">
        <v>24.8</v>
      </c>
      <c r="F30" t="s" s="1">
        <v>27</v>
      </c>
      <c r="G30" t="s" s="1">
        <v>27</v>
      </c>
      <c r="H30" s="2">
        <f>F30+G30</f>
      </c>
      <c r="I30" t="n" s="6">
        <v>23.53</v>
      </c>
      <c r="J30" s="2">
        <f>F30+(TRUNC(I30/100*F30,2))</f>
      </c>
      <c r="K30" s="2">
        <f>G30+(TRUNC(I30/100*G30,2))</f>
      </c>
      <c r="L30" s="2">
        <f>TRUNC(J30+K30,2)</f>
      </c>
      <c r="M30" s="2">
        <f>TRUNC(IF((J30+K30), (J30/(J30+K30)*O30), 0), 2)</f>
      </c>
      <c r="N30" s="2">
        <f>TRUNC(IF((J30+K30), (K30/(J30+K30)*O30), 0), 2)</f>
      </c>
      <c r="O30" s="2">
        <f>TRUNC(L30*E30,2)</f>
      </c>
      <c r="P30" s="4">
        <f>IF(O30&lt;=(Referencial!O30*1.05),"PREÇO VÁLIDO","PREÇO INVÁLIDO")</f>
      </c>
      <c r="Q30" s="2">
        <f>(O30/Referencial!O30)-1</f>
      </c>
    </row>
    <row r="31" ht="25.0" customHeight="true">
      <c r="A31" t="s" s="4">
        <v>24</v>
      </c>
      <c r="B31" t="s" s="4">
        <v>47</v>
      </c>
      <c r="C31" t="s" s="4">
        <v>48</v>
      </c>
      <c r="D31" t="s" s="4">
        <v>36</v>
      </c>
      <c r="E31" t="n" s="4">
        <v>31.0</v>
      </c>
      <c r="F31" t="s" s="1">
        <v>27</v>
      </c>
      <c r="G31" t="s" s="1">
        <v>27</v>
      </c>
      <c r="H31" s="2">
        <f>F31+G31</f>
      </c>
      <c r="I31" t="n" s="6">
        <v>23.53</v>
      </c>
      <c r="J31" s="2">
        <f>F31+(TRUNC(I31/100*F31,2))</f>
      </c>
      <c r="K31" s="2">
        <f>G31+(TRUNC(I31/100*G31,2))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  <c r="Q31" s="2">
        <f>(O31/Referencial!O31)-1</f>
      </c>
    </row>
    <row r="32" ht="25.0" customHeight="true">
      <c r="A32" t="s" s="4">
        <v>24</v>
      </c>
      <c r="B32" t="s" s="4">
        <v>49</v>
      </c>
      <c r="C32" t="s" s="4">
        <v>50</v>
      </c>
      <c r="D32" t="s" s="4">
        <v>44</v>
      </c>
      <c r="E32" t="n" s="4">
        <v>212.61</v>
      </c>
      <c r="F32" t="s" s="1">
        <v>27</v>
      </c>
      <c r="G32" t="s" s="1">
        <v>27</v>
      </c>
      <c r="H32" s="2">
        <f>F32+G32</f>
      </c>
      <c r="I32" t="n" s="6">
        <v>23.53</v>
      </c>
      <c r="J32" s="2">
        <f>F32+(TRUNC(I32/100*F32,2))</f>
      </c>
      <c r="K32" s="2">
        <f>G32+(TRUNC(I32/100*G32,2))</f>
      </c>
      <c r="L32" s="2">
        <f>TRUNC(J32+K32,2)</f>
      </c>
      <c r="M32" s="2">
        <f>TRUNC(IF((J32+K32), (J32/(J32+K32)*O32), 0), 2)</f>
      </c>
      <c r="N32" s="2">
        <f>TRUNC(IF((J32+K32), (K32/(J32+K32)*O32), 0), 2)</f>
      </c>
      <c r="O32" s="2">
        <f>TRUNC(L32*E32,2)</f>
      </c>
      <c r="P32" s="4">
        <f>IF(O32&lt;=(Referencial!O32*1.05),"PREÇO VÁLIDO","PREÇO INVÁLIDO")</f>
      </c>
      <c r="Q32" s="2">
        <f>(O32/Referencial!O32)-1</f>
      </c>
    </row>
    <row r="33" ht="25.0" customHeight="true">
      <c r="A33" t="s" s="4">
        <v>24</v>
      </c>
      <c r="B33" t="s" s="4">
        <v>51</v>
      </c>
      <c r="C33" t="s" s="4">
        <v>52</v>
      </c>
      <c r="D33" t="s" s="4">
        <v>44</v>
      </c>
      <c r="E33" t="n" s="4">
        <v>212.61</v>
      </c>
      <c r="F33" t="s" s="1">
        <v>27</v>
      </c>
      <c r="G33" t="s" s="1">
        <v>27</v>
      </c>
      <c r="H33" s="2">
        <f>F33+G33</f>
      </c>
      <c r="I33" t="n" s="6">
        <v>23.53</v>
      </c>
      <c r="J33" s="2">
        <f>F33+(TRUNC(I33/100*F33,2))</f>
      </c>
      <c r="K33" s="2">
        <f>G33+(TRUNC(I33/100*G33,2))</f>
      </c>
      <c r="L33" s="2">
        <f>TRUNC(J33+K33,2)</f>
      </c>
      <c r="M33" s="2">
        <f>TRUNC(IF((J33+K33), (J33/(J33+K33)*O33), 0), 2)</f>
      </c>
      <c r="N33" s="2">
        <f>TRUNC(IF((J33+K33), (K33/(J33+K33)*O33), 0), 2)</f>
      </c>
      <c r="O33" s="2">
        <f>TRUNC(L33*E33,2)</f>
      </c>
      <c r="P33" s="4">
        <f>IF(O33&lt;=(Referencial!O33*1.05),"PREÇO VÁLIDO","PREÇO INVÁLIDO")</f>
      </c>
      <c r="Q33" s="2">
        <f>(O33/Referencial!O33)-1</f>
      </c>
    </row>
    <row r="34" ht="25.0" customHeight="true">
      <c r="A34" t="s" s="4">
        <v>24</v>
      </c>
      <c r="B34" t="s" s="4">
        <v>53</v>
      </c>
      <c r="C34" t="s" s="4">
        <v>54</v>
      </c>
      <c r="D34" t="s" s="4">
        <v>55</v>
      </c>
      <c r="E34" t="n" s="4">
        <v>4252.2</v>
      </c>
      <c r="F34" t="s" s="1">
        <v>27</v>
      </c>
      <c r="G34" t="s" s="1">
        <v>27</v>
      </c>
      <c r="H34" s="2">
        <f>F34+G34</f>
      </c>
      <c r="I34" t="n" s="6">
        <v>23.53</v>
      </c>
      <c r="J34" s="2">
        <f>F34+(TRUNC(I34/100*F34,2))</f>
      </c>
      <c r="K34" s="2">
        <f>G34+(TRUNC(I34/100*G34,2))</f>
      </c>
      <c r="L34" s="2">
        <f>TRUNC(J34+K34,2)</f>
      </c>
      <c r="M34" s="2">
        <f>TRUNC(IF((J34+K34), (J34/(J34+K34)*O34), 0), 2)</f>
      </c>
      <c r="N34" s="2">
        <f>TRUNC(IF((J34+K34), (K34/(J34+K34)*O34), 0), 2)</f>
      </c>
      <c r="O34" s="2">
        <f>TRUNC(L34*E34,2)</f>
      </c>
      <c r="P34" s="4">
        <f>IF(O34&lt;=(Referencial!O34*1.05),"PREÇO VÁLIDO","PREÇO INVÁLIDO")</f>
      </c>
      <c r="Q34" s="2">
        <f>(O34/Referencial!O34)-1</f>
      </c>
    </row>
    <row r="35" ht="25.0" customHeight="true">
      <c r="A35" t="s" s="4">
        <v>24</v>
      </c>
      <c r="B35" t="s" s="4">
        <v>56</v>
      </c>
      <c r="C35" t="s" s="4">
        <v>57</v>
      </c>
      <c r="D35" t="s" s="4">
        <v>44</v>
      </c>
      <c r="E35" t="n" s="4">
        <v>212.61</v>
      </c>
      <c r="F35" t="s" s="1">
        <v>27</v>
      </c>
      <c r="G35" t="s" s="1">
        <v>27</v>
      </c>
      <c r="H35" s="2">
        <f>F35+G35</f>
      </c>
      <c r="I35" t="n" s="6">
        <v>23.53</v>
      </c>
      <c r="J35" s="2">
        <f>F35+(TRUNC(I35/100*F35,2))</f>
      </c>
      <c r="K35" s="2">
        <f>G35+(TRUNC(I35/100*G35,2))</f>
      </c>
      <c r="L35" s="2">
        <f>TRUNC(J35+K35,2)</f>
      </c>
      <c r="M35" s="2">
        <f>TRUNC(IF((J35+K35), (J35/(J35+K35)*O35), 0), 2)</f>
      </c>
      <c r="N35" s="2">
        <f>TRUNC(IF((J35+K35), (K35/(J35+K35)*O35), 0), 2)</f>
      </c>
      <c r="O35" s="2">
        <f>TRUNC(L35*E35,2)</f>
      </c>
      <c r="P35" s="4">
        <f>IF(O35&lt;=(Referencial!O35*1.05),"PREÇO VÁLIDO","PREÇO INVÁLIDO")</f>
      </c>
      <c r="Q35" s="2">
        <f>(O35/Referencial!O35)-1</f>
      </c>
    </row>
    <row r="36">
      <c r="N36" t="s" s="9">
        <v>58</v>
      </c>
      <c r="O36" s="10">
        <f>TRUNC(SUM(O17:O35), 2)</f>
      </c>
    </row>
    <row r="38">
      <c r="A38" t="s" s="12">
        <v>59</v>
      </c>
    </row>
    <row r="39">
      <c r="A39" s="27" t="s">
        <v>4</v>
      </c>
      <c r="B39" s="27" t="s">
        <v>5</v>
      </c>
      <c r="C39" s="27" t="s">
        <v>6</v>
      </c>
      <c r="D39" s="27" t="s">
        <v>7</v>
      </c>
      <c r="E39" s="27" t="s">
        <v>8</v>
      </c>
      <c r="F39" s="1" t="s">
        <v>9</v>
      </c>
      <c r="G39" s="1" t="s">
        <v>10</v>
      </c>
      <c r="H39" s="27" t="s">
        <v>12</v>
      </c>
      <c r="I39" s="27" t="s">
        <v>13</v>
      </c>
      <c r="J39" s="27" t="s">
        <v>14</v>
      </c>
      <c r="K39" s="27" t="s">
        <v>15</v>
      </c>
      <c r="L39" s="27" t="s">
        <v>11</v>
      </c>
      <c r="M39" s="27" t="s">
        <v>16</v>
      </c>
      <c r="N39" s="27" t="s">
        <v>17</v>
      </c>
      <c r="O39" s="27" t="s">
        <v>18</v>
      </c>
      <c r="P39" s="27" t="s">
        <v>19</v>
      </c>
      <c r="Q39" s="27" t="s">
        <v>20</v>
      </c>
    </row>
    <row r="40" ht="25.0" customHeight="true">
      <c r="A40" s="4"/>
      <c r="B40" s="4"/>
      <c r="C40" t="s" s="4">
        <v>60</v>
      </c>
      <c r="D40" s="4"/>
      <c r="E40" t="n" s="4">
        <v>0.0</v>
      </c>
      <c r="F40" s="1"/>
      <c r="G40" s="1"/>
      <c r="H40" s="4"/>
      <c r="I40" s="6"/>
      <c r="J40" s="4"/>
      <c r="K40" s="4"/>
      <c r="L40" s="4"/>
      <c r="M40" s="4"/>
      <c r="N40" s="4"/>
      <c r="O40" s="4"/>
      <c r="P40" s="4"/>
      <c r="Q40" s="2"/>
    </row>
    <row r="41" ht="25.0" customHeight="true">
      <c r="A41" s="4"/>
      <c r="B41" s="4"/>
      <c r="C41" t="s" s="4">
        <v>61</v>
      </c>
      <c r="D41" s="4"/>
      <c r="E41" t="n" s="4">
        <v>0.0</v>
      </c>
      <c r="F41" s="1"/>
      <c r="G41" s="1"/>
      <c r="H41" s="4"/>
      <c r="I41" s="6"/>
      <c r="J41" s="4"/>
      <c r="K41" s="4"/>
      <c r="L41" s="4"/>
      <c r="M41" s="4"/>
      <c r="N41" s="4"/>
      <c r="O41" s="4"/>
      <c r="P41" s="4"/>
      <c r="Q41" s="2"/>
    </row>
    <row r="42" ht="25.0" customHeight="true">
      <c r="A42" t="s" s="4">
        <v>24</v>
      </c>
      <c r="B42" t="s" s="4">
        <v>62</v>
      </c>
      <c r="C42" t="s" s="4">
        <v>63</v>
      </c>
      <c r="D42" t="s" s="4">
        <v>36</v>
      </c>
      <c r="E42" t="n" s="4">
        <v>96.0</v>
      </c>
      <c r="F42" t="s" s="1">
        <v>27</v>
      </c>
      <c r="G42" t="s" s="1">
        <v>27</v>
      </c>
      <c r="H42" s="2">
        <f>F42+G42</f>
      </c>
      <c r="I42" t="n" s="6">
        <v>23.53</v>
      </c>
      <c r="J42" s="2">
        <f>F42+(TRUNC(I42/100*F42,2))</f>
      </c>
      <c r="K42" s="2">
        <f>G42+(TRUNC(I42/100*G42,2))</f>
      </c>
      <c r="L42" s="2">
        <f>TRUNC(J42+K42,2)</f>
      </c>
      <c r="M42" s="2">
        <f>TRUNC(IF((J42+K42), (J42/(J42+K42)*O42), 0), 2)</f>
      </c>
      <c r="N42" s="2">
        <f>TRUNC(IF((J42+K42), (K42/(J42+K42)*O42), 0), 2)</f>
      </c>
      <c r="O42" s="2">
        <f>TRUNC(L42*E42,2)</f>
      </c>
      <c r="P42" s="4">
        <f>IF(O42&lt;=(Referencial!O42*1.05),"PREÇO VÁLIDO","PREÇO INVÁLIDO")</f>
      </c>
      <c r="Q42" s="2">
        <f>(O42/Referencial!O42)-1</f>
      </c>
    </row>
    <row r="43" ht="25.0" customHeight="true">
      <c r="A43" t="s" s="4">
        <v>24</v>
      </c>
      <c r="B43" t="s" s="4">
        <v>64</v>
      </c>
      <c r="C43" t="s" s="4">
        <v>65</v>
      </c>
      <c r="D43" t="s" s="4">
        <v>30</v>
      </c>
      <c r="E43" t="n" s="4">
        <v>685.39</v>
      </c>
      <c r="F43" t="s" s="1">
        <v>27</v>
      </c>
      <c r="G43" t="s" s="1">
        <v>27</v>
      </c>
      <c r="H43" s="2">
        <f>F43+G43</f>
      </c>
      <c r="I43" t="n" s="6">
        <v>23.53</v>
      </c>
      <c r="J43" s="2">
        <f>F43+(TRUNC(I43/100*F43,2))</f>
      </c>
      <c r="K43" s="2">
        <f>G43+(TRUNC(I43/100*G43,2))</f>
      </c>
      <c r="L43" s="2">
        <f>TRUNC(J43+K43,2)</f>
      </c>
      <c r="M43" s="2">
        <f>TRUNC(IF((J43+K43), (J43/(J43+K43)*O43), 0), 2)</f>
      </c>
      <c r="N43" s="2">
        <f>TRUNC(IF((J43+K43), (K43/(J43+K43)*O43), 0), 2)</f>
      </c>
      <c r="O43" s="2">
        <f>TRUNC(L43*E43,2)</f>
      </c>
      <c r="P43" s="4">
        <f>IF(O43&lt;=(Referencial!O43*1.05),"PREÇO VÁLIDO","PREÇO INVÁLIDO")</f>
      </c>
      <c r="Q43" s="2">
        <f>(O43/Referencial!O43)-1</f>
      </c>
    </row>
    <row r="44" ht="25.0" customHeight="true">
      <c r="A44" t="s" s="4">
        <v>24</v>
      </c>
      <c r="B44" t="s" s="4">
        <v>66</v>
      </c>
      <c r="C44" t="s" s="4">
        <v>67</v>
      </c>
      <c r="D44" t="s" s="4">
        <v>68</v>
      </c>
      <c r="E44" t="n" s="4">
        <v>78.98</v>
      </c>
      <c r="F44" t="s" s="1">
        <v>27</v>
      </c>
      <c r="G44" t="s" s="1">
        <v>27</v>
      </c>
      <c r="H44" s="2">
        <f>F44+G44</f>
      </c>
      <c r="I44" t="n" s="6">
        <v>23.53</v>
      </c>
      <c r="J44" s="2">
        <f>F44+(TRUNC(I44/100*F44,2))</f>
      </c>
      <c r="K44" s="2">
        <f>G44+(TRUNC(I44/100*G44,2))</f>
      </c>
      <c r="L44" s="2">
        <f>TRUNC(J44+K44,2)</f>
      </c>
      <c r="M44" s="2">
        <f>TRUNC(IF((J44+K44), (J44/(J44+K44)*O44), 0), 2)</f>
      </c>
      <c r="N44" s="2">
        <f>TRUNC(IF((J44+K44), (K44/(J44+K44)*O44), 0), 2)</f>
      </c>
      <c r="O44" s="2">
        <f>TRUNC(L44*E44,2)</f>
      </c>
      <c r="P44" s="4">
        <f>IF(O44&lt;=(Referencial!O44*1.05),"PREÇO VÁLIDO","PREÇO INVÁLIDO")</f>
      </c>
      <c r="Q44" s="2">
        <f>(O44/Referencial!O44)-1</f>
      </c>
    </row>
    <row r="45" ht="25.0" customHeight="true">
      <c r="A45" t="s" s="4">
        <v>24</v>
      </c>
      <c r="B45" t="s" s="4">
        <v>69</v>
      </c>
      <c r="C45" t="s" s="4">
        <v>70</v>
      </c>
      <c r="D45" t="s" s="4">
        <v>68</v>
      </c>
      <c r="E45" t="n" s="4">
        <v>3156.78</v>
      </c>
      <c r="F45" t="s" s="1">
        <v>27</v>
      </c>
      <c r="G45" t="s" s="1">
        <v>27</v>
      </c>
      <c r="H45" s="2">
        <f>F45+G45</f>
      </c>
      <c r="I45" t="n" s="6">
        <v>23.53</v>
      </c>
      <c r="J45" s="2">
        <f>F45+(TRUNC(I45/100*F45,2))</f>
      </c>
      <c r="K45" s="2">
        <f>G45+(TRUNC(I45/100*G45,2))</f>
      </c>
      <c r="L45" s="2">
        <f>TRUNC(J45+K45,2)</f>
      </c>
      <c r="M45" s="2">
        <f>TRUNC(IF((J45+K45), (J45/(J45+K45)*O45), 0), 2)</f>
      </c>
      <c r="N45" s="2">
        <f>TRUNC(IF((J45+K45), (K45/(J45+K45)*O45), 0), 2)</f>
      </c>
      <c r="O45" s="2">
        <f>TRUNC(L45*E45,2)</f>
      </c>
      <c r="P45" s="4">
        <f>IF(O45&lt;=(Referencial!O45*1.05),"PREÇO VÁLIDO","PREÇO INVÁLIDO")</f>
      </c>
      <c r="Q45" s="2">
        <f>(O45/Referencial!O45)-1</f>
      </c>
    </row>
    <row r="46" ht="25.0" customHeight="true">
      <c r="A46" t="s" s="4">
        <v>24</v>
      </c>
      <c r="B46" t="s" s="4">
        <v>71</v>
      </c>
      <c r="C46" t="s" s="4">
        <v>72</v>
      </c>
      <c r="D46" t="s" s="4">
        <v>68</v>
      </c>
      <c r="E46" t="n" s="4">
        <v>4259.97</v>
      </c>
      <c r="F46" t="s" s="1">
        <v>27</v>
      </c>
      <c r="G46" t="s" s="1">
        <v>27</v>
      </c>
      <c r="H46" s="2">
        <f>F46+G46</f>
      </c>
      <c r="I46" t="n" s="6">
        <v>23.53</v>
      </c>
      <c r="J46" s="2">
        <f>F46+(TRUNC(I46/100*F46,2))</f>
      </c>
      <c r="K46" s="2">
        <f>G46+(TRUNC(I46/100*G46,2))</f>
      </c>
      <c r="L46" s="2">
        <f>TRUNC(J46+K46,2)</f>
      </c>
      <c r="M46" s="2">
        <f>TRUNC(IF((J46+K46), (J46/(J46+K46)*O46), 0), 2)</f>
      </c>
      <c r="N46" s="2">
        <f>TRUNC(IF((J46+K46), (K46/(J46+K46)*O46), 0), 2)</f>
      </c>
      <c r="O46" s="2">
        <f>TRUNC(L46*E46,2)</f>
      </c>
      <c r="P46" s="4">
        <f>IF(O46&lt;=(Referencial!O46*1.05),"PREÇO VÁLIDO","PREÇO INVÁLIDO")</f>
      </c>
      <c r="Q46" s="2">
        <f>(O46/Referencial!O46)-1</f>
      </c>
    </row>
    <row r="47" ht="25.0" customHeight="true">
      <c r="A47" t="s" s="4">
        <v>24</v>
      </c>
      <c r="B47" t="s" s="4">
        <v>73</v>
      </c>
      <c r="C47" t="s" s="4">
        <v>74</v>
      </c>
      <c r="D47" t="s" s="4">
        <v>44</v>
      </c>
      <c r="E47" t="n" s="4">
        <v>98.85</v>
      </c>
      <c r="F47" t="s" s="1">
        <v>27</v>
      </c>
      <c r="G47" t="s" s="1">
        <v>27</v>
      </c>
      <c r="H47" s="2">
        <f>F47+G47</f>
      </c>
      <c r="I47" t="n" s="6">
        <v>23.53</v>
      </c>
      <c r="J47" s="2">
        <f>F47+(TRUNC(I47/100*F47,2))</f>
      </c>
      <c r="K47" s="2">
        <f>G47+(TRUNC(I47/100*G47,2))</f>
      </c>
      <c r="L47" s="2">
        <f>TRUNC(J47+K47,2)</f>
      </c>
      <c r="M47" s="2">
        <f>TRUNC(IF((J47+K47), (J47/(J47+K47)*O47), 0), 2)</f>
      </c>
      <c r="N47" s="2">
        <f>TRUNC(IF((J47+K47), (K47/(J47+K47)*O47), 0), 2)</f>
      </c>
      <c r="O47" s="2">
        <f>TRUNC(L47*E47,2)</f>
      </c>
      <c r="P47" s="4">
        <f>IF(O47&lt;=(Referencial!O47*1.05),"PREÇO VÁLIDO","PREÇO INVÁLIDO")</f>
      </c>
      <c r="Q47" s="2">
        <f>(O47/Referencial!O47)-1</f>
      </c>
    </row>
    <row r="48" ht="25.0" customHeight="true">
      <c r="A48" t="s" s="4">
        <v>24</v>
      </c>
      <c r="B48" t="s" s="4">
        <v>75</v>
      </c>
      <c r="C48" t="s" s="4">
        <v>76</v>
      </c>
      <c r="D48" t="s" s="4">
        <v>44</v>
      </c>
      <c r="E48" t="n" s="4">
        <v>98.85</v>
      </c>
      <c r="F48" t="s" s="1">
        <v>27</v>
      </c>
      <c r="G48" t="s" s="1">
        <v>27</v>
      </c>
      <c r="H48" s="2">
        <f>F48+G48</f>
      </c>
      <c r="I48" t="n" s="6">
        <v>23.53</v>
      </c>
      <c r="J48" s="2">
        <f>F48+(TRUNC(I48/100*F48,2))</f>
      </c>
      <c r="K48" s="2">
        <f>G48+(TRUNC(I48/100*G48,2))</f>
      </c>
      <c r="L48" s="2">
        <f>TRUNC(J48+K48,2)</f>
      </c>
      <c r="M48" s="2">
        <f>TRUNC(IF((J48+K48), (J48/(J48+K48)*O48), 0), 2)</f>
      </c>
      <c r="N48" s="2">
        <f>TRUNC(IF((J48+K48), (K48/(J48+K48)*O48), 0), 2)</f>
      </c>
      <c r="O48" s="2">
        <f>TRUNC(L48*E48,2)</f>
      </c>
      <c r="P48" s="4">
        <f>IF(O48&lt;=(Referencial!O48*1.05),"PREÇO VÁLIDO","PREÇO INVÁLIDO")</f>
      </c>
      <c r="Q48" s="2">
        <f>(O48/Referencial!O48)-1</f>
      </c>
    </row>
    <row r="49" ht="25.0" customHeight="true">
      <c r="A49" t="s" s="4">
        <v>24</v>
      </c>
      <c r="B49" t="s" s="4">
        <v>77</v>
      </c>
      <c r="C49" t="s" s="4">
        <v>78</v>
      </c>
      <c r="D49" t="s" s="4">
        <v>30</v>
      </c>
      <c r="E49" t="n" s="4">
        <v>478.0</v>
      </c>
      <c r="F49" t="s" s="1">
        <v>27</v>
      </c>
      <c r="G49" t="s" s="1">
        <v>27</v>
      </c>
      <c r="H49" s="2">
        <f>F49+G49</f>
      </c>
      <c r="I49" t="n" s="6">
        <v>23.53</v>
      </c>
      <c r="J49" s="2">
        <f>F49+(TRUNC(I49/100*F49,2))</f>
      </c>
      <c r="K49" s="2">
        <f>G49+(TRUNC(I49/100*G49,2))</f>
      </c>
      <c r="L49" s="2">
        <f>TRUNC(J49+K49,2)</f>
      </c>
      <c r="M49" s="2">
        <f>TRUNC(IF((J49+K49), (J49/(J49+K49)*O49), 0), 2)</f>
      </c>
      <c r="N49" s="2">
        <f>TRUNC(IF((J49+K49), (K49/(J49+K49)*O49), 0), 2)</f>
      </c>
      <c r="O49" s="2">
        <f>TRUNC(L49*E49,2)</f>
      </c>
      <c r="P49" s="4">
        <f>IF(O49&lt;=(Referencial!O49*1.05),"PREÇO VÁLIDO","PREÇO INVÁLIDO")</f>
      </c>
      <c r="Q49" s="2">
        <f>(O49/Referencial!O49)-1</f>
      </c>
    </row>
    <row r="50" ht="25.0" customHeight="true">
      <c r="A50" t="s" s="4">
        <v>24</v>
      </c>
      <c r="B50" t="s" s="4">
        <v>79</v>
      </c>
      <c r="C50" t="s" s="4">
        <v>80</v>
      </c>
      <c r="D50" t="s" s="4">
        <v>44</v>
      </c>
      <c r="E50" t="n" s="4">
        <v>310.0</v>
      </c>
      <c r="F50" t="s" s="1">
        <v>27</v>
      </c>
      <c r="G50" t="s" s="1">
        <v>27</v>
      </c>
      <c r="H50" s="2">
        <f>F50+G50</f>
      </c>
      <c r="I50" t="n" s="6">
        <v>23.53</v>
      </c>
      <c r="J50" s="2">
        <f>F50+(TRUNC(I50/100*F50,2))</f>
      </c>
      <c r="K50" s="2">
        <f>G50+(TRUNC(I50/100*G50,2))</f>
      </c>
      <c r="L50" s="2">
        <f>TRUNC(J50+K50,2)</f>
      </c>
      <c r="M50" s="2">
        <f>TRUNC(IF((J50+K50), (J50/(J50+K50)*O50), 0), 2)</f>
      </c>
      <c r="N50" s="2">
        <f>TRUNC(IF((J50+K50), (K50/(J50+K50)*O50), 0), 2)</f>
      </c>
      <c r="O50" s="2">
        <f>TRUNC(L50*E50,2)</f>
      </c>
      <c r="P50" s="4">
        <f>IF(O50&lt;=(Referencial!O50*1.05),"PREÇO VÁLIDO","PREÇO INVÁLIDO")</f>
      </c>
      <c r="Q50" s="2">
        <f>(O50/Referencial!O50)-1</f>
      </c>
    </row>
    <row r="51">
      <c r="N51" t="s" s="9">
        <v>58</v>
      </c>
      <c r="O51" s="10">
        <f>TRUNC(SUM(O38:O50), 2)</f>
      </c>
    </row>
    <row r="53">
      <c r="A53" t="s" s="12">
        <v>81</v>
      </c>
    </row>
    <row r="54">
      <c r="A54" s="27" t="s">
        <v>4</v>
      </c>
      <c r="B54" s="27" t="s">
        <v>5</v>
      </c>
      <c r="C54" s="27" t="s">
        <v>6</v>
      </c>
      <c r="D54" s="27" t="s">
        <v>7</v>
      </c>
      <c r="E54" s="27" t="s">
        <v>8</v>
      </c>
      <c r="F54" s="1" t="s">
        <v>9</v>
      </c>
      <c r="G54" s="1" t="s">
        <v>10</v>
      </c>
      <c r="H54" s="27" t="s">
        <v>12</v>
      </c>
      <c r="I54" s="27" t="s">
        <v>13</v>
      </c>
      <c r="J54" s="27" t="s">
        <v>14</v>
      </c>
      <c r="K54" s="27" t="s">
        <v>15</v>
      </c>
      <c r="L54" s="27" t="s">
        <v>11</v>
      </c>
      <c r="M54" s="27" t="s">
        <v>16</v>
      </c>
      <c r="N54" s="27" t="s">
        <v>17</v>
      </c>
      <c r="O54" s="27" t="s">
        <v>18</v>
      </c>
      <c r="P54" s="27" t="s">
        <v>19</v>
      </c>
      <c r="Q54" s="27" t="s">
        <v>20</v>
      </c>
    </row>
    <row r="55" ht="25.0" customHeight="true">
      <c r="A55" s="4"/>
      <c r="B55" s="4"/>
      <c r="C55" t="s" s="4">
        <v>82</v>
      </c>
      <c r="D55" s="4"/>
      <c r="E55" t="n" s="4">
        <v>0.0</v>
      </c>
      <c r="F55" s="1"/>
      <c r="G55" s="1"/>
      <c r="H55" s="4"/>
      <c r="I55" s="6"/>
      <c r="J55" s="4"/>
      <c r="K55" s="4"/>
      <c r="L55" s="4"/>
      <c r="M55" s="4"/>
      <c r="N55" s="4"/>
      <c r="O55" s="4"/>
      <c r="P55" s="4"/>
      <c r="Q55" s="2"/>
    </row>
    <row r="56" ht="25.0" customHeight="true">
      <c r="A56" s="4"/>
      <c r="B56" s="4"/>
      <c r="C56" t="s" s="4">
        <v>83</v>
      </c>
      <c r="D56" s="4"/>
      <c r="E56" t="n" s="4">
        <v>0.0</v>
      </c>
      <c r="F56" s="1"/>
      <c r="G56" s="1"/>
      <c r="H56" s="4"/>
      <c r="I56" s="6"/>
      <c r="J56" s="4"/>
      <c r="K56" s="4"/>
      <c r="L56" s="4"/>
      <c r="M56" s="4"/>
      <c r="N56" s="4"/>
      <c r="O56" s="4"/>
      <c r="P56" s="4"/>
      <c r="Q56" s="2"/>
    </row>
    <row r="57" ht="25.0" customHeight="true">
      <c r="A57" t="s" s="4">
        <v>24</v>
      </c>
      <c r="B57" t="s" s="4">
        <v>84</v>
      </c>
      <c r="C57" t="s" s="4">
        <v>85</v>
      </c>
      <c r="D57" t="s" s="4">
        <v>36</v>
      </c>
      <c r="E57" t="n" s="4">
        <v>50.0</v>
      </c>
      <c r="F57" t="s" s="1">
        <v>27</v>
      </c>
      <c r="G57" t="s" s="1">
        <v>27</v>
      </c>
      <c r="H57" s="2">
        <f>F57+G57</f>
      </c>
      <c r="I57" t="n" s="6">
        <v>23.53</v>
      </c>
      <c r="J57" s="2">
        <f>F57+(TRUNC(I57/100*F57,2))</f>
      </c>
      <c r="K57" s="2">
        <f>G57+(TRUNC(I57/100*G57,2))</f>
      </c>
      <c r="L57" s="2">
        <f>TRUNC(J57+K57,2)</f>
      </c>
      <c r="M57" s="2">
        <f>TRUNC(IF((J57+K57), (J57/(J57+K57)*O57), 0), 2)</f>
      </c>
      <c r="N57" s="2">
        <f>TRUNC(IF((J57+K57), (K57/(J57+K57)*O57), 0), 2)</f>
      </c>
      <c r="O57" s="2">
        <f>TRUNC(L57*E57,2)</f>
      </c>
      <c r="P57" s="4">
        <f>IF(O57&lt;=(Referencial!O57*1.05),"PREÇO VÁLIDO","PREÇO INVÁLIDO")</f>
      </c>
      <c r="Q57" s="2">
        <f>(O57/Referencial!O57)-1</f>
      </c>
    </row>
    <row r="58" ht="25.0" customHeight="true">
      <c r="A58" t="s" s="4">
        <v>24</v>
      </c>
      <c r="B58" t="s" s="4">
        <v>86</v>
      </c>
      <c r="C58" t="s" s="4">
        <v>87</v>
      </c>
      <c r="D58" t="s" s="4">
        <v>30</v>
      </c>
      <c r="E58" t="n" s="4">
        <v>171.1</v>
      </c>
      <c r="F58" t="s" s="1">
        <v>27</v>
      </c>
      <c r="G58" t="s" s="1">
        <v>27</v>
      </c>
      <c r="H58" s="2">
        <f>F58+G58</f>
      </c>
      <c r="I58" t="n" s="6">
        <v>23.53</v>
      </c>
      <c r="J58" s="2">
        <f>F58+(TRUNC(I58/100*F58,2))</f>
      </c>
      <c r="K58" s="2">
        <f>G58+(TRUNC(I58/100*G58,2))</f>
      </c>
      <c r="L58" s="2">
        <f>TRUNC(J58+K58,2)</f>
      </c>
      <c r="M58" s="2">
        <f>TRUNC(IF((J58+K58), (J58/(J58+K58)*O58), 0), 2)</f>
      </c>
      <c r="N58" s="2">
        <f>TRUNC(IF((J58+K58), (K58/(J58+K58)*O58), 0), 2)</f>
      </c>
      <c r="O58" s="2">
        <f>TRUNC(L58*E58,2)</f>
      </c>
      <c r="P58" s="4">
        <f>IF(O58&lt;=(Referencial!O58*1.05),"PREÇO VÁLIDO","PREÇO INVÁLIDO")</f>
      </c>
      <c r="Q58" s="2">
        <f>(O58/Referencial!O58)-1</f>
      </c>
    </row>
    <row r="59" ht="25.0" customHeight="true">
      <c r="A59" t="s" s="4">
        <v>24</v>
      </c>
      <c r="B59" t="s" s="4">
        <v>88</v>
      </c>
      <c r="C59" t="s" s="4">
        <v>89</v>
      </c>
      <c r="D59" t="s" s="4">
        <v>30</v>
      </c>
      <c r="E59" t="n" s="4">
        <v>248.0</v>
      </c>
      <c r="F59" t="s" s="1">
        <v>27</v>
      </c>
      <c r="G59" t="s" s="1">
        <v>27</v>
      </c>
      <c r="H59" s="2">
        <f>F59+G59</f>
      </c>
      <c r="I59" t="n" s="6">
        <v>23.53</v>
      </c>
      <c r="J59" s="2">
        <f>F59+(TRUNC(I59/100*F59,2))</f>
      </c>
      <c r="K59" s="2">
        <f>G59+(TRUNC(I59/100*G59,2))</f>
      </c>
      <c r="L59" s="2">
        <f>TRUNC(J59+K59,2)</f>
      </c>
      <c r="M59" s="2">
        <f>TRUNC(IF((J59+K59), (J59/(J59+K59)*O59), 0), 2)</f>
      </c>
      <c r="N59" s="2">
        <f>TRUNC(IF((J59+K59), (K59/(J59+K59)*O59), 0), 2)</f>
      </c>
      <c r="O59" s="2">
        <f>TRUNC(L59*E59,2)</f>
      </c>
      <c r="P59" s="4">
        <f>IF(O59&lt;=(Referencial!O59*1.05),"PREÇO VÁLIDO","PREÇO INVÁLIDO")</f>
      </c>
      <c r="Q59" s="2">
        <f>(O59/Referencial!O59)-1</f>
      </c>
    </row>
    <row r="60" ht="25.0" customHeight="true">
      <c r="A60" t="s" s="4">
        <v>24</v>
      </c>
      <c r="B60" t="s" s="4">
        <v>90</v>
      </c>
      <c r="C60" t="s" s="4">
        <v>91</v>
      </c>
      <c r="D60" t="s" s="4">
        <v>44</v>
      </c>
      <c r="E60" t="n" s="4">
        <v>124.0</v>
      </c>
      <c r="F60" t="s" s="1">
        <v>27</v>
      </c>
      <c r="G60" t="s" s="1">
        <v>27</v>
      </c>
      <c r="H60" s="2">
        <f>F60+G60</f>
      </c>
      <c r="I60" t="n" s="6">
        <v>23.53</v>
      </c>
      <c r="J60" s="2">
        <f>F60+(TRUNC(I60/100*F60,2))</f>
      </c>
      <c r="K60" s="2">
        <f>G60+(TRUNC(I60/100*G60,2))</f>
      </c>
      <c r="L60" s="2">
        <f>TRUNC(J60+K60,2)</f>
      </c>
      <c r="M60" s="2">
        <f>TRUNC(IF((J60+K60), (J60/(J60+K60)*O60), 0), 2)</f>
      </c>
      <c r="N60" s="2">
        <f>TRUNC(IF((J60+K60), (K60/(J60+K60)*O60), 0), 2)</f>
      </c>
      <c r="O60" s="2">
        <f>TRUNC(L60*E60,2)</f>
      </c>
      <c r="P60" s="4">
        <f>IF(O60&lt;=(Referencial!O60*1.05),"PREÇO VÁLIDO","PREÇO INVÁLIDO")</f>
      </c>
      <c r="Q60" s="2">
        <f>(O60/Referencial!O60)-1</f>
      </c>
    </row>
    <row r="61" ht="25.0" customHeight="true">
      <c r="A61" s="4"/>
      <c r="B61" s="4"/>
      <c r="C61" t="s" s="4">
        <v>92</v>
      </c>
      <c r="D61" s="4"/>
      <c r="E61" t="n" s="4">
        <v>0.0</v>
      </c>
      <c r="F61" s="1"/>
      <c r="G61" s="1"/>
      <c r="H61" s="4"/>
      <c r="I61" s="6"/>
      <c r="J61" s="4"/>
      <c r="K61" s="4"/>
      <c r="L61" s="4"/>
      <c r="M61" s="4"/>
      <c r="N61" s="4"/>
      <c r="O61" s="4"/>
      <c r="P61" s="4"/>
      <c r="Q61" s="2"/>
    </row>
    <row r="62" ht="25.0" customHeight="true">
      <c r="A62" s="4"/>
      <c r="B62" s="4"/>
      <c r="C62" t="s" s="4">
        <v>41</v>
      </c>
      <c r="D62" s="4"/>
      <c r="E62" t="n" s="4">
        <v>0.0</v>
      </c>
      <c r="F62" s="1"/>
      <c r="G62" s="1"/>
      <c r="H62" s="4"/>
      <c r="I62" s="6"/>
      <c r="J62" s="4"/>
      <c r="K62" s="4"/>
      <c r="L62" s="4"/>
      <c r="M62" s="4"/>
      <c r="N62" s="4"/>
      <c r="O62" s="4"/>
      <c r="P62" s="4"/>
      <c r="Q62" s="2"/>
    </row>
    <row r="63" ht="25.0" customHeight="true">
      <c r="A63" t="s" s="4">
        <v>24</v>
      </c>
      <c r="B63" t="s" s="4">
        <v>93</v>
      </c>
      <c r="C63" t="s" s="4">
        <v>94</v>
      </c>
      <c r="D63" t="s" s="4">
        <v>44</v>
      </c>
      <c r="E63" t="n" s="4">
        <v>40.0</v>
      </c>
      <c r="F63" t="s" s="1">
        <v>27</v>
      </c>
      <c r="G63" t="s" s="1">
        <v>27</v>
      </c>
      <c r="H63" s="2">
        <f>F63+G63</f>
      </c>
      <c r="I63" t="n" s="6">
        <v>23.53</v>
      </c>
      <c r="J63" s="2">
        <f>F63+(TRUNC(I63/100*F63,2))</f>
      </c>
      <c r="K63" s="2">
        <f>G63+(TRUNC(I63/100*G63,2))</f>
      </c>
      <c r="L63" s="2">
        <f>TRUNC(J63+K63,2)</f>
      </c>
      <c r="M63" s="2">
        <f>TRUNC(IF((J63+K63), (J63/(J63+K63)*O63), 0), 2)</f>
      </c>
      <c r="N63" s="2">
        <f>TRUNC(IF((J63+K63), (K63/(J63+K63)*O63), 0), 2)</f>
      </c>
      <c r="O63" s="2">
        <f>TRUNC(L63*E63,2)</f>
      </c>
      <c r="P63" s="4">
        <f>IF(O63&lt;=(Referencial!O63*1.05),"PREÇO VÁLIDO","PREÇO INVÁLIDO")</f>
      </c>
      <c r="Q63" s="2">
        <f>(O63/Referencial!O63)-1</f>
      </c>
    </row>
    <row r="64" ht="25.0" customHeight="true">
      <c r="A64" t="s" s="4">
        <v>24</v>
      </c>
      <c r="B64" t="s" s="4">
        <v>42</v>
      </c>
      <c r="C64" t="s" s="4">
        <v>43</v>
      </c>
      <c r="D64" t="s" s="4">
        <v>44</v>
      </c>
      <c r="E64" t="n" s="4">
        <v>100.0</v>
      </c>
      <c r="F64" t="s" s="1">
        <v>27</v>
      </c>
      <c r="G64" t="s" s="1">
        <v>27</v>
      </c>
      <c r="H64" s="2">
        <f>F64+G64</f>
      </c>
      <c r="I64" t="n" s="6">
        <v>23.53</v>
      </c>
      <c r="J64" s="2">
        <f>F64+(TRUNC(I64/100*F64,2))</f>
      </c>
      <c r="K64" s="2">
        <f>G64+(TRUNC(I64/100*G64,2))</f>
      </c>
      <c r="L64" s="2">
        <f>TRUNC(J64+K64,2)</f>
      </c>
      <c r="M64" s="2">
        <f>TRUNC(IF((J64+K64), (J64/(J64+K64)*O64), 0), 2)</f>
      </c>
      <c r="N64" s="2">
        <f>TRUNC(IF((J64+K64), (K64/(J64+K64)*O64), 0), 2)</f>
      </c>
      <c r="O64" s="2">
        <f>TRUNC(L64*E64,2)</f>
      </c>
      <c r="P64" s="4">
        <f>IF(O64&lt;=(Referencial!O64*1.05),"PREÇO VÁLIDO","PREÇO INVÁLIDO")</f>
      </c>
      <c r="Q64" s="2">
        <f>(O64/Referencial!O64)-1</f>
      </c>
    </row>
    <row r="65" ht="25.0" customHeight="true">
      <c r="A65" t="s" s="4">
        <v>24</v>
      </c>
      <c r="B65" t="s" s="4">
        <v>45</v>
      </c>
      <c r="C65" t="s" s="4">
        <v>46</v>
      </c>
      <c r="D65" t="s" s="4">
        <v>44</v>
      </c>
      <c r="E65" t="n" s="4">
        <v>6.81</v>
      </c>
      <c r="F65" t="s" s="1">
        <v>27</v>
      </c>
      <c r="G65" t="s" s="1">
        <v>27</v>
      </c>
      <c r="H65" s="2">
        <f>F65+G65</f>
      </c>
      <c r="I65" t="n" s="6">
        <v>23.53</v>
      </c>
      <c r="J65" s="2">
        <f>F65+(TRUNC(I65/100*F65,2))</f>
      </c>
      <c r="K65" s="2">
        <f>G65+(TRUNC(I65/100*G65,2))</f>
      </c>
      <c r="L65" s="2">
        <f>TRUNC(J65+K65,2)</f>
      </c>
      <c r="M65" s="2">
        <f>TRUNC(IF((J65+K65), (J65/(J65+K65)*O65), 0), 2)</f>
      </c>
      <c r="N65" s="2">
        <f>TRUNC(IF((J65+K65), (K65/(J65+K65)*O65), 0), 2)</f>
      </c>
      <c r="O65" s="2">
        <f>TRUNC(L65*E65,2)</f>
      </c>
      <c r="P65" s="4">
        <f>IF(O65&lt;=(Referencial!O65*1.05),"PREÇO VÁLIDO","PREÇO INVÁLIDO")</f>
      </c>
      <c r="Q65" s="2">
        <f>(O65/Referencial!O65)-1</f>
      </c>
    </row>
    <row r="66" ht="25.0" customHeight="true">
      <c r="A66" t="s" s="4">
        <v>24</v>
      </c>
      <c r="B66" t="s" s="4">
        <v>47</v>
      </c>
      <c r="C66" t="s" s="4">
        <v>48</v>
      </c>
      <c r="D66" t="s" s="4">
        <v>36</v>
      </c>
      <c r="E66" t="n" s="4">
        <v>70.0</v>
      </c>
      <c r="F66" t="s" s="1">
        <v>27</v>
      </c>
      <c r="G66" t="s" s="1">
        <v>27</v>
      </c>
      <c r="H66" s="2">
        <f>F66+G66</f>
      </c>
      <c r="I66" t="n" s="6">
        <v>23.53</v>
      </c>
      <c r="J66" s="2">
        <f>F66+(TRUNC(I66/100*F66,2))</f>
      </c>
      <c r="K66" s="2">
        <f>G66+(TRUNC(I66/100*G66,2))</f>
      </c>
      <c r="L66" s="2">
        <f>TRUNC(J66+K66,2)</f>
      </c>
      <c r="M66" s="2">
        <f>TRUNC(IF((J66+K66), (J66/(J66+K66)*O66), 0), 2)</f>
      </c>
      <c r="N66" s="2">
        <f>TRUNC(IF((J66+K66), (K66/(J66+K66)*O66), 0), 2)</f>
      </c>
      <c r="O66" s="2">
        <f>TRUNC(L66*E66,2)</f>
      </c>
      <c r="P66" s="4">
        <f>IF(O66&lt;=(Referencial!O66*1.05),"PREÇO VÁLIDO","PREÇO INVÁLIDO")</f>
      </c>
      <c r="Q66" s="2">
        <f>(O66/Referencial!O66)-1</f>
      </c>
    </row>
    <row r="67" ht="25.0" customHeight="true">
      <c r="A67" t="s" s="4">
        <v>24</v>
      </c>
      <c r="B67" t="s" s="4">
        <v>95</v>
      </c>
      <c r="C67" t="s" s="4">
        <v>96</v>
      </c>
      <c r="D67" t="s" s="4">
        <v>97</v>
      </c>
      <c r="E67" t="n" s="4">
        <v>35.0</v>
      </c>
      <c r="F67" t="s" s="1">
        <v>27</v>
      </c>
      <c r="G67" t="s" s="1">
        <v>27</v>
      </c>
      <c r="H67" s="2">
        <f>F67+G67</f>
      </c>
      <c r="I67" t="n" s="6">
        <v>23.53</v>
      </c>
      <c r="J67" s="2">
        <f>F67+(TRUNC(I67/100*F67,2))</f>
      </c>
      <c r="K67" s="2">
        <f>G67+(TRUNC(I67/100*G67,2))</f>
      </c>
      <c r="L67" s="2">
        <f>TRUNC(J67+K67,2)</f>
      </c>
      <c r="M67" s="2">
        <f>TRUNC(IF((J67+K67), (J67/(J67+K67)*O67), 0), 2)</f>
      </c>
      <c r="N67" s="2">
        <f>TRUNC(IF((J67+K67), (K67/(J67+K67)*O67), 0), 2)</f>
      </c>
      <c r="O67" s="2">
        <f>TRUNC(L67*E67,2)</f>
      </c>
      <c r="P67" s="4">
        <f>IF(O67&lt;=(Referencial!O67*1.05),"PREÇO VÁLIDO","PREÇO INVÁLIDO")</f>
      </c>
      <c r="Q67" s="2">
        <f>(O67/Referencial!O67)-1</f>
      </c>
    </row>
    <row r="68" ht="25.0" customHeight="true">
      <c r="A68" t="s" s="4">
        <v>24</v>
      </c>
      <c r="B68" t="s" s="4">
        <v>98</v>
      </c>
      <c r="C68" t="s" s="4">
        <v>99</v>
      </c>
      <c r="D68" t="s" s="4">
        <v>30</v>
      </c>
      <c r="E68" t="n" s="4">
        <v>350.0</v>
      </c>
      <c r="F68" t="s" s="1">
        <v>27</v>
      </c>
      <c r="G68" t="s" s="1">
        <v>27</v>
      </c>
      <c r="H68" s="2">
        <f>F68+G68</f>
      </c>
      <c r="I68" t="n" s="6">
        <v>23.53</v>
      </c>
      <c r="J68" s="2">
        <f>F68+(TRUNC(I68/100*F68,2))</f>
      </c>
      <c r="K68" s="2">
        <f>G68+(TRUNC(I68/100*G68,2))</f>
      </c>
      <c r="L68" s="2">
        <f>TRUNC(J68+K68,2)</f>
      </c>
      <c r="M68" s="2">
        <f>TRUNC(IF((J68+K68), (J68/(J68+K68)*O68), 0), 2)</f>
      </c>
      <c r="N68" s="2">
        <f>TRUNC(IF((J68+K68), (K68/(J68+K68)*O68), 0), 2)</f>
      </c>
      <c r="O68" s="2">
        <f>TRUNC(L68*E68,2)</f>
      </c>
      <c r="P68" s="4">
        <f>IF(O68&lt;=(Referencial!O68*1.05),"PREÇO VÁLIDO","PREÇO INVÁLIDO")</f>
      </c>
      <c r="Q68" s="2">
        <f>(O68/Referencial!O68)-1</f>
      </c>
    </row>
    <row r="69" ht="25.0" customHeight="true">
      <c r="A69" t="s" s="4">
        <v>24</v>
      </c>
      <c r="B69" t="s" s="4">
        <v>49</v>
      </c>
      <c r="C69" t="s" s="4">
        <v>50</v>
      </c>
      <c r="D69" t="s" s="4">
        <v>44</v>
      </c>
      <c r="E69" t="n" s="4">
        <v>179.01</v>
      </c>
      <c r="F69" t="s" s="1">
        <v>27</v>
      </c>
      <c r="G69" t="s" s="1">
        <v>27</v>
      </c>
      <c r="H69" s="2">
        <f>F69+G69</f>
      </c>
      <c r="I69" t="n" s="6">
        <v>23.53</v>
      </c>
      <c r="J69" s="2">
        <f>F69+(TRUNC(I69/100*F69,2))</f>
      </c>
      <c r="K69" s="2">
        <f>G69+(TRUNC(I69/100*G69,2))</f>
      </c>
      <c r="L69" s="2">
        <f>TRUNC(J69+K69,2)</f>
      </c>
      <c r="M69" s="2">
        <f>TRUNC(IF((J69+K69), (J69/(J69+K69)*O69), 0), 2)</f>
      </c>
      <c r="N69" s="2">
        <f>TRUNC(IF((J69+K69), (K69/(J69+K69)*O69), 0), 2)</f>
      </c>
      <c r="O69" s="2">
        <f>TRUNC(L69*E69,2)</f>
      </c>
      <c r="P69" s="4">
        <f>IF(O69&lt;=(Referencial!O69*1.05),"PREÇO VÁLIDO","PREÇO INVÁLIDO")</f>
      </c>
      <c r="Q69" s="2">
        <f>(O69/Referencial!O69)-1</f>
      </c>
    </row>
    <row r="70" ht="25.0" customHeight="true">
      <c r="A70" t="s" s="4">
        <v>24</v>
      </c>
      <c r="B70" t="s" s="4">
        <v>51</v>
      </c>
      <c r="C70" t="s" s="4">
        <v>52</v>
      </c>
      <c r="D70" t="s" s="4">
        <v>44</v>
      </c>
      <c r="E70" t="n" s="4">
        <v>179.01</v>
      </c>
      <c r="F70" t="s" s="1">
        <v>27</v>
      </c>
      <c r="G70" t="s" s="1">
        <v>27</v>
      </c>
      <c r="H70" s="2">
        <f>F70+G70</f>
      </c>
      <c r="I70" t="n" s="6">
        <v>23.53</v>
      </c>
      <c r="J70" s="2">
        <f>F70+(TRUNC(I70/100*F70,2))</f>
      </c>
      <c r="K70" s="2">
        <f>G70+(TRUNC(I70/100*G70,2))</f>
      </c>
      <c r="L70" s="2">
        <f>TRUNC(J70+K70,2)</f>
      </c>
      <c r="M70" s="2">
        <f>TRUNC(IF((J70+K70), (J70/(J70+K70)*O70), 0), 2)</f>
      </c>
      <c r="N70" s="2">
        <f>TRUNC(IF((J70+K70), (K70/(J70+K70)*O70), 0), 2)</f>
      </c>
      <c r="O70" s="2">
        <f>TRUNC(L70*E70,2)</f>
      </c>
      <c r="P70" s="4">
        <f>IF(O70&lt;=(Referencial!O70*1.05),"PREÇO VÁLIDO","PREÇO INVÁLIDO")</f>
      </c>
      <c r="Q70" s="2">
        <f>(O70/Referencial!O70)-1</f>
      </c>
    </row>
    <row r="71" ht="25.0" customHeight="true">
      <c r="A71" t="s" s="4">
        <v>24</v>
      </c>
      <c r="B71" t="s" s="4">
        <v>53</v>
      </c>
      <c r="C71" t="s" s="4">
        <v>54</v>
      </c>
      <c r="D71" t="s" s="4">
        <v>55</v>
      </c>
      <c r="E71" t="n" s="4">
        <v>3580.25</v>
      </c>
      <c r="F71" t="s" s="1">
        <v>27</v>
      </c>
      <c r="G71" t="s" s="1">
        <v>27</v>
      </c>
      <c r="H71" s="2">
        <f>F71+G71</f>
      </c>
      <c r="I71" t="n" s="6">
        <v>23.53</v>
      </c>
      <c r="J71" s="2">
        <f>F71+(TRUNC(I71/100*F71,2))</f>
      </c>
      <c r="K71" s="2">
        <f>G71+(TRUNC(I71/100*G71,2))</f>
      </c>
      <c r="L71" s="2">
        <f>TRUNC(J71+K71,2)</f>
      </c>
      <c r="M71" s="2">
        <f>TRUNC(IF((J71+K71), (J71/(J71+K71)*O71), 0), 2)</f>
      </c>
      <c r="N71" s="2">
        <f>TRUNC(IF((J71+K71), (K71/(J71+K71)*O71), 0), 2)</f>
      </c>
      <c r="O71" s="2">
        <f>TRUNC(L71*E71,2)</f>
      </c>
      <c r="P71" s="4">
        <f>IF(O71&lt;=(Referencial!O71*1.05),"PREÇO VÁLIDO","PREÇO INVÁLIDO")</f>
      </c>
      <c r="Q71" s="2">
        <f>(O71/Referencial!O71)-1</f>
      </c>
    </row>
    <row r="72" ht="25.0" customHeight="true">
      <c r="A72" t="s" s="4">
        <v>24</v>
      </c>
      <c r="B72" t="s" s="4">
        <v>56</v>
      </c>
      <c r="C72" t="s" s="4">
        <v>57</v>
      </c>
      <c r="D72" t="s" s="4">
        <v>44</v>
      </c>
      <c r="E72" t="n" s="4">
        <v>179.01</v>
      </c>
      <c r="F72" t="s" s="1">
        <v>27</v>
      </c>
      <c r="G72" t="s" s="1">
        <v>27</v>
      </c>
      <c r="H72" s="2">
        <f>F72+G72</f>
      </c>
      <c r="I72" t="n" s="6">
        <v>23.53</v>
      </c>
      <c r="J72" s="2">
        <f>F72+(TRUNC(I72/100*F72,2))</f>
      </c>
      <c r="K72" s="2">
        <f>G72+(TRUNC(I72/100*G72,2))</f>
      </c>
      <c r="L72" s="2">
        <f>TRUNC(J72+K72,2)</f>
      </c>
      <c r="M72" s="2">
        <f>TRUNC(IF((J72+K72), (J72/(J72+K72)*O72), 0), 2)</f>
      </c>
      <c r="N72" s="2">
        <f>TRUNC(IF((J72+K72), (K72/(J72+K72)*O72), 0), 2)</f>
      </c>
      <c r="O72" s="2">
        <f>TRUNC(L72*E72,2)</f>
      </c>
      <c r="P72" s="4">
        <f>IF(O72&lt;=(Referencial!O72*1.05),"PREÇO VÁLIDO","PREÇO INVÁLIDO")</f>
      </c>
      <c r="Q72" s="2">
        <f>(O72/Referencial!O72)-1</f>
      </c>
    </row>
    <row r="73">
      <c r="N73" t="s" s="9">
        <v>58</v>
      </c>
      <c r="O73" s="10">
        <f>TRUNC(SUM(O53:O72), 2)</f>
      </c>
    </row>
    <row r="75">
      <c r="A75" t="s" s="12">
        <v>59</v>
      </c>
    </row>
    <row r="76">
      <c r="A76" s="27" t="s">
        <v>4</v>
      </c>
      <c r="B76" s="27" t="s">
        <v>5</v>
      </c>
      <c r="C76" s="27" t="s">
        <v>6</v>
      </c>
      <c r="D76" s="27" t="s">
        <v>7</v>
      </c>
      <c r="E76" s="27" t="s">
        <v>8</v>
      </c>
      <c r="F76" s="1" t="s">
        <v>9</v>
      </c>
      <c r="G76" s="1" t="s">
        <v>10</v>
      </c>
      <c r="H76" s="27" t="s">
        <v>12</v>
      </c>
      <c r="I76" s="27" t="s">
        <v>13</v>
      </c>
      <c r="J76" s="27" t="s">
        <v>14</v>
      </c>
      <c r="K76" s="27" t="s">
        <v>15</v>
      </c>
      <c r="L76" s="27" t="s">
        <v>11</v>
      </c>
      <c r="M76" s="27" t="s">
        <v>16</v>
      </c>
      <c r="N76" s="27" t="s">
        <v>17</v>
      </c>
      <c r="O76" s="27" t="s">
        <v>18</v>
      </c>
      <c r="P76" s="27" t="s">
        <v>19</v>
      </c>
      <c r="Q76" s="27" t="s">
        <v>20</v>
      </c>
    </row>
    <row r="77" ht="25.0" customHeight="true">
      <c r="A77" s="4"/>
      <c r="B77" s="4"/>
      <c r="C77" t="s" s="4">
        <v>60</v>
      </c>
      <c r="D77" s="4"/>
      <c r="E77" t="n" s="4">
        <v>0.0</v>
      </c>
      <c r="F77" s="1"/>
      <c r="G77" s="1"/>
      <c r="H77" s="4"/>
      <c r="I77" s="6"/>
      <c r="J77" s="4"/>
      <c r="K77" s="4"/>
      <c r="L77" s="4"/>
      <c r="M77" s="4"/>
      <c r="N77" s="4"/>
      <c r="O77" s="4"/>
      <c r="P77" s="4"/>
      <c r="Q77" s="2"/>
    </row>
    <row r="78" ht="25.0" customHeight="true">
      <c r="A78" s="4"/>
      <c r="B78" s="4"/>
      <c r="C78" t="s" s="4">
        <v>61</v>
      </c>
      <c r="D78" s="4"/>
      <c r="E78" t="n" s="4">
        <v>0.0</v>
      </c>
      <c r="F78" s="1"/>
      <c r="G78" s="1"/>
      <c r="H78" s="4"/>
      <c r="I78" s="6"/>
      <c r="J78" s="4"/>
      <c r="K78" s="4"/>
      <c r="L78" s="4"/>
      <c r="M78" s="4"/>
      <c r="N78" s="4"/>
      <c r="O78" s="4"/>
      <c r="P78" s="4"/>
      <c r="Q78" s="2"/>
    </row>
    <row r="79" ht="25.0" customHeight="true">
      <c r="A79" t="s" s="4">
        <v>24</v>
      </c>
      <c r="B79" t="s" s="4">
        <v>64</v>
      </c>
      <c r="C79" t="s" s="4">
        <v>65</v>
      </c>
      <c r="D79" t="s" s="4">
        <v>30</v>
      </c>
      <c r="E79" t="n" s="4">
        <v>552.5</v>
      </c>
      <c r="F79" t="s" s="1">
        <v>27</v>
      </c>
      <c r="G79" t="s" s="1">
        <v>27</v>
      </c>
      <c r="H79" s="2">
        <f>F79+G79</f>
      </c>
      <c r="I79" t="n" s="6">
        <v>23.53</v>
      </c>
      <c r="J79" s="2">
        <f>F79+(TRUNC(I79/100*F79,2))</f>
      </c>
      <c r="K79" s="2">
        <f>G79+(TRUNC(I79/100*G79,2))</f>
      </c>
      <c r="L79" s="2">
        <f>TRUNC(J79+K79,2)</f>
      </c>
      <c r="M79" s="2">
        <f>TRUNC(IF((J79+K79), (J79/(J79+K79)*O79), 0), 2)</f>
      </c>
      <c r="N79" s="2">
        <f>TRUNC(IF((J79+K79), (K79/(J79+K79)*O79), 0), 2)</f>
      </c>
      <c r="O79" s="2">
        <f>TRUNC(L79*E79,2)</f>
      </c>
      <c r="P79" s="4">
        <f>IF(O79&lt;=(Referencial!O79*1.05),"PREÇO VÁLIDO","PREÇO INVÁLIDO")</f>
      </c>
      <c r="Q79" s="2">
        <f>(O79/Referencial!O79)-1</f>
      </c>
    </row>
    <row r="80" ht="25.0" customHeight="true">
      <c r="A80" t="s" s="4">
        <v>24</v>
      </c>
      <c r="B80" t="s" s="4">
        <v>69</v>
      </c>
      <c r="C80" t="s" s="4">
        <v>70</v>
      </c>
      <c r="D80" t="s" s="4">
        <v>68</v>
      </c>
      <c r="E80" t="n" s="4">
        <v>1347.72</v>
      </c>
      <c r="F80" t="s" s="1">
        <v>27</v>
      </c>
      <c r="G80" t="s" s="1">
        <v>27</v>
      </c>
      <c r="H80" s="2">
        <f>F80+G80</f>
      </c>
      <c r="I80" t="n" s="6">
        <v>23.53</v>
      </c>
      <c r="J80" s="2">
        <f>F80+(TRUNC(I80/100*F80,2))</f>
      </c>
      <c r="K80" s="2">
        <f>G80+(TRUNC(I80/100*G80,2))</f>
      </c>
      <c r="L80" s="2">
        <f>TRUNC(J80+K80,2)</f>
      </c>
      <c r="M80" s="2">
        <f>TRUNC(IF((J80+K80), (J80/(J80+K80)*O80), 0), 2)</f>
      </c>
      <c r="N80" s="2">
        <f>TRUNC(IF((J80+K80), (K80/(J80+K80)*O80), 0), 2)</f>
      </c>
      <c r="O80" s="2">
        <f>TRUNC(L80*E80,2)</f>
      </c>
      <c r="P80" s="4">
        <f>IF(O80&lt;=(Referencial!O80*1.05),"PREÇO VÁLIDO","PREÇO INVÁLIDO")</f>
      </c>
      <c r="Q80" s="2">
        <f>(O80/Referencial!O80)-1</f>
      </c>
    </row>
    <row r="81" ht="25.0" customHeight="true">
      <c r="A81" t="s" s="4">
        <v>24</v>
      </c>
      <c r="B81" t="s" s="4">
        <v>66</v>
      </c>
      <c r="C81" t="s" s="4">
        <v>67</v>
      </c>
      <c r="D81" t="s" s="4">
        <v>68</v>
      </c>
      <c r="E81" t="n" s="4">
        <v>1653.96</v>
      </c>
      <c r="F81" t="s" s="1">
        <v>27</v>
      </c>
      <c r="G81" t="s" s="1">
        <v>27</v>
      </c>
      <c r="H81" s="2">
        <f>F81+G81</f>
      </c>
      <c r="I81" t="n" s="6">
        <v>23.53</v>
      </c>
      <c r="J81" s="2">
        <f>F81+(TRUNC(I81/100*F81,2))</f>
      </c>
      <c r="K81" s="2">
        <f>G81+(TRUNC(I81/100*G81,2))</f>
      </c>
      <c r="L81" s="2">
        <f>TRUNC(J81+K81,2)</f>
      </c>
      <c r="M81" s="2">
        <f>TRUNC(IF((J81+K81), (J81/(J81+K81)*O81), 0), 2)</f>
      </c>
      <c r="N81" s="2">
        <f>TRUNC(IF((J81+K81), (K81/(J81+K81)*O81), 0), 2)</f>
      </c>
      <c r="O81" s="2">
        <f>TRUNC(L81*E81,2)</f>
      </c>
      <c r="P81" s="4">
        <f>IF(O81&lt;=(Referencial!O81*1.05),"PREÇO VÁLIDO","PREÇO INVÁLIDO")</f>
      </c>
      <c r="Q81" s="2">
        <f>(O81/Referencial!O81)-1</f>
      </c>
    </row>
    <row r="82" ht="25.0" customHeight="true">
      <c r="A82" t="s" s="4">
        <v>24</v>
      </c>
      <c r="B82" t="s" s="4">
        <v>100</v>
      </c>
      <c r="C82" t="s" s="4">
        <v>101</v>
      </c>
      <c r="D82" t="s" s="4">
        <v>68</v>
      </c>
      <c r="E82" t="n" s="4">
        <v>39.05</v>
      </c>
      <c r="F82" t="s" s="1">
        <v>27</v>
      </c>
      <c r="G82" t="s" s="1">
        <v>27</v>
      </c>
      <c r="H82" s="2">
        <f>F82+G82</f>
      </c>
      <c r="I82" t="n" s="6">
        <v>23.53</v>
      </c>
      <c r="J82" s="2">
        <f>F82+(TRUNC(I82/100*F82,2))</f>
      </c>
      <c r="K82" s="2">
        <f>G82+(TRUNC(I82/100*G82,2))</f>
      </c>
      <c r="L82" s="2">
        <f>TRUNC(J82+K82,2)</f>
      </c>
      <c r="M82" s="2">
        <f>TRUNC(IF((J82+K82), (J82/(J82+K82)*O82), 0), 2)</f>
      </c>
      <c r="N82" s="2">
        <f>TRUNC(IF((J82+K82), (K82/(J82+K82)*O82), 0), 2)</f>
      </c>
      <c r="O82" s="2">
        <f>TRUNC(L82*E82,2)</f>
      </c>
      <c r="P82" s="4">
        <f>IF(O82&lt;=(Referencial!O82*1.05),"PREÇO VÁLIDO","PREÇO INVÁLIDO")</f>
      </c>
      <c r="Q82" s="2">
        <f>(O82/Referencial!O82)-1</f>
      </c>
    </row>
    <row r="83" ht="25.0" customHeight="true">
      <c r="A83" t="s" s="4">
        <v>24</v>
      </c>
      <c r="B83" t="s" s="4">
        <v>73</v>
      </c>
      <c r="C83" t="s" s="4">
        <v>74</v>
      </c>
      <c r="D83" t="s" s="4">
        <v>44</v>
      </c>
      <c r="E83" t="n" s="4">
        <v>56.45</v>
      </c>
      <c r="F83" t="s" s="1">
        <v>27</v>
      </c>
      <c r="G83" t="s" s="1">
        <v>27</v>
      </c>
      <c r="H83" s="2">
        <f>F83+G83</f>
      </c>
      <c r="I83" t="n" s="6">
        <v>23.53</v>
      </c>
      <c r="J83" s="2">
        <f>F83+(TRUNC(I83/100*F83,2))</f>
      </c>
      <c r="K83" s="2">
        <f>G83+(TRUNC(I83/100*G83,2))</f>
      </c>
      <c r="L83" s="2">
        <f>TRUNC(J83+K83,2)</f>
      </c>
      <c r="M83" s="2">
        <f>TRUNC(IF((J83+K83), (J83/(J83+K83)*O83), 0), 2)</f>
      </c>
      <c r="N83" s="2">
        <f>TRUNC(IF((J83+K83), (K83/(J83+K83)*O83), 0), 2)</f>
      </c>
      <c r="O83" s="2">
        <f>TRUNC(L83*E83,2)</f>
      </c>
      <c r="P83" s="4">
        <f>IF(O83&lt;=(Referencial!O83*1.05),"PREÇO VÁLIDO","PREÇO INVÁLIDO")</f>
      </c>
      <c r="Q83" s="2">
        <f>(O83/Referencial!O83)-1</f>
      </c>
    </row>
    <row r="84" ht="25.0" customHeight="true">
      <c r="A84" t="s" s="4">
        <v>24</v>
      </c>
      <c r="B84" t="s" s="4">
        <v>75</v>
      </c>
      <c r="C84" t="s" s="4">
        <v>76</v>
      </c>
      <c r="D84" t="s" s="4">
        <v>44</v>
      </c>
      <c r="E84" t="n" s="4">
        <v>56.45</v>
      </c>
      <c r="F84" t="s" s="1">
        <v>27</v>
      </c>
      <c r="G84" t="s" s="1">
        <v>27</v>
      </c>
      <c r="H84" s="2">
        <f>F84+G84</f>
      </c>
      <c r="I84" t="n" s="6">
        <v>23.53</v>
      </c>
      <c r="J84" s="2">
        <f>F84+(TRUNC(I84/100*F84,2))</f>
      </c>
      <c r="K84" s="2">
        <f>G84+(TRUNC(I84/100*G84,2))</f>
      </c>
      <c r="L84" s="2">
        <f>TRUNC(J84+K84,2)</f>
      </c>
      <c r="M84" s="2">
        <f>TRUNC(IF((J84+K84), (J84/(J84+K84)*O84), 0), 2)</f>
      </c>
      <c r="N84" s="2">
        <f>TRUNC(IF((J84+K84), (K84/(J84+K84)*O84), 0), 2)</f>
      </c>
      <c r="O84" s="2">
        <f>TRUNC(L84*E84,2)</f>
      </c>
      <c r="P84" s="4">
        <f>IF(O84&lt;=(Referencial!O84*1.05),"PREÇO VÁLIDO","PREÇO INVÁLIDO")</f>
      </c>
      <c r="Q84" s="2">
        <f>(O84/Referencial!O84)-1</f>
      </c>
    </row>
    <row r="85" ht="25.0" customHeight="true">
      <c r="A85" t="s" s="4">
        <v>24</v>
      </c>
      <c r="B85" t="s" s="4">
        <v>102</v>
      </c>
      <c r="C85" t="s" s="4">
        <v>103</v>
      </c>
      <c r="D85" t="s" s="4">
        <v>44</v>
      </c>
      <c r="E85" t="n" s="4">
        <v>552.5</v>
      </c>
      <c r="F85" t="s" s="1">
        <v>27</v>
      </c>
      <c r="G85" t="s" s="1">
        <v>27</v>
      </c>
      <c r="H85" s="2">
        <f>F85+G85</f>
      </c>
      <c r="I85" t="n" s="6">
        <v>23.53</v>
      </c>
      <c r="J85" s="2">
        <f>F85+(TRUNC(I85/100*F85,2))</f>
      </c>
      <c r="K85" s="2">
        <f>G85+(TRUNC(I85/100*G85,2))</f>
      </c>
      <c r="L85" s="2">
        <f>TRUNC(J85+K85,2)</f>
      </c>
      <c r="M85" s="2">
        <f>TRUNC(IF((J85+K85), (J85/(J85+K85)*O85), 0), 2)</f>
      </c>
      <c r="N85" s="2">
        <f>TRUNC(IF((J85+K85), (K85/(J85+K85)*O85), 0), 2)</f>
      </c>
      <c r="O85" s="2">
        <f>TRUNC(L85*E85,2)</f>
      </c>
      <c r="P85" s="4">
        <f>IF(O85&lt;=(Referencial!O85*1.05),"PREÇO VÁLIDO","PREÇO INVÁLIDO")</f>
      </c>
      <c r="Q85" s="2">
        <f>(O85/Referencial!O85)-1</f>
      </c>
    </row>
    <row r="86" ht="25.0" customHeight="true">
      <c r="A86" t="s" s="4">
        <v>24</v>
      </c>
      <c r="B86" t="s" s="4">
        <v>90</v>
      </c>
      <c r="C86" t="s" s="4">
        <v>91</v>
      </c>
      <c r="D86" t="s" s="4">
        <v>44</v>
      </c>
      <c r="E86" t="n" s="4">
        <v>150.0</v>
      </c>
      <c r="F86" t="s" s="1">
        <v>27</v>
      </c>
      <c r="G86" t="s" s="1">
        <v>27</v>
      </c>
      <c r="H86" s="2">
        <f>F86+G86</f>
      </c>
      <c r="I86" t="n" s="6">
        <v>23.53</v>
      </c>
      <c r="J86" s="2">
        <f>F86+(TRUNC(I86/100*F86,2))</f>
      </c>
      <c r="K86" s="2">
        <f>G86+(TRUNC(I86/100*G86,2))</f>
      </c>
      <c r="L86" s="2">
        <f>TRUNC(J86+K86,2)</f>
      </c>
      <c r="M86" s="2">
        <f>TRUNC(IF((J86+K86), (J86/(J86+K86)*O86), 0), 2)</f>
      </c>
      <c r="N86" s="2">
        <f>TRUNC(IF((J86+K86), (K86/(J86+K86)*O86), 0), 2)</f>
      </c>
      <c r="O86" s="2">
        <f>TRUNC(L86*E86,2)</f>
      </c>
      <c r="P86" s="4">
        <f>IF(O86&lt;=(Referencial!O86*1.05),"PREÇO VÁLIDO","PREÇO INVÁLIDO")</f>
      </c>
      <c r="Q86" s="2">
        <f>(O86/Referencial!O86)-1</f>
      </c>
    </row>
    <row r="87">
      <c r="N87" t="s" s="9">
        <v>58</v>
      </c>
      <c r="O87" s="10">
        <f>TRUNC(SUM(O75:O86), 2)</f>
      </c>
    </row>
    <row r="89">
      <c r="A89" t="s" s="12">
        <v>104</v>
      </c>
    </row>
    <row r="90">
      <c r="A90" s="27" t="s">
        <v>4</v>
      </c>
      <c r="B90" s="27" t="s">
        <v>5</v>
      </c>
      <c r="C90" s="27" t="s">
        <v>6</v>
      </c>
      <c r="D90" s="27" t="s">
        <v>7</v>
      </c>
      <c r="E90" s="27" t="s">
        <v>8</v>
      </c>
      <c r="F90" s="1" t="s">
        <v>9</v>
      </c>
      <c r="G90" s="1" t="s">
        <v>10</v>
      </c>
      <c r="H90" s="27" t="s">
        <v>12</v>
      </c>
      <c r="I90" s="27" t="s">
        <v>13</v>
      </c>
      <c r="J90" s="27" t="s">
        <v>14</v>
      </c>
      <c r="K90" s="27" t="s">
        <v>15</v>
      </c>
      <c r="L90" s="27" t="s">
        <v>11</v>
      </c>
      <c r="M90" s="27" t="s">
        <v>16</v>
      </c>
      <c r="N90" s="27" t="s">
        <v>17</v>
      </c>
      <c r="O90" s="27" t="s">
        <v>18</v>
      </c>
      <c r="P90" s="27" t="s">
        <v>19</v>
      </c>
      <c r="Q90" s="27" t="s">
        <v>20</v>
      </c>
    </row>
    <row r="91" ht="25.0" customHeight="true">
      <c r="A91" s="4"/>
      <c r="B91" s="4"/>
      <c r="C91" t="s" s="4">
        <v>105</v>
      </c>
      <c r="D91" s="4"/>
      <c r="E91" t="n" s="4">
        <v>0.0</v>
      </c>
      <c r="F91" s="1"/>
      <c r="G91" s="1"/>
      <c r="H91" s="4"/>
      <c r="I91" s="6"/>
      <c r="J91" s="4"/>
      <c r="K91" s="4"/>
      <c r="L91" s="4"/>
      <c r="M91" s="4"/>
      <c r="N91" s="4"/>
      <c r="O91" s="4"/>
      <c r="P91" s="4"/>
      <c r="Q91" s="2"/>
    </row>
    <row r="92" ht="25.0" customHeight="true">
      <c r="A92" s="4"/>
      <c r="B92" s="4"/>
      <c r="C92" t="s" s="4">
        <v>106</v>
      </c>
      <c r="D92" s="4"/>
      <c r="E92" t="n" s="4">
        <v>0.0</v>
      </c>
      <c r="F92" s="1"/>
      <c r="G92" s="1"/>
      <c r="H92" s="4"/>
      <c r="I92" s="6"/>
      <c r="J92" s="4"/>
      <c r="K92" s="4"/>
      <c r="L92" s="4"/>
      <c r="M92" s="4"/>
      <c r="N92" s="4"/>
      <c r="O92" s="4"/>
      <c r="P92" s="4"/>
      <c r="Q92" s="2"/>
    </row>
    <row r="93" ht="25.0" customHeight="true">
      <c r="A93" s="4"/>
      <c r="B93" s="4"/>
      <c r="C93" t="s" s="4">
        <v>107</v>
      </c>
      <c r="D93" s="4"/>
      <c r="E93" t="n" s="4">
        <v>0.0</v>
      </c>
      <c r="F93" s="1"/>
      <c r="G93" s="1"/>
      <c r="H93" s="4"/>
      <c r="I93" s="6"/>
      <c r="J93" s="4"/>
      <c r="K93" s="4"/>
      <c r="L93" s="4"/>
      <c r="M93" s="4"/>
      <c r="N93" s="4"/>
      <c r="O93" s="4"/>
      <c r="P93" s="4"/>
      <c r="Q93" s="2"/>
    </row>
    <row r="94" ht="25.0" customHeight="true">
      <c r="A94" t="s" s="4">
        <v>24</v>
      </c>
      <c r="B94" t="s" s="4">
        <v>108</v>
      </c>
      <c r="C94" t="s" s="4">
        <v>109</v>
      </c>
      <c r="D94" t="s" s="4">
        <v>30</v>
      </c>
      <c r="E94" t="n" s="4">
        <v>131.4</v>
      </c>
      <c r="F94" t="s" s="1">
        <v>27</v>
      </c>
      <c r="G94" t="s" s="1">
        <v>27</v>
      </c>
      <c r="H94" s="2">
        <f>F94+G94</f>
      </c>
      <c r="I94" t="n" s="6">
        <v>23.53</v>
      </c>
      <c r="J94" s="2">
        <f>F94+(TRUNC(I94/100*F94,2))</f>
      </c>
      <c r="K94" s="2">
        <f>G94+(TRUNC(I94/100*G94,2))</f>
      </c>
      <c r="L94" s="2">
        <f>TRUNC(J94+K94,2)</f>
      </c>
      <c r="M94" s="2">
        <f>TRUNC(IF((J94+K94), (J94/(J94+K94)*O94), 0), 2)</f>
      </c>
      <c r="N94" s="2">
        <f>TRUNC(IF((J94+K94), (K94/(J94+K94)*O94), 0), 2)</f>
      </c>
      <c r="O94" s="2">
        <f>TRUNC(L94*E94,2)</f>
      </c>
      <c r="P94" s="4">
        <f>IF(O94&lt;=(Referencial!O94*1.05),"PREÇO VÁLIDO","PREÇO INVÁLIDO")</f>
      </c>
      <c r="Q94" s="2">
        <f>(O94/Referencial!O94)-1</f>
      </c>
    </row>
    <row r="95" ht="25.0" customHeight="true">
      <c r="A95" s="4"/>
      <c r="B95" s="4"/>
      <c r="C95" t="s" s="4">
        <v>110</v>
      </c>
      <c r="D95" s="4"/>
      <c r="E95" t="n" s="4">
        <v>0.0</v>
      </c>
      <c r="F95" s="1"/>
      <c r="G95" s="1"/>
      <c r="H95" s="4"/>
      <c r="I95" s="6"/>
      <c r="J95" s="4"/>
      <c r="K95" s="4"/>
      <c r="L95" s="4"/>
      <c r="M95" s="4"/>
      <c r="N95" s="4"/>
      <c r="O95" s="4"/>
      <c r="P95" s="4"/>
      <c r="Q95" s="2"/>
    </row>
    <row r="96" ht="25.0" customHeight="true">
      <c r="A96" t="s" s="4">
        <v>24</v>
      </c>
      <c r="B96" t="s" s="4">
        <v>111</v>
      </c>
      <c r="C96" t="s" s="4">
        <v>112</v>
      </c>
      <c r="D96" t="s" s="4">
        <v>30</v>
      </c>
      <c r="E96" t="n" s="4">
        <v>1448.7</v>
      </c>
      <c r="F96" t="s" s="1">
        <v>27</v>
      </c>
      <c r="G96" t="s" s="1">
        <v>27</v>
      </c>
      <c r="H96" s="2">
        <f>F96+G96</f>
      </c>
      <c r="I96" t="n" s="6">
        <v>23.53</v>
      </c>
      <c r="J96" s="2">
        <f>F96+(TRUNC(I96/100*F96,2))</f>
      </c>
      <c r="K96" s="2">
        <f>G96+(TRUNC(I96/100*G96,2))</f>
      </c>
      <c r="L96" s="2">
        <f>TRUNC(J96+K96,2)</f>
      </c>
      <c r="M96" s="2">
        <f>TRUNC(IF((J96+K96), (J96/(J96+K96)*O96), 0), 2)</f>
      </c>
      <c r="N96" s="2">
        <f>TRUNC(IF((J96+K96), (K96/(J96+K96)*O96), 0), 2)</f>
      </c>
      <c r="O96" s="2">
        <f>TRUNC(L96*E96,2)</f>
      </c>
      <c r="P96" s="4">
        <f>IF(O96&lt;=(Referencial!O96*1.05),"PREÇO VÁLIDO","PREÇO INVÁLIDO")</f>
      </c>
      <c r="Q96" s="2">
        <f>(O96/Referencial!O96)-1</f>
      </c>
    </row>
    <row r="97" ht="25.0" customHeight="true">
      <c r="A97" t="s" s="4">
        <v>24</v>
      </c>
      <c r="B97" t="s" s="4">
        <v>113</v>
      </c>
      <c r="C97" t="s" s="4">
        <v>114</v>
      </c>
      <c r="D97" t="s" s="4">
        <v>30</v>
      </c>
      <c r="E97" t="n" s="4">
        <v>1448.7</v>
      </c>
      <c r="F97" t="s" s="1">
        <v>27</v>
      </c>
      <c r="G97" t="s" s="1">
        <v>27</v>
      </c>
      <c r="H97" s="2">
        <f>F97+G97</f>
      </c>
      <c r="I97" t="n" s="6">
        <v>23.53</v>
      </c>
      <c r="J97" s="2">
        <f>F97+(TRUNC(I97/100*F97,2))</f>
      </c>
      <c r="K97" s="2">
        <f>G97+(TRUNC(I97/100*G97,2))</f>
      </c>
      <c r="L97" s="2">
        <f>TRUNC(J97+K97,2)</f>
      </c>
      <c r="M97" s="2">
        <f>TRUNC(IF((J97+K97), (J97/(J97+K97)*O97), 0), 2)</f>
      </c>
      <c r="N97" s="2">
        <f>TRUNC(IF((J97+K97), (K97/(J97+K97)*O97), 0), 2)</f>
      </c>
      <c r="O97" s="2">
        <f>TRUNC(L97*E97,2)</f>
      </c>
      <c r="P97" s="4">
        <f>IF(O97&lt;=(Referencial!O97*1.05),"PREÇO VÁLIDO","PREÇO INVÁLIDO")</f>
      </c>
      <c r="Q97" s="2">
        <f>(O97/Referencial!O97)-1</f>
      </c>
    </row>
    <row r="98" ht="25.0" customHeight="true">
      <c r="A98" t="s" s="4">
        <v>24</v>
      </c>
      <c r="B98" t="s" s="4">
        <v>115</v>
      </c>
      <c r="C98" t="s" s="4">
        <v>116</v>
      </c>
      <c r="D98" t="s" s="4">
        <v>30</v>
      </c>
      <c r="E98" t="n" s="4">
        <v>1448.7</v>
      </c>
      <c r="F98" t="s" s="1">
        <v>27</v>
      </c>
      <c r="G98" t="s" s="1">
        <v>27</v>
      </c>
      <c r="H98" s="2">
        <f>F98+G98</f>
      </c>
      <c r="I98" t="n" s="6">
        <v>23.53</v>
      </c>
      <c r="J98" s="2">
        <f>F98+(TRUNC(I98/100*F98,2))</f>
      </c>
      <c r="K98" s="2">
        <f>G98+(TRUNC(I98/100*G98,2))</f>
      </c>
      <c r="L98" s="2">
        <f>TRUNC(J98+K98,2)</f>
      </c>
      <c r="M98" s="2">
        <f>TRUNC(IF((J98+K98), (J98/(J98+K98)*O98), 0), 2)</f>
      </c>
      <c r="N98" s="2">
        <f>TRUNC(IF((J98+K98), (K98/(J98+K98)*O98), 0), 2)</f>
      </c>
      <c r="O98" s="2">
        <f>TRUNC(L98*E98,2)</f>
      </c>
      <c r="P98" s="4">
        <f>IF(O98&lt;=(Referencial!O98*1.05),"PREÇO VÁLIDO","PREÇO INVÁLIDO")</f>
      </c>
      <c r="Q98" s="2">
        <f>(O98/Referencial!O98)-1</f>
      </c>
    </row>
    <row r="99">
      <c r="N99" t="s" s="9">
        <v>58</v>
      </c>
      <c r="O99" s="10">
        <f>TRUNC(SUM(O89:O98), 2)</f>
      </c>
    </row>
    <row r="101">
      <c r="A101" t="s" s="12">
        <v>117</v>
      </c>
    </row>
    <row r="102">
      <c r="A102" s="27" t="s">
        <v>4</v>
      </c>
      <c r="B102" s="27" t="s">
        <v>5</v>
      </c>
      <c r="C102" s="27" t="s">
        <v>6</v>
      </c>
      <c r="D102" s="27" t="s">
        <v>7</v>
      </c>
      <c r="E102" s="27" t="s">
        <v>8</v>
      </c>
      <c r="F102" s="1" t="s">
        <v>9</v>
      </c>
      <c r="G102" s="1" t="s">
        <v>10</v>
      </c>
      <c r="H102" s="27" t="s">
        <v>12</v>
      </c>
      <c r="I102" s="27" t="s">
        <v>13</v>
      </c>
      <c r="J102" s="27" t="s">
        <v>14</v>
      </c>
      <c r="K102" s="27" t="s">
        <v>15</v>
      </c>
      <c r="L102" s="27" t="s">
        <v>11</v>
      </c>
      <c r="M102" s="27" t="s">
        <v>16</v>
      </c>
      <c r="N102" s="27" t="s">
        <v>17</v>
      </c>
      <c r="O102" s="27" t="s">
        <v>18</v>
      </c>
      <c r="P102" s="27" t="s">
        <v>19</v>
      </c>
      <c r="Q102" s="27" t="s">
        <v>20</v>
      </c>
    </row>
    <row r="103" ht="25.0" customHeight="true">
      <c r="A103" s="4"/>
      <c r="B103" s="4"/>
      <c r="C103" t="s" s="4">
        <v>118</v>
      </c>
      <c r="D103" s="4"/>
      <c r="E103" t="n" s="4">
        <v>0.0</v>
      </c>
      <c r="F103" s="1"/>
      <c r="G103" s="1"/>
      <c r="H103" s="4"/>
      <c r="I103" s="6"/>
      <c r="J103" s="4"/>
      <c r="K103" s="4"/>
      <c r="L103" s="4"/>
      <c r="M103" s="4"/>
      <c r="N103" s="4"/>
      <c r="O103" s="4"/>
      <c r="P103" s="4"/>
      <c r="Q103" s="2"/>
    </row>
    <row r="104" ht="25.0" customHeight="true">
      <c r="A104" s="4"/>
      <c r="B104" s="4"/>
      <c r="C104" t="s" s="4">
        <v>119</v>
      </c>
      <c r="D104" s="4"/>
      <c r="E104" t="n" s="4">
        <v>0.0</v>
      </c>
      <c r="F104" s="1"/>
      <c r="G104" s="1"/>
      <c r="H104" s="4"/>
      <c r="I104" s="6"/>
      <c r="J104" s="4"/>
      <c r="K104" s="4"/>
      <c r="L104" s="4"/>
      <c r="M104" s="4"/>
      <c r="N104" s="4"/>
      <c r="O104" s="4"/>
      <c r="P104" s="4"/>
      <c r="Q104" s="2"/>
    </row>
    <row r="105" ht="25.0" customHeight="true">
      <c r="A105" t="s" s="4">
        <v>24</v>
      </c>
      <c r="B105" t="s" s="4">
        <v>120</v>
      </c>
      <c r="C105" t="s" s="4">
        <v>121</v>
      </c>
      <c r="D105" t="s" s="4">
        <v>30</v>
      </c>
      <c r="E105" t="n" s="4">
        <v>70.0</v>
      </c>
      <c r="F105" t="s" s="1">
        <v>27</v>
      </c>
      <c r="G105" t="s" s="1">
        <v>27</v>
      </c>
      <c r="H105" s="2">
        <f>F105+G105</f>
      </c>
      <c r="I105" t="n" s="6">
        <v>23.53</v>
      </c>
      <c r="J105" s="2">
        <f>F105+(TRUNC(I105/100*F105,2))</f>
      </c>
      <c r="K105" s="2">
        <f>G105+(TRUNC(I105/100*G105,2))</f>
      </c>
      <c r="L105" s="2">
        <f>TRUNC(J105+K105,2)</f>
      </c>
      <c r="M105" s="2">
        <f>TRUNC(IF((J105+K105), (J105/(J105+K105)*O105), 0), 2)</f>
      </c>
      <c r="N105" s="2">
        <f>TRUNC(IF((J105+K105), (K105/(J105+K105)*O105), 0), 2)</f>
      </c>
      <c r="O105" s="2">
        <f>TRUNC(L105*E105,2)</f>
      </c>
      <c r="P105" s="4">
        <f>IF(O105&lt;=(Referencial!O105*1.05),"PREÇO VÁLIDO","PREÇO INVÁLIDO")</f>
      </c>
      <c r="Q105" s="2">
        <f>(O105/Referencial!O105)-1</f>
      </c>
    </row>
    <row r="106" ht="25.0" customHeight="true">
      <c r="A106" t="s" s="4">
        <v>24</v>
      </c>
      <c r="B106" t="s" s="4">
        <v>122</v>
      </c>
      <c r="C106" t="s" s="4">
        <v>123</v>
      </c>
      <c r="D106" t="s" s="4">
        <v>30</v>
      </c>
      <c r="E106" t="n" s="4">
        <v>8.0</v>
      </c>
      <c r="F106" t="s" s="1">
        <v>27</v>
      </c>
      <c r="G106" t="s" s="1">
        <v>27</v>
      </c>
      <c r="H106" s="2">
        <f>F106+G106</f>
      </c>
      <c r="I106" t="n" s="6">
        <v>23.53</v>
      </c>
      <c r="J106" s="2">
        <f>F106+(TRUNC(I106/100*F106,2))</f>
      </c>
      <c r="K106" s="2">
        <f>G106+(TRUNC(I106/100*G106,2))</f>
      </c>
      <c r="L106" s="2">
        <f>TRUNC(J106+K106,2)</f>
      </c>
      <c r="M106" s="2">
        <f>TRUNC(IF((J106+K106), (J106/(J106+K106)*O106), 0), 2)</f>
      </c>
      <c r="N106" s="2">
        <f>TRUNC(IF((J106+K106), (K106/(J106+K106)*O106), 0), 2)</f>
      </c>
      <c r="O106" s="2">
        <f>TRUNC(L106*E106,2)</f>
      </c>
      <c r="P106" s="4">
        <f>IF(O106&lt;=(Referencial!O106*1.05),"PREÇO VÁLIDO","PREÇO INVÁLIDO")</f>
      </c>
      <c r="Q106" s="2">
        <f>(O106/Referencial!O106)-1</f>
      </c>
    </row>
    <row r="107" ht="25.0" customHeight="true">
      <c r="A107" t="s" s="4">
        <v>24</v>
      </c>
      <c r="B107" t="s" s="4">
        <v>124</v>
      </c>
      <c r="C107" t="s" s="4">
        <v>125</v>
      </c>
      <c r="D107" t="s" s="4">
        <v>30</v>
      </c>
      <c r="E107" t="n" s="4">
        <v>1448.7</v>
      </c>
      <c r="F107" t="s" s="1">
        <v>27</v>
      </c>
      <c r="G107" t="s" s="1">
        <v>27</v>
      </c>
      <c r="H107" s="2">
        <f>F107+G107</f>
      </c>
      <c r="I107" t="n" s="6">
        <v>23.53</v>
      </c>
      <c r="J107" s="2">
        <f>F107+(TRUNC(I107/100*F107,2))</f>
      </c>
      <c r="K107" s="2">
        <f>G107+(TRUNC(I107/100*G107,2))</f>
      </c>
      <c r="L107" s="2">
        <f>TRUNC(J107+K107,2)</f>
      </c>
      <c r="M107" s="2">
        <f>TRUNC(IF((J107+K107), (J107/(J107+K107)*O107), 0), 2)</f>
      </c>
      <c r="N107" s="2">
        <f>TRUNC(IF((J107+K107), (K107/(J107+K107)*O107), 0), 2)</f>
      </c>
      <c r="O107" s="2">
        <f>TRUNC(L107*E107,2)</f>
      </c>
      <c r="P107" s="4">
        <f>IF(O107&lt;=(Referencial!O107*1.05),"PREÇO VÁLIDO","PREÇO INVÁLIDO")</f>
      </c>
      <c r="Q107" s="2">
        <f>(O107/Referencial!O107)-1</f>
      </c>
    </row>
    <row r="108" ht="25.0" customHeight="true">
      <c r="A108" t="s" s="4">
        <v>24</v>
      </c>
      <c r="B108" t="s" s="4">
        <v>126</v>
      </c>
      <c r="C108" t="s" s="4">
        <v>127</v>
      </c>
      <c r="D108" t="s" s="4">
        <v>30</v>
      </c>
      <c r="E108" t="n" s="4">
        <v>1448.7</v>
      </c>
      <c r="F108" t="s" s="1">
        <v>27</v>
      </c>
      <c r="G108" t="s" s="1">
        <v>27</v>
      </c>
      <c r="H108" s="2">
        <f>F108+G108</f>
      </c>
      <c r="I108" t="n" s="6">
        <v>23.53</v>
      </c>
      <c r="J108" s="2">
        <f>F108+(TRUNC(I108/100*F108,2))</f>
      </c>
      <c r="K108" s="2">
        <f>G108+(TRUNC(I108/100*G108,2))</f>
      </c>
      <c r="L108" s="2">
        <f>TRUNC(J108+K108,2)</f>
      </c>
      <c r="M108" s="2">
        <f>TRUNC(IF((J108+K108), (J108/(J108+K108)*O108), 0), 2)</f>
      </c>
      <c r="N108" s="2">
        <f>TRUNC(IF((J108+K108), (K108/(J108+K108)*O108), 0), 2)</f>
      </c>
      <c r="O108" s="2">
        <f>TRUNC(L108*E108,2)</f>
      </c>
      <c r="P108" s="4">
        <f>IF(O108&lt;=(Referencial!O108*1.05),"PREÇO VÁLIDO","PREÇO INVÁLIDO")</f>
      </c>
      <c r="Q108" s="2">
        <f>(O108/Referencial!O108)-1</f>
      </c>
    </row>
    <row r="109" ht="25.0" customHeight="true">
      <c r="A109" t="s" s="4">
        <v>24</v>
      </c>
      <c r="B109" t="s" s="4">
        <v>128</v>
      </c>
      <c r="C109" t="s" s="4">
        <v>129</v>
      </c>
      <c r="D109" t="s" s="4">
        <v>44</v>
      </c>
      <c r="E109" t="n" s="4">
        <v>21.0</v>
      </c>
      <c r="F109" t="s" s="1">
        <v>27</v>
      </c>
      <c r="G109" t="s" s="1">
        <v>27</v>
      </c>
      <c r="H109" s="2">
        <f>F109+G109</f>
      </c>
      <c r="I109" t="n" s="6">
        <v>23.53</v>
      </c>
      <c r="J109" s="2">
        <f>F109+(TRUNC(I109/100*F109,2))</f>
      </c>
      <c r="K109" s="2">
        <f>G109+(TRUNC(I109/100*G109,2))</f>
      </c>
      <c r="L109" s="2">
        <f>TRUNC(J109+K109,2)</f>
      </c>
      <c r="M109" s="2">
        <f>TRUNC(IF((J109+K109), (J109/(J109+K109)*O109), 0), 2)</f>
      </c>
      <c r="N109" s="2">
        <f>TRUNC(IF((J109+K109), (K109/(J109+K109)*O109), 0), 2)</f>
      </c>
      <c r="O109" s="2">
        <f>TRUNC(L109*E109,2)</f>
      </c>
      <c r="P109" s="4">
        <f>IF(O109&lt;=(Referencial!O109*1.05),"PREÇO VÁLIDO","PREÇO INVÁLIDO")</f>
      </c>
      <c r="Q109" s="2">
        <f>(O109/Referencial!O109)-1</f>
      </c>
    </row>
    <row r="110" ht="25.0" customHeight="true">
      <c r="A110" t="s" s="4">
        <v>24</v>
      </c>
      <c r="B110" t="s" s="4">
        <v>130</v>
      </c>
      <c r="C110" t="s" s="4">
        <v>131</v>
      </c>
      <c r="D110" t="s" s="4">
        <v>30</v>
      </c>
      <c r="E110" t="n" s="4">
        <v>350.0</v>
      </c>
      <c r="F110" t="s" s="1">
        <v>27</v>
      </c>
      <c r="G110" t="s" s="1">
        <v>27</v>
      </c>
      <c r="H110" s="2">
        <f>F110+G110</f>
      </c>
      <c r="I110" t="n" s="6">
        <v>23.53</v>
      </c>
      <c r="J110" s="2">
        <f>F110+(TRUNC(I110/100*F110,2))</f>
      </c>
      <c r="K110" s="2">
        <f>G110+(TRUNC(I110/100*G110,2))</f>
      </c>
      <c r="L110" s="2">
        <f>TRUNC(J110+K110,2)</f>
      </c>
      <c r="M110" s="2">
        <f>TRUNC(IF((J110+K110), (J110/(J110+K110)*O110), 0), 2)</f>
      </c>
      <c r="N110" s="2">
        <f>TRUNC(IF((J110+K110), (K110/(J110+K110)*O110), 0), 2)</f>
      </c>
      <c r="O110" s="2">
        <f>TRUNC(L110*E110,2)</f>
      </c>
      <c r="P110" s="4">
        <f>IF(O110&lt;=(Referencial!O110*1.05),"PREÇO VÁLIDO","PREÇO INVÁLIDO")</f>
      </c>
      <c r="Q110" s="2">
        <f>(O110/Referencial!O110)-1</f>
      </c>
    </row>
    <row r="111" ht="25.0" customHeight="true">
      <c r="A111" t="s" s="4">
        <v>24</v>
      </c>
      <c r="B111" t="s" s="4">
        <v>132</v>
      </c>
      <c r="C111" t="s" s="4">
        <v>133</v>
      </c>
      <c r="D111" t="s" s="4">
        <v>30</v>
      </c>
      <c r="E111" t="n" s="4">
        <v>350.0</v>
      </c>
      <c r="F111" t="s" s="1">
        <v>27</v>
      </c>
      <c r="G111" t="s" s="1">
        <v>27</v>
      </c>
      <c r="H111" s="2">
        <f>F111+G111</f>
      </c>
      <c r="I111" t="n" s="6">
        <v>23.53</v>
      </c>
      <c r="J111" s="2">
        <f>F111+(TRUNC(I111/100*F111,2))</f>
      </c>
      <c r="K111" s="2">
        <f>G111+(TRUNC(I111/100*G111,2))</f>
      </c>
      <c r="L111" s="2">
        <f>TRUNC(J111+K111,2)</f>
      </c>
      <c r="M111" s="2">
        <f>TRUNC(IF((J111+K111), (J111/(J111+K111)*O111), 0), 2)</f>
      </c>
      <c r="N111" s="2">
        <f>TRUNC(IF((J111+K111), (K111/(J111+K111)*O111), 0), 2)</f>
      </c>
      <c r="O111" s="2">
        <f>TRUNC(L111*E111,2)</f>
      </c>
      <c r="P111" s="4">
        <f>IF(O111&lt;=(Referencial!O111*1.05),"PREÇO VÁLIDO","PREÇO INVÁLIDO")</f>
      </c>
      <c r="Q111" s="2">
        <f>(O111/Referencial!O111)-1</f>
      </c>
    </row>
    <row r="112">
      <c r="N112" t="s" s="9">
        <v>58</v>
      </c>
      <c r="O112" s="10">
        <f>TRUNC(SUM(O101:O111), 2)</f>
      </c>
    </row>
    <row r="114">
      <c r="A114" t="s" s="12">
        <v>134</v>
      </c>
    </row>
    <row r="115">
      <c r="A115" s="27" t="s">
        <v>4</v>
      </c>
      <c r="B115" s="27" t="s">
        <v>5</v>
      </c>
      <c r="C115" s="27" t="s">
        <v>6</v>
      </c>
      <c r="D115" s="27" t="s">
        <v>7</v>
      </c>
      <c r="E115" s="27" t="s">
        <v>8</v>
      </c>
      <c r="F115" s="1" t="s">
        <v>9</v>
      </c>
      <c r="G115" s="1" t="s">
        <v>10</v>
      </c>
      <c r="H115" s="27" t="s">
        <v>12</v>
      </c>
      <c r="I115" s="27" t="s">
        <v>13</v>
      </c>
      <c r="J115" s="27" t="s">
        <v>14</v>
      </c>
      <c r="K115" s="27" t="s">
        <v>15</v>
      </c>
      <c r="L115" s="27" t="s">
        <v>11</v>
      </c>
      <c r="M115" s="27" t="s">
        <v>16</v>
      </c>
      <c r="N115" s="27" t="s">
        <v>17</v>
      </c>
      <c r="O115" s="27" t="s">
        <v>18</v>
      </c>
      <c r="P115" s="27" t="s">
        <v>19</v>
      </c>
      <c r="Q115" s="27" t="s">
        <v>20</v>
      </c>
    </row>
    <row r="116" ht="25.0" customHeight="true">
      <c r="A116" s="4"/>
      <c r="B116" s="4"/>
      <c r="C116" t="s" s="4">
        <v>135</v>
      </c>
      <c r="D116" s="4"/>
      <c r="E116" t="n" s="4">
        <v>0.0</v>
      </c>
      <c r="F116" s="1"/>
      <c r="G116" s="1"/>
      <c r="H116" s="4"/>
      <c r="I116" s="6"/>
      <c r="J116" s="4"/>
      <c r="K116" s="4"/>
      <c r="L116" s="4"/>
      <c r="M116" s="4"/>
      <c r="N116" s="4"/>
      <c r="O116" s="4"/>
      <c r="P116" s="4"/>
      <c r="Q116" s="2"/>
    </row>
    <row r="117" ht="25.0" customHeight="true">
      <c r="A117" s="4"/>
      <c r="B117" s="4"/>
      <c r="C117" t="s" s="4">
        <v>136</v>
      </c>
      <c r="D117" s="4"/>
      <c r="E117" t="n" s="4">
        <v>0.0</v>
      </c>
      <c r="F117" s="1"/>
      <c r="G117" s="1"/>
      <c r="H117" s="4"/>
      <c r="I117" s="6"/>
      <c r="J117" s="4"/>
      <c r="K117" s="4"/>
      <c r="L117" s="4"/>
      <c r="M117" s="4"/>
      <c r="N117" s="4"/>
      <c r="O117" s="4"/>
      <c r="P117" s="4"/>
      <c r="Q117" s="2"/>
    </row>
    <row r="118" ht="25.0" customHeight="true">
      <c r="A118" t="s" s="4">
        <v>24</v>
      </c>
      <c r="B118" t="s" s="4">
        <v>137</v>
      </c>
      <c r="C118" t="s" s="4">
        <v>138</v>
      </c>
      <c r="D118" t="s" s="4">
        <v>30</v>
      </c>
      <c r="E118" t="n" s="4">
        <v>142.0</v>
      </c>
      <c r="F118" t="s" s="1">
        <v>27</v>
      </c>
      <c r="G118" t="s" s="1">
        <v>27</v>
      </c>
      <c r="H118" s="2">
        <f>F118+G118</f>
      </c>
      <c r="I118" t="n" s="6">
        <v>23.53</v>
      </c>
      <c r="J118" s="2">
        <f>F118+(TRUNC(I118/100*F118,2))</f>
      </c>
      <c r="K118" s="2">
        <f>G118+(TRUNC(I118/100*G118,2))</f>
      </c>
      <c r="L118" s="2">
        <f>TRUNC(J118+K118,2)</f>
      </c>
      <c r="M118" s="2">
        <f>TRUNC(IF((J118+K118), (J118/(J118+K118)*O118), 0), 2)</f>
      </c>
      <c r="N118" s="2">
        <f>TRUNC(IF((J118+K118), (K118/(J118+K118)*O118), 0), 2)</f>
      </c>
      <c r="O118" s="2">
        <f>TRUNC(L118*E118,2)</f>
      </c>
      <c r="P118" s="4">
        <f>IF(O118&lt;=(Referencial!O118*1.05),"PREÇO VÁLIDO","PREÇO INVÁLIDO")</f>
      </c>
      <c r="Q118" s="2">
        <f>(O118/Referencial!O118)-1</f>
      </c>
    </row>
    <row r="119">
      <c r="N119" t="s" s="9">
        <v>58</v>
      </c>
      <c r="O119" s="10">
        <f>TRUNC(SUM(O114:O118), 2)</f>
      </c>
    </row>
    <row r="120">
      <c r="N120" t="s" s="9">
        <v>139</v>
      </c>
      <c r="O120" s="10">
        <f>TRUNC(SUM(O36,O51,O73,O87,O99,O112,O119), 2)</f>
      </c>
    </row>
    <row r="122">
      <c r="A122">
        <f>CONCATENATE("Importa o presente valor total proposto em: ", TEXT(SUM(O36,O51,O73,O87,O99,O112,O119), "R$ #.###,#0"))</f>
      </c>
    </row>
    <row r="124">
      <c r="B124" t="s" s="12">
        <v>140</v>
      </c>
    </row>
    <row r="125">
      <c r="B125" t="s" s="12">
        <v>141</v>
      </c>
    </row>
  </sheetData>
  <sheetProtection password="E889" sheet="true" scenarios="true" objects="true" selectLockedCells="true"/>
  <autoFilter ref="A18:Q118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25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142</v>
      </c>
      <c r="B6" s="32" t="s">
        <v>143</v>
      </c>
      <c r="C6" s="32"/>
      <c r="D6" s="32"/>
      <c r="H6" s="12" t="s">
        <v>150</v>
      </c>
    </row>
    <row r="7">
      <c r="A7" s="13" t="s">
        <v>144</v>
      </c>
      <c r="B7" s="7"/>
    </row>
    <row r="8">
      <c r="A8" s="13" t="s">
        <v>145</v>
      </c>
      <c r="B8" s="7"/>
    </row>
    <row r="9">
      <c r="A9" s="13" t="s">
        <v>146</v>
      </c>
      <c r="B9" s="7"/>
      <c r="H9" s="30" t="s">
        <v>151</v>
      </c>
      <c r="I9" s="30" t="s">
        <v>152</v>
      </c>
    </row>
    <row r="10">
      <c r="A10" s="13" t="s">
        <v>147</v>
      </c>
      <c r="B10" t="s" s="31">
        <v>27</v>
      </c>
      <c r="D10" s="13" t="s">
        <v>148</v>
      </c>
      <c r="E10" t="s" s="31">
        <v>27</v>
      </c>
      <c r="H10" s="31">
        <f>SUM(M:M)/O120</f>
      </c>
      <c r="I10" s="31">
        <f>SUM(N:N)/O120</f>
      </c>
    </row>
    <row r="11">
      <c r="A11" s="13" t="s">
        <v>148</v>
      </c>
      <c r="B11" t="n" s="31">
        <v>0.2353</v>
      </c>
      <c r="D11" s="13" t="s">
        <v>149</v>
      </c>
      <c r="E11" t="s" s="31">
        <v>27</v>
      </c>
    </row>
    <row r="12"/>
    <row r="13" ht="25.0" customHeight="true">
      <c r="A13" s="13" t="s">
        <v>4</v>
      </c>
      <c r="B13" s="7" t="s">
        <v>153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s="4"/>
      <c r="B20" s="4"/>
      <c r="C20" t="s" s="4">
        <v>22</v>
      </c>
      <c r="D20" s="4"/>
      <c r="E20" t="n" s="4">
        <v>0.0</v>
      </c>
      <c r="F20" s="2"/>
      <c r="G20" s="2"/>
      <c r="H20" s="4"/>
      <c r="I20" s="5"/>
      <c r="J20" s="4"/>
      <c r="K20" s="4"/>
      <c r="L20" s="4"/>
      <c r="M20" s="4"/>
      <c r="N20" s="4"/>
      <c r="O20" s="4"/>
      <c r="P20" s="4"/>
    </row>
    <row r="21" ht="25.0" customHeight="true">
      <c r="A21" s="4"/>
      <c r="B21" s="4"/>
      <c r="C21" t="s" s="4">
        <v>23</v>
      </c>
      <c r="D21" s="4"/>
      <c r="E21" t="n" s="4">
        <v>0.0</v>
      </c>
      <c r="F21" s="2"/>
      <c r="G21" s="2"/>
      <c r="H21" s="4"/>
      <c r="I21" s="5"/>
      <c r="J21" s="4"/>
      <c r="K21" s="4"/>
      <c r="L21" s="4"/>
      <c r="M21" s="4"/>
      <c r="N21" s="4"/>
      <c r="O21" s="4"/>
      <c r="P21" s="4"/>
    </row>
    <row r="22" ht="25.0" customHeight="true">
      <c r="A22" t="s" s="4">
        <v>24</v>
      </c>
      <c r="B22" t="s" s="4">
        <v>25</v>
      </c>
      <c r="C22" t="s" s="4">
        <v>22</v>
      </c>
      <c r="D22" t="s" s="4">
        <v>26</v>
      </c>
      <c r="E22" t="n" s="4">
        <v>1.0</v>
      </c>
      <c r="F22" t="n" s="2">
        <v>0.0</v>
      </c>
      <c r="G22" t="n" s="2">
        <v>53080.1</v>
      </c>
      <c r="H22" s="2">
        <f>F22+G22</f>
      </c>
      <c r="I22" t="n" s="5">
        <v>0.0</v>
      </c>
      <c r="J22" s="2">
        <f>F22+(TRUNC(I22/100*F22,2))</f>
      </c>
      <c r="K22" s="2">
        <f>G22+(TRUNC(I22/100*G22,2))</f>
      </c>
      <c r="L22" s="2">
        <f>TRUNC(J22+K22,2)</f>
      </c>
      <c r="M22" s="2">
        <f>TRUNC(IF((J22+K22), (J22/(J22+K22)*O22), 0), 2)</f>
      </c>
      <c r="N22" s="2">
        <f>TRUNC(IF((J22+K22), (K22/(J22+K22)*O22), 0), 2)</f>
      </c>
      <c r="O22" s="2">
        <f>TRUNC(L22*E22,2)</f>
      </c>
      <c r="P22" s="4">
        <f>IF(O22&lt;=(Referencial!O22*1.05),"PREÇO VÁLIDO","PREÇO INVÁLIDO")</f>
      </c>
    </row>
    <row r="23" ht="25.0" customHeight="true">
      <c r="A23" t="s" s="4">
        <v>24</v>
      </c>
      <c r="B23" t="s" s="4">
        <v>28</v>
      </c>
      <c r="C23" t="s" s="4">
        <v>29</v>
      </c>
      <c r="D23" t="s" s="4">
        <v>30</v>
      </c>
      <c r="E23" t="n" s="4">
        <v>3.0</v>
      </c>
      <c r="F23" t="n" s="2">
        <v>418.33</v>
      </c>
      <c r="G23" t="n" s="2">
        <v>49.86</v>
      </c>
      <c r="H23" s="2">
        <f>F23+G23</f>
      </c>
      <c r="I23" t="n" s="5">
        <v>23.53</v>
      </c>
      <c r="J23" s="2">
        <f>F23+(TRUNC(I23/100*F23,2))</f>
      </c>
      <c r="K23" s="2">
        <f>G23+(TRUNC(I23/100*G23,2))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</row>
    <row r="24" ht="25.0" customHeight="true">
      <c r="A24" t="s" s="4">
        <v>24</v>
      </c>
      <c r="B24" t="s" s="4">
        <v>31</v>
      </c>
      <c r="C24" t="s" s="4">
        <v>32</v>
      </c>
      <c r="D24" t="s" s="4">
        <v>33</v>
      </c>
      <c r="E24" t="n" s="4">
        <v>5.0</v>
      </c>
      <c r="F24" t="n" s="2">
        <v>847.5</v>
      </c>
      <c r="G24" t="n" s="2">
        <v>0.0</v>
      </c>
      <c r="H24" s="2">
        <f>F24+G24</f>
      </c>
      <c r="I24" t="n" s="5">
        <v>23.53</v>
      </c>
      <c r="J24" s="2">
        <f>F24+(TRUNC(I24/100*F24,2))</f>
      </c>
      <c r="K24" s="2">
        <f>G24+(TRUNC(I24/100*G24,2))</f>
      </c>
      <c r="L24" s="2">
        <f>TRUNC(J24+K24,2)</f>
      </c>
      <c r="M24" s="2">
        <f>TRUNC(IF((J24+K24), (J24/(J24+K24)*O24), 0), 2)</f>
      </c>
      <c r="N24" s="2">
        <f>TRUNC(IF((J24+K24), (K24/(J24+K24)*O24), 0), 2)</f>
      </c>
      <c r="O24" s="2">
        <f>TRUNC(L24*E24,2)</f>
      </c>
      <c r="P24" s="4">
        <f>IF(O24&lt;=(Referencial!O24*1.05),"PREÇO VÁLIDO","PREÇO INVÁLIDO")</f>
      </c>
    </row>
    <row r="25" ht="25.0" customHeight="true">
      <c r="A25" t="s" s="4">
        <v>24</v>
      </c>
      <c r="B25" t="s" s="4">
        <v>34</v>
      </c>
      <c r="C25" t="s" s="4">
        <v>35</v>
      </c>
      <c r="D25" t="s" s="4">
        <v>36</v>
      </c>
      <c r="E25" t="n" s="4">
        <v>14.0</v>
      </c>
      <c r="F25" t="n" s="2">
        <v>0.0</v>
      </c>
      <c r="G25" t="n" s="2">
        <v>29.05</v>
      </c>
      <c r="H25" s="2">
        <f>F25+G25</f>
      </c>
      <c r="I25" t="n" s="5">
        <v>23.53</v>
      </c>
      <c r="J25" s="2">
        <f>F25+(TRUNC(I25/100*F25,2))</f>
      </c>
      <c r="K25" s="2">
        <f>G25+(TRUNC(I25/100*G25,2))</f>
      </c>
      <c r="L25" s="2">
        <f>TRUNC(J25+K25,2)</f>
      </c>
      <c r="M25" s="2">
        <f>TRUNC(IF((J25+K25), (J25/(J25+K25)*O25), 0), 2)</f>
      </c>
      <c r="N25" s="2">
        <f>TRUNC(IF((J25+K25), (K25/(J25+K25)*O25), 0), 2)</f>
      </c>
      <c r="O25" s="2">
        <f>TRUNC(L25*E25,2)</f>
      </c>
      <c r="P25" s="4">
        <f>IF(O25&lt;=(Referencial!O25*1.05),"PREÇO VÁLIDO","PREÇO INVÁLIDO")</f>
      </c>
    </row>
    <row r="26" ht="25.0" customHeight="true">
      <c r="A26" t="s" s="4">
        <v>24</v>
      </c>
      <c r="B26" t="s" s="4">
        <v>37</v>
      </c>
      <c r="C26" t="s" s="4">
        <v>38</v>
      </c>
      <c r="D26" t="s" s="4">
        <v>39</v>
      </c>
      <c r="E26" t="n" s="4">
        <v>70.0</v>
      </c>
      <c r="F26" t="n" s="2">
        <v>0.0</v>
      </c>
      <c r="G26" t="n" s="2">
        <v>46.88</v>
      </c>
      <c r="H26" s="2">
        <f>F26+G26</f>
      </c>
      <c r="I26" t="n" s="5">
        <v>23.53</v>
      </c>
      <c r="J26" s="2">
        <f>F26+(TRUNC(I26/100*F26,2))</f>
      </c>
      <c r="K26" s="2">
        <f>G26+(TRUNC(I26/100*G26,2))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</row>
    <row r="27" ht="25.0" customHeight="true">
      <c r="A27" s="4"/>
      <c r="B27" s="4"/>
      <c r="C27" t="s" s="4">
        <v>40</v>
      </c>
      <c r="D27" s="4"/>
      <c r="E27" t="n" s="4">
        <v>0.0</v>
      </c>
      <c r="F27" s="2"/>
      <c r="G27" s="2"/>
      <c r="H27" s="4"/>
      <c r="I27" s="5"/>
      <c r="J27" s="4"/>
      <c r="K27" s="4"/>
      <c r="L27" s="4"/>
      <c r="M27" s="4"/>
      <c r="N27" s="4"/>
      <c r="O27" s="4"/>
      <c r="P27" s="4"/>
    </row>
    <row r="28" ht="25.0" customHeight="true">
      <c r="A28" s="4"/>
      <c r="B28" s="4"/>
      <c r="C28" t="s" s="4">
        <v>41</v>
      </c>
      <c r="D28" s="4"/>
      <c r="E28" t="n" s="4">
        <v>0.0</v>
      </c>
      <c r="F28" s="2"/>
      <c r="G28" s="2"/>
      <c r="H28" s="4"/>
      <c r="I28" s="5"/>
      <c r="J28" s="4"/>
      <c r="K28" s="4"/>
      <c r="L28" s="4"/>
      <c r="M28" s="4"/>
      <c r="N28" s="4"/>
      <c r="O28" s="4"/>
      <c r="P28" s="4"/>
    </row>
    <row r="29" ht="25.0" customHeight="true">
      <c r="A29" t="s" s="4">
        <v>24</v>
      </c>
      <c r="B29" t="s" s="4">
        <v>42</v>
      </c>
      <c r="C29" t="s" s="4">
        <v>43</v>
      </c>
      <c r="D29" t="s" s="4">
        <v>44</v>
      </c>
      <c r="E29" t="n" s="4">
        <v>187.5</v>
      </c>
      <c r="F29" t="n" s="2">
        <v>12.66</v>
      </c>
      <c r="G29" t="n" s="2">
        <v>4.43</v>
      </c>
      <c r="H29" s="2">
        <f>F29+G29</f>
      </c>
      <c r="I29" t="n" s="5">
        <v>23.53</v>
      </c>
      <c r="J29" s="2">
        <f>F29+(TRUNC(I29/100*F29,2))</f>
      </c>
      <c r="K29" s="2">
        <f>G29+(TRUNC(I29/100*G29,2))</f>
      </c>
      <c r="L29" s="2">
        <f>TRUNC(J29+K29,2)</f>
      </c>
      <c r="M29" s="2">
        <f>TRUNC(IF((J29+K29), (J29/(J29+K29)*O29), 0), 2)</f>
      </c>
      <c r="N29" s="2">
        <f>TRUNC(IF((J29+K29), (K29/(J29+K29)*O29), 0), 2)</f>
      </c>
      <c r="O29" s="2">
        <f>TRUNC(L29*E29,2)</f>
      </c>
      <c r="P29" s="4">
        <f>IF(O29&lt;=(Referencial!O29*1.05),"PREÇO VÁLIDO","PREÇO INVÁLIDO")</f>
      </c>
    </row>
    <row r="30" ht="25.0" customHeight="true">
      <c r="A30" t="s" s="4">
        <v>24</v>
      </c>
      <c r="B30" t="s" s="4">
        <v>45</v>
      </c>
      <c r="C30" t="s" s="4">
        <v>46</v>
      </c>
      <c r="D30" t="s" s="4">
        <v>44</v>
      </c>
      <c r="E30" t="n" s="4">
        <v>24.8</v>
      </c>
      <c r="F30" t="n" s="2">
        <v>0.0</v>
      </c>
      <c r="G30" t="n" s="2">
        <v>313.1</v>
      </c>
      <c r="H30" s="2">
        <f>F30+G30</f>
      </c>
      <c r="I30" t="n" s="5">
        <v>23.53</v>
      </c>
      <c r="J30" s="2">
        <f>F30+(TRUNC(I30/100*F30,2))</f>
      </c>
      <c r="K30" s="2">
        <f>G30+(TRUNC(I30/100*G30,2))</f>
      </c>
      <c r="L30" s="2">
        <f>TRUNC(J30+K30,2)</f>
      </c>
      <c r="M30" s="2">
        <f>TRUNC(IF((J30+K30), (J30/(J30+K30)*O30), 0), 2)</f>
      </c>
      <c r="N30" s="2">
        <f>TRUNC(IF((J30+K30), (K30/(J30+K30)*O30), 0), 2)</f>
      </c>
      <c r="O30" s="2">
        <f>TRUNC(L30*E30,2)</f>
      </c>
      <c r="P30" s="4">
        <f>IF(O30&lt;=(Referencial!O30*1.05),"PREÇO VÁLIDO","PREÇO INVÁLIDO")</f>
      </c>
    </row>
    <row r="31" ht="25.0" customHeight="true">
      <c r="A31" t="s" s="4">
        <v>24</v>
      </c>
      <c r="B31" t="s" s="4">
        <v>47</v>
      </c>
      <c r="C31" t="s" s="4">
        <v>48</v>
      </c>
      <c r="D31" t="s" s="4">
        <v>36</v>
      </c>
      <c r="E31" t="n" s="4">
        <v>31.0</v>
      </c>
      <c r="F31" t="n" s="2">
        <v>0.0</v>
      </c>
      <c r="G31" t="n" s="2">
        <v>11.56</v>
      </c>
      <c r="H31" s="2">
        <f>F31+G31</f>
      </c>
      <c r="I31" t="n" s="5">
        <v>23.53</v>
      </c>
      <c r="J31" s="2">
        <f>F31+(TRUNC(I31/100*F31,2))</f>
      </c>
      <c r="K31" s="2">
        <f>G31+(TRUNC(I31/100*G31,2))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</row>
    <row r="32" ht="25.0" customHeight="true">
      <c r="A32" t="s" s="4">
        <v>24</v>
      </c>
      <c r="B32" t="s" s="4">
        <v>49</v>
      </c>
      <c r="C32" t="s" s="4">
        <v>50</v>
      </c>
      <c r="D32" t="s" s="4">
        <v>44</v>
      </c>
      <c r="E32" t="n" s="4">
        <v>212.61</v>
      </c>
      <c r="F32" t="n" s="2">
        <v>7.62</v>
      </c>
      <c r="G32" t="n" s="2">
        <v>2.7</v>
      </c>
      <c r="H32" s="2">
        <f>F32+G32</f>
      </c>
      <c r="I32" t="n" s="5">
        <v>23.53</v>
      </c>
      <c r="J32" s="2">
        <f>F32+(TRUNC(I32/100*F32,2))</f>
      </c>
      <c r="K32" s="2">
        <f>G32+(TRUNC(I32/100*G32,2))</f>
      </c>
      <c r="L32" s="2">
        <f>TRUNC(J32+K32,2)</f>
      </c>
      <c r="M32" s="2">
        <f>TRUNC(IF((J32+K32), (J32/(J32+K32)*O32), 0), 2)</f>
      </c>
      <c r="N32" s="2">
        <f>TRUNC(IF((J32+K32), (K32/(J32+K32)*O32), 0), 2)</f>
      </c>
      <c r="O32" s="2">
        <f>TRUNC(L32*E32,2)</f>
      </c>
      <c r="P32" s="4">
        <f>IF(O32&lt;=(Referencial!O32*1.05),"PREÇO VÁLIDO","PREÇO INVÁLIDO")</f>
      </c>
    </row>
    <row r="33" ht="25.0" customHeight="true">
      <c r="A33" t="s" s="4">
        <v>24</v>
      </c>
      <c r="B33" t="s" s="4">
        <v>51</v>
      </c>
      <c r="C33" t="s" s="4">
        <v>52</v>
      </c>
      <c r="D33" t="s" s="4">
        <v>44</v>
      </c>
      <c r="E33" t="n" s="4">
        <v>212.61</v>
      </c>
      <c r="F33" t="n" s="2">
        <v>0.0</v>
      </c>
      <c r="G33" t="n" s="2">
        <v>84.5</v>
      </c>
      <c r="H33" s="2">
        <f>F33+G33</f>
      </c>
      <c r="I33" t="n" s="5">
        <v>23.53</v>
      </c>
      <c r="J33" s="2">
        <f>F33+(TRUNC(I33/100*F33,2))</f>
      </c>
      <c r="K33" s="2">
        <f>G33+(TRUNC(I33/100*G33,2))</f>
      </c>
      <c r="L33" s="2">
        <f>TRUNC(J33+K33,2)</f>
      </c>
      <c r="M33" s="2">
        <f>TRUNC(IF((J33+K33), (J33/(J33+K33)*O33), 0), 2)</f>
      </c>
      <c r="N33" s="2">
        <f>TRUNC(IF((J33+K33), (K33/(J33+K33)*O33), 0), 2)</f>
      </c>
      <c r="O33" s="2">
        <f>TRUNC(L33*E33,2)</f>
      </c>
      <c r="P33" s="4">
        <f>IF(O33&lt;=(Referencial!O33*1.05),"PREÇO VÁLIDO","PREÇO INVÁLIDO")</f>
      </c>
    </row>
    <row r="34" ht="25.0" customHeight="true">
      <c r="A34" t="s" s="4">
        <v>24</v>
      </c>
      <c r="B34" t="s" s="4">
        <v>53</v>
      </c>
      <c r="C34" t="s" s="4">
        <v>54</v>
      </c>
      <c r="D34" t="s" s="4">
        <v>55</v>
      </c>
      <c r="E34" t="n" s="4">
        <v>4252.2</v>
      </c>
      <c r="F34" t="n" s="2">
        <v>0.97</v>
      </c>
      <c r="G34" t="n" s="2">
        <v>0.32</v>
      </c>
      <c r="H34" s="2">
        <f>F34+G34</f>
      </c>
      <c r="I34" t="n" s="5">
        <v>23.53</v>
      </c>
      <c r="J34" s="2">
        <f>F34+(TRUNC(I34/100*F34,2))</f>
      </c>
      <c r="K34" s="2">
        <f>G34+(TRUNC(I34/100*G34,2))</f>
      </c>
      <c r="L34" s="2">
        <f>TRUNC(J34+K34,2)</f>
      </c>
      <c r="M34" s="2">
        <f>TRUNC(IF((J34+K34), (J34/(J34+K34)*O34), 0), 2)</f>
      </c>
      <c r="N34" s="2">
        <f>TRUNC(IF((J34+K34), (K34/(J34+K34)*O34), 0), 2)</f>
      </c>
      <c r="O34" s="2">
        <f>TRUNC(L34*E34,2)</f>
      </c>
      <c r="P34" s="4">
        <f>IF(O34&lt;=(Referencial!O34*1.05),"PREÇO VÁLIDO","PREÇO INVÁLIDO")</f>
      </c>
    </row>
    <row r="35" ht="25.0" customHeight="true">
      <c r="A35" t="s" s="4">
        <v>24</v>
      </c>
      <c r="B35" t="s" s="4">
        <v>56</v>
      </c>
      <c r="C35" t="s" s="4">
        <v>57</v>
      </c>
      <c r="D35" t="s" s="4">
        <v>44</v>
      </c>
      <c r="E35" t="n" s="4">
        <v>212.61</v>
      </c>
      <c r="F35" t="n" s="2">
        <v>0.0</v>
      </c>
      <c r="G35" t="n" s="2">
        <v>11.2</v>
      </c>
      <c r="H35" s="2">
        <f>F35+G35</f>
      </c>
      <c r="I35" t="n" s="5">
        <v>23.53</v>
      </c>
      <c r="J35" s="2">
        <f>F35+(TRUNC(I35/100*F35,2))</f>
      </c>
      <c r="K35" s="2">
        <f>G35+(TRUNC(I35/100*G35,2))</f>
      </c>
      <c r="L35" s="2">
        <f>TRUNC(J35+K35,2)</f>
      </c>
      <c r="M35" s="2">
        <f>TRUNC(IF((J35+K35), (J35/(J35+K35)*O35), 0), 2)</f>
      </c>
      <c r="N35" s="2">
        <f>TRUNC(IF((J35+K35), (K35/(J35+K35)*O35), 0), 2)</f>
      </c>
      <c r="O35" s="2">
        <f>TRUNC(L35*E35,2)</f>
      </c>
      <c r="P35" s="4">
        <f>IF(O35&lt;=(Referencial!O35*1.05),"PREÇO VÁLIDO","PREÇO INVÁLIDO")</f>
      </c>
    </row>
    <row r="36">
      <c r="N36" t="s" s="9">
        <v>58</v>
      </c>
      <c r="O36" s="10">
        <f>TRUNC(SUM(O17:O35), 2)</f>
      </c>
    </row>
    <row r="38">
      <c r="A38" t="s" s="12">
        <v>59</v>
      </c>
    </row>
    <row r="39">
      <c r="A39" s="27" t="s">
        <v>4</v>
      </c>
      <c r="B39" s="27" t="s">
        <v>5</v>
      </c>
      <c r="C39" s="27" t="s">
        <v>6</v>
      </c>
      <c r="D39" s="27" t="s">
        <v>7</v>
      </c>
      <c r="E39" s="27" t="s">
        <v>8</v>
      </c>
      <c r="F39" s="27" t="s">
        <v>9</v>
      </c>
      <c r="G39" s="27" t="s">
        <v>10</v>
      </c>
      <c r="H39" s="27" t="s">
        <v>12</v>
      </c>
      <c r="I39" s="27" t="s">
        <v>13</v>
      </c>
      <c r="J39" s="27" t="s">
        <v>14</v>
      </c>
      <c r="K39" s="27" t="s">
        <v>15</v>
      </c>
      <c r="L39" s="27" t="s">
        <v>11</v>
      </c>
      <c r="M39" s="27" t="s">
        <v>16</v>
      </c>
      <c r="N39" s="27" t="s">
        <v>17</v>
      </c>
      <c r="O39" s="27" t="s">
        <v>18</v>
      </c>
      <c r="P39" s="27" t="s">
        <v>19</v>
      </c>
      <c r="Q39" s="27" t="s">
        <v>20</v>
      </c>
    </row>
    <row r="40" ht="25.0" customHeight="true">
      <c r="A40" s="4"/>
      <c r="B40" s="4"/>
      <c r="C40" t="s" s="4">
        <v>60</v>
      </c>
      <c r="D40" s="4"/>
      <c r="E40" t="n" s="4">
        <v>0.0</v>
      </c>
      <c r="F40" s="2"/>
      <c r="G40" s="2"/>
      <c r="H40" s="4"/>
      <c r="I40" s="5"/>
      <c r="J40" s="4"/>
      <c r="K40" s="4"/>
      <c r="L40" s="4"/>
      <c r="M40" s="4"/>
      <c r="N40" s="4"/>
      <c r="O40" s="4"/>
      <c r="P40" s="4"/>
    </row>
    <row r="41" ht="25.0" customHeight="true">
      <c r="A41" s="4"/>
      <c r="B41" s="4"/>
      <c r="C41" t="s" s="4">
        <v>61</v>
      </c>
      <c r="D41" s="4"/>
      <c r="E41" t="n" s="4">
        <v>0.0</v>
      </c>
      <c r="F41" s="2"/>
      <c r="G41" s="2"/>
      <c r="H41" s="4"/>
      <c r="I41" s="5"/>
      <c r="J41" s="4"/>
      <c r="K41" s="4"/>
      <c r="L41" s="4"/>
      <c r="M41" s="4"/>
      <c r="N41" s="4"/>
      <c r="O41" s="4"/>
      <c r="P41" s="4"/>
    </row>
    <row r="42" ht="25.0" customHeight="true">
      <c r="A42" t="s" s="4">
        <v>24</v>
      </c>
      <c r="B42" t="s" s="4">
        <v>62</v>
      </c>
      <c r="C42" t="s" s="4">
        <v>63</v>
      </c>
      <c r="D42" t="s" s="4">
        <v>36</v>
      </c>
      <c r="E42" t="n" s="4">
        <v>96.0</v>
      </c>
      <c r="F42" t="n" s="2">
        <v>0.0</v>
      </c>
      <c r="G42" t="n" s="2">
        <v>185.39</v>
      </c>
      <c r="H42" s="2">
        <f>F42+G42</f>
      </c>
      <c r="I42" t="n" s="5">
        <v>23.53</v>
      </c>
      <c r="J42" s="2">
        <f>F42+(TRUNC(I42/100*F42,2))</f>
      </c>
      <c r="K42" s="2">
        <f>G42+(TRUNC(I42/100*G42,2))</f>
      </c>
      <c r="L42" s="2">
        <f>TRUNC(J42+K42,2)</f>
      </c>
      <c r="M42" s="2">
        <f>TRUNC(IF((J42+K42), (J42/(J42+K42)*O42), 0), 2)</f>
      </c>
      <c r="N42" s="2">
        <f>TRUNC(IF((J42+K42), (K42/(J42+K42)*O42), 0), 2)</f>
      </c>
      <c r="O42" s="2">
        <f>TRUNC(L42*E42,2)</f>
      </c>
      <c r="P42" s="4">
        <f>IF(O42&lt;=(Referencial!O42*1.05),"PREÇO VÁLIDO","PREÇO INVÁLIDO")</f>
      </c>
    </row>
    <row r="43" ht="25.0" customHeight="true">
      <c r="A43" t="s" s="4">
        <v>24</v>
      </c>
      <c r="B43" t="s" s="4">
        <v>64</v>
      </c>
      <c r="C43" t="s" s="4">
        <v>65</v>
      </c>
      <c r="D43" t="s" s="4">
        <v>30</v>
      </c>
      <c r="E43" t="n" s="4">
        <v>685.39</v>
      </c>
      <c r="F43" t="n" s="2">
        <v>26.41</v>
      </c>
      <c r="G43" t="n" s="2">
        <v>27.14</v>
      </c>
      <c r="H43" s="2">
        <f>F43+G43</f>
      </c>
      <c r="I43" t="n" s="5">
        <v>23.53</v>
      </c>
      <c r="J43" s="2">
        <f>F43+(TRUNC(I43/100*F43,2))</f>
      </c>
      <c r="K43" s="2">
        <f>G43+(TRUNC(I43/100*G43,2))</f>
      </c>
      <c r="L43" s="2">
        <f>TRUNC(J43+K43,2)</f>
      </c>
      <c r="M43" s="2">
        <f>TRUNC(IF((J43+K43), (J43/(J43+K43)*O43), 0), 2)</f>
      </c>
      <c r="N43" s="2">
        <f>TRUNC(IF((J43+K43), (K43/(J43+K43)*O43), 0), 2)</f>
      </c>
      <c r="O43" s="2">
        <f>TRUNC(L43*E43,2)</f>
      </c>
      <c r="P43" s="4">
        <f>IF(O43&lt;=(Referencial!O43*1.05),"PREÇO VÁLIDO","PREÇO INVÁLIDO")</f>
      </c>
    </row>
    <row r="44" ht="25.0" customHeight="true">
      <c r="A44" t="s" s="4">
        <v>24</v>
      </c>
      <c r="B44" t="s" s="4">
        <v>66</v>
      </c>
      <c r="C44" t="s" s="4">
        <v>67</v>
      </c>
      <c r="D44" t="s" s="4">
        <v>68</v>
      </c>
      <c r="E44" t="n" s="4">
        <v>78.98</v>
      </c>
      <c r="F44" t="n" s="2">
        <v>9.15</v>
      </c>
      <c r="G44" t="n" s="2">
        <v>6.2</v>
      </c>
      <c r="H44" s="2">
        <f>F44+G44</f>
      </c>
      <c r="I44" t="n" s="5">
        <v>23.53</v>
      </c>
      <c r="J44" s="2">
        <f>F44+(TRUNC(I44/100*F44,2))</f>
      </c>
      <c r="K44" s="2">
        <f>G44+(TRUNC(I44/100*G44,2))</f>
      </c>
      <c r="L44" s="2">
        <f>TRUNC(J44+K44,2)</f>
      </c>
      <c r="M44" s="2">
        <f>TRUNC(IF((J44+K44), (J44/(J44+K44)*O44), 0), 2)</f>
      </c>
      <c r="N44" s="2">
        <f>TRUNC(IF((J44+K44), (K44/(J44+K44)*O44), 0), 2)</f>
      </c>
      <c r="O44" s="2">
        <f>TRUNC(L44*E44,2)</f>
      </c>
      <c r="P44" s="4">
        <f>IF(O44&lt;=(Referencial!O44*1.05),"PREÇO VÁLIDO","PREÇO INVÁLIDO")</f>
      </c>
    </row>
    <row r="45" ht="25.0" customHeight="true">
      <c r="A45" t="s" s="4">
        <v>24</v>
      </c>
      <c r="B45" t="s" s="4">
        <v>69</v>
      </c>
      <c r="C45" t="s" s="4">
        <v>70</v>
      </c>
      <c r="D45" t="s" s="4">
        <v>68</v>
      </c>
      <c r="E45" t="n" s="4">
        <v>3156.78</v>
      </c>
      <c r="F45" t="n" s="2">
        <v>8.63</v>
      </c>
      <c r="G45" t="n" s="2">
        <v>3.62</v>
      </c>
      <c r="H45" s="2">
        <f>F45+G45</f>
      </c>
      <c r="I45" t="n" s="5">
        <v>23.53</v>
      </c>
      <c r="J45" s="2">
        <f>F45+(TRUNC(I45/100*F45,2))</f>
      </c>
      <c r="K45" s="2">
        <f>G45+(TRUNC(I45/100*G45,2))</f>
      </c>
      <c r="L45" s="2">
        <f>TRUNC(J45+K45,2)</f>
      </c>
      <c r="M45" s="2">
        <f>TRUNC(IF((J45+K45), (J45/(J45+K45)*O45), 0), 2)</f>
      </c>
      <c r="N45" s="2">
        <f>TRUNC(IF((J45+K45), (K45/(J45+K45)*O45), 0), 2)</f>
      </c>
      <c r="O45" s="2">
        <f>TRUNC(L45*E45,2)</f>
      </c>
      <c r="P45" s="4">
        <f>IF(O45&lt;=(Referencial!O45*1.05),"PREÇO VÁLIDO","PREÇO INVÁLIDO")</f>
      </c>
    </row>
    <row r="46" ht="25.0" customHeight="true">
      <c r="A46" t="s" s="4">
        <v>24</v>
      </c>
      <c r="B46" t="s" s="4">
        <v>71</v>
      </c>
      <c r="C46" t="s" s="4">
        <v>72</v>
      </c>
      <c r="D46" t="s" s="4">
        <v>68</v>
      </c>
      <c r="E46" t="n" s="4">
        <v>4259.97</v>
      </c>
      <c r="F46" t="n" s="2">
        <v>7.52</v>
      </c>
      <c r="G46" t="n" s="2">
        <v>1.75</v>
      </c>
      <c r="H46" s="2">
        <f>F46+G46</f>
      </c>
      <c r="I46" t="n" s="5">
        <v>23.53</v>
      </c>
      <c r="J46" s="2">
        <f>F46+(TRUNC(I46/100*F46,2))</f>
      </c>
      <c r="K46" s="2">
        <f>G46+(TRUNC(I46/100*G46,2))</f>
      </c>
      <c r="L46" s="2">
        <f>TRUNC(J46+K46,2)</f>
      </c>
      <c r="M46" s="2">
        <f>TRUNC(IF((J46+K46), (J46/(J46+K46)*O46), 0), 2)</f>
      </c>
      <c r="N46" s="2">
        <f>TRUNC(IF((J46+K46), (K46/(J46+K46)*O46), 0), 2)</f>
      </c>
      <c r="O46" s="2">
        <f>TRUNC(L46*E46,2)</f>
      </c>
      <c r="P46" s="4">
        <f>IF(O46&lt;=(Referencial!O46*1.05),"PREÇO VÁLIDO","PREÇO INVÁLIDO")</f>
      </c>
    </row>
    <row r="47" ht="25.0" customHeight="true">
      <c r="A47" t="s" s="4">
        <v>24</v>
      </c>
      <c r="B47" t="s" s="4">
        <v>73</v>
      </c>
      <c r="C47" t="s" s="4">
        <v>74</v>
      </c>
      <c r="D47" t="s" s="4">
        <v>44</v>
      </c>
      <c r="E47" t="n" s="4">
        <v>98.85</v>
      </c>
      <c r="F47" t="n" s="2">
        <v>740.42</v>
      </c>
      <c r="G47" t="n" s="2">
        <v>37.82</v>
      </c>
      <c r="H47" s="2">
        <f>F47+G47</f>
      </c>
      <c r="I47" t="n" s="5">
        <v>23.53</v>
      </c>
      <c r="J47" s="2">
        <f>F47+(TRUNC(I47/100*F47,2))</f>
      </c>
      <c r="K47" s="2">
        <f>G47+(TRUNC(I47/100*G47,2))</f>
      </c>
      <c r="L47" s="2">
        <f>TRUNC(J47+K47,2)</f>
      </c>
      <c r="M47" s="2">
        <f>TRUNC(IF((J47+K47), (J47/(J47+K47)*O47), 0), 2)</f>
      </c>
      <c r="N47" s="2">
        <f>TRUNC(IF((J47+K47), (K47/(J47+K47)*O47), 0), 2)</f>
      </c>
      <c r="O47" s="2">
        <f>TRUNC(L47*E47,2)</f>
      </c>
      <c r="P47" s="4">
        <f>IF(O47&lt;=(Referencial!O47*1.05),"PREÇO VÁLIDO","PREÇO INVÁLIDO")</f>
      </c>
    </row>
    <row r="48" ht="25.0" customHeight="true">
      <c r="A48" t="s" s="4">
        <v>24</v>
      </c>
      <c r="B48" t="s" s="4">
        <v>75</v>
      </c>
      <c r="C48" t="s" s="4">
        <v>76</v>
      </c>
      <c r="D48" t="s" s="4">
        <v>44</v>
      </c>
      <c r="E48" t="n" s="4">
        <v>98.85</v>
      </c>
      <c r="F48" t="n" s="2">
        <v>0.19</v>
      </c>
      <c r="G48" t="n" s="2">
        <v>49.58</v>
      </c>
      <c r="H48" s="2">
        <f>F48+G48</f>
      </c>
      <c r="I48" t="n" s="5">
        <v>23.53</v>
      </c>
      <c r="J48" s="2">
        <f>F48+(TRUNC(I48/100*F48,2))</f>
      </c>
      <c r="K48" s="2">
        <f>G48+(TRUNC(I48/100*G48,2))</f>
      </c>
      <c r="L48" s="2">
        <f>TRUNC(J48+K48,2)</f>
      </c>
      <c r="M48" s="2">
        <f>TRUNC(IF((J48+K48), (J48/(J48+K48)*O48), 0), 2)</f>
      </c>
      <c r="N48" s="2">
        <f>TRUNC(IF((J48+K48), (K48/(J48+K48)*O48), 0), 2)</f>
      </c>
      <c r="O48" s="2">
        <f>TRUNC(L48*E48,2)</f>
      </c>
      <c r="P48" s="4">
        <f>IF(O48&lt;=(Referencial!O48*1.05),"PREÇO VÁLIDO","PREÇO INVÁLIDO")</f>
      </c>
    </row>
    <row r="49" ht="25.0" customHeight="true">
      <c r="A49" t="s" s="4">
        <v>24</v>
      </c>
      <c r="B49" t="s" s="4">
        <v>77</v>
      </c>
      <c r="C49" t="s" s="4">
        <v>78</v>
      </c>
      <c r="D49" t="s" s="4">
        <v>30</v>
      </c>
      <c r="E49" t="n" s="4">
        <v>478.0</v>
      </c>
      <c r="F49" t="n" s="2">
        <v>12.88</v>
      </c>
      <c r="G49" t="n" s="2">
        <v>10.66</v>
      </c>
      <c r="H49" s="2">
        <f>F49+G49</f>
      </c>
      <c r="I49" t="n" s="5">
        <v>23.53</v>
      </c>
      <c r="J49" s="2">
        <f>F49+(TRUNC(I49/100*F49,2))</f>
      </c>
      <c r="K49" s="2">
        <f>G49+(TRUNC(I49/100*G49,2))</f>
      </c>
      <c r="L49" s="2">
        <f>TRUNC(J49+K49,2)</f>
      </c>
      <c r="M49" s="2">
        <f>TRUNC(IF((J49+K49), (J49/(J49+K49)*O49), 0), 2)</f>
      </c>
      <c r="N49" s="2">
        <f>TRUNC(IF((J49+K49), (K49/(J49+K49)*O49), 0), 2)</f>
      </c>
      <c r="O49" s="2">
        <f>TRUNC(L49*E49,2)</f>
      </c>
      <c r="P49" s="4">
        <f>IF(O49&lt;=(Referencial!O49*1.05),"PREÇO VÁLIDO","PREÇO INVÁLIDO")</f>
      </c>
    </row>
    <row r="50" ht="25.0" customHeight="true">
      <c r="A50" t="s" s="4">
        <v>24</v>
      </c>
      <c r="B50" t="s" s="4">
        <v>79</v>
      </c>
      <c r="C50" t="s" s="4">
        <v>80</v>
      </c>
      <c r="D50" t="s" s="4">
        <v>44</v>
      </c>
      <c r="E50" t="n" s="4">
        <v>310.0</v>
      </c>
      <c r="F50" t="n" s="2">
        <v>3.33</v>
      </c>
      <c r="G50" t="n" s="2">
        <v>26.22</v>
      </c>
      <c r="H50" s="2">
        <f>F50+G50</f>
      </c>
      <c r="I50" t="n" s="5">
        <v>23.53</v>
      </c>
      <c r="J50" s="2">
        <f>F50+(TRUNC(I50/100*F50,2))</f>
      </c>
      <c r="K50" s="2">
        <f>G50+(TRUNC(I50/100*G50,2))</f>
      </c>
      <c r="L50" s="2">
        <f>TRUNC(J50+K50,2)</f>
      </c>
      <c r="M50" s="2">
        <f>TRUNC(IF((J50+K50), (J50/(J50+K50)*O50), 0), 2)</f>
      </c>
      <c r="N50" s="2">
        <f>TRUNC(IF((J50+K50), (K50/(J50+K50)*O50), 0), 2)</f>
      </c>
      <c r="O50" s="2">
        <f>TRUNC(L50*E50,2)</f>
      </c>
      <c r="P50" s="4">
        <f>IF(O50&lt;=(Referencial!O50*1.05),"PREÇO VÁLIDO","PREÇO INVÁLIDO")</f>
      </c>
    </row>
    <row r="51">
      <c r="N51" t="s" s="9">
        <v>58</v>
      </c>
      <c r="O51" s="10">
        <f>TRUNC(SUM(O38:O50), 2)</f>
      </c>
    </row>
    <row r="53">
      <c r="A53" t="s" s="12">
        <v>81</v>
      </c>
    </row>
    <row r="54">
      <c r="A54" s="27" t="s">
        <v>4</v>
      </c>
      <c r="B54" s="27" t="s">
        <v>5</v>
      </c>
      <c r="C54" s="27" t="s">
        <v>6</v>
      </c>
      <c r="D54" s="27" t="s">
        <v>7</v>
      </c>
      <c r="E54" s="27" t="s">
        <v>8</v>
      </c>
      <c r="F54" s="27" t="s">
        <v>9</v>
      </c>
      <c r="G54" s="27" t="s">
        <v>10</v>
      </c>
      <c r="H54" s="27" t="s">
        <v>12</v>
      </c>
      <c r="I54" s="27" t="s">
        <v>13</v>
      </c>
      <c r="J54" s="27" t="s">
        <v>14</v>
      </c>
      <c r="K54" s="27" t="s">
        <v>15</v>
      </c>
      <c r="L54" s="27" t="s">
        <v>11</v>
      </c>
      <c r="M54" s="27" t="s">
        <v>16</v>
      </c>
      <c r="N54" s="27" t="s">
        <v>17</v>
      </c>
      <c r="O54" s="27" t="s">
        <v>18</v>
      </c>
      <c r="P54" s="27" t="s">
        <v>19</v>
      </c>
      <c r="Q54" s="27" t="s">
        <v>20</v>
      </c>
    </row>
    <row r="55" ht="25.0" customHeight="true">
      <c r="A55" s="4"/>
      <c r="B55" s="4"/>
      <c r="C55" t="s" s="4">
        <v>82</v>
      </c>
      <c r="D55" s="4"/>
      <c r="E55" t="n" s="4">
        <v>0.0</v>
      </c>
      <c r="F55" s="2"/>
      <c r="G55" s="2"/>
      <c r="H55" s="4"/>
      <c r="I55" s="5"/>
      <c r="J55" s="4"/>
      <c r="K55" s="4"/>
      <c r="L55" s="4"/>
      <c r="M55" s="4"/>
      <c r="N55" s="4"/>
      <c r="O55" s="4"/>
      <c r="P55" s="4"/>
    </row>
    <row r="56" ht="25.0" customHeight="true">
      <c r="A56" s="4"/>
      <c r="B56" s="4"/>
      <c r="C56" t="s" s="4">
        <v>83</v>
      </c>
      <c r="D56" s="4"/>
      <c r="E56" t="n" s="4">
        <v>0.0</v>
      </c>
      <c r="F56" s="2"/>
      <c r="G56" s="2"/>
      <c r="H56" s="4"/>
      <c r="I56" s="5"/>
      <c r="J56" s="4"/>
      <c r="K56" s="4"/>
      <c r="L56" s="4"/>
      <c r="M56" s="4"/>
      <c r="N56" s="4"/>
      <c r="O56" s="4"/>
      <c r="P56" s="4"/>
    </row>
    <row r="57" ht="25.0" customHeight="true">
      <c r="A57" t="s" s="4">
        <v>24</v>
      </c>
      <c r="B57" t="s" s="4">
        <v>84</v>
      </c>
      <c r="C57" t="s" s="4">
        <v>85</v>
      </c>
      <c r="D57" t="s" s="4">
        <v>36</v>
      </c>
      <c r="E57" t="n" s="4">
        <v>50.0</v>
      </c>
      <c r="F57" t="n" s="2">
        <v>444.04</v>
      </c>
      <c r="G57" t="n" s="2">
        <v>2.28</v>
      </c>
      <c r="H57" s="2">
        <f>F57+G57</f>
      </c>
      <c r="I57" t="n" s="5">
        <v>23.53</v>
      </c>
      <c r="J57" s="2">
        <f>F57+(TRUNC(I57/100*F57,2))</f>
      </c>
      <c r="K57" s="2">
        <f>G57+(TRUNC(I57/100*G57,2))</f>
      </c>
      <c r="L57" s="2">
        <f>TRUNC(J57+K57,2)</f>
      </c>
      <c r="M57" s="2">
        <f>TRUNC(IF((J57+K57), (J57/(J57+K57)*O57), 0), 2)</f>
      </c>
      <c r="N57" s="2">
        <f>TRUNC(IF((J57+K57), (K57/(J57+K57)*O57), 0), 2)</f>
      </c>
      <c r="O57" s="2">
        <f>TRUNC(L57*E57,2)</f>
      </c>
      <c r="P57" s="4">
        <f>IF(O57&lt;=(Referencial!O57*1.05),"PREÇO VÁLIDO","PREÇO INVÁLIDO")</f>
      </c>
    </row>
    <row r="58" ht="25.0" customHeight="true">
      <c r="A58" t="s" s="4">
        <v>24</v>
      </c>
      <c r="B58" t="s" s="4">
        <v>86</v>
      </c>
      <c r="C58" t="s" s="4">
        <v>87</v>
      </c>
      <c r="D58" t="s" s="4">
        <v>30</v>
      </c>
      <c r="E58" t="n" s="4">
        <v>171.1</v>
      </c>
      <c r="F58" t="n" s="2">
        <v>12.0</v>
      </c>
      <c r="G58" t="n" s="2">
        <v>0.53</v>
      </c>
      <c r="H58" s="2">
        <f>F58+G58</f>
      </c>
      <c r="I58" t="n" s="5">
        <v>23.53</v>
      </c>
      <c r="J58" s="2">
        <f>F58+(TRUNC(I58/100*F58,2))</f>
      </c>
      <c r="K58" s="2">
        <f>G58+(TRUNC(I58/100*G58,2))</f>
      </c>
      <c r="L58" s="2">
        <f>TRUNC(J58+K58,2)</f>
      </c>
      <c r="M58" s="2">
        <f>TRUNC(IF((J58+K58), (J58/(J58+K58)*O58), 0), 2)</f>
      </c>
      <c r="N58" s="2">
        <f>TRUNC(IF((J58+K58), (K58/(J58+K58)*O58), 0), 2)</f>
      </c>
      <c r="O58" s="2">
        <f>TRUNC(L58*E58,2)</f>
      </c>
      <c r="P58" s="4">
        <f>IF(O58&lt;=(Referencial!O58*1.05),"PREÇO VÁLIDO","PREÇO INVÁLIDO")</f>
      </c>
    </row>
    <row r="59" ht="25.0" customHeight="true">
      <c r="A59" t="s" s="4">
        <v>24</v>
      </c>
      <c r="B59" t="s" s="4">
        <v>88</v>
      </c>
      <c r="C59" t="s" s="4">
        <v>89</v>
      </c>
      <c r="D59" t="s" s="4">
        <v>30</v>
      </c>
      <c r="E59" t="n" s="4">
        <v>248.0</v>
      </c>
      <c r="F59" t="n" s="2">
        <v>2.21</v>
      </c>
      <c r="G59" t="n" s="2">
        <v>0.0</v>
      </c>
      <c r="H59" s="2">
        <f>F59+G59</f>
      </c>
      <c r="I59" t="n" s="5">
        <v>23.53</v>
      </c>
      <c r="J59" s="2">
        <f>F59+(TRUNC(I59/100*F59,2))</f>
      </c>
      <c r="K59" s="2">
        <f>G59+(TRUNC(I59/100*G59,2))</f>
      </c>
      <c r="L59" s="2">
        <f>TRUNC(J59+K59,2)</f>
      </c>
      <c r="M59" s="2">
        <f>TRUNC(IF((J59+K59), (J59/(J59+K59)*O59), 0), 2)</f>
      </c>
      <c r="N59" s="2">
        <f>TRUNC(IF((J59+K59), (K59/(J59+K59)*O59), 0), 2)</f>
      </c>
      <c r="O59" s="2">
        <f>TRUNC(L59*E59,2)</f>
      </c>
      <c r="P59" s="4">
        <f>IF(O59&lt;=(Referencial!O59*1.05),"PREÇO VÁLIDO","PREÇO INVÁLIDO")</f>
      </c>
    </row>
    <row r="60" ht="25.0" customHeight="true">
      <c r="A60" t="s" s="4">
        <v>24</v>
      </c>
      <c r="B60" t="s" s="4">
        <v>90</v>
      </c>
      <c r="C60" t="s" s="4">
        <v>91</v>
      </c>
      <c r="D60" t="s" s="4">
        <v>44</v>
      </c>
      <c r="E60" t="n" s="4">
        <v>124.0</v>
      </c>
      <c r="F60" t="n" s="2">
        <v>0.0</v>
      </c>
      <c r="G60" t="n" s="2">
        <v>137.67</v>
      </c>
      <c r="H60" s="2">
        <f>F60+G60</f>
      </c>
      <c r="I60" t="n" s="5">
        <v>23.53</v>
      </c>
      <c r="J60" s="2">
        <f>F60+(TRUNC(I60/100*F60,2))</f>
      </c>
      <c r="K60" s="2">
        <f>G60+(TRUNC(I60/100*G60,2))</f>
      </c>
      <c r="L60" s="2">
        <f>TRUNC(J60+K60,2)</f>
      </c>
      <c r="M60" s="2">
        <f>TRUNC(IF((J60+K60), (J60/(J60+K60)*O60), 0), 2)</f>
      </c>
      <c r="N60" s="2">
        <f>TRUNC(IF((J60+K60), (K60/(J60+K60)*O60), 0), 2)</f>
      </c>
      <c r="O60" s="2">
        <f>TRUNC(L60*E60,2)</f>
      </c>
      <c r="P60" s="4">
        <f>IF(O60&lt;=(Referencial!O60*1.05),"PREÇO VÁLIDO","PREÇO INVÁLIDO")</f>
      </c>
    </row>
    <row r="61" ht="25.0" customHeight="true">
      <c r="A61" s="4"/>
      <c r="B61" s="4"/>
      <c r="C61" t="s" s="4">
        <v>92</v>
      </c>
      <c r="D61" s="4"/>
      <c r="E61" t="n" s="4">
        <v>0.0</v>
      </c>
      <c r="F61" s="2"/>
      <c r="G61" s="2"/>
      <c r="H61" s="4"/>
      <c r="I61" s="5"/>
      <c r="J61" s="4"/>
      <c r="K61" s="4"/>
      <c r="L61" s="4"/>
      <c r="M61" s="4"/>
      <c r="N61" s="4"/>
      <c r="O61" s="4"/>
      <c r="P61" s="4"/>
    </row>
    <row r="62" ht="25.0" customHeight="true">
      <c r="A62" s="4"/>
      <c r="B62" s="4"/>
      <c r="C62" t="s" s="4">
        <v>41</v>
      </c>
      <c r="D62" s="4"/>
      <c r="E62" t="n" s="4">
        <v>0.0</v>
      </c>
      <c r="F62" s="2"/>
      <c r="G62" s="2"/>
      <c r="H62" s="4"/>
      <c r="I62" s="5"/>
      <c r="J62" s="4"/>
      <c r="K62" s="4"/>
      <c r="L62" s="4"/>
      <c r="M62" s="4"/>
      <c r="N62" s="4"/>
      <c r="O62" s="4"/>
      <c r="P62" s="4"/>
    </row>
    <row r="63" ht="25.0" customHeight="true">
      <c r="A63" t="s" s="4">
        <v>24</v>
      </c>
      <c r="B63" t="s" s="4">
        <v>93</v>
      </c>
      <c r="C63" t="s" s="4">
        <v>94</v>
      </c>
      <c r="D63" t="s" s="4">
        <v>44</v>
      </c>
      <c r="E63" t="n" s="4">
        <v>40.0</v>
      </c>
      <c r="F63" t="n" s="2">
        <v>0.0</v>
      </c>
      <c r="G63" t="n" s="2">
        <v>66.89</v>
      </c>
      <c r="H63" s="2">
        <f>F63+G63</f>
      </c>
      <c r="I63" t="n" s="5">
        <v>23.53</v>
      </c>
      <c r="J63" s="2">
        <f>F63+(TRUNC(I63/100*F63,2))</f>
      </c>
      <c r="K63" s="2">
        <f>G63+(TRUNC(I63/100*G63,2))</f>
      </c>
      <c r="L63" s="2">
        <f>TRUNC(J63+K63,2)</f>
      </c>
      <c r="M63" s="2">
        <f>TRUNC(IF((J63+K63), (J63/(J63+K63)*O63), 0), 2)</f>
      </c>
      <c r="N63" s="2">
        <f>TRUNC(IF((J63+K63), (K63/(J63+K63)*O63), 0), 2)</f>
      </c>
      <c r="O63" s="2">
        <f>TRUNC(L63*E63,2)</f>
      </c>
      <c r="P63" s="4">
        <f>IF(O63&lt;=(Referencial!O63*1.05),"PREÇO VÁLIDO","PREÇO INVÁLIDO")</f>
      </c>
    </row>
    <row r="64" ht="25.0" customHeight="true">
      <c r="A64" t="s" s="4">
        <v>24</v>
      </c>
      <c r="B64" t="s" s="4">
        <v>42</v>
      </c>
      <c r="C64" t="s" s="4">
        <v>43</v>
      </c>
      <c r="D64" t="s" s="4">
        <v>44</v>
      </c>
      <c r="E64" t="n" s="4">
        <v>100.0</v>
      </c>
      <c r="F64" t="n" s="2">
        <v>12.66</v>
      </c>
      <c r="G64" t="n" s="2">
        <v>4.43</v>
      </c>
      <c r="H64" s="2">
        <f>F64+G64</f>
      </c>
      <c r="I64" t="n" s="5">
        <v>23.53</v>
      </c>
      <c r="J64" s="2">
        <f>F64+(TRUNC(I64/100*F64,2))</f>
      </c>
      <c r="K64" s="2">
        <f>G64+(TRUNC(I64/100*G64,2))</f>
      </c>
      <c r="L64" s="2">
        <f>TRUNC(J64+K64,2)</f>
      </c>
      <c r="M64" s="2">
        <f>TRUNC(IF((J64+K64), (J64/(J64+K64)*O64), 0), 2)</f>
      </c>
      <c r="N64" s="2">
        <f>TRUNC(IF((J64+K64), (K64/(J64+K64)*O64), 0), 2)</f>
      </c>
      <c r="O64" s="2">
        <f>TRUNC(L64*E64,2)</f>
      </c>
      <c r="P64" s="4">
        <f>IF(O64&lt;=(Referencial!O64*1.05),"PREÇO VÁLIDO","PREÇO INVÁLIDO")</f>
      </c>
    </row>
    <row r="65" ht="25.0" customHeight="true">
      <c r="A65" t="s" s="4">
        <v>24</v>
      </c>
      <c r="B65" t="s" s="4">
        <v>45</v>
      </c>
      <c r="C65" t="s" s="4">
        <v>46</v>
      </c>
      <c r="D65" t="s" s="4">
        <v>44</v>
      </c>
      <c r="E65" t="n" s="4">
        <v>6.81</v>
      </c>
      <c r="F65" t="n" s="2">
        <v>0.0</v>
      </c>
      <c r="G65" t="n" s="2">
        <v>313.1</v>
      </c>
      <c r="H65" s="2">
        <f>F65+G65</f>
      </c>
      <c r="I65" t="n" s="5">
        <v>23.53</v>
      </c>
      <c r="J65" s="2">
        <f>F65+(TRUNC(I65/100*F65,2))</f>
      </c>
      <c r="K65" s="2">
        <f>G65+(TRUNC(I65/100*G65,2))</f>
      </c>
      <c r="L65" s="2">
        <f>TRUNC(J65+K65,2)</f>
      </c>
      <c r="M65" s="2">
        <f>TRUNC(IF((J65+K65), (J65/(J65+K65)*O65), 0), 2)</f>
      </c>
      <c r="N65" s="2">
        <f>TRUNC(IF((J65+K65), (K65/(J65+K65)*O65), 0), 2)</f>
      </c>
      <c r="O65" s="2">
        <f>TRUNC(L65*E65,2)</f>
      </c>
      <c r="P65" s="4">
        <f>IF(O65&lt;=(Referencial!O65*1.05),"PREÇO VÁLIDO","PREÇO INVÁLIDO")</f>
      </c>
    </row>
    <row r="66" ht="25.0" customHeight="true">
      <c r="A66" t="s" s="4">
        <v>24</v>
      </c>
      <c r="B66" t="s" s="4">
        <v>47</v>
      </c>
      <c r="C66" t="s" s="4">
        <v>48</v>
      </c>
      <c r="D66" t="s" s="4">
        <v>36</v>
      </c>
      <c r="E66" t="n" s="4">
        <v>70.0</v>
      </c>
      <c r="F66" t="n" s="2">
        <v>0.0</v>
      </c>
      <c r="G66" t="n" s="2">
        <v>11.56</v>
      </c>
      <c r="H66" s="2">
        <f>F66+G66</f>
      </c>
      <c r="I66" t="n" s="5">
        <v>23.53</v>
      </c>
      <c r="J66" s="2">
        <f>F66+(TRUNC(I66/100*F66,2))</f>
      </c>
      <c r="K66" s="2">
        <f>G66+(TRUNC(I66/100*G66,2))</f>
      </c>
      <c r="L66" s="2">
        <f>TRUNC(J66+K66,2)</f>
      </c>
      <c r="M66" s="2">
        <f>TRUNC(IF((J66+K66), (J66/(J66+K66)*O66), 0), 2)</f>
      </c>
      <c r="N66" s="2">
        <f>TRUNC(IF((J66+K66), (K66/(J66+K66)*O66), 0), 2)</f>
      </c>
      <c r="O66" s="2">
        <f>TRUNC(L66*E66,2)</f>
      </c>
      <c r="P66" s="4">
        <f>IF(O66&lt;=(Referencial!O66*1.05),"PREÇO VÁLIDO","PREÇO INVÁLIDO")</f>
      </c>
    </row>
    <row r="67" ht="25.0" customHeight="true">
      <c r="A67" t="s" s="4">
        <v>24</v>
      </c>
      <c r="B67" t="s" s="4">
        <v>95</v>
      </c>
      <c r="C67" t="s" s="4">
        <v>96</v>
      </c>
      <c r="D67" t="s" s="4">
        <v>97</v>
      </c>
      <c r="E67" t="n" s="4">
        <v>35.0</v>
      </c>
      <c r="F67" t="n" s="2">
        <v>0.0</v>
      </c>
      <c r="G67" t="n" s="2">
        <v>102.23</v>
      </c>
      <c r="H67" s="2">
        <f>F67+G67</f>
      </c>
      <c r="I67" t="n" s="5">
        <v>23.53</v>
      </c>
      <c r="J67" s="2">
        <f>F67+(TRUNC(I67/100*F67,2))</f>
      </c>
      <c r="K67" s="2">
        <f>G67+(TRUNC(I67/100*G67,2))</f>
      </c>
      <c r="L67" s="2">
        <f>TRUNC(J67+K67,2)</f>
      </c>
      <c r="M67" s="2">
        <f>TRUNC(IF((J67+K67), (J67/(J67+K67)*O67), 0), 2)</f>
      </c>
      <c r="N67" s="2">
        <f>TRUNC(IF((J67+K67), (K67/(J67+K67)*O67), 0), 2)</f>
      </c>
      <c r="O67" s="2">
        <f>TRUNC(L67*E67,2)</f>
      </c>
      <c r="P67" s="4">
        <f>IF(O67&lt;=(Referencial!O67*1.05),"PREÇO VÁLIDO","PREÇO INVÁLIDO")</f>
      </c>
    </row>
    <row r="68" ht="25.0" customHeight="true">
      <c r="A68" t="s" s="4">
        <v>24</v>
      </c>
      <c r="B68" t="s" s="4">
        <v>98</v>
      </c>
      <c r="C68" t="s" s="4">
        <v>99</v>
      </c>
      <c r="D68" t="s" s="4">
        <v>30</v>
      </c>
      <c r="E68" t="n" s="4">
        <v>350.0</v>
      </c>
      <c r="F68" t="n" s="2">
        <v>0.0</v>
      </c>
      <c r="G68" t="n" s="2">
        <v>9.39</v>
      </c>
      <c r="H68" s="2">
        <f>F68+G68</f>
      </c>
      <c r="I68" t="n" s="5">
        <v>23.53</v>
      </c>
      <c r="J68" s="2">
        <f>F68+(TRUNC(I68/100*F68,2))</f>
      </c>
      <c r="K68" s="2">
        <f>G68+(TRUNC(I68/100*G68,2))</f>
      </c>
      <c r="L68" s="2">
        <f>TRUNC(J68+K68,2)</f>
      </c>
      <c r="M68" s="2">
        <f>TRUNC(IF((J68+K68), (J68/(J68+K68)*O68), 0), 2)</f>
      </c>
      <c r="N68" s="2">
        <f>TRUNC(IF((J68+K68), (K68/(J68+K68)*O68), 0), 2)</f>
      </c>
      <c r="O68" s="2">
        <f>TRUNC(L68*E68,2)</f>
      </c>
      <c r="P68" s="4">
        <f>IF(O68&lt;=(Referencial!O68*1.05),"PREÇO VÁLIDO","PREÇO INVÁLIDO")</f>
      </c>
    </row>
    <row r="69" ht="25.0" customHeight="true">
      <c r="A69" t="s" s="4">
        <v>24</v>
      </c>
      <c r="B69" t="s" s="4">
        <v>49</v>
      </c>
      <c r="C69" t="s" s="4">
        <v>50</v>
      </c>
      <c r="D69" t="s" s="4">
        <v>44</v>
      </c>
      <c r="E69" t="n" s="4">
        <v>179.01</v>
      </c>
      <c r="F69" t="n" s="2">
        <v>7.62</v>
      </c>
      <c r="G69" t="n" s="2">
        <v>2.7</v>
      </c>
      <c r="H69" s="2">
        <f>F69+G69</f>
      </c>
      <c r="I69" t="n" s="5">
        <v>23.53</v>
      </c>
      <c r="J69" s="2">
        <f>F69+(TRUNC(I69/100*F69,2))</f>
      </c>
      <c r="K69" s="2">
        <f>G69+(TRUNC(I69/100*G69,2))</f>
      </c>
      <c r="L69" s="2">
        <f>TRUNC(J69+K69,2)</f>
      </c>
      <c r="M69" s="2">
        <f>TRUNC(IF((J69+K69), (J69/(J69+K69)*O69), 0), 2)</f>
      </c>
      <c r="N69" s="2">
        <f>TRUNC(IF((J69+K69), (K69/(J69+K69)*O69), 0), 2)</f>
      </c>
      <c r="O69" s="2">
        <f>TRUNC(L69*E69,2)</f>
      </c>
      <c r="P69" s="4">
        <f>IF(O69&lt;=(Referencial!O69*1.05),"PREÇO VÁLIDO","PREÇO INVÁLIDO")</f>
      </c>
    </row>
    <row r="70" ht="25.0" customHeight="true">
      <c r="A70" t="s" s="4">
        <v>24</v>
      </c>
      <c r="B70" t="s" s="4">
        <v>51</v>
      </c>
      <c r="C70" t="s" s="4">
        <v>52</v>
      </c>
      <c r="D70" t="s" s="4">
        <v>44</v>
      </c>
      <c r="E70" t="n" s="4">
        <v>179.01</v>
      </c>
      <c r="F70" t="n" s="2">
        <v>0.0</v>
      </c>
      <c r="G70" t="n" s="2">
        <v>84.5</v>
      </c>
      <c r="H70" s="2">
        <f>F70+G70</f>
      </c>
      <c r="I70" t="n" s="5">
        <v>23.53</v>
      </c>
      <c r="J70" s="2">
        <f>F70+(TRUNC(I70/100*F70,2))</f>
      </c>
      <c r="K70" s="2">
        <f>G70+(TRUNC(I70/100*G70,2))</f>
      </c>
      <c r="L70" s="2">
        <f>TRUNC(J70+K70,2)</f>
      </c>
      <c r="M70" s="2">
        <f>TRUNC(IF((J70+K70), (J70/(J70+K70)*O70), 0), 2)</f>
      </c>
      <c r="N70" s="2">
        <f>TRUNC(IF((J70+K70), (K70/(J70+K70)*O70), 0), 2)</f>
      </c>
      <c r="O70" s="2">
        <f>TRUNC(L70*E70,2)</f>
      </c>
      <c r="P70" s="4">
        <f>IF(O70&lt;=(Referencial!O70*1.05),"PREÇO VÁLIDO","PREÇO INVÁLIDO")</f>
      </c>
    </row>
    <row r="71" ht="25.0" customHeight="true">
      <c r="A71" t="s" s="4">
        <v>24</v>
      </c>
      <c r="B71" t="s" s="4">
        <v>53</v>
      </c>
      <c r="C71" t="s" s="4">
        <v>54</v>
      </c>
      <c r="D71" t="s" s="4">
        <v>55</v>
      </c>
      <c r="E71" t="n" s="4">
        <v>3580.25</v>
      </c>
      <c r="F71" t="n" s="2">
        <v>0.97</v>
      </c>
      <c r="G71" t="n" s="2">
        <v>0.32</v>
      </c>
      <c r="H71" s="2">
        <f>F71+G71</f>
      </c>
      <c r="I71" t="n" s="5">
        <v>23.53</v>
      </c>
      <c r="J71" s="2">
        <f>F71+(TRUNC(I71/100*F71,2))</f>
      </c>
      <c r="K71" s="2">
        <f>G71+(TRUNC(I71/100*G71,2))</f>
      </c>
      <c r="L71" s="2">
        <f>TRUNC(J71+K71,2)</f>
      </c>
      <c r="M71" s="2">
        <f>TRUNC(IF((J71+K71), (J71/(J71+K71)*O71), 0), 2)</f>
      </c>
      <c r="N71" s="2">
        <f>TRUNC(IF((J71+K71), (K71/(J71+K71)*O71), 0), 2)</f>
      </c>
      <c r="O71" s="2">
        <f>TRUNC(L71*E71,2)</f>
      </c>
      <c r="P71" s="4">
        <f>IF(O71&lt;=(Referencial!O71*1.05),"PREÇO VÁLIDO","PREÇO INVÁLIDO")</f>
      </c>
    </row>
    <row r="72" ht="25.0" customHeight="true">
      <c r="A72" t="s" s="4">
        <v>24</v>
      </c>
      <c r="B72" t="s" s="4">
        <v>56</v>
      </c>
      <c r="C72" t="s" s="4">
        <v>57</v>
      </c>
      <c r="D72" t="s" s="4">
        <v>44</v>
      </c>
      <c r="E72" t="n" s="4">
        <v>179.01</v>
      </c>
      <c r="F72" t="n" s="2">
        <v>0.0</v>
      </c>
      <c r="G72" t="n" s="2">
        <v>11.2</v>
      </c>
      <c r="H72" s="2">
        <f>F72+G72</f>
      </c>
      <c r="I72" t="n" s="5">
        <v>23.53</v>
      </c>
      <c r="J72" s="2">
        <f>F72+(TRUNC(I72/100*F72,2))</f>
      </c>
      <c r="K72" s="2">
        <f>G72+(TRUNC(I72/100*G72,2))</f>
      </c>
      <c r="L72" s="2">
        <f>TRUNC(J72+K72,2)</f>
      </c>
      <c r="M72" s="2">
        <f>TRUNC(IF((J72+K72), (J72/(J72+K72)*O72), 0), 2)</f>
      </c>
      <c r="N72" s="2">
        <f>TRUNC(IF((J72+K72), (K72/(J72+K72)*O72), 0), 2)</f>
      </c>
      <c r="O72" s="2">
        <f>TRUNC(L72*E72,2)</f>
      </c>
      <c r="P72" s="4">
        <f>IF(O72&lt;=(Referencial!O72*1.05),"PREÇO VÁLIDO","PREÇO INVÁLIDO")</f>
      </c>
    </row>
    <row r="73">
      <c r="N73" t="s" s="9">
        <v>58</v>
      </c>
      <c r="O73" s="10">
        <f>TRUNC(SUM(O53:O72), 2)</f>
      </c>
    </row>
    <row r="75">
      <c r="A75" t="s" s="12">
        <v>59</v>
      </c>
    </row>
    <row r="76">
      <c r="A76" s="27" t="s">
        <v>4</v>
      </c>
      <c r="B76" s="27" t="s">
        <v>5</v>
      </c>
      <c r="C76" s="27" t="s">
        <v>6</v>
      </c>
      <c r="D76" s="27" t="s">
        <v>7</v>
      </c>
      <c r="E76" s="27" t="s">
        <v>8</v>
      </c>
      <c r="F76" s="27" t="s">
        <v>9</v>
      </c>
      <c r="G76" s="27" t="s">
        <v>10</v>
      </c>
      <c r="H76" s="27" t="s">
        <v>12</v>
      </c>
      <c r="I76" s="27" t="s">
        <v>13</v>
      </c>
      <c r="J76" s="27" t="s">
        <v>14</v>
      </c>
      <c r="K76" s="27" t="s">
        <v>15</v>
      </c>
      <c r="L76" s="27" t="s">
        <v>11</v>
      </c>
      <c r="M76" s="27" t="s">
        <v>16</v>
      </c>
      <c r="N76" s="27" t="s">
        <v>17</v>
      </c>
      <c r="O76" s="27" t="s">
        <v>18</v>
      </c>
      <c r="P76" s="27" t="s">
        <v>19</v>
      </c>
      <c r="Q76" s="27" t="s">
        <v>20</v>
      </c>
    </row>
    <row r="77" ht="25.0" customHeight="true">
      <c r="A77" s="4"/>
      <c r="B77" s="4"/>
      <c r="C77" t="s" s="4">
        <v>60</v>
      </c>
      <c r="D77" s="4"/>
      <c r="E77" t="n" s="4">
        <v>0.0</v>
      </c>
      <c r="F77" s="2"/>
      <c r="G77" s="2"/>
      <c r="H77" s="4"/>
      <c r="I77" s="5"/>
      <c r="J77" s="4"/>
      <c r="K77" s="4"/>
      <c r="L77" s="4"/>
      <c r="M77" s="4"/>
      <c r="N77" s="4"/>
      <c r="O77" s="4"/>
      <c r="P77" s="4"/>
    </row>
    <row r="78" ht="25.0" customHeight="true">
      <c r="A78" s="4"/>
      <c r="B78" s="4"/>
      <c r="C78" t="s" s="4">
        <v>61</v>
      </c>
      <c r="D78" s="4"/>
      <c r="E78" t="n" s="4">
        <v>0.0</v>
      </c>
      <c r="F78" s="2"/>
      <c r="G78" s="2"/>
      <c r="H78" s="4"/>
      <c r="I78" s="5"/>
      <c r="J78" s="4"/>
      <c r="K78" s="4"/>
      <c r="L78" s="4"/>
      <c r="M78" s="4"/>
      <c r="N78" s="4"/>
      <c r="O78" s="4"/>
      <c r="P78" s="4"/>
    </row>
    <row r="79" ht="25.0" customHeight="true">
      <c r="A79" t="s" s="4">
        <v>24</v>
      </c>
      <c r="B79" t="s" s="4">
        <v>64</v>
      </c>
      <c r="C79" t="s" s="4">
        <v>65</v>
      </c>
      <c r="D79" t="s" s="4">
        <v>30</v>
      </c>
      <c r="E79" t="n" s="4">
        <v>552.5</v>
      </c>
      <c r="F79" t="n" s="2">
        <v>26.41</v>
      </c>
      <c r="G79" t="n" s="2">
        <v>27.14</v>
      </c>
      <c r="H79" s="2">
        <f>F79+G79</f>
      </c>
      <c r="I79" t="n" s="5">
        <v>23.53</v>
      </c>
      <c r="J79" s="2">
        <f>F79+(TRUNC(I79/100*F79,2))</f>
      </c>
      <c r="K79" s="2">
        <f>G79+(TRUNC(I79/100*G79,2))</f>
      </c>
      <c r="L79" s="2">
        <f>TRUNC(J79+K79,2)</f>
      </c>
      <c r="M79" s="2">
        <f>TRUNC(IF((J79+K79), (J79/(J79+K79)*O79), 0), 2)</f>
      </c>
      <c r="N79" s="2">
        <f>TRUNC(IF((J79+K79), (K79/(J79+K79)*O79), 0), 2)</f>
      </c>
      <c r="O79" s="2">
        <f>TRUNC(L79*E79,2)</f>
      </c>
      <c r="P79" s="4">
        <f>IF(O79&lt;=(Referencial!O79*1.05),"PREÇO VÁLIDO","PREÇO INVÁLIDO")</f>
      </c>
    </row>
    <row r="80" ht="25.0" customHeight="true">
      <c r="A80" t="s" s="4">
        <v>24</v>
      </c>
      <c r="B80" t="s" s="4">
        <v>69</v>
      </c>
      <c r="C80" t="s" s="4">
        <v>70</v>
      </c>
      <c r="D80" t="s" s="4">
        <v>68</v>
      </c>
      <c r="E80" t="n" s="4">
        <v>1347.72</v>
      </c>
      <c r="F80" t="n" s="2">
        <v>8.63</v>
      </c>
      <c r="G80" t="n" s="2">
        <v>3.62</v>
      </c>
      <c r="H80" s="2">
        <f>F80+G80</f>
      </c>
      <c r="I80" t="n" s="5">
        <v>23.53</v>
      </c>
      <c r="J80" s="2">
        <f>F80+(TRUNC(I80/100*F80,2))</f>
      </c>
      <c r="K80" s="2">
        <f>G80+(TRUNC(I80/100*G80,2))</f>
      </c>
      <c r="L80" s="2">
        <f>TRUNC(J80+K80,2)</f>
      </c>
      <c r="M80" s="2">
        <f>TRUNC(IF((J80+K80), (J80/(J80+K80)*O80), 0), 2)</f>
      </c>
      <c r="N80" s="2">
        <f>TRUNC(IF((J80+K80), (K80/(J80+K80)*O80), 0), 2)</f>
      </c>
      <c r="O80" s="2">
        <f>TRUNC(L80*E80,2)</f>
      </c>
      <c r="P80" s="4">
        <f>IF(O80&lt;=(Referencial!O80*1.05),"PREÇO VÁLIDO","PREÇO INVÁLIDO")</f>
      </c>
    </row>
    <row r="81" ht="25.0" customHeight="true">
      <c r="A81" t="s" s="4">
        <v>24</v>
      </c>
      <c r="B81" t="s" s="4">
        <v>66</v>
      </c>
      <c r="C81" t="s" s="4">
        <v>67</v>
      </c>
      <c r="D81" t="s" s="4">
        <v>68</v>
      </c>
      <c r="E81" t="n" s="4">
        <v>1653.96</v>
      </c>
      <c r="F81" t="n" s="2">
        <v>9.15</v>
      </c>
      <c r="G81" t="n" s="2">
        <v>6.2</v>
      </c>
      <c r="H81" s="2">
        <f>F81+G81</f>
      </c>
      <c r="I81" t="n" s="5">
        <v>23.53</v>
      </c>
      <c r="J81" s="2">
        <f>F81+(TRUNC(I81/100*F81,2))</f>
      </c>
      <c r="K81" s="2">
        <f>G81+(TRUNC(I81/100*G81,2))</f>
      </c>
      <c r="L81" s="2">
        <f>TRUNC(J81+K81,2)</f>
      </c>
      <c r="M81" s="2">
        <f>TRUNC(IF((J81+K81), (J81/(J81+K81)*O81), 0), 2)</f>
      </c>
      <c r="N81" s="2">
        <f>TRUNC(IF((J81+K81), (K81/(J81+K81)*O81), 0), 2)</f>
      </c>
      <c r="O81" s="2">
        <f>TRUNC(L81*E81,2)</f>
      </c>
      <c r="P81" s="4">
        <f>IF(O81&lt;=(Referencial!O81*1.05),"PREÇO VÁLIDO","PREÇO INVÁLIDO")</f>
      </c>
    </row>
    <row r="82" ht="25.0" customHeight="true">
      <c r="A82" t="s" s="4">
        <v>24</v>
      </c>
      <c r="B82" t="s" s="4">
        <v>100</v>
      </c>
      <c r="C82" t="s" s="4">
        <v>101</v>
      </c>
      <c r="D82" t="s" s="4">
        <v>68</v>
      </c>
      <c r="E82" t="n" s="4">
        <v>39.05</v>
      </c>
      <c r="F82" t="n" s="2">
        <v>8.86</v>
      </c>
      <c r="G82" t="n" s="2">
        <v>9.05</v>
      </c>
      <c r="H82" s="2">
        <f>F82+G82</f>
      </c>
      <c r="I82" t="n" s="5">
        <v>23.53</v>
      </c>
      <c r="J82" s="2">
        <f>F82+(TRUNC(I82/100*F82,2))</f>
      </c>
      <c r="K82" s="2">
        <f>G82+(TRUNC(I82/100*G82,2))</f>
      </c>
      <c r="L82" s="2">
        <f>TRUNC(J82+K82,2)</f>
      </c>
      <c r="M82" s="2">
        <f>TRUNC(IF((J82+K82), (J82/(J82+K82)*O82), 0), 2)</f>
      </c>
      <c r="N82" s="2">
        <f>TRUNC(IF((J82+K82), (K82/(J82+K82)*O82), 0), 2)</f>
      </c>
      <c r="O82" s="2">
        <f>TRUNC(L82*E82,2)</f>
      </c>
      <c r="P82" s="4">
        <f>IF(O82&lt;=(Referencial!O82*1.05),"PREÇO VÁLIDO","PREÇO INVÁLIDO")</f>
      </c>
    </row>
    <row r="83" ht="25.0" customHeight="true">
      <c r="A83" t="s" s="4">
        <v>24</v>
      </c>
      <c r="B83" t="s" s="4">
        <v>73</v>
      </c>
      <c r="C83" t="s" s="4">
        <v>74</v>
      </c>
      <c r="D83" t="s" s="4">
        <v>44</v>
      </c>
      <c r="E83" t="n" s="4">
        <v>56.45</v>
      </c>
      <c r="F83" t="n" s="2">
        <v>740.42</v>
      </c>
      <c r="G83" t="n" s="2">
        <v>37.82</v>
      </c>
      <c r="H83" s="2">
        <f>F83+G83</f>
      </c>
      <c r="I83" t="n" s="5">
        <v>23.53</v>
      </c>
      <c r="J83" s="2">
        <f>F83+(TRUNC(I83/100*F83,2))</f>
      </c>
      <c r="K83" s="2">
        <f>G83+(TRUNC(I83/100*G83,2))</f>
      </c>
      <c r="L83" s="2">
        <f>TRUNC(J83+K83,2)</f>
      </c>
      <c r="M83" s="2">
        <f>TRUNC(IF((J83+K83), (J83/(J83+K83)*O83), 0), 2)</f>
      </c>
      <c r="N83" s="2">
        <f>TRUNC(IF((J83+K83), (K83/(J83+K83)*O83), 0), 2)</f>
      </c>
      <c r="O83" s="2">
        <f>TRUNC(L83*E83,2)</f>
      </c>
      <c r="P83" s="4">
        <f>IF(O83&lt;=(Referencial!O83*1.05),"PREÇO VÁLIDO","PREÇO INVÁLIDO")</f>
      </c>
    </row>
    <row r="84" ht="25.0" customHeight="true">
      <c r="A84" t="s" s="4">
        <v>24</v>
      </c>
      <c r="B84" t="s" s="4">
        <v>75</v>
      </c>
      <c r="C84" t="s" s="4">
        <v>76</v>
      </c>
      <c r="D84" t="s" s="4">
        <v>44</v>
      </c>
      <c r="E84" t="n" s="4">
        <v>56.45</v>
      </c>
      <c r="F84" t="n" s="2">
        <v>0.19</v>
      </c>
      <c r="G84" t="n" s="2">
        <v>49.58</v>
      </c>
      <c r="H84" s="2">
        <f>F84+G84</f>
      </c>
      <c r="I84" t="n" s="5">
        <v>23.53</v>
      </c>
      <c r="J84" s="2">
        <f>F84+(TRUNC(I84/100*F84,2))</f>
      </c>
      <c r="K84" s="2">
        <f>G84+(TRUNC(I84/100*G84,2))</f>
      </c>
      <c r="L84" s="2">
        <f>TRUNC(J84+K84,2)</f>
      </c>
      <c r="M84" s="2">
        <f>TRUNC(IF((J84+K84), (J84/(J84+K84)*O84), 0), 2)</f>
      </c>
      <c r="N84" s="2">
        <f>TRUNC(IF((J84+K84), (K84/(J84+K84)*O84), 0), 2)</f>
      </c>
      <c r="O84" s="2">
        <f>TRUNC(L84*E84,2)</f>
      </c>
      <c r="P84" s="4">
        <f>IF(O84&lt;=(Referencial!O84*1.05),"PREÇO VÁLIDO","PREÇO INVÁLIDO")</f>
      </c>
    </row>
    <row r="85" ht="25.0" customHeight="true">
      <c r="A85" t="s" s="4">
        <v>24</v>
      </c>
      <c r="B85" t="s" s="4">
        <v>102</v>
      </c>
      <c r="C85" t="s" s="4">
        <v>103</v>
      </c>
      <c r="D85" t="s" s="4">
        <v>44</v>
      </c>
      <c r="E85" t="n" s="4">
        <v>552.5</v>
      </c>
      <c r="F85" t="n" s="2">
        <v>16.46</v>
      </c>
      <c r="G85" t="n" s="2">
        <v>13.44</v>
      </c>
      <c r="H85" s="2">
        <f>F85+G85</f>
      </c>
      <c r="I85" t="n" s="5">
        <v>23.53</v>
      </c>
      <c r="J85" s="2">
        <f>F85+(TRUNC(I85/100*F85,2))</f>
      </c>
      <c r="K85" s="2">
        <f>G85+(TRUNC(I85/100*G85,2))</f>
      </c>
      <c r="L85" s="2">
        <f>TRUNC(J85+K85,2)</f>
      </c>
      <c r="M85" s="2">
        <f>TRUNC(IF((J85+K85), (J85/(J85+K85)*O85), 0), 2)</f>
      </c>
      <c r="N85" s="2">
        <f>TRUNC(IF((J85+K85), (K85/(J85+K85)*O85), 0), 2)</f>
      </c>
      <c r="O85" s="2">
        <f>TRUNC(L85*E85,2)</f>
      </c>
      <c r="P85" s="4">
        <f>IF(O85&lt;=(Referencial!O85*1.05),"PREÇO VÁLIDO","PREÇO INVÁLIDO")</f>
      </c>
    </row>
    <row r="86" ht="25.0" customHeight="true">
      <c r="A86" t="s" s="4">
        <v>24</v>
      </c>
      <c r="B86" t="s" s="4">
        <v>90</v>
      </c>
      <c r="C86" t="s" s="4">
        <v>91</v>
      </c>
      <c r="D86" t="s" s="4">
        <v>44</v>
      </c>
      <c r="E86" t="n" s="4">
        <v>150.0</v>
      </c>
      <c r="F86" t="n" s="2">
        <v>0.0</v>
      </c>
      <c r="G86" t="n" s="2">
        <v>137.67</v>
      </c>
      <c r="H86" s="2">
        <f>F86+G86</f>
      </c>
      <c r="I86" t="n" s="5">
        <v>23.53</v>
      </c>
      <c r="J86" s="2">
        <f>F86+(TRUNC(I86/100*F86,2))</f>
      </c>
      <c r="K86" s="2">
        <f>G86+(TRUNC(I86/100*G86,2))</f>
      </c>
      <c r="L86" s="2">
        <f>TRUNC(J86+K86,2)</f>
      </c>
      <c r="M86" s="2">
        <f>TRUNC(IF((J86+K86), (J86/(J86+K86)*O86), 0), 2)</f>
      </c>
      <c r="N86" s="2">
        <f>TRUNC(IF((J86+K86), (K86/(J86+K86)*O86), 0), 2)</f>
      </c>
      <c r="O86" s="2">
        <f>TRUNC(L86*E86,2)</f>
      </c>
      <c r="P86" s="4">
        <f>IF(O86&lt;=(Referencial!O86*1.05),"PREÇO VÁLIDO","PREÇO INVÁLIDO")</f>
      </c>
    </row>
    <row r="87">
      <c r="N87" t="s" s="9">
        <v>58</v>
      </c>
      <c r="O87" s="10">
        <f>TRUNC(SUM(O75:O86), 2)</f>
      </c>
    </row>
    <row r="89">
      <c r="A89" t="s" s="12">
        <v>104</v>
      </c>
    </row>
    <row r="90">
      <c r="A90" s="27" t="s">
        <v>4</v>
      </c>
      <c r="B90" s="27" t="s">
        <v>5</v>
      </c>
      <c r="C90" s="27" t="s">
        <v>6</v>
      </c>
      <c r="D90" s="27" t="s">
        <v>7</v>
      </c>
      <c r="E90" s="27" t="s">
        <v>8</v>
      </c>
      <c r="F90" s="27" t="s">
        <v>9</v>
      </c>
      <c r="G90" s="27" t="s">
        <v>10</v>
      </c>
      <c r="H90" s="27" t="s">
        <v>12</v>
      </c>
      <c r="I90" s="27" t="s">
        <v>13</v>
      </c>
      <c r="J90" s="27" t="s">
        <v>14</v>
      </c>
      <c r="K90" s="27" t="s">
        <v>15</v>
      </c>
      <c r="L90" s="27" t="s">
        <v>11</v>
      </c>
      <c r="M90" s="27" t="s">
        <v>16</v>
      </c>
      <c r="N90" s="27" t="s">
        <v>17</v>
      </c>
      <c r="O90" s="27" t="s">
        <v>18</v>
      </c>
      <c r="P90" s="27" t="s">
        <v>19</v>
      </c>
      <c r="Q90" s="27" t="s">
        <v>20</v>
      </c>
    </row>
    <row r="91" ht="25.0" customHeight="true">
      <c r="A91" s="4"/>
      <c r="B91" s="4"/>
      <c r="C91" t="s" s="4">
        <v>105</v>
      </c>
      <c r="D91" s="4"/>
      <c r="E91" t="n" s="4">
        <v>0.0</v>
      </c>
      <c r="F91" s="2"/>
      <c r="G91" s="2"/>
      <c r="H91" s="4"/>
      <c r="I91" s="5"/>
      <c r="J91" s="4"/>
      <c r="K91" s="4"/>
      <c r="L91" s="4"/>
      <c r="M91" s="4"/>
      <c r="N91" s="4"/>
      <c r="O91" s="4"/>
      <c r="P91" s="4"/>
    </row>
    <row r="92" ht="25.0" customHeight="true">
      <c r="A92" s="4"/>
      <c r="B92" s="4"/>
      <c r="C92" t="s" s="4">
        <v>106</v>
      </c>
      <c r="D92" s="4"/>
      <c r="E92" t="n" s="4">
        <v>0.0</v>
      </c>
      <c r="F92" s="2"/>
      <c r="G92" s="2"/>
      <c r="H92" s="4"/>
      <c r="I92" s="5"/>
      <c r="J92" s="4"/>
      <c r="K92" s="4"/>
      <c r="L92" s="4"/>
      <c r="M92" s="4"/>
      <c r="N92" s="4"/>
      <c r="O92" s="4"/>
      <c r="P92" s="4"/>
    </row>
    <row r="93" ht="25.0" customHeight="true">
      <c r="A93" s="4"/>
      <c r="B93" s="4"/>
      <c r="C93" t="s" s="4">
        <v>107</v>
      </c>
      <c r="D93" s="4"/>
      <c r="E93" t="n" s="4">
        <v>0.0</v>
      </c>
      <c r="F93" s="2"/>
      <c r="G93" s="2"/>
      <c r="H93" s="4"/>
      <c r="I93" s="5"/>
      <c r="J93" s="4"/>
      <c r="K93" s="4"/>
      <c r="L93" s="4"/>
      <c r="M93" s="4"/>
      <c r="N93" s="4"/>
      <c r="O93" s="4"/>
      <c r="P93" s="4"/>
    </row>
    <row r="94" ht="25.0" customHeight="true">
      <c r="A94" t="s" s="4">
        <v>24</v>
      </c>
      <c r="B94" t="s" s="4">
        <v>108</v>
      </c>
      <c r="C94" t="s" s="4">
        <v>109</v>
      </c>
      <c r="D94" t="s" s="4">
        <v>30</v>
      </c>
      <c r="E94" t="n" s="4">
        <v>131.4</v>
      </c>
      <c r="F94" t="n" s="2">
        <v>36.58</v>
      </c>
      <c r="G94" t="n" s="2">
        <v>17.81</v>
      </c>
      <c r="H94" s="2">
        <f>F94+G94</f>
      </c>
      <c r="I94" t="n" s="5">
        <v>23.53</v>
      </c>
      <c r="J94" s="2">
        <f>F94+(TRUNC(I94/100*F94,2))</f>
      </c>
      <c r="K94" s="2">
        <f>G94+(TRUNC(I94/100*G94,2))</f>
      </c>
      <c r="L94" s="2">
        <f>TRUNC(J94+K94,2)</f>
      </c>
      <c r="M94" s="2">
        <f>TRUNC(IF((J94+K94), (J94/(J94+K94)*O94), 0), 2)</f>
      </c>
      <c r="N94" s="2">
        <f>TRUNC(IF((J94+K94), (K94/(J94+K94)*O94), 0), 2)</f>
      </c>
      <c r="O94" s="2">
        <f>TRUNC(L94*E94,2)</f>
      </c>
      <c r="P94" s="4">
        <f>IF(O94&lt;=(Referencial!O94*1.05),"PREÇO VÁLIDO","PREÇO INVÁLIDO")</f>
      </c>
    </row>
    <row r="95" ht="25.0" customHeight="true">
      <c r="A95" s="4"/>
      <c r="B95" s="4"/>
      <c r="C95" t="s" s="4">
        <v>110</v>
      </c>
      <c r="D95" s="4"/>
      <c r="E95" t="n" s="4">
        <v>0.0</v>
      </c>
      <c r="F95" s="2"/>
      <c r="G95" s="2"/>
      <c r="H95" s="4"/>
      <c r="I95" s="5"/>
      <c r="J95" s="4"/>
      <c r="K95" s="4"/>
      <c r="L95" s="4"/>
      <c r="M95" s="4"/>
      <c r="N95" s="4"/>
      <c r="O95" s="4"/>
      <c r="P95" s="4"/>
    </row>
    <row r="96" ht="25.0" customHeight="true">
      <c r="A96" t="s" s="4">
        <v>24</v>
      </c>
      <c r="B96" t="s" s="4">
        <v>111</v>
      </c>
      <c r="C96" t="s" s="4">
        <v>112</v>
      </c>
      <c r="D96" t="s" s="4">
        <v>30</v>
      </c>
      <c r="E96" t="n" s="4">
        <v>1448.7</v>
      </c>
      <c r="F96" t="n" s="2">
        <v>0.06</v>
      </c>
      <c r="G96" t="n" s="2">
        <v>2.2</v>
      </c>
      <c r="H96" s="2">
        <f>F96+G96</f>
      </c>
      <c r="I96" t="n" s="5">
        <v>23.53</v>
      </c>
      <c r="J96" s="2">
        <f>F96+(TRUNC(I96/100*F96,2))</f>
      </c>
      <c r="K96" s="2">
        <f>G96+(TRUNC(I96/100*G96,2))</f>
      </c>
      <c r="L96" s="2">
        <f>TRUNC(J96+K96,2)</f>
      </c>
      <c r="M96" s="2">
        <f>TRUNC(IF((J96+K96), (J96/(J96+K96)*O96), 0), 2)</f>
      </c>
      <c r="N96" s="2">
        <f>TRUNC(IF((J96+K96), (K96/(J96+K96)*O96), 0), 2)</f>
      </c>
      <c r="O96" s="2">
        <f>TRUNC(L96*E96,2)</f>
      </c>
      <c r="P96" s="4">
        <f>IF(O96&lt;=(Referencial!O96*1.05),"PREÇO VÁLIDO","PREÇO INVÁLIDO")</f>
      </c>
    </row>
    <row r="97" ht="25.0" customHeight="true">
      <c r="A97" t="s" s="4">
        <v>24</v>
      </c>
      <c r="B97" t="s" s="4">
        <v>113</v>
      </c>
      <c r="C97" t="s" s="4">
        <v>114</v>
      </c>
      <c r="D97" t="s" s="4">
        <v>30</v>
      </c>
      <c r="E97" t="n" s="4">
        <v>1448.7</v>
      </c>
      <c r="F97" t="n" s="2">
        <v>2.36</v>
      </c>
      <c r="G97" t="n" s="2">
        <v>1.27</v>
      </c>
      <c r="H97" s="2">
        <f>F97+G97</f>
      </c>
      <c r="I97" t="n" s="5">
        <v>23.53</v>
      </c>
      <c r="J97" s="2">
        <f>F97+(TRUNC(I97/100*F97,2))</f>
      </c>
      <c r="K97" s="2">
        <f>G97+(TRUNC(I97/100*G97,2))</f>
      </c>
      <c r="L97" s="2">
        <f>TRUNC(J97+K97,2)</f>
      </c>
      <c r="M97" s="2">
        <f>TRUNC(IF((J97+K97), (J97/(J97+K97)*O97), 0), 2)</f>
      </c>
      <c r="N97" s="2">
        <f>TRUNC(IF((J97+K97), (K97/(J97+K97)*O97), 0), 2)</f>
      </c>
      <c r="O97" s="2">
        <f>TRUNC(L97*E97,2)</f>
      </c>
      <c r="P97" s="4">
        <f>IF(O97&lt;=(Referencial!O97*1.05),"PREÇO VÁLIDO","PREÇO INVÁLIDO")</f>
      </c>
    </row>
    <row r="98" ht="25.0" customHeight="true">
      <c r="A98" t="s" s="4">
        <v>24</v>
      </c>
      <c r="B98" t="s" s="4">
        <v>115</v>
      </c>
      <c r="C98" t="s" s="4">
        <v>116</v>
      </c>
      <c r="D98" t="s" s="4">
        <v>30</v>
      </c>
      <c r="E98" t="n" s="4">
        <v>1448.7</v>
      </c>
      <c r="F98" t="n" s="2">
        <v>13.96</v>
      </c>
      <c r="G98" t="n" s="2">
        <v>10.6</v>
      </c>
      <c r="H98" s="2">
        <f>F98+G98</f>
      </c>
      <c r="I98" t="n" s="5">
        <v>23.53</v>
      </c>
      <c r="J98" s="2">
        <f>F98+(TRUNC(I98/100*F98,2))</f>
      </c>
      <c r="K98" s="2">
        <f>G98+(TRUNC(I98/100*G98,2))</f>
      </c>
      <c r="L98" s="2">
        <f>TRUNC(J98+K98,2)</f>
      </c>
      <c r="M98" s="2">
        <f>TRUNC(IF((J98+K98), (J98/(J98+K98)*O98), 0), 2)</f>
      </c>
      <c r="N98" s="2">
        <f>TRUNC(IF((J98+K98), (K98/(J98+K98)*O98), 0), 2)</f>
      </c>
      <c r="O98" s="2">
        <f>TRUNC(L98*E98,2)</f>
      </c>
      <c r="P98" s="4">
        <f>IF(O98&lt;=(Referencial!O98*1.05),"PREÇO VÁLIDO","PREÇO INVÁLIDO")</f>
      </c>
    </row>
    <row r="99">
      <c r="N99" t="s" s="9">
        <v>58</v>
      </c>
      <c r="O99" s="10">
        <f>TRUNC(SUM(O89:O98), 2)</f>
      </c>
    </row>
    <row r="101">
      <c r="A101" t="s" s="12">
        <v>117</v>
      </c>
    </row>
    <row r="102">
      <c r="A102" s="27" t="s">
        <v>4</v>
      </c>
      <c r="B102" s="27" t="s">
        <v>5</v>
      </c>
      <c r="C102" s="27" t="s">
        <v>6</v>
      </c>
      <c r="D102" s="27" t="s">
        <v>7</v>
      </c>
      <c r="E102" s="27" t="s">
        <v>8</v>
      </c>
      <c r="F102" s="27" t="s">
        <v>9</v>
      </c>
      <c r="G102" s="27" t="s">
        <v>10</v>
      </c>
      <c r="H102" s="27" t="s">
        <v>12</v>
      </c>
      <c r="I102" s="27" t="s">
        <v>13</v>
      </c>
      <c r="J102" s="27" t="s">
        <v>14</v>
      </c>
      <c r="K102" s="27" t="s">
        <v>15</v>
      </c>
      <c r="L102" s="27" t="s">
        <v>11</v>
      </c>
      <c r="M102" s="27" t="s">
        <v>16</v>
      </c>
      <c r="N102" s="27" t="s">
        <v>17</v>
      </c>
      <c r="O102" s="27" t="s">
        <v>18</v>
      </c>
      <c r="P102" s="27" t="s">
        <v>19</v>
      </c>
      <c r="Q102" s="27" t="s">
        <v>20</v>
      </c>
    </row>
    <row r="103" ht="25.0" customHeight="true">
      <c r="A103" s="4"/>
      <c r="B103" s="4"/>
      <c r="C103" t="s" s="4">
        <v>118</v>
      </c>
      <c r="D103" s="4"/>
      <c r="E103" t="n" s="4">
        <v>0.0</v>
      </c>
      <c r="F103" s="2"/>
      <c r="G103" s="2"/>
      <c r="H103" s="4"/>
      <c r="I103" s="5"/>
      <c r="J103" s="4"/>
      <c r="K103" s="4"/>
      <c r="L103" s="4"/>
      <c r="M103" s="4"/>
      <c r="N103" s="4"/>
      <c r="O103" s="4"/>
      <c r="P103" s="4"/>
    </row>
    <row r="104" ht="25.0" customHeight="true">
      <c r="A104" s="4"/>
      <c r="B104" s="4"/>
      <c r="C104" t="s" s="4">
        <v>119</v>
      </c>
      <c r="D104" s="4"/>
      <c r="E104" t="n" s="4">
        <v>0.0</v>
      </c>
      <c r="F104" s="2"/>
      <c r="G104" s="2"/>
      <c r="H104" s="4"/>
      <c r="I104" s="5"/>
      <c r="J104" s="4"/>
      <c r="K104" s="4"/>
      <c r="L104" s="4"/>
      <c r="M104" s="4"/>
      <c r="N104" s="4"/>
      <c r="O104" s="4"/>
      <c r="P104" s="4"/>
    </row>
    <row r="105" ht="25.0" customHeight="true">
      <c r="A105" t="s" s="4">
        <v>24</v>
      </c>
      <c r="B105" t="s" s="4">
        <v>120</v>
      </c>
      <c r="C105" t="s" s="4">
        <v>121</v>
      </c>
      <c r="D105" t="s" s="4">
        <v>30</v>
      </c>
      <c r="E105" t="n" s="4">
        <v>70.0</v>
      </c>
      <c r="F105" t="n" s="2">
        <v>0.0</v>
      </c>
      <c r="G105" t="n" s="2">
        <v>88.59</v>
      </c>
      <c r="H105" s="2">
        <f>F105+G105</f>
      </c>
      <c r="I105" t="n" s="5">
        <v>23.53</v>
      </c>
      <c r="J105" s="2">
        <f>F105+(TRUNC(I105/100*F105,2))</f>
      </c>
      <c r="K105" s="2">
        <f>G105+(TRUNC(I105/100*G105,2))</f>
      </c>
      <c r="L105" s="2">
        <f>TRUNC(J105+K105,2)</f>
      </c>
      <c r="M105" s="2">
        <f>TRUNC(IF((J105+K105), (J105/(J105+K105)*O105), 0), 2)</f>
      </c>
      <c r="N105" s="2">
        <f>TRUNC(IF((J105+K105), (K105/(J105+K105)*O105), 0), 2)</f>
      </c>
      <c r="O105" s="2">
        <f>TRUNC(L105*E105,2)</f>
      </c>
      <c r="P105" s="4">
        <f>IF(O105&lt;=(Referencial!O105*1.05),"PREÇO VÁLIDO","PREÇO INVÁLIDO")</f>
      </c>
    </row>
    <row r="106" ht="25.0" customHeight="true">
      <c r="A106" t="s" s="4">
        <v>24</v>
      </c>
      <c r="B106" t="s" s="4">
        <v>122</v>
      </c>
      <c r="C106" t="s" s="4">
        <v>123</v>
      </c>
      <c r="D106" t="s" s="4">
        <v>30</v>
      </c>
      <c r="E106" t="n" s="4">
        <v>8.0</v>
      </c>
      <c r="F106" t="n" s="2">
        <v>109.52</v>
      </c>
      <c r="G106" t="n" s="2">
        <v>49.74</v>
      </c>
      <c r="H106" s="2">
        <f>F106+G106</f>
      </c>
      <c r="I106" t="n" s="5">
        <v>23.53</v>
      </c>
      <c r="J106" s="2">
        <f>F106+(TRUNC(I106/100*F106,2))</f>
      </c>
      <c r="K106" s="2">
        <f>G106+(TRUNC(I106/100*G106,2))</f>
      </c>
      <c r="L106" s="2">
        <f>TRUNC(J106+K106,2)</f>
      </c>
      <c r="M106" s="2">
        <f>TRUNC(IF((J106+K106), (J106/(J106+K106)*O106), 0), 2)</f>
      </c>
      <c r="N106" s="2">
        <f>TRUNC(IF((J106+K106), (K106/(J106+K106)*O106), 0), 2)</f>
      </c>
      <c r="O106" s="2">
        <f>TRUNC(L106*E106,2)</f>
      </c>
      <c r="P106" s="4">
        <f>IF(O106&lt;=(Referencial!O106*1.05),"PREÇO VÁLIDO","PREÇO INVÁLIDO")</f>
      </c>
    </row>
    <row r="107" ht="25.0" customHeight="true">
      <c r="A107" t="s" s="4">
        <v>24</v>
      </c>
      <c r="B107" t="s" s="4">
        <v>124</v>
      </c>
      <c r="C107" t="s" s="4">
        <v>125</v>
      </c>
      <c r="D107" t="s" s="4">
        <v>30</v>
      </c>
      <c r="E107" t="n" s="4">
        <v>1448.7</v>
      </c>
      <c r="F107" t="n" s="2">
        <v>1.84</v>
      </c>
      <c r="G107" t="n" s="2">
        <v>3.54</v>
      </c>
      <c r="H107" s="2">
        <f>F107+G107</f>
      </c>
      <c r="I107" t="n" s="5">
        <v>23.53</v>
      </c>
      <c r="J107" s="2">
        <f>F107+(TRUNC(I107/100*F107,2))</f>
      </c>
      <c r="K107" s="2">
        <f>G107+(TRUNC(I107/100*G107,2))</f>
      </c>
      <c r="L107" s="2">
        <f>TRUNC(J107+K107,2)</f>
      </c>
      <c r="M107" s="2">
        <f>TRUNC(IF((J107+K107), (J107/(J107+K107)*O107), 0), 2)</f>
      </c>
      <c r="N107" s="2">
        <f>TRUNC(IF((J107+K107), (K107/(J107+K107)*O107), 0), 2)</f>
      </c>
      <c r="O107" s="2">
        <f>TRUNC(L107*E107,2)</f>
      </c>
      <c r="P107" s="4">
        <f>IF(O107&lt;=(Referencial!O107*1.05),"PREÇO VÁLIDO","PREÇO INVÁLIDO")</f>
      </c>
    </row>
    <row r="108" ht="25.0" customHeight="true">
      <c r="A108" t="s" s="4">
        <v>24</v>
      </c>
      <c r="B108" t="s" s="4">
        <v>126</v>
      </c>
      <c r="C108" t="s" s="4">
        <v>127</v>
      </c>
      <c r="D108" t="s" s="4">
        <v>30</v>
      </c>
      <c r="E108" t="n" s="4">
        <v>1448.7</v>
      </c>
      <c r="F108" t="n" s="2">
        <v>15.58</v>
      </c>
      <c r="G108" t="n" s="2">
        <v>26.87</v>
      </c>
      <c r="H108" s="2">
        <f>F108+G108</f>
      </c>
      <c r="I108" t="n" s="5">
        <v>23.53</v>
      </c>
      <c r="J108" s="2">
        <f>F108+(TRUNC(I108/100*F108,2))</f>
      </c>
      <c r="K108" s="2">
        <f>G108+(TRUNC(I108/100*G108,2))</f>
      </c>
      <c r="L108" s="2">
        <f>TRUNC(J108+K108,2)</f>
      </c>
      <c r="M108" s="2">
        <f>TRUNC(IF((J108+K108), (J108/(J108+K108)*O108), 0), 2)</f>
      </c>
      <c r="N108" s="2">
        <f>TRUNC(IF((J108+K108), (K108/(J108+K108)*O108), 0), 2)</f>
      </c>
      <c r="O108" s="2">
        <f>TRUNC(L108*E108,2)</f>
      </c>
      <c r="P108" s="4">
        <f>IF(O108&lt;=(Referencial!O108*1.05),"PREÇO VÁLIDO","PREÇO INVÁLIDO")</f>
      </c>
    </row>
    <row r="109" ht="25.0" customHeight="true">
      <c r="A109" t="s" s="4">
        <v>24</v>
      </c>
      <c r="B109" t="s" s="4">
        <v>128</v>
      </c>
      <c r="C109" t="s" s="4">
        <v>129</v>
      </c>
      <c r="D109" t="s" s="4">
        <v>44</v>
      </c>
      <c r="E109" t="n" s="4">
        <v>21.0</v>
      </c>
      <c r="F109" t="n" s="2">
        <v>134.23</v>
      </c>
      <c r="G109" t="n" s="2">
        <v>71.86</v>
      </c>
      <c r="H109" s="2">
        <f>F109+G109</f>
      </c>
      <c r="I109" t="n" s="5">
        <v>23.53</v>
      </c>
      <c r="J109" s="2">
        <f>F109+(TRUNC(I109/100*F109,2))</f>
      </c>
      <c r="K109" s="2">
        <f>G109+(TRUNC(I109/100*G109,2))</f>
      </c>
      <c r="L109" s="2">
        <f>TRUNC(J109+K109,2)</f>
      </c>
      <c r="M109" s="2">
        <f>TRUNC(IF((J109+K109), (J109/(J109+K109)*O109), 0), 2)</f>
      </c>
      <c r="N109" s="2">
        <f>TRUNC(IF((J109+K109), (K109/(J109+K109)*O109), 0), 2)</f>
      </c>
      <c r="O109" s="2">
        <f>TRUNC(L109*E109,2)</f>
      </c>
      <c r="P109" s="4">
        <f>IF(O109&lt;=(Referencial!O109*1.05),"PREÇO VÁLIDO","PREÇO INVÁLIDO")</f>
      </c>
    </row>
    <row r="110" ht="25.0" customHeight="true">
      <c r="A110" t="s" s="4">
        <v>24</v>
      </c>
      <c r="B110" t="s" s="4">
        <v>130</v>
      </c>
      <c r="C110" t="s" s="4">
        <v>131</v>
      </c>
      <c r="D110" t="s" s="4">
        <v>30</v>
      </c>
      <c r="E110" t="n" s="4">
        <v>350.0</v>
      </c>
      <c r="F110" t="n" s="2">
        <v>2.49</v>
      </c>
      <c r="G110" t="n" s="2">
        <v>0.31</v>
      </c>
      <c r="H110" s="2">
        <f>F110+G110</f>
      </c>
      <c r="I110" t="n" s="5">
        <v>23.53</v>
      </c>
      <c r="J110" s="2">
        <f>F110+(TRUNC(I110/100*F110,2))</f>
      </c>
      <c r="K110" s="2">
        <f>G110+(TRUNC(I110/100*G110,2))</f>
      </c>
      <c r="L110" s="2">
        <f>TRUNC(J110+K110,2)</f>
      </c>
      <c r="M110" s="2">
        <f>TRUNC(IF((J110+K110), (J110/(J110+K110)*O110), 0), 2)</f>
      </c>
      <c r="N110" s="2">
        <f>TRUNC(IF((J110+K110), (K110/(J110+K110)*O110), 0), 2)</f>
      </c>
      <c r="O110" s="2">
        <f>TRUNC(L110*E110,2)</f>
      </c>
      <c r="P110" s="4">
        <f>IF(O110&lt;=(Referencial!O110*1.05),"PREÇO VÁLIDO","PREÇO INVÁLIDO")</f>
      </c>
    </row>
    <row r="111" ht="25.0" customHeight="true">
      <c r="A111" t="s" s="4">
        <v>24</v>
      </c>
      <c r="B111" t="s" s="4">
        <v>132</v>
      </c>
      <c r="C111" t="s" s="4">
        <v>133</v>
      </c>
      <c r="D111" t="s" s="4">
        <v>30</v>
      </c>
      <c r="E111" t="n" s="4">
        <v>350.0</v>
      </c>
      <c r="F111" t="n" s="2">
        <v>85.6</v>
      </c>
      <c r="G111" t="n" s="2">
        <v>13.34</v>
      </c>
      <c r="H111" s="2">
        <f>F111+G111</f>
      </c>
      <c r="I111" t="n" s="5">
        <v>23.53</v>
      </c>
      <c r="J111" s="2">
        <f>F111+(TRUNC(I111/100*F111,2))</f>
      </c>
      <c r="K111" s="2">
        <f>G111+(TRUNC(I111/100*G111,2))</f>
      </c>
      <c r="L111" s="2">
        <f>TRUNC(J111+K111,2)</f>
      </c>
      <c r="M111" s="2">
        <f>TRUNC(IF((J111+K111), (J111/(J111+K111)*O111), 0), 2)</f>
      </c>
      <c r="N111" s="2">
        <f>TRUNC(IF((J111+K111), (K111/(J111+K111)*O111), 0), 2)</f>
      </c>
      <c r="O111" s="2">
        <f>TRUNC(L111*E111,2)</f>
      </c>
      <c r="P111" s="4">
        <f>IF(O111&lt;=(Referencial!O111*1.05),"PREÇO VÁLIDO","PREÇO INVÁLIDO")</f>
      </c>
    </row>
    <row r="112">
      <c r="N112" t="s" s="9">
        <v>58</v>
      </c>
      <c r="O112" s="10">
        <f>TRUNC(SUM(O101:O111), 2)</f>
      </c>
    </row>
    <row r="114">
      <c r="A114" t="s" s="12">
        <v>134</v>
      </c>
    </row>
    <row r="115">
      <c r="A115" s="27" t="s">
        <v>4</v>
      </c>
      <c r="B115" s="27" t="s">
        <v>5</v>
      </c>
      <c r="C115" s="27" t="s">
        <v>6</v>
      </c>
      <c r="D115" s="27" t="s">
        <v>7</v>
      </c>
      <c r="E115" s="27" t="s">
        <v>8</v>
      </c>
      <c r="F115" s="27" t="s">
        <v>9</v>
      </c>
      <c r="G115" s="27" t="s">
        <v>10</v>
      </c>
      <c r="H115" s="27" t="s">
        <v>12</v>
      </c>
      <c r="I115" s="27" t="s">
        <v>13</v>
      </c>
      <c r="J115" s="27" t="s">
        <v>14</v>
      </c>
      <c r="K115" s="27" t="s">
        <v>15</v>
      </c>
      <c r="L115" s="27" t="s">
        <v>11</v>
      </c>
      <c r="M115" s="27" t="s">
        <v>16</v>
      </c>
      <c r="N115" s="27" t="s">
        <v>17</v>
      </c>
      <c r="O115" s="27" t="s">
        <v>18</v>
      </c>
      <c r="P115" s="27" t="s">
        <v>19</v>
      </c>
      <c r="Q115" s="27" t="s">
        <v>20</v>
      </c>
    </row>
    <row r="116" ht="25.0" customHeight="true">
      <c r="A116" s="4"/>
      <c r="B116" s="4"/>
      <c r="C116" t="s" s="4">
        <v>135</v>
      </c>
      <c r="D116" s="4"/>
      <c r="E116" t="n" s="4">
        <v>0.0</v>
      </c>
      <c r="F116" s="2"/>
      <c r="G116" s="2"/>
      <c r="H116" s="4"/>
      <c r="I116" s="5"/>
      <c r="J116" s="4"/>
      <c r="K116" s="4"/>
      <c r="L116" s="4"/>
      <c r="M116" s="4"/>
      <c r="N116" s="4"/>
      <c r="O116" s="4"/>
      <c r="P116" s="4"/>
    </row>
    <row r="117" ht="25.0" customHeight="true">
      <c r="A117" s="4"/>
      <c r="B117" s="4"/>
      <c r="C117" t="s" s="4">
        <v>136</v>
      </c>
      <c r="D117" s="4"/>
      <c r="E117" t="n" s="4">
        <v>0.0</v>
      </c>
      <c r="F117" s="2"/>
      <c r="G117" s="2"/>
      <c r="H117" s="4"/>
      <c r="I117" s="5"/>
      <c r="J117" s="4"/>
      <c r="K117" s="4"/>
      <c r="L117" s="4"/>
      <c r="M117" s="4"/>
      <c r="N117" s="4"/>
      <c r="O117" s="4"/>
      <c r="P117" s="4"/>
    </row>
    <row r="118" ht="25.0" customHeight="true">
      <c r="A118" t="s" s="4">
        <v>24</v>
      </c>
      <c r="B118" t="s" s="4">
        <v>137</v>
      </c>
      <c r="C118" t="s" s="4">
        <v>138</v>
      </c>
      <c r="D118" t="s" s="4">
        <v>30</v>
      </c>
      <c r="E118" t="n" s="4">
        <v>142.0</v>
      </c>
      <c r="F118" t="n" s="2">
        <v>0.0</v>
      </c>
      <c r="G118" t="n" s="2">
        <v>7.54</v>
      </c>
      <c r="H118" s="2">
        <f>F118+G118</f>
      </c>
      <c r="I118" t="n" s="5">
        <v>23.53</v>
      </c>
      <c r="J118" s="2">
        <f>F118+(TRUNC(I118/100*F118,2))</f>
      </c>
      <c r="K118" s="2">
        <f>G118+(TRUNC(I118/100*G118,2))</f>
      </c>
      <c r="L118" s="2">
        <f>TRUNC(J118+K118,2)</f>
      </c>
      <c r="M118" s="2">
        <f>TRUNC(IF((J118+K118), (J118/(J118+K118)*O118), 0), 2)</f>
      </c>
      <c r="N118" s="2">
        <f>TRUNC(IF((J118+K118), (K118/(J118+K118)*O118), 0), 2)</f>
      </c>
      <c r="O118" s="2">
        <f>TRUNC(L118*E118,2)</f>
      </c>
      <c r="P118" s="4">
        <f>IF(O118&lt;=(Referencial!O118*1.05),"PREÇO VÁLIDO","PREÇO INVÁLIDO")</f>
      </c>
    </row>
    <row r="119">
      <c r="N119" t="s" s="9">
        <v>58</v>
      </c>
      <c r="O119" s="10">
        <f>TRUNC(SUM(O114:O118), 2)</f>
      </c>
    </row>
    <row r="120">
      <c r="N120" t="s" s="9">
        <v>139</v>
      </c>
      <c r="O120" s="10">
        <f>TRUNC(SUM(O36,O51,O73,O87,O99,O112,O119), 2)</f>
      </c>
    </row>
    <row r="122">
      <c r="A122">
        <f>CONCATENATE("Importa o presente valor total proposto em: ", TEXT(SUM(O36,O51,O73,O87,O99,O112,O119), "R$ #.###,#0"))</f>
      </c>
    </row>
    <row r="124">
      <c r="B124" t="s" s="12">
        <v>140</v>
      </c>
    </row>
    <row r="125">
      <c r="B125" t="s" s="12">
        <v>141</v>
      </c>
    </row>
  </sheetData>
  <sheetProtection password="E889" sheet="true" scenarios="true" objects="true" selectLockedCells="true"/>
  <autoFilter ref="A18:Q118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2026-03-31T18:03:21Z</dcterms:created>
  <dc:creator>Apache POI</dc:creator>
</cp:coreProperties>
</file>