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821761A4-F1C8-4241-BF34-47DE2C7B4F0D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Proposta!$A$18:$Q$365</definedName>
    <definedName name="_xlnm._FilterDatabase" localSheetId="1" hidden="1">Referencial!$A$18:$Q$365</definedName>
  </definedNames>
  <calcPr calcId="191029"/>
</workbook>
</file>

<file path=xl/calcChain.xml><?xml version="1.0" encoding="utf-8"?>
<calcChain xmlns="http://schemas.openxmlformats.org/spreadsheetml/2006/main">
  <c r="K365" i="2" l="1"/>
  <c r="J365" i="2"/>
  <c r="H365" i="2"/>
  <c r="K364" i="2"/>
  <c r="J364" i="2"/>
  <c r="H364" i="2"/>
  <c r="K362" i="2"/>
  <c r="J362" i="2"/>
  <c r="H362" i="2"/>
  <c r="K361" i="2"/>
  <c r="J361" i="2"/>
  <c r="H361" i="2"/>
  <c r="K360" i="2"/>
  <c r="J360" i="2"/>
  <c r="H360" i="2"/>
  <c r="K359" i="2"/>
  <c r="J359" i="2"/>
  <c r="H359" i="2"/>
  <c r="K358" i="2"/>
  <c r="J358" i="2"/>
  <c r="H358" i="2"/>
  <c r="K357" i="2"/>
  <c r="J357" i="2"/>
  <c r="H357" i="2"/>
  <c r="K356" i="2"/>
  <c r="J356" i="2"/>
  <c r="H356" i="2"/>
  <c r="L349" i="2"/>
  <c r="O349" i="2" s="1"/>
  <c r="P349" i="2" s="1"/>
  <c r="K349" i="2"/>
  <c r="J349" i="2"/>
  <c r="H349" i="2"/>
  <c r="K348" i="2"/>
  <c r="J348" i="2"/>
  <c r="H348" i="2"/>
  <c r="L347" i="2"/>
  <c r="O347" i="2" s="1"/>
  <c r="P347" i="2" s="1"/>
  <c r="K347" i="2"/>
  <c r="J347" i="2"/>
  <c r="H347" i="2"/>
  <c r="K346" i="2"/>
  <c r="J346" i="2"/>
  <c r="H346" i="2"/>
  <c r="L345" i="2"/>
  <c r="O345" i="2" s="1"/>
  <c r="P345" i="2" s="1"/>
  <c r="K345" i="2"/>
  <c r="J345" i="2"/>
  <c r="H345" i="2"/>
  <c r="K344" i="2"/>
  <c r="J344" i="2"/>
  <c r="H344" i="2"/>
  <c r="K343" i="2"/>
  <c r="J343" i="2"/>
  <c r="H343" i="2"/>
  <c r="L342" i="2"/>
  <c r="O342" i="2" s="1"/>
  <c r="P342" i="2" s="1"/>
  <c r="K342" i="2"/>
  <c r="J342" i="2"/>
  <c r="H342" i="2"/>
  <c r="L341" i="2"/>
  <c r="O341" i="2" s="1"/>
  <c r="P341" i="2" s="1"/>
  <c r="K341" i="2"/>
  <c r="J341" i="2"/>
  <c r="H341" i="2"/>
  <c r="K340" i="2"/>
  <c r="J340" i="2"/>
  <c r="H340" i="2"/>
  <c r="P339" i="2"/>
  <c r="L339" i="2"/>
  <c r="O339" i="2" s="1"/>
  <c r="K339" i="2"/>
  <c r="J339" i="2"/>
  <c r="H339" i="2"/>
  <c r="K338" i="2"/>
  <c r="J338" i="2"/>
  <c r="H338" i="2"/>
  <c r="L337" i="2"/>
  <c r="O337" i="2" s="1"/>
  <c r="P337" i="2" s="1"/>
  <c r="K337" i="2"/>
  <c r="J337" i="2"/>
  <c r="H337" i="2"/>
  <c r="K336" i="2"/>
  <c r="J336" i="2"/>
  <c r="H336" i="2"/>
  <c r="K335" i="2"/>
  <c r="J335" i="2"/>
  <c r="H335" i="2"/>
  <c r="N334" i="2"/>
  <c r="L334" i="2"/>
  <c r="O334" i="2" s="1"/>
  <c r="P334" i="2" s="1"/>
  <c r="K334" i="2"/>
  <c r="J334" i="2"/>
  <c r="H334" i="2"/>
  <c r="L333" i="2"/>
  <c r="O333" i="2" s="1"/>
  <c r="P333" i="2" s="1"/>
  <c r="K333" i="2"/>
  <c r="J333" i="2"/>
  <c r="H333" i="2"/>
  <c r="P332" i="2"/>
  <c r="L332" i="2"/>
  <c r="O332" i="2" s="1"/>
  <c r="K332" i="2"/>
  <c r="J332" i="2"/>
  <c r="H332" i="2"/>
  <c r="O326" i="2"/>
  <c r="P326" i="2" s="1"/>
  <c r="L326" i="2"/>
  <c r="K326" i="2"/>
  <c r="J326" i="2"/>
  <c r="N326" i="2" s="1"/>
  <c r="H326" i="2"/>
  <c r="L325" i="2"/>
  <c r="O325" i="2" s="1"/>
  <c r="K325" i="2"/>
  <c r="J325" i="2"/>
  <c r="H325" i="2"/>
  <c r="K324" i="2"/>
  <c r="J324" i="2"/>
  <c r="H324" i="2"/>
  <c r="K323" i="2"/>
  <c r="J323" i="2"/>
  <c r="H323" i="2"/>
  <c r="O322" i="2"/>
  <c r="P322" i="2" s="1"/>
  <c r="M322" i="2"/>
  <c r="L322" i="2"/>
  <c r="K322" i="2"/>
  <c r="J322" i="2"/>
  <c r="N322" i="2" s="1"/>
  <c r="H322" i="2"/>
  <c r="M321" i="2"/>
  <c r="L321" i="2"/>
  <c r="O321" i="2" s="1"/>
  <c r="P321" i="2" s="1"/>
  <c r="K321" i="2"/>
  <c r="J321" i="2"/>
  <c r="H321" i="2"/>
  <c r="K320" i="2"/>
  <c r="J320" i="2"/>
  <c r="H320" i="2"/>
  <c r="L314" i="2"/>
  <c r="O314" i="2" s="1"/>
  <c r="P314" i="2" s="1"/>
  <c r="K314" i="2"/>
  <c r="J314" i="2"/>
  <c r="H314" i="2"/>
  <c r="K313" i="2"/>
  <c r="J313" i="2"/>
  <c r="H313" i="2"/>
  <c r="L312" i="2"/>
  <c r="O312" i="2" s="1"/>
  <c r="P312" i="2" s="1"/>
  <c r="K312" i="2"/>
  <c r="J312" i="2"/>
  <c r="M312" i="2" s="1"/>
  <c r="H312" i="2"/>
  <c r="P311" i="2"/>
  <c r="L311" i="2"/>
  <c r="O311" i="2" s="1"/>
  <c r="M311" i="2" s="1"/>
  <c r="K311" i="2"/>
  <c r="J311" i="2"/>
  <c r="H311" i="2"/>
  <c r="K310" i="2"/>
  <c r="J310" i="2"/>
  <c r="H310" i="2"/>
  <c r="K309" i="2"/>
  <c r="J309" i="2"/>
  <c r="H309" i="2"/>
  <c r="M308" i="2"/>
  <c r="K308" i="2"/>
  <c r="J308" i="2"/>
  <c r="L308" i="2" s="1"/>
  <c r="O308" i="2" s="1"/>
  <c r="H308" i="2"/>
  <c r="K302" i="2"/>
  <c r="J302" i="2"/>
  <c r="H302" i="2"/>
  <c r="K300" i="2"/>
  <c r="J300" i="2"/>
  <c r="H300" i="2"/>
  <c r="K299" i="2"/>
  <c r="J299" i="2"/>
  <c r="H299" i="2"/>
  <c r="K298" i="2"/>
  <c r="J298" i="2"/>
  <c r="H298" i="2"/>
  <c r="K297" i="2"/>
  <c r="J297" i="2"/>
  <c r="H297" i="2"/>
  <c r="K295" i="2"/>
  <c r="J295" i="2"/>
  <c r="H295" i="2"/>
  <c r="K294" i="2"/>
  <c r="J294" i="2"/>
  <c r="H294" i="2"/>
  <c r="K293" i="2"/>
  <c r="J293" i="2"/>
  <c r="H293" i="2"/>
  <c r="K291" i="2"/>
  <c r="J291" i="2"/>
  <c r="H291" i="2"/>
  <c r="K290" i="2"/>
  <c r="J290" i="2"/>
  <c r="H290" i="2"/>
  <c r="K289" i="2"/>
  <c r="J289" i="2"/>
  <c r="H289" i="2"/>
  <c r="K288" i="2"/>
  <c r="J288" i="2"/>
  <c r="H288" i="2"/>
  <c r="K287" i="2"/>
  <c r="J287" i="2"/>
  <c r="H287" i="2"/>
  <c r="K286" i="2"/>
  <c r="J286" i="2"/>
  <c r="H286" i="2"/>
  <c r="K285" i="2"/>
  <c r="J285" i="2"/>
  <c r="H285" i="2"/>
  <c r="K284" i="2"/>
  <c r="J284" i="2"/>
  <c r="H284" i="2"/>
  <c r="K282" i="2"/>
  <c r="J282" i="2"/>
  <c r="H282" i="2"/>
  <c r="O281" i="2"/>
  <c r="P281" i="2" s="1"/>
  <c r="M281" i="2"/>
  <c r="K281" i="2"/>
  <c r="L281" i="2" s="1"/>
  <c r="J281" i="2"/>
  <c r="H281" i="2"/>
  <c r="O280" i="2"/>
  <c r="L280" i="2"/>
  <c r="K280" i="2"/>
  <c r="J280" i="2"/>
  <c r="H280" i="2"/>
  <c r="L279" i="2"/>
  <c r="O279" i="2" s="1"/>
  <c r="P279" i="2" s="1"/>
  <c r="K279" i="2"/>
  <c r="J279" i="2"/>
  <c r="H279" i="2"/>
  <c r="K278" i="2"/>
  <c r="J278" i="2"/>
  <c r="H278" i="2"/>
  <c r="O276" i="2"/>
  <c r="P276" i="2" s="1"/>
  <c r="K276" i="2"/>
  <c r="L276" i="2" s="1"/>
  <c r="J276" i="2"/>
  <c r="H276" i="2"/>
  <c r="O275" i="2"/>
  <c r="L275" i="2"/>
  <c r="K275" i="2"/>
  <c r="J275" i="2"/>
  <c r="N275" i="2" s="1"/>
  <c r="H275" i="2"/>
  <c r="M274" i="2"/>
  <c r="L274" i="2"/>
  <c r="O274" i="2" s="1"/>
  <c r="P274" i="2" s="1"/>
  <c r="K274" i="2"/>
  <c r="J274" i="2"/>
  <c r="H274" i="2"/>
  <c r="K273" i="2"/>
  <c r="J273" i="2"/>
  <c r="H273" i="2"/>
  <c r="O271" i="2"/>
  <c r="M271" i="2"/>
  <c r="K271" i="2"/>
  <c r="L271" i="2" s="1"/>
  <c r="J271" i="2"/>
  <c r="H271" i="2"/>
  <c r="K264" i="2"/>
  <c r="J264" i="2"/>
  <c r="H264" i="2"/>
  <c r="M263" i="2"/>
  <c r="L263" i="2"/>
  <c r="O263" i="2" s="1"/>
  <c r="P263" i="2" s="1"/>
  <c r="K263" i="2"/>
  <c r="J263" i="2"/>
  <c r="H263" i="2"/>
  <c r="P262" i="2"/>
  <c r="M262" i="2"/>
  <c r="L262" i="2"/>
  <c r="O262" i="2" s="1"/>
  <c r="K262" i="2"/>
  <c r="J262" i="2"/>
  <c r="N262" i="2" s="1"/>
  <c r="H262" i="2"/>
  <c r="L261" i="2"/>
  <c r="O261" i="2" s="1"/>
  <c r="P261" i="2" s="1"/>
  <c r="K261" i="2"/>
  <c r="J261" i="2"/>
  <c r="H261" i="2"/>
  <c r="K260" i="2"/>
  <c r="J260" i="2"/>
  <c r="H260" i="2"/>
  <c r="M259" i="2"/>
  <c r="L259" i="2"/>
  <c r="O259" i="2" s="1"/>
  <c r="P259" i="2" s="1"/>
  <c r="K259" i="2"/>
  <c r="J259" i="2"/>
  <c r="H259" i="2"/>
  <c r="P258" i="2"/>
  <c r="M258" i="2"/>
  <c r="L258" i="2"/>
  <c r="O258" i="2" s="1"/>
  <c r="K258" i="2"/>
  <c r="J258" i="2"/>
  <c r="N258" i="2" s="1"/>
  <c r="H258" i="2"/>
  <c r="L257" i="2"/>
  <c r="O257" i="2" s="1"/>
  <c r="P257" i="2" s="1"/>
  <c r="K257" i="2"/>
  <c r="J257" i="2"/>
  <c r="H257" i="2"/>
  <c r="K256" i="2"/>
  <c r="J256" i="2"/>
  <c r="H256" i="2"/>
  <c r="M255" i="2"/>
  <c r="L255" i="2"/>
  <c r="O255" i="2" s="1"/>
  <c r="P255" i="2" s="1"/>
  <c r="K255" i="2"/>
  <c r="J255" i="2"/>
  <c r="H255" i="2"/>
  <c r="P254" i="2"/>
  <c r="M254" i="2"/>
  <c r="L254" i="2"/>
  <c r="O254" i="2" s="1"/>
  <c r="K254" i="2"/>
  <c r="J254" i="2"/>
  <c r="N254" i="2" s="1"/>
  <c r="H254" i="2"/>
  <c r="L253" i="2"/>
  <c r="O253" i="2" s="1"/>
  <c r="P253" i="2" s="1"/>
  <c r="K253" i="2"/>
  <c r="J253" i="2"/>
  <c r="H253" i="2"/>
  <c r="K252" i="2"/>
  <c r="J252" i="2"/>
  <c r="H252" i="2"/>
  <c r="M251" i="2"/>
  <c r="L251" i="2"/>
  <c r="O251" i="2" s="1"/>
  <c r="P251" i="2" s="1"/>
  <c r="K251" i="2"/>
  <c r="J251" i="2"/>
  <c r="H251" i="2"/>
  <c r="P249" i="2"/>
  <c r="L249" i="2"/>
  <c r="O249" i="2" s="1"/>
  <c r="M249" i="2" s="1"/>
  <c r="K249" i="2"/>
  <c r="J249" i="2"/>
  <c r="N249" i="2" s="1"/>
  <c r="H249" i="2"/>
  <c r="N247" i="2"/>
  <c r="L247" i="2"/>
  <c r="O247" i="2" s="1"/>
  <c r="P247" i="2" s="1"/>
  <c r="K247" i="2"/>
  <c r="J247" i="2"/>
  <c r="H247" i="2"/>
  <c r="K246" i="2"/>
  <c r="J246" i="2"/>
  <c r="H246" i="2"/>
  <c r="L245" i="2"/>
  <c r="O245" i="2" s="1"/>
  <c r="P245" i="2" s="1"/>
  <c r="K245" i="2"/>
  <c r="J245" i="2"/>
  <c r="N245" i="2" s="1"/>
  <c r="H245" i="2"/>
  <c r="P244" i="2"/>
  <c r="L244" i="2"/>
  <c r="O244" i="2" s="1"/>
  <c r="M244" i="2" s="1"/>
  <c r="K244" i="2"/>
  <c r="J244" i="2"/>
  <c r="N244" i="2" s="1"/>
  <c r="H244" i="2"/>
  <c r="L243" i="2"/>
  <c r="O243" i="2" s="1"/>
  <c r="K243" i="2"/>
  <c r="J243" i="2"/>
  <c r="H243" i="2"/>
  <c r="K241" i="2"/>
  <c r="J241" i="2"/>
  <c r="H241" i="2"/>
  <c r="M240" i="2"/>
  <c r="L240" i="2"/>
  <c r="O240" i="2" s="1"/>
  <c r="P240" i="2" s="1"/>
  <c r="K240" i="2"/>
  <c r="J240" i="2"/>
  <c r="N240" i="2" s="1"/>
  <c r="H240" i="2"/>
  <c r="P239" i="2"/>
  <c r="L239" i="2"/>
  <c r="O239" i="2" s="1"/>
  <c r="M239" i="2" s="1"/>
  <c r="K239" i="2"/>
  <c r="J239" i="2"/>
  <c r="N239" i="2" s="1"/>
  <c r="H239" i="2"/>
  <c r="N238" i="2"/>
  <c r="L238" i="2"/>
  <c r="O238" i="2" s="1"/>
  <c r="P238" i="2" s="1"/>
  <c r="K238" i="2"/>
  <c r="J238" i="2"/>
  <c r="H238" i="2"/>
  <c r="K236" i="2"/>
  <c r="J236" i="2"/>
  <c r="H236" i="2"/>
  <c r="L235" i="2"/>
  <c r="O235" i="2" s="1"/>
  <c r="K235" i="2"/>
  <c r="J235" i="2"/>
  <c r="H235" i="2"/>
  <c r="P233" i="2"/>
  <c r="L233" i="2"/>
  <c r="O233" i="2" s="1"/>
  <c r="M233" i="2" s="1"/>
  <c r="K233" i="2"/>
  <c r="J233" i="2"/>
  <c r="N233" i="2" s="1"/>
  <c r="H233" i="2"/>
  <c r="L232" i="2"/>
  <c r="O232" i="2" s="1"/>
  <c r="P232" i="2" s="1"/>
  <c r="K232" i="2"/>
  <c r="J232" i="2"/>
  <c r="H232" i="2"/>
  <c r="K231" i="2"/>
  <c r="J231" i="2"/>
  <c r="H231" i="2"/>
  <c r="M230" i="2"/>
  <c r="L230" i="2"/>
  <c r="O230" i="2" s="1"/>
  <c r="P230" i="2" s="1"/>
  <c r="K230" i="2"/>
  <c r="J230" i="2"/>
  <c r="H230" i="2"/>
  <c r="P229" i="2"/>
  <c r="L229" i="2"/>
  <c r="O229" i="2" s="1"/>
  <c r="M229" i="2" s="1"/>
  <c r="K229" i="2"/>
  <c r="J229" i="2"/>
  <c r="N229" i="2" s="1"/>
  <c r="H229" i="2"/>
  <c r="N228" i="2"/>
  <c r="L228" i="2"/>
  <c r="O228" i="2" s="1"/>
  <c r="P228" i="2" s="1"/>
  <c r="K228" i="2"/>
  <c r="J228" i="2"/>
  <c r="H228" i="2"/>
  <c r="K227" i="2"/>
  <c r="J227" i="2"/>
  <c r="H227" i="2"/>
  <c r="L226" i="2"/>
  <c r="O226" i="2" s="1"/>
  <c r="P226" i="2" s="1"/>
  <c r="K226" i="2"/>
  <c r="J226" i="2"/>
  <c r="N226" i="2" s="1"/>
  <c r="H226" i="2"/>
  <c r="P225" i="2"/>
  <c r="L225" i="2"/>
  <c r="O225" i="2" s="1"/>
  <c r="M225" i="2" s="1"/>
  <c r="K225" i="2"/>
  <c r="J225" i="2"/>
  <c r="N225" i="2" s="1"/>
  <c r="H225" i="2"/>
  <c r="L224" i="2"/>
  <c r="O224" i="2" s="1"/>
  <c r="K224" i="2"/>
  <c r="J224" i="2"/>
  <c r="H224" i="2"/>
  <c r="K223" i="2"/>
  <c r="J223" i="2"/>
  <c r="H223" i="2"/>
  <c r="N222" i="2"/>
  <c r="K222" i="2"/>
  <c r="J222" i="2"/>
  <c r="L222" i="2" s="1"/>
  <c r="O222" i="2" s="1"/>
  <c r="P222" i="2" s="1"/>
  <c r="H222" i="2"/>
  <c r="L221" i="2"/>
  <c r="O221" i="2" s="1"/>
  <c r="P221" i="2" s="1"/>
  <c r="K221" i="2"/>
  <c r="J221" i="2"/>
  <c r="N221" i="2" s="1"/>
  <c r="H221" i="2"/>
  <c r="P220" i="2"/>
  <c r="L220" i="2"/>
  <c r="O220" i="2" s="1"/>
  <c r="M220" i="2" s="1"/>
  <c r="K220" i="2"/>
  <c r="J220" i="2"/>
  <c r="H220" i="2"/>
  <c r="K219" i="2"/>
  <c r="J219" i="2"/>
  <c r="H219" i="2"/>
  <c r="N218" i="2"/>
  <c r="K218" i="2"/>
  <c r="J218" i="2"/>
  <c r="L218" i="2" s="1"/>
  <c r="O218" i="2" s="1"/>
  <c r="P218" i="2" s="1"/>
  <c r="H218" i="2"/>
  <c r="L217" i="2"/>
  <c r="O217" i="2" s="1"/>
  <c r="P217" i="2" s="1"/>
  <c r="K217" i="2"/>
  <c r="J217" i="2"/>
  <c r="N217" i="2" s="1"/>
  <c r="H217" i="2"/>
  <c r="P215" i="2"/>
  <c r="L215" i="2"/>
  <c r="O215" i="2" s="1"/>
  <c r="M215" i="2" s="1"/>
  <c r="K215" i="2"/>
  <c r="J215" i="2"/>
  <c r="H215" i="2"/>
  <c r="K214" i="2"/>
  <c r="J214" i="2"/>
  <c r="H214" i="2"/>
  <c r="N213" i="2"/>
  <c r="K213" i="2"/>
  <c r="J213" i="2"/>
  <c r="L213" i="2" s="1"/>
  <c r="O213" i="2" s="1"/>
  <c r="P213" i="2" s="1"/>
  <c r="H213" i="2"/>
  <c r="L212" i="2"/>
  <c r="O212" i="2" s="1"/>
  <c r="P212" i="2" s="1"/>
  <c r="K212" i="2"/>
  <c r="J212" i="2"/>
  <c r="N212" i="2" s="1"/>
  <c r="H212" i="2"/>
  <c r="L211" i="2"/>
  <c r="O211" i="2" s="1"/>
  <c r="M211" i="2" s="1"/>
  <c r="K211" i="2"/>
  <c r="J211" i="2"/>
  <c r="H211" i="2"/>
  <c r="K210" i="2"/>
  <c r="J210" i="2"/>
  <c r="H210" i="2"/>
  <c r="N209" i="2"/>
  <c r="K209" i="2"/>
  <c r="J209" i="2"/>
  <c r="L209" i="2" s="1"/>
  <c r="O209" i="2" s="1"/>
  <c r="P209" i="2" s="1"/>
  <c r="H209" i="2"/>
  <c r="L208" i="2"/>
  <c r="O208" i="2" s="1"/>
  <c r="P208" i="2" s="1"/>
  <c r="K208" i="2"/>
  <c r="J208" i="2"/>
  <c r="N208" i="2" s="1"/>
  <c r="H208" i="2"/>
  <c r="L207" i="2"/>
  <c r="O207" i="2" s="1"/>
  <c r="M207" i="2" s="1"/>
  <c r="K207" i="2"/>
  <c r="J207" i="2"/>
  <c r="H207" i="2"/>
  <c r="K205" i="2"/>
  <c r="J205" i="2"/>
  <c r="H205" i="2"/>
  <c r="N204" i="2"/>
  <c r="K204" i="2"/>
  <c r="J204" i="2"/>
  <c r="L204" i="2" s="1"/>
  <c r="O204" i="2" s="1"/>
  <c r="P204" i="2" s="1"/>
  <c r="H204" i="2"/>
  <c r="L203" i="2"/>
  <c r="O203" i="2" s="1"/>
  <c r="P203" i="2" s="1"/>
  <c r="K203" i="2"/>
  <c r="J203" i="2"/>
  <c r="N203" i="2" s="1"/>
  <c r="H203" i="2"/>
  <c r="L202" i="2"/>
  <c r="O202" i="2" s="1"/>
  <c r="M202" i="2" s="1"/>
  <c r="K202" i="2"/>
  <c r="J202" i="2"/>
  <c r="H202" i="2"/>
  <c r="K201" i="2"/>
  <c r="J201" i="2"/>
  <c r="H201" i="2"/>
  <c r="N199" i="2"/>
  <c r="K199" i="2"/>
  <c r="J199" i="2"/>
  <c r="L199" i="2" s="1"/>
  <c r="O199" i="2" s="1"/>
  <c r="P199" i="2" s="1"/>
  <c r="H199" i="2"/>
  <c r="L198" i="2"/>
  <c r="O198" i="2" s="1"/>
  <c r="P198" i="2" s="1"/>
  <c r="K198" i="2"/>
  <c r="J198" i="2"/>
  <c r="N198" i="2" s="1"/>
  <c r="H198" i="2"/>
  <c r="L197" i="2"/>
  <c r="O197" i="2" s="1"/>
  <c r="M197" i="2" s="1"/>
  <c r="K197" i="2"/>
  <c r="J197" i="2"/>
  <c r="H197" i="2"/>
  <c r="K196" i="2"/>
  <c r="J196" i="2"/>
  <c r="H196" i="2"/>
  <c r="N194" i="2"/>
  <c r="K194" i="2"/>
  <c r="J194" i="2"/>
  <c r="L194" i="2" s="1"/>
  <c r="O194" i="2" s="1"/>
  <c r="P194" i="2" s="1"/>
  <c r="H194" i="2"/>
  <c r="L193" i="2"/>
  <c r="O193" i="2" s="1"/>
  <c r="P193" i="2" s="1"/>
  <c r="K193" i="2"/>
  <c r="J193" i="2"/>
  <c r="N193" i="2" s="1"/>
  <c r="H193" i="2"/>
  <c r="L192" i="2"/>
  <c r="O192" i="2" s="1"/>
  <c r="M192" i="2" s="1"/>
  <c r="K192" i="2"/>
  <c r="J192" i="2"/>
  <c r="H192" i="2"/>
  <c r="K191" i="2"/>
  <c r="J191" i="2"/>
  <c r="H191" i="2"/>
  <c r="K184" i="2"/>
  <c r="J184" i="2"/>
  <c r="H184" i="2"/>
  <c r="K182" i="2"/>
  <c r="J182" i="2"/>
  <c r="H182" i="2"/>
  <c r="K181" i="2"/>
  <c r="J181" i="2"/>
  <c r="H181" i="2"/>
  <c r="K180" i="2"/>
  <c r="J180" i="2"/>
  <c r="H180" i="2"/>
  <c r="K179" i="2"/>
  <c r="J179" i="2"/>
  <c r="H179" i="2"/>
  <c r="K178" i="2"/>
  <c r="J178" i="2"/>
  <c r="H178" i="2"/>
  <c r="K177" i="2"/>
  <c r="J177" i="2"/>
  <c r="H177" i="2"/>
  <c r="K176" i="2"/>
  <c r="J176" i="2"/>
  <c r="H176" i="2"/>
  <c r="K175" i="2"/>
  <c r="J175" i="2"/>
  <c r="H175" i="2"/>
  <c r="K174" i="2"/>
  <c r="J174" i="2"/>
  <c r="H174" i="2"/>
  <c r="K173" i="2"/>
  <c r="J173" i="2"/>
  <c r="H173" i="2"/>
  <c r="K172" i="2"/>
  <c r="J172" i="2"/>
  <c r="H172" i="2"/>
  <c r="K171" i="2"/>
  <c r="J171" i="2"/>
  <c r="H171" i="2"/>
  <c r="K170" i="2"/>
  <c r="J170" i="2"/>
  <c r="H170" i="2"/>
  <c r="K169" i="2"/>
  <c r="J169" i="2"/>
  <c r="H169" i="2"/>
  <c r="K168" i="2"/>
  <c r="J168" i="2"/>
  <c r="H168" i="2"/>
  <c r="K167" i="2"/>
  <c r="J167" i="2"/>
  <c r="H167" i="2"/>
  <c r="K166" i="2"/>
  <c r="J166" i="2"/>
  <c r="H166" i="2"/>
  <c r="K165" i="2"/>
  <c r="J165" i="2"/>
  <c r="H165" i="2"/>
  <c r="K164" i="2"/>
  <c r="J164" i="2"/>
  <c r="H164" i="2"/>
  <c r="K163" i="2"/>
  <c r="J163" i="2"/>
  <c r="H163" i="2"/>
  <c r="K162" i="2"/>
  <c r="J162" i="2"/>
  <c r="H162" i="2"/>
  <c r="K161" i="2"/>
  <c r="J161" i="2"/>
  <c r="H161" i="2"/>
  <c r="K160" i="2"/>
  <c r="J160" i="2"/>
  <c r="H160" i="2"/>
  <c r="K158" i="2"/>
  <c r="J158" i="2"/>
  <c r="H158" i="2"/>
  <c r="K157" i="2"/>
  <c r="J157" i="2"/>
  <c r="H157" i="2"/>
  <c r="K156" i="2"/>
  <c r="J156" i="2"/>
  <c r="H156" i="2"/>
  <c r="K155" i="2"/>
  <c r="J155" i="2"/>
  <c r="H155" i="2"/>
  <c r="K154" i="2"/>
  <c r="J154" i="2"/>
  <c r="H154" i="2"/>
  <c r="K153" i="2"/>
  <c r="J153" i="2"/>
  <c r="H153" i="2"/>
  <c r="K152" i="2"/>
  <c r="J152" i="2"/>
  <c r="H152" i="2"/>
  <c r="L145" i="2"/>
  <c r="O145" i="2" s="1"/>
  <c r="P145" i="2" s="1"/>
  <c r="K145" i="2"/>
  <c r="J145" i="2"/>
  <c r="H145" i="2"/>
  <c r="K144" i="2"/>
  <c r="J144" i="2"/>
  <c r="H144" i="2"/>
  <c r="L143" i="2"/>
  <c r="O143" i="2" s="1"/>
  <c r="P143" i="2" s="1"/>
  <c r="K143" i="2"/>
  <c r="J143" i="2"/>
  <c r="H143" i="2"/>
  <c r="K142" i="2"/>
  <c r="J142" i="2"/>
  <c r="H142" i="2"/>
  <c r="L141" i="2"/>
  <c r="O141" i="2" s="1"/>
  <c r="P141" i="2" s="1"/>
  <c r="K141" i="2"/>
  <c r="J141" i="2"/>
  <c r="H141" i="2"/>
  <c r="K140" i="2"/>
  <c r="J140" i="2"/>
  <c r="H140" i="2"/>
  <c r="L138" i="2"/>
  <c r="O138" i="2" s="1"/>
  <c r="P138" i="2" s="1"/>
  <c r="K138" i="2"/>
  <c r="J138" i="2"/>
  <c r="H138" i="2"/>
  <c r="K137" i="2"/>
  <c r="J137" i="2"/>
  <c r="H137" i="2"/>
  <c r="L136" i="2"/>
  <c r="O136" i="2" s="1"/>
  <c r="P136" i="2" s="1"/>
  <c r="K136" i="2"/>
  <c r="J136" i="2"/>
  <c r="H136" i="2"/>
  <c r="K135" i="2"/>
  <c r="J135" i="2"/>
  <c r="H135" i="2"/>
  <c r="L134" i="2"/>
  <c r="O134" i="2" s="1"/>
  <c r="P134" i="2" s="1"/>
  <c r="K134" i="2"/>
  <c r="J134" i="2"/>
  <c r="H134" i="2"/>
  <c r="K133" i="2"/>
  <c r="J133" i="2"/>
  <c r="H133" i="2"/>
  <c r="L132" i="2"/>
  <c r="O132" i="2" s="1"/>
  <c r="P132" i="2" s="1"/>
  <c r="K132" i="2"/>
  <c r="J132" i="2"/>
  <c r="H132" i="2"/>
  <c r="K131" i="2"/>
  <c r="J131" i="2"/>
  <c r="H131" i="2"/>
  <c r="P124" i="2"/>
  <c r="M124" i="2"/>
  <c r="L124" i="2"/>
  <c r="O124" i="2" s="1"/>
  <c r="K124" i="2"/>
  <c r="J124" i="2"/>
  <c r="N124" i="2" s="1"/>
  <c r="H124" i="2"/>
  <c r="L123" i="2"/>
  <c r="O123" i="2" s="1"/>
  <c r="P123" i="2" s="1"/>
  <c r="K123" i="2"/>
  <c r="J123" i="2"/>
  <c r="H123" i="2"/>
  <c r="P122" i="2"/>
  <c r="M122" i="2"/>
  <c r="L122" i="2"/>
  <c r="O122" i="2" s="1"/>
  <c r="K122" i="2"/>
  <c r="J122" i="2"/>
  <c r="N122" i="2" s="1"/>
  <c r="H122" i="2"/>
  <c r="L120" i="2"/>
  <c r="O120" i="2" s="1"/>
  <c r="P120" i="2" s="1"/>
  <c r="K120" i="2"/>
  <c r="J120" i="2"/>
  <c r="H120" i="2"/>
  <c r="P119" i="2"/>
  <c r="M119" i="2"/>
  <c r="L119" i="2"/>
  <c r="O119" i="2" s="1"/>
  <c r="K119" i="2"/>
  <c r="J119" i="2"/>
  <c r="N119" i="2" s="1"/>
  <c r="H119" i="2"/>
  <c r="L118" i="2"/>
  <c r="O118" i="2" s="1"/>
  <c r="K118" i="2"/>
  <c r="J118" i="2"/>
  <c r="H118" i="2"/>
  <c r="P117" i="2"/>
  <c r="M117" i="2"/>
  <c r="L117" i="2"/>
  <c r="O117" i="2" s="1"/>
  <c r="K117" i="2"/>
  <c r="J117" i="2"/>
  <c r="N117" i="2" s="1"/>
  <c r="H117" i="2"/>
  <c r="L115" i="2"/>
  <c r="O115" i="2" s="1"/>
  <c r="K115" i="2"/>
  <c r="J115" i="2"/>
  <c r="H115" i="2"/>
  <c r="P114" i="2"/>
  <c r="M114" i="2"/>
  <c r="L114" i="2"/>
  <c r="O114" i="2" s="1"/>
  <c r="K114" i="2"/>
  <c r="J114" i="2"/>
  <c r="N114" i="2" s="1"/>
  <c r="H114" i="2"/>
  <c r="L113" i="2"/>
  <c r="O113" i="2" s="1"/>
  <c r="K113" i="2"/>
  <c r="J113" i="2"/>
  <c r="H113" i="2"/>
  <c r="P112" i="2"/>
  <c r="M112" i="2"/>
  <c r="L112" i="2"/>
  <c r="O112" i="2" s="1"/>
  <c r="K112" i="2"/>
  <c r="J112" i="2"/>
  <c r="N112" i="2" s="1"/>
  <c r="H112" i="2"/>
  <c r="L111" i="2"/>
  <c r="O111" i="2" s="1"/>
  <c r="K111" i="2"/>
  <c r="J111" i="2"/>
  <c r="H111" i="2"/>
  <c r="P110" i="2"/>
  <c r="M110" i="2"/>
  <c r="L110" i="2"/>
  <c r="O110" i="2" s="1"/>
  <c r="K110" i="2"/>
  <c r="J110" i="2"/>
  <c r="N110" i="2" s="1"/>
  <c r="H110" i="2"/>
  <c r="N103" i="2"/>
  <c r="M103" i="2"/>
  <c r="K103" i="2"/>
  <c r="J103" i="2"/>
  <c r="L103" i="2" s="1"/>
  <c r="O103" i="2" s="1"/>
  <c r="P103" i="2" s="1"/>
  <c r="H103" i="2"/>
  <c r="N102" i="2"/>
  <c r="M102" i="2"/>
  <c r="K102" i="2"/>
  <c r="J102" i="2"/>
  <c r="L102" i="2" s="1"/>
  <c r="O102" i="2" s="1"/>
  <c r="P102" i="2" s="1"/>
  <c r="H102" i="2"/>
  <c r="K96" i="2"/>
  <c r="J96" i="2"/>
  <c r="H96" i="2"/>
  <c r="K95" i="2"/>
  <c r="J95" i="2"/>
  <c r="H95" i="2"/>
  <c r="K94" i="2"/>
  <c r="J94" i="2"/>
  <c r="H94" i="2"/>
  <c r="K93" i="2"/>
  <c r="J93" i="2"/>
  <c r="H93" i="2"/>
  <c r="L92" i="2"/>
  <c r="O92" i="2" s="1"/>
  <c r="P92" i="2" s="1"/>
  <c r="K92" i="2"/>
  <c r="J92" i="2"/>
  <c r="H92" i="2"/>
  <c r="K91" i="2"/>
  <c r="J91" i="2"/>
  <c r="H91" i="2"/>
  <c r="K89" i="2"/>
  <c r="J89" i="2"/>
  <c r="H89" i="2"/>
  <c r="K88" i="2"/>
  <c r="J88" i="2"/>
  <c r="H88" i="2"/>
  <c r="K81" i="2"/>
  <c r="L81" i="2" s="1"/>
  <c r="O81" i="2" s="1"/>
  <c r="J81" i="2"/>
  <c r="H81" i="2"/>
  <c r="L80" i="2"/>
  <c r="O80" i="2" s="1"/>
  <c r="P80" i="2" s="1"/>
  <c r="K80" i="2"/>
  <c r="J80" i="2"/>
  <c r="H80" i="2"/>
  <c r="L79" i="2"/>
  <c r="O79" i="2" s="1"/>
  <c r="P79" i="2" s="1"/>
  <c r="K79" i="2"/>
  <c r="J79" i="2"/>
  <c r="H79" i="2"/>
  <c r="K78" i="2"/>
  <c r="J78" i="2"/>
  <c r="H78" i="2"/>
  <c r="L72" i="2"/>
  <c r="O72" i="2" s="1"/>
  <c r="P72" i="2" s="1"/>
  <c r="K72" i="2"/>
  <c r="J72" i="2"/>
  <c r="H72" i="2"/>
  <c r="N71" i="2"/>
  <c r="K71" i="2"/>
  <c r="J71" i="2"/>
  <c r="L71" i="2" s="1"/>
  <c r="O71" i="2" s="1"/>
  <c r="P71" i="2" s="1"/>
  <c r="H71" i="2"/>
  <c r="L70" i="2"/>
  <c r="O70" i="2" s="1"/>
  <c r="P70" i="2" s="1"/>
  <c r="K70" i="2"/>
  <c r="J70" i="2"/>
  <c r="N70" i="2" s="1"/>
  <c r="H70" i="2"/>
  <c r="P69" i="2"/>
  <c r="M69" i="2"/>
  <c r="L69" i="2"/>
  <c r="O69" i="2" s="1"/>
  <c r="K69" i="2"/>
  <c r="J69" i="2"/>
  <c r="N69" i="2" s="1"/>
  <c r="H69" i="2"/>
  <c r="L68" i="2"/>
  <c r="O68" i="2" s="1"/>
  <c r="P68" i="2" s="1"/>
  <c r="K68" i="2"/>
  <c r="J68" i="2"/>
  <c r="H68" i="2"/>
  <c r="N67" i="2"/>
  <c r="K67" i="2"/>
  <c r="J67" i="2"/>
  <c r="L67" i="2" s="1"/>
  <c r="O67" i="2" s="1"/>
  <c r="P67" i="2" s="1"/>
  <c r="H67" i="2"/>
  <c r="L66" i="2"/>
  <c r="O66" i="2" s="1"/>
  <c r="P66" i="2" s="1"/>
  <c r="K66" i="2"/>
  <c r="J66" i="2"/>
  <c r="N66" i="2" s="1"/>
  <c r="H66" i="2"/>
  <c r="P65" i="2"/>
  <c r="M65" i="2"/>
  <c r="L65" i="2"/>
  <c r="O65" i="2" s="1"/>
  <c r="K65" i="2"/>
  <c r="J65" i="2"/>
  <c r="N65" i="2" s="1"/>
  <c r="H65" i="2"/>
  <c r="K63" i="2"/>
  <c r="J63" i="2"/>
  <c r="H63" i="2"/>
  <c r="K62" i="2"/>
  <c r="J62" i="2"/>
  <c r="H62" i="2"/>
  <c r="K61" i="2"/>
  <c r="J61" i="2"/>
  <c r="H61" i="2"/>
  <c r="K54" i="2"/>
  <c r="L54" i="2" s="1"/>
  <c r="O54" i="2" s="1"/>
  <c r="J54" i="2"/>
  <c r="H54" i="2"/>
  <c r="L53" i="2"/>
  <c r="O53" i="2" s="1"/>
  <c r="K53" i="2"/>
  <c r="J53" i="2"/>
  <c r="H53" i="2"/>
  <c r="K52" i="2"/>
  <c r="J52" i="2"/>
  <c r="H52" i="2"/>
  <c r="K51" i="2"/>
  <c r="J51" i="2"/>
  <c r="H51" i="2"/>
  <c r="K49" i="2"/>
  <c r="L49" i="2" s="1"/>
  <c r="O49" i="2" s="1"/>
  <c r="J49" i="2"/>
  <c r="H49" i="2"/>
  <c r="L48" i="2"/>
  <c r="O48" i="2" s="1"/>
  <c r="K48" i="2"/>
  <c r="J48" i="2"/>
  <c r="H48" i="2"/>
  <c r="K47" i="2"/>
  <c r="J47" i="2"/>
  <c r="H47" i="2"/>
  <c r="K46" i="2"/>
  <c r="J46" i="2"/>
  <c r="H46" i="2"/>
  <c r="K45" i="2"/>
  <c r="L45" i="2" s="1"/>
  <c r="O45" i="2" s="1"/>
  <c r="J45" i="2"/>
  <c r="H45" i="2"/>
  <c r="L44" i="2"/>
  <c r="O44" i="2" s="1"/>
  <c r="K44" i="2"/>
  <c r="J44" i="2"/>
  <c r="H44" i="2"/>
  <c r="K43" i="2"/>
  <c r="J43" i="2"/>
  <c r="H43" i="2"/>
  <c r="K42" i="2"/>
  <c r="J42" i="2"/>
  <c r="H42" i="2"/>
  <c r="K41" i="2"/>
  <c r="L41" i="2" s="1"/>
  <c r="O41" i="2" s="1"/>
  <c r="J41" i="2"/>
  <c r="H41" i="2"/>
  <c r="K40" i="2"/>
  <c r="J40" i="2"/>
  <c r="L40" i="2" s="1"/>
  <c r="O40" i="2" s="1"/>
  <c r="H40" i="2"/>
  <c r="K39" i="2"/>
  <c r="J39" i="2"/>
  <c r="L39" i="2" s="1"/>
  <c r="O39" i="2" s="1"/>
  <c r="H39" i="2"/>
  <c r="K38" i="2"/>
  <c r="J38" i="2"/>
  <c r="L38" i="2" s="1"/>
  <c r="O38" i="2" s="1"/>
  <c r="H38" i="2"/>
  <c r="K37" i="2"/>
  <c r="J37" i="2"/>
  <c r="L37" i="2" s="1"/>
  <c r="O37" i="2" s="1"/>
  <c r="H37" i="2"/>
  <c r="K36" i="2"/>
  <c r="J36" i="2"/>
  <c r="L36" i="2" s="1"/>
  <c r="O36" i="2" s="1"/>
  <c r="H36" i="2"/>
  <c r="K35" i="2"/>
  <c r="J35" i="2"/>
  <c r="L35" i="2" s="1"/>
  <c r="O35" i="2" s="1"/>
  <c r="H35" i="2"/>
  <c r="K34" i="2"/>
  <c r="J34" i="2"/>
  <c r="L34" i="2" s="1"/>
  <c r="O34" i="2" s="1"/>
  <c r="H34" i="2"/>
  <c r="K33" i="2"/>
  <c r="J33" i="2"/>
  <c r="L33" i="2" s="1"/>
  <c r="O33" i="2" s="1"/>
  <c r="H33" i="2"/>
  <c r="K32" i="2"/>
  <c r="J32" i="2"/>
  <c r="L32" i="2" s="1"/>
  <c r="O32" i="2" s="1"/>
  <c r="H32" i="2"/>
  <c r="K31" i="2"/>
  <c r="J31" i="2"/>
  <c r="L31" i="2" s="1"/>
  <c r="O31" i="2" s="1"/>
  <c r="H31" i="2"/>
  <c r="K30" i="2"/>
  <c r="J30" i="2"/>
  <c r="L30" i="2" s="1"/>
  <c r="O30" i="2" s="1"/>
  <c r="H30" i="2"/>
  <c r="K29" i="2"/>
  <c r="J29" i="2"/>
  <c r="L29" i="2" s="1"/>
  <c r="O29" i="2" s="1"/>
  <c r="H29" i="2"/>
  <c r="K28" i="2"/>
  <c r="J28" i="2"/>
  <c r="L28" i="2" s="1"/>
  <c r="O28" i="2" s="1"/>
  <c r="H28" i="2"/>
  <c r="K27" i="2"/>
  <c r="J27" i="2"/>
  <c r="L27" i="2" s="1"/>
  <c r="O27" i="2" s="1"/>
  <c r="H27" i="2"/>
  <c r="K26" i="2"/>
  <c r="J26" i="2"/>
  <c r="L26" i="2" s="1"/>
  <c r="O26" i="2" s="1"/>
  <c r="H26" i="2"/>
  <c r="K25" i="2"/>
  <c r="J25" i="2"/>
  <c r="L25" i="2" s="1"/>
  <c r="O25" i="2" s="1"/>
  <c r="H25" i="2"/>
  <c r="K24" i="2"/>
  <c r="J24" i="2"/>
  <c r="L24" i="2" s="1"/>
  <c r="O24" i="2" s="1"/>
  <c r="H24" i="2"/>
  <c r="K23" i="2"/>
  <c r="J23" i="2"/>
  <c r="L23" i="2" s="1"/>
  <c r="O23" i="2" s="1"/>
  <c r="H23" i="2"/>
  <c r="K21" i="2"/>
  <c r="J21" i="2"/>
  <c r="L21" i="2" s="1"/>
  <c r="O21" i="2" s="1"/>
  <c r="H21" i="2"/>
  <c r="K365" i="1"/>
  <c r="J365" i="1"/>
  <c r="N365" i="1" s="1"/>
  <c r="H365" i="1"/>
  <c r="L364" i="1"/>
  <c r="O364" i="1" s="1"/>
  <c r="K364" i="1"/>
  <c r="J364" i="1"/>
  <c r="N364" i="1" s="1"/>
  <c r="H364" i="1"/>
  <c r="K362" i="1"/>
  <c r="J362" i="1"/>
  <c r="H362" i="1"/>
  <c r="K361" i="1"/>
  <c r="J361" i="1"/>
  <c r="M361" i="1" s="1"/>
  <c r="H361" i="1"/>
  <c r="L360" i="1"/>
  <c r="O360" i="1" s="1"/>
  <c r="K360" i="1"/>
  <c r="J360" i="1"/>
  <c r="N360" i="1" s="1"/>
  <c r="H360" i="1"/>
  <c r="M359" i="1"/>
  <c r="L359" i="1"/>
  <c r="O359" i="1" s="1"/>
  <c r="K359" i="1"/>
  <c r="J359" i="1"/>
  <c r="N359" i="1" s="1"/>
  <c r="H359" i="1"/>
  <c r="K358" i="1"/>
  <c r="J358" i="1"/>
  <c r="H358" i="1"/>
  <c r="K357" i="1"/>
  <c r="J357" i="1"/>
  <c r="M357" i="1" s="1"/>
  <c r="H357" i="1"/>
  <c r="L356" i="1"/>
  <c r="O356" i="1" s="1"/>
  <c r="K356" i="1"/>
  <c r="J356" i="1"/>
  <c r="N356" i="1" s="1"/>
  <c r="H356" i="1"/>
  <c r="N349" i="1"/>
  <c r="K349" i="1"/>
  <c r="J349" i="1"/>
  <c r="H349" i="1"/>
  <c r="K348" i="1"/>
  <c r="J348" i="1"/>
  <c r="H348" i="1"/>
  <c r="L347" i="1"/>
  <c r="O347" i="1" s="1"/>
  <c r="Q347" i="1" s="1"/>
  <c r="K347" i="1"/>
  <c r="J347" i="1"/>
  <c r="N347" i="1" s="1"/>
  <c r="H347" i="1"/>
  <c r="M346" i="1"/>
  <c r="L346" i="1"/>
  <c r="O346" i="1" s="1"/>
  <c r="K346" i="1"/>
  <c r="J346" i="1"/>
  <c r="N346" i="1" s="1"/>
  <c r="H346" i="1"/>
  <c r="K345" i="1"/>
  <c r="J345" i="1"/>
  <c r="H345" i="1"/>
  <c r="K344" i="1"/>
  <c r="J344" i="1"/>
  <c r="M344" i="1" s="1"/>
  <c r="H344" i="1"/>
  <c r="L343" i="1"/>
  <c r="O343" i="1" s="1"/>
  <c r="K343" i="1"/>
  <c r="J343" i="1"/>
  <c r="N343" i="1" s="1"/>
  <c r="H343" i="1"/>
  <c r="Q342" i="1"/>
  <c r="M342" i="1"/>
  <c r="L342" i="1"/>
  <c r="O342" i="1" s="1"/>
  <c r="P342" i="1" s="1"/>
  <c r="K342" i="1"/>
  <c r="J342" i="1"/>
  <c r="N342" i="1" s="1"/>
  <c r="H342" i="1"/>
  <c r="K341" i="1"/>
  <c r="J341" i="1"/>
  <c r="H341" i="1"/>
  <c r="K340" i="1"/>
  <c r="J340" i="1"/>
  <c r="M340" i="1" s="1"/>
  <c r="H340" i="1"/>
  <c r="P339" i="1"/>
  <c r="L339" i="1"/>
  <c r="O339" i="1" s="1"/>
  <c r="Q339" i="1" s="1"/>
  <c r="K339" i="1"/>
  <c r="M339" i="1" s="1"/>
  <c r="J339" i="1"/>
  <c r="N339" i="1" s="1"/>
  <c r="H339" i="1"/>
  <c r="M338" i="1"/>
  <c r="L338" i="1"/>
  <c r="O338" i="1" s="1"/>
  <c r="K338" i="1"/>
  <c r="J338" i="1"/>
  <c r="N338" i="1" s="1"/>
  <c r="H338" i="1"/>
  <c r="N337" i="1"/>
  <c r="K337" i="1"/>
  <c r="J337" i="1"/>
  <c r="H337" i="1"/>
  <c r="K336" i="1"/>
  <c r="J336" i="1"/>
  <c r="H336" i="1"/>
  <c r="L335" i="1"/>
  <c r="O335" i="1" s="1"/>
  <c r="K335" i="1"/>
  <c r="M335" i="1" s="1"/>
  <c r="J335" i="1"/>
  <c r="N335" i="1" s="1"/>
  <c r="H335" i="1"/>
  <c r="M334" i="1"/>
  <c r="L334" i="1"/>
  <c r="O334" i="1" s="1"/>
  <c r="P334" i="1" s="1"/>
  <c r="K334" i="1"/>
  <c r="J334" i="1"/>
  <c r="N334" i="1" s="1"/>
  <c r="H334" i="1"/>
  <c r="N333" i="1"/>
  <c r="K333" i="1"/>
  <c r="J333" i="1"/>
  <c r="H333" i="1"/>
  <c r="K332" i="1"/>
  <c r="J332" i="1"/>
  <c r="H332" i="1"/>
  <c r="Q326" i="1"/>
  <c r="P326" i="1"/>
  <c r="M326" i="1"/>
  <c r="L326" i="1"/>
  <c r="O326" i="1" s="1"/>
  <c r="K326" i="1"/>
  <c r="J326" i="1"/>
  <c r="N326" i="1" s="1"/>
  <c r="H326" i="1"/>
  <c r="N325" i="1"/>
  <c r="M325" i="1"/>
  <c r="K325" i="1"/>
  <c r="J325" i="1"/>
  <c r="L325" i="1" s="1"/>
  <c r="O325" i="1" s="1"/>
  <c r="P325" i="1" s="1"/>
  <c r="H325" i="1"/>
  <c r="K324" i="1"/>
  <c r="J324" i="1"/>
  <c r="H324" i="1"/>
  <c r="K323" i="1"/>
  <c r="M323" i="1" s="1"/>
  <c r="J323" i="1"/>
  <c r="H323" i="1"/>
  <c r="Q322" i="1"/>
  <c r="P322" i="1"/>
  <c r="M322" i="1"/>
  <c r="L322" i="1"/>
  <c r="O322" i="1" s="1"/>
  <c r="K322" i="1"/>
  <c r="J322" i="1"/>
  <c r="N322" i="1" s="1"/>
  <c r="H322" i="1"/>
  <c r="N321" i="1"/>
  <c r="M321" i="1"/>
  <c r="K321" i="1"/>
  <c r="J321" i="1"/>
  <c r="L321" i="1" s="1"/>
  <c r="O321" i="1" s="1"/>
  <c r="P321" i="1" s="1"/>
  <c r="H321" i="1"/>
  <c r="K320" i="1"/>
  <c r="J320" i="1"/>
  <c r="H320" i="1"/>
  <c r="M314" i="1"/>
  <c r="L314" i="1"/>
  <c r="O314" i="1" s="1"/>
  <c r="Q314" i="1" s="1"/>
  <c r="K314" i="1"/>
  <c r="J314" i="1"/>
  <c r="N314" i="1" s="1"/>
  <c r="H314" i="1"/>
  <c r="K313" i="1"/>
  <c r="J313" i="1"/>
  <c r="L313" i="1" s="1"/>
  <c r="O313" i="1" s="1"/>
  <c r="H313" i="1"/>
  <c r="K312" i="1"/>
  <c r="N312" i="1" s="1"/>
  <c r="J312" i="1"/>
  <c r="H312" i="1"/>
  <c r="K311" i="1"/>
  <c r="M311" i="1" s="1"/>
  <c r="J311" i="1"/>
  <c r="N311" i="1" s="1"/>
  <c r="H311" i="1"/>
  <c r="M310" i="1"/>
  <c r="L310" i="1"/>
  <c r="O310" i="1" s="1"/>
  <c r="K310" i="1"/>
  <c r="J310" i="1"/>
  <c r="N310" i="1" s="1"/>
  <c r="H310" i="1"/>
  <c r="K309" i="1"/>
  <c r="J309" i="1"/>
  <c r="L309" i="1" s="1"/>
  <c r="O309" i="1" s="1"/>
  <c r="H309" i="1"/>
  <c r="K308" i="1"/>
  <c r="N308" i="1" s="1"/>
  <c r="J308" i="1"/>
  <c r="H308" i="1"/>
  <c r="M302" i="1"/>
  <c r="L302" i="1"/>
  <c r="O302" i="1" s="1"/>
  <c r="K302" i="1"/>
  <c r="J302" i="1"/>
  <c r="N302" i="1" s="1"/>
  <c r="H302" i="1"/>
  <c r="N300" i="1"/>
  <c r="M300" i="1"/>
  <c r="K300" i="1"/>
  <c r="J300" i="1"/>
  <c r="L300" i="1" s="1"/>
  <c r="O300" i="1" s="1"/>
  <c r="H300" i="1"/>
  <c r="K299" i="1"/>
  <c r="J299" i="1"/>
  <c r="H299" i="1"/>
  <c r="K298" i="1"/>
  <c r="M298" i="1" s="1"/>
  <c r="J298" i="1"/>
  <c r="H298" i="1"/>
  <c r="M297" i="1"/>
  <c r="L297" i="1"/>
  <c r="O297" i="1" s="1"/>
  <c r="K297" i="1"/>
  <c r="J297" i="1"/>
  <c r="N297" i="1" s="1"/>
  <c r="H297" i="1"/>
  <c r="N295" i="1"/>
  <c r="M295" i="1"/>
  <c r="K295" i="1"/>
  <c r="J295" i="1"/>
  <c r="L295" i="1" s="1"/>
  <c r="O295" i="1" s="1"/>
  <c r="H295" i="1"/>
  <c r="K294" i="1"/>
  <c r="J294" i="1"/>
  <c r="H294" i="1"/>
  <c r="K293" i="1"/>
  <c r="M293" i="1" s="1"/>
  <c r="J293" i="1"/>
  <c r="H293" i="1"/>
  <c r="M291" i="1"/>
  <c r="L291" i="1"/>
  <c r="O291" i="1" s="1"/>
  <c r="K291" i="1"/>
  <c r="J291" i="1"/>
  <c r="N291" i="1" s="1"/>
  <c r="H291" i="1"/>
  <c r="N290" i="1"/>
  <c r="M290" i="1"/>
  <c r="K290" i="1"/>
  <c r="J290" i="1"/>
  <c r="L290" i="1" s="1"/>
  <c r="O290" i="1" s="1"/>
  <c r="H290" i="1"/>
  <c r="K289" i="1"/>
  <c r="J289" i="1"/>
  <c r="H289" i="1"/>
  <c r="K288" i="1"/>
  <c r="L288" i="1" s="1"/>
  <c r="O288" i="1" s="1"/>
  <c r="J288" i="1"/>
  <c r="H288" i="1"/>
  <c r="M287" i="1"/>
  <c r="L287" i="1"/>
  <c r="O287" i="1" s="1"/>
  <c r="K287" i="1"/>
  <c r="J287" i="1"/>
  <c r="N287" i="1" s="1"/>
  <c r="H287" i="1"/>
  <c r="N286" i="1"/>
  <c r="M286" i="1"/>
  <c r="K286" i="1"/>
  <c r="J286" i="1"/>
  <c r="L286" i="1" s="1"/>
  <c r="O286" i="1" s="1"/>
  <c r="H286" i="1"/>
  <c r="K285" i="1"/>
  <c r="J285" i="1"/>
  <c r="H285" i="1"/>
  <c r="K284" i="1"/>
  <c r="L284" i="1" s="1"/>
  <c r="O284" i="1" s="1"/>
  <c r="J284" i="1"/>
  <c r="H284" i="1"/>
  <c r="M282" i="1"/>
  <c r="L282" i="1"/>
  <c r="O282" i="1" s="1"/>
  <c r="K282" i="1"/>
  <c r="J282" i="1"/>
  <c r="N282" i="1" s="1"/>
  <c r="H282" i="1"/>
  <c r="N281" i="1"/>
  <c r="M281" i="1"/>
  <c r="K281" i="1"/>
  <c r="J281" i="1"/>
  <c r="L281" i="1" s="1"/>
  <c r="O281" i="1" s="1"/>
  <c r="P281" i="1" s="1"/>
  <c r="H281" i="1"/>
  <c r="K280" i="1"/>
  <c r="J280" i="1"/>
  <c r="H280" i="1"/>
  <c r="K279" i="1"/>
  <c r="L279" i="1" s="1"/>
  <c r="O279" i="1" s="1"/>
  <c r="J279" i="1"/>
  <c r="H279" i="1"/>
  <c r="M278" i="1"/>
  <c r="L278" i="1"/>
  <c r="O278" i="1" s="1"/>
  <c r="K278" i="1"/>
  <c r="J278" i="1"/>
  <c r="N278" i="1" s="1"/>
  <c r="H278" i="1"/>
  <c r="N276" i="1"/>
  <c r="M276" i="1"/>
  <c r="K276" i="1"/>
  <c r="J276" i="1"/>
  <c r="L276" i="1" s="1"/>
  <c r="O276" i="1" s="1"/>
  <c r="P276" i="1" s="1"/>
  <c r="H276" i="1"/>
  <c r="K275" i="1"/>
  <c r="J275" i="1"/>
  <c r="H275" i="1"/>
  <c r="K274" i="1"/>
  <c r="L274" i="1" s="1"/>
  <c r="O274" i="1" s="1"/>
  <c r="J274" i="1"/>
  <c r="H274" i="1"/>
  <c r="K273" i="1"/>
  <c r="M273" i="1" s="1"/>
  <c r="J273" i="1"/>
  <c r="H273" i="1"/>
  <c r="P271" i="1"/>
  <c r="M271" i="1"/>
  <c r="L271" i="1"/>
  <c r="O271" i="1" s="1"/>
  <c r="O303" i="1" s="1"/>
  <c r="K271" i="1"/>
  <c r="J271" i="1"/>
  <c r="N271" i="1" s="1"/>
  <c r="H271" i="1"/>
  <c r="L264" i="1"/>
  <c r="O264" i="1" s="1"/>
  <c r="K264" i="1"/>
  <c r="N264" i="1" s="1"/>
  <c r="J264" i="1"/>
  <c r="H264" i="1"/>
  <c r="L263" i="1"/>
  <c r="O263" i="1" s="1"/>
  <c r="K263" i="1"/>
  <c r="M263" i="1" s="1"/>
  <c r="J263" i="1"/>
  <c r="H263" i="1"/>
  <c r="M262" i="1"/>
  <c r="L262" i="1"/>
  <c r="O262" i="1" s="1"/>
  <c r="Q262" i="1" s="1"/>
  <c r="K262" i="1"/>
  <c r="J262" i="1"/>
  <c r="N262" i="1" s="1"/>
  <c r="H262" i="1"/>
  <c r="K261" i="1"/>
  <c r="J261" i="1"/>
  <c r="H261" i="1"/>
  <c r="K260" i="1"/>
  <c r="J260" i="1"/>
  <c r="M260" i="1" s="1"/>
  <c r="H260" i="1"/>
  <c r="M259" i="1"/>
  <c r="K259" i="1"/>
  <c r="L259" i="1" s="1"/>
  <c r="O259" i="1" s="1"/>
  <c r="J259" i="1"/>
  <c r="N259" i="1" s="1"/>
  <c r="H259" i="1"/>
  <c r="K258" i="1"/>
  <c r="J258" i="1"/>
  <c r="L258" i="1" s="1"/>
  <c r="O258" i="1" s="1"/>
  <c r="H258" i="1"/>
  <c r="N257" i="1"/>
  <c r="M257" i="1"/>
  <c r="K257" i="1"/>
  <c r="J257" i="1"/>
  <c r="L257" i="1" s="1"/>
  <c r="O257" i="1" s="1"/>
  <c r="H257" i="1"/>
  <c r="K256" i="1"/>
  <c r="J256" i="1"/>
  <c r="L256" i="1" s="1"/>
  <c r="O256" i="1" s="1"/>
  <c r="H256" i="1"/>
  <c r="K255" i="1"/>
  <c r="J255" i="1"/>
  <c r="M255" i="1" s="1"/>
  <c r="H255" i="1"/>
  <c r="L254" i="1"/>
  <c r="O254" i="1" s="1"/>
  <c r="K254" i="1"/>
  <c r="M254" i="1" s="1"/>
  <c r="J254" i="1"/>
  <c r="N254" i="1" s="1"/>
  <c r="H254" i="1"/>
  <c r="M253" i="1"/>
  <c r="L253" i="1"/>
  <c r="O253" i="1" s="1"/>
  <c r="K253" i="1"/>
  <c r="J253" i="1"/>
  <c r="N253" i="1" s="1"/>
  <c r="H253" i="1"/>
  <c r="K252" i="1"/>
  <c r="J252" i="1"/>
  <c r="L252" i="1" s="1"/>
  <c r="O252" i="1" s="1"/>
  <c r="H252" i="1"/>
  <c r="K251" i="1"/>
  <c r="J251" i="1"/>
  <c r="M251" i="1" s="1"/>
  <c r="H251" i="1"/>
  <c r="L249" i="1"/>
  <c r="O249" i="1" s="1"/>
  <c r="K249" i="1"/>
  <c r="M249" i="1" s="1"/>
  <c r="J249" i="1"/>
  <c r="N249" i="1" s="1"/>
  <c r="H249" i="1"/>
  <c r="M247" i="1"/>
  <c r="L247" i="1"/>
  <c r="O247" i="1" s="1"/>
  <c r="K247" i="1"/>
  <c r="J247" i="1"/>
  <c r="N247" i="1" s="1"/>
  <c r="H247" i="1"/>
  <c r="K246" i="1"/>
  <c r="J246" i="1"/>
  <c r="L246" i="1" s="1"/>
  <c r="O246" i="1" s="1"/>
  <c r="H246" i="1"/>
  <c r="K245" i="1"/>
  <c r="J245" i="1"/>
  <c r="M245" i="1" s="1"/>
  <c r="H245" i="1"/>
  <c r="L244" i="1"/>
  <c r="O244" i="1" s="1"/>
  <c r="K244" i="1"/>
  <c r="M244" i="1" s="1"/>
  <c r="J244" i="1"/>
  <c r="N244" i="1" s="1"/>
  <c r="H244" i="1"/>
  <c r="M243" i="1"/>
  <c r="L243" i="1"/>
  <c r="O243" i="1" s="1"/>
  <c r="K243" i="1"/>
  <c r="J243" i="1"/>
  <c r="N243" i="1" s="1"/>
  <c r="H243" i="1"/>
  <c r="K241" i="1"/>
  <c r="J241" i="1"/>
  <c r="L241" i="1" s="1"/>
  <c r="O241" i="1" s="1"/>
  <c r="H241" i="1"/>
  <c r="K240" i="1"/>
  <c r="J240" i="1"/>
  <c r="M240" i="1" s="1"/>
  <c r="H240" i="1"/>
  <c r="L239" i="1"/>
  <c r="O239" i="1" s="1"/>
  <c r="K239" i="1"/>
  <c r="M239" i="1" s="1"/>
  <c r="J239" i="1"/>
  <c r="N239" i="1" s="1"/>
  <c r="H239" i="1"/>
  <c r="M238" i="1"/>
  <c r="L238" i="1"/>
  <c r="O238" i="1" s="1"/>
  <c r="K238" i="1"/>
  <c r="J238" i="1"/>
  <c r="N238" i="1" s="1"/>
  <c r="H238" i="1"/>
  <c r="K236" i="1"/>
  <c r="J236" i="1"/>
  <c r="L236" i="1" s="1"/>
  <c r="O236" i="1" s="1"/>
  <c r="H236" i="1"/>
  <c r="K235" i="1"/>
  <c r="J235" i="1"/>
  <c r="M235" i="1" s="1"/>
  <c r="H235" i="1"/>
  <c r="L233" i="1"/>
  <c r="O233" i="1" s="1"/>
  <c r="K233" i="1"/>
  <c r="M233" i="1" s="1"/>
  <c r="J233" i="1"/>
  <c r="N233" i="1" s="1"/>
  <c r="H233" i="1"/>
  <c r="M232" i="1"/>
  <c r="L232" i="1"/>
  <c r="O232" i="1" s="1"/>
  <c r="K232" i="1"/>
  <c r="J232" i="1"/>
  <c r="N232" i="1" s="1"/>
  <c r="H232" i="1"/>
  <c r="K231" i="1"/>
  <c r="J231" i="1"/>
  <c r="L231" i="1" s="1"/>
  <c r="O231" i="1" s="1"/>
  <c r="H231" i="1"/>
  <c r="K230" i="1"/>
  <c r="J230" i="1"/>
  <c r="M230" i="1" s="1"/>
  <c r="H230" i="1"/>
  <c r="L229" i="1"/>
  <c r="O229" i="1" s="1"/>
  <c r="K229" i="1"/>
  <c r="M229" i="1" s="1"/>
  <c r="J229" i="1"/>
  <c r="N229" i="1" s="1"/>
  <c r="H229" i="1"/>
  <c r="M228" i="1"/>
  <c r="L228" i="1"/>
  <c r="O228" i="1" s="1"/>
  <c r="K228" i="1"/>
  <c r="J228" i="1"/>
  <c r="N228" i="1" s="1"/>
  <c r="H228" i="1"/>
  <c r="K227" i="1"/>
  <c r="J227" i="1"/>
  <c r="L227" i="1" s="1"/>
  <c r="O227" i="1" s="1"/>
  <c r="H227" i="1"/>
  <c r="K226" i="1"/>
  <c r="J226" i="1"/>
  <c r="M226" i="1" s="1"/>
  <c r="H226" i="1"/>
  <c r="L225" i="1"/>
  <c r="O225" i="1" s="1"/>
  <c r="K225" i="1"/>
  <c r="M225" i="1" s="1"/>
  <c r="J225" i="1"/>
  <c r="N225" i="1" s="1"/>
  <c r="H225" i="1"/>
  <c r="M224" i="1"/>
  <c r="L224" i="1"/>
  <c r="O224" i="1" s="1"/>
  <c r="K224" i="1"/>
  <c r="J224" i="1"/>
  <c r="N224" i="1" s="1"/>
  <c r="H224" i="1"/>
  <c r="K223" i="1"/>
  <c r="J223" i="1"/>
  <c r="L223" i="1" s="1"/>
  <c r="O223" i="1" s="1"/>
  <c r="H223" i="1"/>
  <c r="K222" i="1"/>
  <c r="J222" i="1"/>
  <c r="M222" i="1" s="1"/>
  <c r="H222" i="1"/>
  <c r="L221" i="1"/>
  <c r="O221" i="1" s="1"/>
  <c r="K221" i="1"/>
  <c r="M221" i="1" s="1"/>
  <c r="J221" i="1"/>
  <c r="N221" i="1" s="1"/>
  <c r="H221" i="1"/>
  <c r="M220" i="1"/>
  <c r="L220" i="1"/>
  <c r="O220" i="1" s="1"/>
  <c r="K220" i="1"/>
  <c r="J220" i="1"/>
  <c r="N220" i="1" s="1"/>
  <c r="H220" i="1"/>
  <c r="K219" i="1"/>
  <c r="J219" i="1"/>
  <c r="L219" i="1" s="1"/>
  <c r="O219" i="1" s="1"/>
  <c r="H219" i="1"/>
  <c r="K218" i="1"/>
  <c r="J218" i="1"/>
  <c r="M218" i="1" s="1"/>
  <c r="H218" i="1"/>
  <c r="L217" i="1"/>
  <c r="O217" i="1" s="1"/>
  <c r="K217" i="1"/>
  <c r="M217" i="1" s="1"/>
  <c r="J217" i="1"/>
  <c r="N217" i="1" s="1"/>
  <c r="H217" i="1"/>
  <c r="M215" i="1"/>
  <c r="L215" i="1"/>
  <c r="O215" i="1" s="1"/>
  <c r="K215" i="1"/>
  <c r="J215" i="1"/>
  <c r="N215" i="1" s="1"/>
  <c r="H215" i="1"/>
  <c r="K214" i="1"/>
  <c r="J214" i="1"/>
  <c r="L214" i="1" s="1"/>
  <c r="O214" i="1" s="1"/>
  <c r="H214" i="1"/>
  <c r="K213" i="1"/>
  <c r="J213" i="1"/>
  <c r="H213" i="1"/>
  <c r="L212" i="1"/>
  <c r="O212" i="1" s="1"/>
  <c r="Q212" i="1" s="1"/>
  <c r="K212" i="1"/>
  <c r="M212" i="1" s="1"/>
  <c r="J212" i="1"/>
  <c r="N212" i="1" s="1"/>
  <c r="H212" i="1"/>
  <c r="M211" i="1"/>
  <c r="L211" i="1"/>
  <c r="O211" i="1" s="1"/>
  <c r="P211" i="1" s="1"/>
  <c r="K211" i="1"/>
  <c r="J211" i="1"/>
  <c r="N211" i="1" s="1"/>
  <c r="H211" i="1"/>
  <c r="N210" i="1"/>
  <c r="K210" i="1"/>
  <c r="J210" i="1"/>
  <c r="H210" i="1"/>
  <c r="K209" i="1"/>
  <c r="J209" i="1"/>
  <c r="M209" i="1" s="1"/>
  <c r="H209" i="1"/>
  <c r="P208" i="1"/>
  <c r="L208" i="1"/>
  <c r="O208" i="1" s="1"/>
  <c r="Q208" i="1" s="1"/>
  <c r="K208" i="1"/>
  <c r="M208" i="1" s="1"/>
  <c r="J208" i="1"/>
  <c r="N208" i="1" s="1"/>
  <c r="H208" i="1"/>
  <c r="Q207" i="1"/>
  <c r="M207" i="1"/>
  <c r="L207" i="1"/>
  <c r="O207" i="1" s="1"/>
  <c r="P207" i="1" s="1"/>
  <c r="K207" i="1"/>
  <c r="J207" i="1"/>
  <c r="N207" i="1" s="1"/>
  <c r="H207" i="1"/>
  <c r="K205" i="1"/>
  <c r="J205" i="1"/>
  <c r="N205" i="1" s="1"/>
  <c r="H205" i="1"/>
  <c r="K204" i="1"/>
  <c r="J204" i="1"/>
  <c r="H204" i="1"/>
  <c r="L203" i="1"/>
  <c r="O203" i="1" s="1"/>
  <c r="Q203" i="1" s="1"/>
  <c r="K203" i="1"/>
  <c r="M203" i="1" s="1"/>
  <c r="J203" i="1"/>
  <c r="N203" i="1" s="1"/>
  <c r="H203" i="1"/>
  <c r="Q202" i="1"/>
  <c r="P202" i="1"/>
  <c r="M202" i="1"/>
  <c r="L202" i="1"/>
  <c r="O202" i="1" s="1"/>
  <c r="K202" i="1"/>
  <c r="J202" i="1"/>
  <c r="N202" i="1" s="1"/>
  <c r="H202" i="1"/>
  <c r="N201" i="1"/>
  <c r="M201" i="1"/>
  <c r="K201" i="1"/>
  <c r="J201" i="1"/>
  <c r="L201" i="1" s="1"/>
  <c r="O201" i="1" s="1"/>
  <c r="H201" i="1"/>
  <c r="K199" i="1"/>
  <c r="J199" i="1"/>
  <c r="H199" i="1"/>
  <c r="L198" i="1"/>
  <c r="O198" i="1" s="1"/>
  <c r="K198" i="1"/>
  <c r="M198" i="1" s="1"/>
  <c r="J198" i="1"/>
  <c r="H198" i="1"/>
  <c r="Q197" i="1"/>
  <c r="P197" i="1"/>
  <c r="M197" i="1"/>
  <c r="L197" i="1"/>
  <c r="O197" i="1" s="1"/>
  <c r="K197" i="1"/>
  <c r="J197" i="1"/>
  <c r="N197" i="1" s="1"/>
  <c r="H197" i="1"/>
  <c r="N196" i="1"/>
  <c r="K196" i="1"/>
  <c r="J196" i="1"/>
  <c r="L196" i="1" s="1"/>
  <c r="O196" i="1" s="1"/>
  <c r="H196" i="1"/>
  <c r="K194" i="1"/>
  <c r="J194" i="1"/>
  <c r="H194" i="1"/>
  <c r="L193" i="1"/>
  <c r="O193" i="1" s="1"/>
  <c r="K193" i="1"/>
  <c r="M193" i="1" s="1"/>
  <c r="J193" i="1"/>
  <c r="H193" i="1"/>
  <c r="Q192" i="1"/>
  <c r="M192" i="1"/>
  <c r="L192" i="1"/>
  <c r="O192" i="1" s="1"/>
  <c r="P192" i="1" s="1"/>
  <c r="K192" i="1"/>
  <c r="J192" i="1"/>
  <c r="N192" i="1" s="1"/>
  <c r="H192" i="1"/>
  <c r="N191" i="1"/>
  <c r="K191" i="1"/>
  <c r="J191" i="1"/>
  <c r="L191" i="1" s="1"/>
  <c r="O191" i="1" s="1"/>
  <c r="H191" i="1"/>
  <c r="K184" i="1"/>
  <c r="M184" i="1" s="1"/>
  <c r="J184" i="1"/>
  <c r="H184" i="1"/>
  <c r="M182" i="1"/>
  <c r="L182" i="1"/>
  <c r="O182" i="1" s="1"/>
  <c r="K182" i="1"/>
  <c r="J182" i="1"/>
  <c r="N182" i="1" s="1"/>
  <c r="H182" i="1"/>
  <c r="N181" i="1"/>
  <c r="M181" i="1"/>
  <c r="K181" i="1"/>
  <c r="J181" i="1"/>
  <c r="L181" i="1" s="1"/>
  <c r="O181" i="1" s="1"/>
  <c r="H181" i="1"/>
  <c r="K180" i="1"/>
  <c r="J180" i="1"/>
  <c r="H180" i="1"/>
  <c r="K179" i="1"/>
  <c r="M179" i="1" s="1"/>
  <c r="J179" i="1"/>
  <c r="H179" i="1"/>
  <c r="M178" i="1"/>
  <c r="L178" i="1"/>
  <c r="O178" i="1" s="1"/>
  <c r="K178" i="1"/>
  <c r="J178" i="1"/>
  <c r="N178" i="1" s="1"/>
  <c r="H178" i="1"/>
  <c r="N177" i="1"/>
  <c r="M177" i="1"/>
  <c r="K177" i="1"/>
  <c r="J177" i="1"/>
  <c r="L177" i="1" s="1"/>
  <c r="O177" i="1" s="1"/>
  <c r="H177" i="1"/>
  <c r="K176" i="1"/>
  <c r="J176" i="1"/>
  <c r="H176" i="1"/>
  <c r="K175" i="1"/>
  <c r="M175" i="1" s="1"/>
  <c r="J175" i="1"/>
  <c r="H175" i="1"/>
  <c r="M174" i="1"/>
  <c r="L174" i="1"/>
  <c r="O174" i="1" s="1"/>
  <c r="K174" i="1"/>
  <c r="J174" i="1"/>
  <c r="N174" i="1" s="1"/>
  <c r="H174" i="1"/>
  <c r="N173" i="1"/>
  <c r="M173" i="1"/>
  <c r="K173" i="1"/>
  <c r="J173" i="1"/>
  <c r="L173" i="1" s="1"/>
  <c r="O173" i="1" s="1"/>
  <c r="H173" i="1"/>
  <c r="K172" i="1"/>
  <c r="J172" i="1"/>
  <c r="H172" i="1"/>
  <c r="K171" i="1"/>
  <c r="M171" i="1" s="1"/>
  <c r="J171" i="1"/>
  <c r="H171" i="1"/>
  <c r="M170" i="1"/>
  <c r="L170" i="1"/>
  <c r="O170" i="1" s="1"/>
  <c r="K170" i="1"/>
  <c r="J170" i="1"/>
  <c r="N170" i="1" s="1"/>
  <c r="H170" i="1"/>
  <c r="N169" i="1"/>
  <c r="M169" i="1"/>
  <c r="K169" i="1"/>
  <c r="J169" i="1"/>
  <c r="L169" i="1" s="1"/>
  <c r="O169" i="1" s="1"/>
  <c r="H169" i="1"/>
  <c r="K168" i="1"/>
  <c r="J168" i="1"/>
  <c r="H168" i="1"/>
  <c r="K167" i="1"/>
  <c r="M167" i="1" s="1"/>
  <c r="J167" i="1"/>
  <c r="H167" i="1"/>
  <c r="M166" i="1"/>
  <c r="L166" i="1"/>
  <c r="O166" i="1" s="1"/>
  <c r="K166" i="1"/>
  <c r="J166" i="1"/>
  <c r="N166" i="1" s="1"/>
  <c r="H166" i="1"/>
  <c r="N165" i="1"/>
  <c r="M165" i="1"/>
  <c r="K165" i="1"/>
  <c r="J165" i="1"/>
  <c r="L165" i="1" s="1"/>
  <c r="O165" i="1" s="1"/>
  <c r="H165" i="1"/>
  <c r="K164" i="1"/>
  <c r="J164" i="1"/>
  <c r="H164" i="1"/>
  <c r="K163" i="1"/>
  <c r="M163" i="1" s="1"/>
  <c r="J163" i="1"/>
  <c r="H163" i="1"/>
  <c r="M162" i="1"/>
  <c r="L162" i="1"/>
  <c r="O162" i="1" s="1"/>
  <c r="K162" i="1"/>
  <c r="J162" i="1"/>
  <c r="N162" i="1" s="1"/>
  <c r="H162" i="1"/>
  <c r="N161" i="1"/>
  <c r="M161" i="1"/>
  <c r="K161" i="1"/>
  <c r="J161" i="1"/>
  <c r="L161" i="1" s="1"/>
  <c r="O161" i="1" s="1"/>
  <c r="H161" i="1"/>
  <c r="K160" i="1"/>
  <c r="J160" i="1"/>
  <c r="H160" i="1"/>
  <c r="K158" i="1"/>
  <c r="M158" i="1" s="1"/>
  <c r="J158" i="1"/>
  <c r="H158" i="1"/>
  <c r="M157" i="1"/>
  <c r="L157" i="1"/>
  <c r="O157" i="1" s="1"/>
  <c r="K157" i="1"/>
  <c r="J157" i="1"/>
  <c r="N157" i="1" s="1"/>
  <c r="H157" i="1"/>
  <c r="N156" i="1"/>
  <c r="M156" i="1"/>
  <c r="K156" i="1"/>
  <c r="J156" i="1"/>
  <c r="L156" i="1" s="1"/>
  <c r="O156" i="1" s="1"/>
  <c r="H156" i="1"/>
  <c r="K155" i="1"/>
  <c r="J155" i="1"/>
  <c r="H155" i="1"/>
  <c r="K154" i="1"/>
  <c r="M154" i="1" s="1"/>
  <c r="J154" i="1"/>
  <c r="H154" i="1"/>
  <c r="M153" i="1"/>
  <c r="L153" i="1"/>
  <c r="O153" i="1" s="1"/>
  <c r="K153" i="1"/>
  <c r="J153" i="1"/>
  <c r="N153" i="1" s="1"/>
  <c r="H153" i="1"/>
  <c r="N152" i="1"/>
  <c r="M152" i="1"/>
  <c r="K152" i="1"/>
  <c r="J152" i="1"/>
  <c r="L152" i="1" s="1"/>
  <c r="O152" i="1" s="1"/>
  <c r="H152" i="1"/>
  <c r="K145" i="1"/>
  <c r="M145" i="1" s="1"/>
  <c r="J145" i="1"/>
  <c r="N145" i="1" s="1"/>
  <c r="H145" i="1"/>
  <c r="M144" i="1"/>
  <c r="L144" i="1"/>
  <c r="O144" i="1" s="1"/>
  <c r="K144" i="1"/>
  <c r="J144" i="1"/>
  <c r="N144" i="1" s="1"/>
  <c r="H144" i="1"/>
  <c r="N143" i="1"/>
  <c r="M143" i="1"/>
  <c r="K143" i="1"/>
  <c r="J143" i="1"/>
  <c r="L143" i="1" s="1"/>
  <c r="O143" i="1" s="1"/>
  <c r="P143" i="1" s="1"/>
  <c r="H143" i="1"/>
  <c r="N142" i="1"/>
  <c r="K142" i="1"/>
  <c r="J142" i="1"/>
  <c r="H142" i="1"/>
  <c r="K141" i="1"/>
  <c r="M141" i="1" s="1"/>
  <c r="J141" i="1"/>
  <c r="N141" i="1" s="1"/>
  <c r="H141" i="1"/>
  <c r="M140" i="1"/>
  <c r="L140" i="1"/>
  <c r="O140" i="1" s="1"/>
  <c r="K140" i="1"/>
  <c r="J140" i="1"/>
  <c r="N140" i="1" s="1"/>
  <c r="H140" i="1"/>
  <c r="N138" i="1"/>
  <c r="M138" i="1"/>
  <c r="K138" i="1"/>
  <c r="J138" i="1"/>
  <c r="L138" i="1" s="1"/>
  <c r="O138" i="1" s="1"/>
  <c r="P138" i="1" s="1"/>
  <c r="H138" i="1"/>
  <c r="N137" i="1"/>
  <c r="K137" i="1"/>
  <c r="J137" i="1"/>
  <c r="H137" i="1"/>
  <c r="K136" i="1"/>
  <c r="M136" i="1" s="1"/>
  <c r="J136" i="1"/>
  <c r="N136" i="1" s="1"/>
  <c r="H136" i="1"/>
  <c r="M135" i="1"/>
  <c r="L135" i="1"/>
  <c r="O135" i="1" s="1"/>
  <c r="K135" i="1"/>
  <c r="J135" i="1"/>
  <c r="N135" i="1" s="1"/>
  <c r="H135" i="1"/>
  <c r="N134" i="1"/>
  <c r="M134" i="1"/>
  <c r="K134" i="1"/>
  <c r="J134" i="1"/>
  <c r="L134" i="1" s="1"/>
  <c r="O134" i="1" s="1"/>
  <c r="P134" i="1" s="1"/>
  <c r="H134" i="1"/>
  <c r="N133" i="1"/>
  <c r="K133" i="1"/>
  <c r="J133" i="1"/>
  <c r="H133" i="1"/>
  <c r="K132" i="1"/>
  <c r="M132" i="1" s="1"/>
  <c r="J132" i="1"/>
  <c r="N132" i="1" s="1"/>
  <c r="H132" i="1"/>
  <c r="M131" i="1"/>
  <c r="L131" i="1"/>
  <c r="O131" i="1" s="1"/>
  <c r="O146" i="1" s="1"/>
  <c r="K131" i="1"/>
  <c r="J131" i="1"/>
  <c r="N131" i="1" s="1"/>
  <c r="H131" i="1"/>
  <c r="K124" i="1"/>
  <c r="N124" i="1" s="1"/>
  <c r="J124" i="1"/>
  <c r="H124" i="1"/>
  <c r="K123" i="1"/>
  <c r="M123" i="1" s="1"/>
  <c r="J123" i="1"/>
  <c r="N123" i="1" s="1"/>
  <c r="H123" i="1"/>
  <c r="M122" i="1"/>
  <c r="L122" i="1"/>
  <c r="O122" i="1" s="1"/>
  <c r="Q122" i="1" s="1"/>
  <c r="K122" i="1"/>
  <c r="J122" i="1"/>
  <c r="N122" i="1" s="1"/>
  <c r="H122" i="1"/>
  <c r="K120" i="1"/>
  <c r="J120" i="1"/>
  <c r="L120" i="1" s="1"/>
  <c r="O120" i="1" s="1"/>
  <c r="P120" i="1" s="1"/>
  <c r="H120" i="1"/>
  <c r="K119" i="1"/>
  <c r="N119" i="1" s="1"/>
  <c r="J119" i="1"/>
  <c r="H119" i="1"/>
  <c r="K118" i="1"/>
  <c r="M118" i="1" s="1"/>
  <c r="J118" i="1"/>
  <c r="N118" i="1" s="1"/>
  <c r="H118" i="1"/>
  <c r="M117" i="1"/>
  <c r="L117" i="1"/>
  <c r="O117" i="1" s="1"/>
  <c r="Q117" i="1" s="1"/>
  <c r="K117" i="1"/>
  <c r="J117" i="1"/>
  <c r="N117" i="1" s="1"/>
  <c r="H117" i="1"/>
  <c r="K115" i="1"/>
  <c r="J115" i="1"/>
  <c r="L115" i="1" s="1"/>
  <c r="O115" i="1" s="1"/>
  <c r="P115" i="1" s="1"/>
  <c r="H115" i="1"/>
  <c r="K114" i="1"/>
  <c r="N114" i="1" s="1"/>
  <c r="J114" i="1"/>
  <c r="H114" i="1"/>
  <c r="K113" i="1"/>
  <c r="M113" i="1" s="1"/>
  <c r="J113" i="1"/>
  <c r="N113" i="1" s="1"/>
  <c r="H113" i="1"/>
  <c r="M112" i="1"/>
  <c r="L112" i="1"/>
  <c r="O112" i="1" s="1"/>
  <c r="Q112" i="1" s="1"/>
  <c r="K112" i="1"/>
  <c r="J112" i="1"/>
  <c r="N112" i="1" s="1"/>
  <c r="H112" i="1"/>
  <c r="K111" i="1"/>
  <c r="J111" i="1"/>
  <c r="L111" i="1" s="1"/>
  <c r="O111" i="1" s="1"/>
  <c r="P111" i="1" s="1"/>
  <c r="H111" i="1"/>
  <c r="K110" i="1"/>
  <c r="N110" i="1" s="1"/>
  <c r="J110" i="1"/>
  <c r="H110" i="1"/>
  <c r="Q103" i="1"/>
  <c r="P103" i="1"/>
  <c r="M103" i="1"/>
  <c r="L103" i="1"/>
  <c r="O103" i="1" s="1"/>
  <c r="K103" i="1"/>
  <c r="J103" i="1"/>
  <c r="N103" i="1" s="1"/>
  <c r="H103" i="1"/>
  <c r="N102" i="1"/>
  <c r="M102" i="1"/>
  <c r="K102" i="1"/>
  <c r="J102" i="1"/>
  <c r="L102" i="1" s="1"/>
  <c r="O102" i="1" s="1"/>
  <c r="H102" i="1"/>
  <c r="K96" i="1"/>
  <c r="M96" i="1" s="1"/>
  <c r="J96" i="1"/>
  <c r="N96" i="1" s="1"/>
  <c r="H96" i="1"/>
  <c r="M95" i="1"/>
  <c r="L95" i="1"/>
  <c r="O95" i="1" s="1"/>
  <c r="K95" i="1"/>
  <c r="J95" i="1"/>
  <c r="N95" i="1" s="1"/>
  <c r="H95" i="1"/>
  <c r="N94" i="1"/>
  <c r="M94" i="1"/>
  <c r="K94" i="1"/>
  <c r="J94" i="1"/>
  <c r="L94" i="1" s="1"/>
  <c r="O94" i="1" s="1"/>
  <c r="H94" i="1"/>
  <c r="N93" i="1"/>
  <c r="K93" i="1"/>
  <c r="J93" i="1"/>
  <c r="H93" i="1"/>
  <c r="K92" i="1"/>
  <c r="M92" i="1" s="1"/>
  <c r="J92" i="1"/>
  <c r="N92" i="1" s="1"/>
  <c r="H92" i="1"/>
  <c r="M91" i="1"/>
  <c r="L91" i="1"/>
  <c r="O91" i="1" s="1"/>
  <c r="K91" i="1"/>
  <c r="J91" i="1"/>
  <c r="N91" i="1" s="1"/>
  <c r="H91" i="1"/>
  <c r="N89" i="1"/>
  <c r="M89" i="1"/>
  <c r="K89" i="1"/>
  <c r="J89" i="1"/>
  <c r="L89" i="1" s="1"/>
  <c r="O89" i="1" s="1"/>
  <c r="H89" i="1"/>
  <c r="N88" i="1"/>
  <c r="K88" i="1"/>
  <c r="J88" i="1"/>
  <c r="H88" i="1"/>
  <c r="Q81" i="1"/>
  <c r="M81" i="1"/>
  <c r="L81" i="1"/>
  <c r="O81" i="1" s="1"/>
  <c r="P81" i="1" s="1"/>
  <c r="K81" i="1"/>
  <c r="J81" i="1"/>
  <c r="N81" i="1" s="1"/>
  <c r="H81" i="1"/>
  <c r="N80" i="1"/>
  <c r="K80" i="1"/>
  <c r="J80" i="1"/>
  <c r="L80" i="1" s="1"/>
  <c r="O80" i="1" s="1"/>
  <c r="P80" i="1" s="1"/>
  <c r="H80" i="1"/>
  <c r="K79" i="1"/>
  <c r="J79" i="1"/>
  <c r="N79" i="1" s="1"/>
  <c r="H79" i="1"/>
  <c r="L78" i="1"/>
  <c r="O78" i="1" s="1"/>
  <c r="K78" i="1"/>
  <c r="M78" i="1" s="1"/>
  <c r="J78" i="1"/>
  <c r="N78" i="1" s="1"/>
  <c r="H78" i="1"/>
  <c r="N72" i="1"/>
  <c r="M72" i="1"/>
  <c r="K72" i="1"/>
  <c r="J72" i="1"/>
  <c r="L72" i="1" s="1"/>
  <c r="O72" i="1" s="1"/>
  <c r="P72" i="1" s="1"/>
  <c r="H72" i="1"/>
  <c r="N71" i="1"/>
  <c r="K71" i="1"/>
  <c r="J71" i="1"/>
  <c r="H71" i="1"/>
  <c r="K70" i="1"/>
  <c r="M70" i="1" s="1"/>
  <c r="J70" i="1"/>
  <c r="N70" i="1" s="1"/>
  <c r="H70" i="1"/>
  <c r="Q69" i="1"/>
  <c r="P69" i="1"/>
  <c r="M69" i="1"/>
  <c r="L69" i="1"/>
  <c r="O69" i="1" s="1"/>
  <c r="K69" i="1"/>
  <c r="J69" i="1"/>
  <c r="N69" i="1" s="1"/>
  <c r="H69" i="1"/>
  <c r="N68" i="1"/>
  <c r="M68" i="1"/>
  <c r="K68" i="1"/>
  <c r="J68" i="1"/>
  <c r="L68" i="1" s="1"/>
  <c r="O68" i="1" s="1"/>
  <c r="P68" i="1" s="1"/>
  <c r="H68" i="1"/>
  <c r="N67" i="1"/>
  <c r="K67" i="1"/>
  <c r="J67" i="1"/>
  <c r="H67" i="1"/>
  <c r="K66" i="1"/>
  <c r="M66" i="1" s="1"/>
  <c r="J66" i="1"/>
  <c r="N66" i="1" s="1"/>
  <c r="H66" i="1"/>
  <c r="P65" i="1"/>
  <c r="M65" i="1"/>
  <c r="L65" i="1"/>
  <c r="O65" i="1" s="1"/>
  <c r="Q65" i="1" s="1"/>
  <c r="K65" i="1"/>
  <c r="J65" i="1"/>
  <c r="N65" i="1" s="1"/>
  <c r="H65" i="1"/>
  <c r="M63" i="1"/>
  <c r="K63" i="1"/>
  <c r="J63" i="1"/>
  <c r="L63" i="1" s="1"/>
  <c r="O63" i="1" s="1"/>
  <c r="H63" i="1"/>
  <c r="N62" i="1"/>
  <c r="K62" i="1"/>
  <c r="J62" i="1"/>
  <c r="H62" i="1"/>
  <c r="K61" i="1"/>
  <c r="L61" i="1" s="1"/>
  <c r="O61" i="1" s="1"/>
  <c r="J61" i="1"/>
  <c r="N61" i="1" s="1"/>
  <c r="H61" i="1"/>
  <c r="N54" i="1"/>
  <c r="K54" i="1"/>
  <c r="J54" i="1"/>
  <c r="L54" i="1" s="1"/>
  <c r="O54" i="1" s="1"/>
  <c r="P54" i="1" s="1"/>
  <c r="H54" i="1"/>
  <c r="K53" i="1"/>
  <c r="J53" i="1"/>
  <c r="H53" i="1"/>
  <c r="L52" i="1"/>
  <c r="O52" i="1" s="1"/>
  <c r="K52" i="1"/>
  <c r="J52" i="1"/>
  <c r="H52" i="1"/>
  <c r="M51" i="1"/>
  <c r="L51" i="1"/>
  <c r="O51" i="1" s="1"/>
  <c r="K51" i="1"/>
  <c r="J51" i="1"/>
  <c r="N51" i="1" s="1"/>
  <c r="H51" i="1"/>
  <c r="N49" i="1"/>
  <c r="K49" i="1"/>
  <c r="J49" i="1"/>
  <c r="L49" i="1" s="1"/>
  <c r="O49" i="1" s="1"/>
  <c r="P49" i="1" s="1"/>
  <c r="H49" i="1"/>
  <c r="K48" i="1"/>
  <c r="J48" i="1"/>
  <c r="H48" i="1"/>
  <c r="L47" i="1"/>
  <c r="O47" i="1" s="1"/>
  <c r="K47" i="1"/>
  <c r="J47" i="1"/>
  <c r="H47" i="1"/>
  <c r="M46" i="1"/>
  <c r="L46" i="1"/>
  <c r="O46" i="1" s="1"/>
  <c r="K46" i="1"/>
  <c r="J46" i="1"/>
  <c r="N46" i="1" s="1"/>
  <c r="H46" i="1"/>
  <c r="N45" i="1"/>
  <c r="K45" i="1"/>
  <c r="J45" i="1"/>
  <c r="L45" i="1" s="1"/>
  <c r="O45" i="1" s="1"/>
  <c r="P45" i="1" s="1"/>
  <c r="H45" i="1"/>
  <c r="K44" i="1"/>
  <c r="J44" i="1"/>
  <c r="H44" i="1"/>
  <c r="L43" i="1"/>
  <c r="O43" i="1" s="1"/>
  <c r="K43" i="1"/>
  <c r="J43" i="1"/>
  <c r="H43" i="1"/>
  <c r="M42" i="1"/>
  <c r="L42" i="1"/>
  <c r="O42" i="1" s="1"/>
  <c r="K42" i="1"/>
  <c r="J42" i="1"/>
  <c r="N42" i="1" s="1"/>
  <c r="H42" i="1"/>
  <c r="N41" i="1"/>
  <c r="K41" i="1"/>
  <c r="J41" i="1"/>
  <c r="L41" i="1" s="1"/>
  <c r="O41" i="1" s="1"/>
  <c r="P41" i="1" s="1"/>
  <c r="H41" i="1"/>
  <c r="K40" i="1"/>
  <c r="J40" i="1"/>
  <c r="H40" i="1"/>
  <c r="L39" i="1"/>
  <c r="O39" i="1" s="1"/>
  <c r="K39" i="1"/>
  <c r="J39" i="1"/>
  <c r="H39" i="1"/>
  <c r="Q38" i="1"/>
  <c r="M38" i="1"/>
  <c r="L38" i="1"/>
  <c r="O38" i="1" s="1"/>
  <c r="P38" i="1" s="1"/>
  <c r="K38" i="1"/>
  <c r="J38" i="1"/>
  <c r="N38" i="1" s="1"/>
  <c r="H38" i="1"/>
  <c r="N37" i="1"/>
  <c r="K37" i="1"/>
  <c r="J37" i="1"/>
  <c r="L37" i="1" s="1"/>
  <c r="O37" i="1" s="1"/>
  <c r="P37" i="1" s="1"/>
  <c r="H37" i="1"/>
  <c r="K36" i="1"/>
  <c r="J36" i="1"/>
  <c r="N36" i="1" s="1"/>
  <c r="H36" i="1"/>
  <c r="L35" i="1"/>
  <c r="O35" i="1" s="1"/>
  <c r="K35" i="1"/>
  <c r="J35" i="1"/>
  <c r="H35" i="1"/>
  <c r="Q34" i="1"/>
  <c r="M34" i="1"/>
  <c r="L34" i="1"/>
  <c r="O34" i="1" s="1"/>
  <c r="P34" i="1" s="1"/>
  <c r="K34" i="1"/>
  <c r="J34" i="1"/>
  <c r="N34" i="1" s="1"/>
  <c r="H34" i="1"/>
  <c r="N33" i="1"/>
  <c r="K33" i="1"/>
  <c r="J33" i="1"/>
  <c r="L33" i="1" s="1"/>
  <c r="O33" i="1" s="1"/>
  <c r="P33" i="1" s="1"/>
  <c r="H33" i="1"/>
  <c r="K32" i="1"/>
  <c r="J32" i="1"/>
  <c r="H32" i="1"/>
  <c r="L31" i="1"/>
  <c r="O31" i="1" s="1"/>
  <c r="K31" i="1"/>
  <c r="J31" i="1"/>
  <c r="H31" i="1"/>
  <c r="Q30" i="1"/>
  <c r="M30" i="1"/>
  <c r="L30" i="1"/>
  <c r="O30" i="1" s="1"/>
  <c r="P30" i="1" s="1"/>
  <c r="K30" i="1"/>
  <c r="J30" i="1"/>
  <c r="N30" i="1" s="1"/>
  <c r="H30" i="1"/>
  <c r="N29" i="1"/>
  <c r="K29" i="1"/>
  <c r="J29" i="1"/>
  <c r="L29" i="1" s="1"/>
  <c r="O29" i="1" s="1"/>
  <c r="P29" i="1" s="1"/>
  <c r="H29" i="1"/>
  <c r="K28" i="1"/>
  <c r="J28" i="1"/>
  <c r="N28" i="1" s="1"/>
  <c r="H28" i="1"/>
  <c r="L27" i="1"/>
  <c r="O27" i="1" s="1"/>
  <c r="K27" i="1"/>
  <c r="J27" i="1"/>
  <c r="H27" i="1"/>
  <c r="Q26" i="1"/>
  <c r="M26" i="1"/>
  <c r="L26" i="1"/>
  <c r="O26" i="1" s="1"/>
  <c r="P26" i="1" s="1"/>
  <c r="K26" i="1"/>
  <c r="J26" i="1"/>
  <c r="N26" i="1" s="1"/>
  <c r="H26" i="1"/>
  <c r="N25" i="1"/>
  <c r="K25" i="1"/>
  <c r="J25" i="1"/>
  <c r="L25" i="1" s="1"/>
  <c r="O25" i="1" s="1"/>
  <c r="P25" i="1" s="1"/>
  <c r="H25" i="1"/>
  <c r="K24" i="1"/>
  <c r="J24" i="1"/>
  <c r="H24" i="1"/>
  <c r="L23" i="1"/>
  <c r="O23" i="1" s="1"/>
  <c r="K23" i="1"/>
  <c r="J23" i="1"/>
  <c r="H23" i="1"/>
  <c r="Q21" i="1"/>
  <c r="M21" i="1"/>
  <c r="L21" i="1"/>
  <c r="O21" i="1" s="1"/>
  <c r="P21" i="1" s="1"/>
  <c r="K21" i="1"/>
  <c r="J21" i="1"/>
  <c r="N21" i="1" s="1"/>
  <c r="H21" i="1"/>
  <c r="Q23" i="1" l="1"/>
  <c r="P23" i="1"/>
  <c r="Q39" i="1"/>
  <c r="P39" i="1"/>
  <c r="Q193" i="1"/>
  <c r="P193" i="1"/>
  <c r="Q27" i="1"/>
  <c r="P27" i="1"/>
  <c r="Q31" i="1"/>
  <c r="P31" i="1"/>
  <c r="O73" i="1"/>
  <c r="Q35" i="1"/>
  <c r="P35" i="1"/>
  <c r="O82" i="1"/>
  <c r="Q198" i="1"/>
  <c r="P198" i="1"/>
  <c r="Q115" i="1"/>
  <c r="Q220" i="1"/>
  <c r="P220" i="1"/>
  <c r="M24" i="1"/>
  <c r="L24" i="1"/>
  <c r="O24" i="1" s="1"/>
  <c r="M32" i="1"/>
  <c r="L32" i="1"/>
  <c r="O32" i="1" s="1"/>
  <c r="M40" i="1"/>
  <c r="L40" i="1"/>
  <c r="O40" i="1" s="1"/>
  <c r="M53" i="1"/>
  <c r="L53" i="1"/>
  <c r="O53" i="1" s="1"/>
  <c r="Q120" i="1"/>
  <c r="M199" i="1"/>
  <c r="L199" i="1"/>
  <c r="O199" i="1" s="1"/>
  <c r="Q25" i="1"/>
  <c r="Q33" i="1"/>
  <c r="L154" i="1"/>
  <c r="O154" i="1" s="1"/>
  <c r="M155" i="1"/>
  <c r="L155" i="1"/>
  <c r="O155" i="1" s="1"/>
  <c r="L158" i="1"/>
  <c r="O158" i="1" s="1"/>
  <c r="M160" i="1"/>
  <c r="L160" i="1"/>
  <c r="O160" i="1" s="1"/>
  <c r="L163" i="1"/>
  <c r="O163" i="1" s="1"/>
  <c r="M164" i="1"/>
  <c r="L164" i="1"/>
  <c r="O164" i="1" s="1"/>
  <c r="L167" i="1"/>
  <c r="O167" i="1" s="1"/>
  <c r="M168" i="1"/>
  <c r="L168" i="1"/>
  <c r="O168" i="1" s="1"/>
  <c r="L171" i="1"/>
  <c r="O171" i="1" s="1"/>
  <c r="M172" i="1"/>
  <c r="L172" i="1"/>
  <c r="O172" i="1" s="1"/>
  <c r="L175" i="1"/>
  <c r="O175" i="1" s="1"/>
  <c r="M176" i="1"/>
  <c r="L176" i="1"/>
  <c r="O176" i="1" s="1"/>
  <c r="L179" i="1"/>
  <c r="O179" i="1" s="1"/>
  <c r="M180" i="1"/>
  <c r="L180" i="1"/>
  <c r="O180" i="1" s="1"/>
  <c r="L184" i="1"/>
  <c r="O184" i="1" s="1"/>
  <c r="O265" i="1"/>
  <c r="P203" i="1"/>
  <c r="M213" i="1"/>
  <c r="Q215" i="1"/>
  <c r="P215" i="1"/>
  <c r="Q221" i="1"/>
  <c r="P221" i="1"/>
  <c r="Q232" i="1"/>
  <c r="P232" i="1"/>
  <c r="P239" i="1"/>
  <c r="Q239" i="1"/>
  <c r="Q253" i="1"/>
  <c r="P253" i="1"/>
  <c r="M44" i="1"/>
  <c r="L44" i="1"/>
  <c r="O44" i="1" s="1"/>
  <c r="M48" i="1"/>
  <c r="L48" i="1"/>
  <c r="O48" i="1" s="1"/>
  <c r="Q111" i="1"/>
  <c r="M194" i="1"/>
  <c r="L194" i="1"/>
  <c r="O194" i="1" s="1"/>
  <c r="P225" i="1"/>
  <c r="Q225" i="1"/>
  <c r="Q244" i="1"/>
  <c r="P244" i="1"/>
  <c r="Q29" i="1"/>
  <c r="Q41" i="1"/>
  <c r="Q45" i="1"/>
  <c r="Q49" i="1"/>
  <c r="Q54" i="1"/>
  <c r="Q80" i="1"/>
  <c r="N23" i="1"/>
  <c r="N24" i="1"/>
  <c r="N27" i="1"/>
  <c r="N31" i="1"/>
  <c r="N32" i="1"/>
  <c r="N35" i="1"/>
  <c r="N39" i="1"/>
  <c r="N40" i="1"/>
  <c r="N43" i="1"/>
  <c r="N44" i="1"/>
  <c r="N47" i="1"/>
  <c r="N48" i="1"/>
  <c r="N52" i="1"/>
  <c r="N53" i="1"/>
  <c r="O55" i="1"/>
  <c r="M62" i="1"/>
  <c r="L62" i="1"/>
  <c r="O62" i="1" s="1"/>
  <c r="N63" i="1"/>
  <c r="L66" i="1"/>
  <c r="O66" i="1" s="1"/>
  <c r="M67" i="1"/>
  <c r="L67" i="1"/>
  <c r="O67" i="1" s="1"/>
  <c r="L70" i="1"/>
  <c r="O70" i="1" s="1"/>
  <c r="M71" i="1"/>
  <c r="L71" i="1"/>
  <c r="O71" i="1" s="1"/>
  <c r="M88" i="1"/>
  <c r="L88" i="1"/>
  <c r="O88" i="1" s="1"/>
  <c r="L92" i="1"/>
  <c r="O92" i="1" s="1"/>
  <c r="M93" i="1"/>
  <c r="L93" i="1"/>
  <c r="O93" i="1" s="1"/>
  <c r="L96" i="1"/>
  <c r="O96" i="1" s="1"/>
  <c r="P102" i="1"/>
  <c r="O104" i="1"/>
  <c r="Q102" i="1"/>
  <c r="M111" i="1"/>
  <c r="P112" i="1"/>
  <c r="M115" i="1"/>
  <c r="P117" i="1"/>
  <c r="M120" i="1"/>
  <c r="P122" i="1"/>
  <c r="L132" i="1"/>
  <c r="O132" i="1" s="1"/>
  <c r="M133" i="1"/>
  <c r="L133" i="1"/>
  <c r="O133" i="1" s="1"/>
  <c r="L136" i="1"/>
  <c r="O136" i="1" s="1"/>
  <c r="M137" i="1"/>
  <c r="L137" i="1"/>
  <c r="O137" i="1" s="1"/>
  <c r="L141" i="1"/>
  <c r="O141" i="1" s="1"/>
  <c r="M142" i="1"/>
  <c r="L142" i="1"/>
  <c r="O142" i="1" s="1"/>
  <c r="L145" i="1"/>
  <c r="O145" i="1" s="1"/>
  <c r="O185" i="1"/>
  <c r="N193" i="1"/>
  <c r="N194" i="1"/>
  <c r="N198" i="1"/>
  <c r="N199" i="1"/>
  <c r="L210" i="1"/>
  <c r="O210" i="1" s="1"/>
  <c r="M210" i="1"/>
  <c r="Q211" i="1"/>
  <c r="P217" i="1"/>
  <c r="Q217" i="1"/>
  <c r="Q228" i="1"/>
  <c r="P228" i="1"/>
  <c r="P233" i="1"/>
  <c r="Q233" i="1"/>
  <c r="Q247" i="1"/>
  <c r="P247" i="1"/>
  <c r="P254" i="1"/>
  <c r="Q254" i="1"/>
  <c r="P257" i="1"/>
  <c r="Q257" i="1"/>
  <c r="M28" i="1"/>
  <c r="L28" i="1"/>
  <c r="O28" i="1" s="1"/>
  <c r="M36" i="1"/>
  <c r="L36" i="1"/>
  <c r="O36" i="1" s="1"/>
  <c r="M79" i="1"/>
  <c r="L79" i="1"/>
  <c r="O79" i="1" s="1"/>
  <c r="Q238" i="1"/>
  <c r="P238" i="1"/>
  <c r="Q37" i="1"/>
  <c r="M25" i="1"/>
  <c r="M29" i="1"/>
  <c r="M33" i="1"/>
  <c r="M37" i="1"/>
  <c r="M41" i="1"/>
  <c r="M45" i="1"/>
  <c r="M49" i="1"/>
  <c r="M54" i="1"/>
  <c r="Q68" i="1"/>
  <c r="Q72" i="1"/>
  <c r="M80" i="1"/>
  <c r="M110" i="1"/>
  <c r="L110" i="1"/>
  <c r="O110" i="1" s="1"/>
  <c r="N111" i="1"/>
  <c r="L113" i="1"/>
  <c r="O113" i="1" s="1"/>
  <c r="M114" i="1"/>
  <c r="L114" i="1"/>
  <c r="O114" i="1" s="1"/>
  <c r="N115" i="1"/>
  <c r="L118" i="1"/>
  <c r="O118" i="1" s="1"/>
  <c r="M119" i="1"/>
  <c r="L119" i="1"/>
  <c r="O119" i="1" s="1"/>
  <c r="N120" i="1"/>
  <c r="L123" i="1"/>
  <c r="O123" i="1" s="1"/>
  <c r="M124" i="1"/>
  <c r="L124" i="1"/>
  <c r="O124" i="1" s="1"/>
  <c r="Q134" i="1"/>
  <c r="Q138" i="1"/>
  <c r="Q143" i="1"/>
  <c r="N154" i="1"/>
  <c r="N155" i="1"/>
  <c r="N158" i="1"/>
  <c r="N160" i="1"/>
  <c r="N163" i="1"/>
  <c r="N164" i="1"/>
  <c r="N167" i="1"/>
  <c r="N168" i="1"/>
  <c r="N171" i="1"/>
  <c r="N172" i="1"/>
  <c r="N175" i="1"/>
  <c r="N176" i="1"/>
  <c r="N179" i="1"/>
  <c r="N180" i="1"/>
  <c r="N184" i="1"/>
  <c r="M191" i="1"/>
  <c r="M196" i="1"/>
  <c r="M204" i="1"/>
  <c r="L205" i="1"/>
  <c r="O205" i="1" s="1"/>
  <c r="M205" i="1"/>
  <c r="P212" i="1"/>
  <c r="Q224" i="1"/>
  <c r="P224" i="1"/>
  <c r="P229" i="1"/>
  <c r="Q229" i="1"/>
  <c r="Q243" i="1"/>
  <c r="P243" i="1"/>
  <c r="Q249" i="1"/>
  <c r="P249" i="1"/>
  <c r="Q258" i="1"/>
  <c r="P258" i="1"/>
  <c r="Q259" i="1"/>
  <c r="P259" i="1"/>
  <c r="Q263" i="1"/>
  <c r="P263" i="1"/>
  <c r="Q274" i="1"/>
  <c r="P274" i="1"/>
  <c r="Q279" i="1"/>
  <c r="P279" i="1"/>
  <c r="N204" i="1"/>
  <c r="N209" i="1"/>
  <c r="N213" i="1"/>
  <c r="M214" i="1"/>
  <c r="N218" i="1"/>
  <c r="M219" i="1"/>
  <c r="N222" i="1"/>
  <c r="M223" i="1"/>
  <c r="N226" i="1"/>
  <c r="M227" i="1"/>
  <c r="N230" i="1"/>
  <c r="M231" i="1"/>
  <c r="N235" i="1"/>
  <c r="M236" i="1"/>
  <c r="N240" i="1"/>
  <c r="M241" i="1"/>
  <c r="N245" i="1"/>
  <c r="M246" i="1"/>
  <c r="N251" i="1"/>
  <c r="M252" i="1"/>
  <c r="N255" i="1"/>
  <c r="M256" i="1"/>
  <c r="M258" i="1"/>
  <c r="N260" i="1"/>
  <c r="L261" i="1"/>
  <c r="O261" i="1" s="1"/>
  <c r="P262" i="1"/>
  <c r="L345" i="1"/>
  <c r="O345" i="1" s="1"/>
  <c r="M345" i="1"/>
  <c r="L362" i="1"/>
  <c r="O362" i="1" s="1"/>
  <c r="M362" i="1"/>
  <c r="P25" i="2"/>
  <c r="M25" i="2"/>
  <c r="P29" i="2"/>
  <c r="M29" i="2"/>
  <c r="P33" i="2"/>
  <c r="M33" i="2"/>
  <c r="P37" i="2"/>
  <c r="M37" i="2"/>
  <c r="P48" i="2"/>
  <c r="M48" i="2"/>
  <c r="P54" i="2"/>
  <c r="M54" i="2"/>
  <c r="Q271" i="1"/>
  <c r="L273" i="1"/>
  <c r="O273" i="1" s="1"/>
  <c r="M275" i="1"/>
  <c r="L275" i="1"/>
  <c r="O275" i="1" s="1"/>
  <c r="M280" i="1"/>
  <c r="L280" i="1"/>
  <c r="O280" i="1" s="1"/>
  <c r="M285" i="1"/>
  <c r="L285" i="1"/>
  <c r="O285" i="1" s="1"/>
  <c r="M289" i="1"/>
  <c r="L289" i="1"/>
  <c r="O289" i="1" s="1"/>
  <c r="L293" i="1"/>
  <c r="O293" i="1" s="1"/>
  <c r="M294" i="1"/>
  <c r="L294" i="1"/>
  <c r="O294" i="1" s="1"/>
  <c r="L298" i="1"/>
  <c r="O298" i="1" s="1"/>
  <c r="M299" i="1"/>
  <c r="L299" i="1"/>
  <c r="O299" i="1" s="1"/>
  <c r="M320" i="1"/>
  <c r="L320" i="1"/>
  <c r="O320" i="1" s="1"/>
  <c r="L323" i="1"/>
  <c r="O323" i="1" s="1"/>
  <c r="M324" i="1"/>
  <c r="L324" i="1"/>
  <c r="O324" i="1" s="1"/>
  <c r="L341" i="1"/>
  <c r="O341" i="1" s="1"/>
  <c r="M341" i="1"/>
  <c r="P347" i="1"/>
  <c r="L358" i="1"/>
  <c r="O358" i="1" s="1"/>
  <c r="M358" i="1"/>
  <c r="P24" i="2"/>
  <c r="M24" i="2"/>
  <c r="P28" i="2"/>
  <c r="M28" i="2"/>
  <c r="P32" i="2"/>
  <c r="M32" i="2"/>
  <c r="P36" i="2"/>
  <c r="M36" i="2"/>
  <c r="P40" i="2"/>
  <c r="M40" i="2"/>
  <c r="P41" i="2"/>
  <c r="M41" i="2"/>
  <c r="P53" i="2"/>
  <c r="M53" i="2"/>
  <c r="N214" i="1"/>
  <c r="N223" i="1"/>
  <c r="N246" i="1"/>
  <c r="N252" i="1"/>
  <c r="N256" i="1"/>
  <c r="M23" i="1"/>
  <c r="M27" i="1"/>
  <c r="M31" i="1"/>
  <c r="M35" i="1"/>
  <c r="M39" i="1"/>
  <c r="M43" i="1"/>
  <c r="M47" i="1"/>
  <c r="M52" i="1"/>
  <c r="M61" i="1"/>
  <c r="L204" i="1"/>
  <c r="O204" i="1" s="1"/>
  <c r="L209" i="1"/>
  <c r="O209" i="1" s="1"/>
  <c r="L213" i="1"/>
  <c r="O213" i="1" s="1"/>
  <c r="L218" i="1"/>
  <c r="O218" i="1" s="1"/>
  <c r="L222" i="1"/>
  <c r="O222" i="1" s="1"/>
  <c r="L226" i="1"/>
  <c r="O226" i="1" s="1"/>
  <c r="L230" i="1"/>
  <c r="O230" i="1" s="1"/>
  <c r="L235" i="1"/>
  <c r="O235" i="1" s="1"/>
  <c r="L240" i="1"/>
  <c r="O240" i="1" s="1"/>
  <c r="L245" i="1"/>
  <c r="O245" i="1" s="1"/>
  <c r="L251" i="1"/>
  <c r="O251" i="1" s="1"/>
  <c r="L255" i="1"/>
  <c r="O255" i="1" s="1"/>
  <c r="M261" i="1"/>
  <c r="Q276" i="1"/>
  <c r="Q281" i="1"/>
  <c r="M309" i="1"/>
  <c r="M313" i="1"/>
  <c r="P314" i="1"/>
  <c r="Q321" i="1"/>
  <c r="Q325" i="1"/>
  <c r="M336" i="1"/>
  <c r="L337" i="1"/>
  <c r="O337" i="1" s="1"/>
  <c r="M337" i="1"/>
  <c r="N345" i="1"/>
  <c r="O366" i="1"/>
  <c r="N362" i="1"/>
  <c r="P23" i="2"/>
  <c r="M23" i="2"/>
  <c r="P27" i="2"/>
  <c r="M27" i="2"/>
  <c r="P31" i="2"/>
  <c r="M31" i="2"/>
  <c r="P35" i="2"/>
  <c r="M35" i="2"/>
  <c r="P39" i="2"/>
  <c r="M39" i="2"/>
  <c r="P45" i="2"/>
  <c r="M45" i="2"/>
  <c r="N219" i="1"/>
  <c r="N227" i="1"/>
  <c r="N231" i="1"/>
  <c r="N236" i="1"/>
  <c r="N241" i="1"/>
  <c r="N258" i="1"/>
  <c r="L260" i="1"/>
  <c r="O260" i="1" s="1"/>
  <c r="N261" i="1"/>
  <c r="N263" i="1"/>
  <c r="M264" i="1"/>
  <c r="N273" i="1"/>
  <c r="N274" i="1"/>
  <c r="N275" i="1"/>
  <c r="N279" i="1"/>
  <c r="N280" i="1"/>
  <c r="N284" i="1"/>
  <c r="N285" i="1"/>
  <c r="N288" i="1"/>
  <c r="N289" i="1"/>
  <c r="N293" i="1"/>
  <c r="N294" i="1"/>
  <c r="N298" i="1"/>
  <c r="N299" i="1"/>
  <c r="M308" i="1"/>
  <c r="L308" i="1"/>
  <c r="O308" i="1" s="1"/>
  <c r="N309" i="1"/>
  <c r="L311" i="1"/>
  <c r="O311" i="1" s="1"/>
  <c r="M312" i="1"/>
  <c r="L312" i="1"/>
  <c r="O312" i="1" s="1"/>
  <c r="N313" i="1"/>
  <c r="N320" i="1"/>
  <c r="N323" i="1"/>
  <c r="N324" i="1"/>
  <c r="M332" i="1"/>
  <c r="L333" i="1"/>
  <c r="O333" i="1" s="1"/>
  <c r="M333" i="1"/>
  <c r="Q334" i="1"/>
  <c r="N341" i="1"/>
  <c r="M348" i="1"/>
  <c r="L349" i="1"/>
  <c r="O349" i="1" s="1"/>
  <c r="M349" i="1"/>
  <c r="N358" i="1"/>
  <c r="P21" i="2"/>
  <c r="M21" i="2"/>
  <c r="P26" i="2"/>
  <c r="M26" i="2"/>
  <c r="P30" i="2"/>
  <c r="M30" i="2"/>
  <c r="P34" i="2"/>
  <c r="M34" i="2"/>
  <c r="P38" i="2"/>
  <c r="M38" i="2"/>
  <c r="P44" i="2"/>
  <c r="M44" i="2"/>
  <c r="P49" i="2"/>
  <c r="M49" i="2"/>
  <c r="P81" i="2"/>
  <c r="M81" i="2"/>
  <c r="N332" i="1"/>
  <c r="N336" i="1"/>
  <c r="N340" i="1"/>
  <c r="N344" i="1"/>
  <c r="N348" i="1"/>
  <c r="N357" i="1"/>
  <c r="N361" i="1"/>
  <c r="N81" i="2"/>
  <c r="L173" i="2"/>
  <c r="O173" i="2" s="1"/>
  <c r="P173" i="2" s="1"/>
  <c r="P235" i="2"/>
  <c r="M235" i="2"/>
  <c r="P280" i="2"/>
  <c r="M280" i="2"/>
  <c r="M364" i="1"/>
  <c r="L365" i="1"/>
  <c r="O365" i="1" s="1"/>
  <c r="N21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L43" i="2"/>
  <c r="O43" i="2" s="1"/>
  <c r="P43" i="2" s="1"/>
  <c r="N45" i="2"/>
  <c r="L47" i="2"/>
  <c r="O47" i="2" s="1"/>
  <c r="P47" i="2" s="1"/>
  <c r="N49" i="2"/>
  <c r="L52" i="2"/>
  <c r="O52" i="2" s="1"/>
  <c r="P52" i="2" s="1"/>
  <c r="N54" i="2"/>
  <c r="L63" i="2"/>
  <c r="O63" i="2" s="1"/>
  <c r="P63" i="2" s="1"/>
  <c r="L88" i="2"/>
  <c r="O88" i="2" s="1"/>
  <c r="L91" i="2"/>
  <c r="O91" i="2" s="1"/>
  <c r="M93" i="2"/>
  <c r="L93" i="2"/>
  <c r="O93" i="2" s="1"/>
  <c r="P93" i="2" s="1"/>
  <c r="L95" i="2"/>
  <c r="O95" i="2" s="1"/>
  <c r="N95" i="2" s="1"/>
  <c r="P111" i="2"/>
  <c r="O125" i="2"/>
  <c r="M111" i="2"/>
  <c r="P115" i="2"/>
  <c r="M115" i="2"/>
  <c r="L156" i="2"/>
  <c r="O156" i="2" s="1"/>
  <c r="P156" i="2" s="1"/>
  <c r="N156" i="2"/>
  <c r="L165" i="2"/>
  <c r="O165" i="2" s="1"/>
  <c r="P165" i="2" s="1"/>
  <c r="N165" i="2"/>
  <c r="P224" i="2"/>
  <c r="N224" i="2"/>
  <c r="L256" i="2"/>
  <c r="O256" i="2" s="1"/>
  <c r="P256" i="2" s="1"/>
  <c r="M256" i="2"/>
  <c r="N256" i="2"/>
  <c r="L264" i="2"/>
  <c r="O264" i="2" s="1"/>
  <c r="P264" i="2" s="1"/>
  <c r="N264" i="2"/>
  <c r="L313" i="2"/>
  <c r="O313" i="2" s="1"/>
  <c r="P313" i="2" s="1"/>
  <c r="N313" i="2"/>
  <c r="M313" i="2"/>
  <c r="M344" i="2"/>
  <c r="L344" i="2"/>
  <c r="O344" i="2" s="1"/>
  <c r="P344" i="2" s="1"/>
  <c r="N344" i="2"/>
  <c r="M274" i="1"/>
  <c r="M279" i="1"/>
  <c r="M284" i="1"/>
  <c r="M288" i="1"/>
  <c r="L332" i="1"/>
  <c r="O332" i="1" s="1"/>
  <c r="L336" i="1"/>
  <c r="O336" i="1" s="1"/>
  <c r="L340" i="1"/>
  <c r="O340" i="1" s="1"/>
  <c r="M343" i="1"/>
  <c r="L344" i="1"/>
  <c r="O344" i="1" s="1"/>
  <c r="M347" i="1"/>
  <c r="L348" i="1"/>
  <c r="O348" i="1" s="1"/>
  <c r="M356" i="1"/>
  <c r="L357" i="1"/>
  <c r="O357" i="1" s="1"/>
  <c r="M360" i="1"/>
  <c r="L361" i="1"/>
  <c r="O361" i="1" s="1"/>
  <c r="M365" i="1"/>
  <c r="L42" i="2"/>
  <c r="O42" i="2" s="1"/>
  <c r="N44" i="2"/>
  <c r="L46" i="2"/>
  <c r="O46" i="2" s="1"/>
  <c r="M46" i="2" s="1"/>
  <c r="N48" i="2"/>
  <c r="L51" i="2"/>
  <c r="O51" i="2" s="1"/>
  <c r="M51" i="2" s="1"/>
  <c r="N53" i="2"/>
  <c r="L62" i="2"/>
  <c r="O62" i="2" s="1"/>
  <c r="P62" i="2" s="1"/>
  <c r="M66" i="2"/>
  <c r="N68" i="2"/>
  <c r="M70" i="2"/>
  <c r="N72" i="2"/>
  <c r="L78" i="2"/>
  <c r="O78" i="2" s="1"/>
  <c r="N78" i="2" s="1"/>
  <c r="M80" i="2"/>
  <c r="L89" i="2"/>
  <c r="O89" i="2" s="1"/>
  <c r="P89" i="2" s="1"/>
  <c r="L94" i="2"/>
  <c r="O94" i="2" s="1"/>
  <c r="P94" i="2" s="1"/>
  <c r="L231" i="2"/>
  <c r="O231" i="2" s="1"/>
  <c r="P231" i="2" s="1"/>
  <c r="P243" i="2"/>
  <c r="N243" i="2"/>
  <c r="L293" i="2"/>
  <c r="O293" i="2" s="1"/>
  <c r="P293" i="2" s="1"/>
  <c r="M293" i="2"/>
  <c r="N293" i="2"/>
  <c r="N43" i="2"/>
  <c r="N47" i="2"/>
  <c r="N52" i="2"/>
  <c r="L61" i="2"/>
  <c r="O61" i="2" s="1"/>
  <c r="N62" i="2"/>
  <c r="M63" i="2"/>
  <c r="M67" i="2"/>
  <c r="M68" i="2"/>
  <c r="M71" i="2"/>
  <c r="M72" i="2"/>
  <c r="M79" i="2"/>
  <c r="N88" i="2"/>
  <c r="N92" i="2"/>
  <c r="N93" i="2"/>
  <c r="L96" i="2"/>
  <c r="O96" i="2" s="1"/>
  <c r="P96" i="2" s="1"/>
  <c r="M96" i="2"/>
  <c r="P113" i="2"/>
  <c r="M113" i="2"/>
  <c r="P118" i="2"/>
  <c r="M118" i="2"/>
  <c r="L152" i="2"/>
  <c r="O152" i="2" s="1"/>
  <c r="M152" i="2"/>
  <c r="N152" i="2"/>
  <c r="L161" i="2"/>
  <c r="O161" i="2" s="1"/>
  <c r="P161" i="2" s="1"/>
  <c r="N161" i="2"/>
  <c r="L181" i="2"/>
  <c r="O181" i="2" s="1"/>
  <c r="P181" i="2" s="1"/>
  <c r="M181" i="2"/>
  <c r="L252" i="2"/>
  <c r="O252" i="2" s="1"/>
  <c r="P252" i="2" s="1"/>
  <c r="M252" i="2"/>
  <c r="N252" i="2"/>
  <c r="L260" i="2"/>
  <c r="O260" i="2" s="1"/>
  <c r="P260" i="2" s="1"/>
  <c r="N260" i="2"/>
  <c r="L323" i="2"/>
  <c r="O323" i="2" s="1"/>
  <c r="P323" i="2" s="1"/>
  <c r="P325" i="2"/>
  <c r="M325" i="2"/>
  <c r="M340" i="2"/>
  <c r="L340" i="2"/>
  <c r="O340" i="2" s="1"/>
  <c r="P340" i="2" s="1"/>
  <c r="L153" i="2"/>
  <c r="O153" i="2" s="1"/>
  <c r="M153" i="2"/>
  <c r="L157" i="2"/>
  <c r="O157" i="2" s="1"/>
  <c r="M157" i="2" s="1"/>
  <c r="L162" i="2"/>
  <c r="O162" i="2" s="1"/>
  <c r="M162" i="2"/>
  <c r="L167" i="2"/>
  <c r="O167" i="2" s="1"/>
  <c r="P167" i="2" s="1"/>
  <c r="L175" i="2"/>
  <c r="O175" i="2" s="1"/>
  <c r="P175" i="2" s="1"/>
  <c r="M175" i="2"/>
  <c r="L184" i="2"/>
  <c r="O184" i="2" s="1"/>
  <c r="P184" i="2" s="1"/>
  <c r="M184" i="2"/>
  <c r="L227" i="2"/>
  <c r="O227" i="2" s="1"/>
  <c r="P227" i="2" s="1"/>
  <c r="L246" i="2"/>
  <c r="O246" i="2" s="1"/>
  <c r="P246" i="2" s="1"/>
  <c r="M246" i="2"/>
  <c r="P275" i="2"/>
  <c r="M275" i="2"/>
  <c r="M276" i="2"/>
  <c r="L278" i="2"/>
  <c r="O278" i="2" s="1"/>
  <c r="N278" i="2" s="1"/>
  <c r="N280" i="2"/>
  <c r="N308" i="2"/>
  <c r="M343" i="2"/>
  <c r="N343" i="2"/>
  <c r="L343" i="2"/>
  <c r="O343" i="2" s="1"/>
  <c r="P343" i="2" s="1"/>
  <c r="N80" i="2"/>
  <c r="M92" i="2"/>
  <c r="M120" i="2"/>
  <c r="M123" i="2"/>
  <c r="L131" i="2"/>
  <c r="O131" i="2" s="1"/>
  <c r="M131" i="2" s="1"/>
  <c r="N132" i="2"/>
  <c r="L133" i="2"/>
  <c r="O133" i="2" s="1"/>
  <c r="P133" i="2" s="1"/>
  <c r="N134" i="2"/>
  <c r="L135" i="2"/>
  <c r="O135" i="2" s="1"/>
  <c r="N135" i="2" s="1"/>
  <c r="N136" i="2"/>
  <c r="L137" i="2"/>
  <c r="O137" i="2" s="1"/>
  <c r="P137" i="2" s="1"/>
  <c r="N138" i="2"/>
  <c r="L140" i="2"/>
  <c r="O140" i="2" s="1"/>
  <c r="M140" i="2" s="1"/>
  <c r="N141" i="2"/>
  <c r="L142" i="2"/>
  <c r="O142" i="2" s="1"/>
  <c r="P142" i="2" s="1"/>
  <c r="N143" i="2"/>
  <c r="L144" i="2"/>
  <c r="O144" i="2" s="1"/>
  <c r="N144" i="2" s="1"/>
  <c r="N145" i="2"/>
  <c r="L154" i="2"/>
  <c r="O154" i="2" s="1"/>
  <c r="M154" i="2" s="1"/>
  <c r="L158" i="2"/>
  <c r="O158" i="2" s="1"/>
  <c r="M158" i="2"/>
  <c r="L163" i="2"/>
  <c r="O163" i="2" s="1"/>
  <c r="M163" i="2" s="1"/>
  <c r="L169" i="2"/>
  <c r="O169" i="2" s="1"/>
  <c r="P169" i="1" s="1"/>
  <c r="M169" i="2"/>
  <c r="L177" i="2"/>
  <c r="O177" i="2" s="1"/>
  <c r="P177" i="1" s="1"/>
  <c r="M177" i="2"/>
  <c r="L191" i="2"/>
  <c r="O191" i="2" s="1"/>
  <c r="P191" i="1" s="1"/>
  <c r="M191" i="2"/>
  <c r="P192" i="2"/>
  <c r="L196" i="2"/>
  <c r="O196" i="2" s="1"/>
  <c r="P196" i="1" s="1"/>
  <c r="M196" i="2"/>
  <c r="P197" i="2"/>
  <c r="L201" i="2"/>
  <c r="O201" i="2" s="1"/>
  <c r="M201" i="2"/>
  <c r="P202" i="2"/>
  <c r="L205" i="2"/>
  <c r="O205" i="2" s="1"/>
  <c r="M205" i="2" s="1"/>
  <c r="P207" i="2"/>
  <c r="L210" i="2"/>
  <c r="O210" i="2" s="1"/>
  <c r="M210" i="2"/>
  <c r="P211" i="2"/>
  <c r="L214" i="2"/>
  <c r="O214" i="2" s="1"/>
  <c r="P214" i="1" s="1"/>
  <c r="M214" i="2"/>
  <c r="L219" i="2"/>
  <c r="O219" i="2" s="1"/>
  <c r="P219" i="1" s="1"/>
  <c r="L223" i="2"/>
  <c r="O223" i="2" s="1"/>
  <c r="P223" i="2" s="1"/>
  <c r="M223" i="2"/>
  <c r="N223" i="2"/>
  <c r="N235" i="2"/>
  <c r="L241" i="2"/>
  <c r="O241" i="2" s="1"/>
  <c r="P241" i="2" s="1"/>
  <c r="M241" i="2"/>
  <c r="N241" i="2"/>
  <c r="L273" i="2"/>
  <c r="O273" i="2" s="1"/>
  <c r="P273" i="2" s="1"/>
  <c r="L284" i="2"/>
  <c r="O284" i="2" s="1"/>
  <c r="P284" i="2" s="1"/>
  <c r="M284" i="2"/>
  <c r="P308" i="2"/>
  <c r="L320" i="2"/>
  <c r="O320" i="2" s="1"/>
  <c r="L336" i="2"/>
  <c r="O336" i="2" s="1"/>
  <c r="M336" i="2" s="1"/>
  <c r="N79" i="2"/>
  <c r="M91" i="2"/>
  <c r="M95" i="2"/>
  <c r="O104" i="2"/>
  <c r="N111" i="2"/>
  <c r="N113" i="2"/>
  <c r="N115" i="2"/>
  <c r="N118" i="2"/>
  <c r="N120" i="2"/>
  <c r="N123" i="2"/>
  <c r="M132" i="2"/>
  <c r="M134" i="2"/>
  <c r="M136" i="2"/>
  <c r="M138" i="2"/>
  <c r="M141" i="2"/>
  <c r="M143" i="2"/>
  <c r="M145" i="2"/>
  <c r="N153" i="2"/>
  <c r="L155" i="2"/>
  <c r="O155" i="2" s="1"/>
  <c r="P155" i="2" s="1"/>
  <c r="M155" i="2"/>
  <c r="N157" i="2"/>
  <c r="L160" i="2"/>
  <c r="O160" i="2" s="1"/>
  <c r="P160" i="2" s="1"/>
  <c r="N162" i="2"/>
  <c r="L164" i="2"/>
  <c r="O164" i="2" s="1"/>
  <c r="P164" i="2" s="1"/>
  <c r="M164" i="2"/>
  <c r="N167" i="2"/>
  <c r="L171" i="2"/>
  <c r="O171" i="2" s="1"/>
  <c r="M171" i="2" s="1"/>
  <c r="N175" i="2"/>
  <c r="L179" i="2"/>
  <c r="O179" i="2" s="1"/>
  <c r="M179" i="2"/>
  <c r="N184" i="2"/>
  <c r="N192" i="2"/>
  <c r="M193" i="2"/>
  <c r="M194" i="2"/>
  <c r="N197" i="2"/>
  <c r="M198" i="2"/>
  <c r="M199" i="2"/>
  <c r="N202" i="2"/>
  <c r="M203" i="2"/>
  <c r="M204" i="2"/>
  <c r="N207" i="2"/>
  <c r="M208" i="2"/>
  <c r="M209" i="2"/>
  <c r="N211" i="2"/>
  <c r="M212" i="2"/>
  <c r="M213" i="2"/>
  <c r="N215" i="2"/>
  <c r="M217" i="2"/>
  <c r="M218" i="2"/>
  <c r="N220" i="2"/>
  <c r="M221" i="2"/>
  <c r="M222" i="2"/>
  <c r="M226" i="2"/>
  <c r="N230" i="2"/>
  <c r="N232" i="2"/>
  <c r="L236" i="2"/>
  <c r="O236" i="2" s="1"/>
  <c r="P236" i="2" s="1"/>
  <c r="M236" i="2"/>
  <c r="N236" i="2"/>
  <c r="M245" i="2"/>
  <c r="N251" i="2"/>
  <c r="N253" i="2"/>
  <c r="N255" i="2"/>
  <c r="N257" i="2"/>
  <c r="N259" i="2"/>
  <c r="N261" i="2"/>
  <c r="N263" i="2"/>
  <c r="P271" i="2"/>
  <c r="M279" i="2"/>
  <c r="L310" i="2"/>
  <c r="O310" i="2" s="1"/>
  <c r="P310" i="2" s="1"/>
  <c r="N314" i="2"/>
  <c r="M335" i="2"/>
  <c r="L335" i="2"/>
  <c r="O335" i="2" s="1"/>
  <c r="Q335" i="1" s="1"/>
  <c r="L166" i="2"/>
  <c r="O166" i="2" s="1"/>
  <c r="M166" i="2" s="1"/>
  <c r="L168" i="2"/>
  <c r="O168" i="2" s="1"/>
  <c r="L170" i="2"/>
  <c r="O170" i="2" s="1"/>
  <c r="L172" i="2"/>
  <c r="O172" i="2" s="1"/>
  <c r="P172" i="2" s="1"/>
  <c r="L174" i="2"/>
  <c r="O174" i="2" s="1"/>
  <c r="L176" i="2"/>
  <c r="O176" i="2" s="1"/>
  <c r="L178" i="2"/>
  <c r="O178" i="2" s="1"/>
  <c r="L180" i="2"/>
  <c r="O180" i="2" s="1"/>
  <c r="P180" i="2" s="1"/>
  <c r="L182" i="2"/>
  <c r="O182" i="2" s="1"/>
  <c r="N287" i="2"/>
  <c r="L309" i="2"/>
  <c r="O309" i="2" s="1"/>
  <c r="P309" i="1" s="1"/>
  <c r="N309" i="2"/>
  <c r="N312" i="2"/>
  <c r="M333" i="2"/>
  <c r="N333" i="2"/>
  <c r="M337" i="2"/>
  <c r="N337" i="2"/>
  <c r="L338" i="2"/>
  <c r="O338" i="2" s="1"/>
  <c r="Q338" i="1" s="1"/>
  <c r="M224" i="2"/>
  <c r="M228" i="2"/>
  <c r="M232" i="2"/>
  <c r="M238" i="2"/>
  <c r="M243" i="2"/>
  <c r="M247" i="2"/>
  <c r="M253" i="2"/>
  <c r="M257" i="2"/>
  <c r="M261" i="2"/>
  <c r="N271" i="2"/>
  <c r="N276" i="2"/>
  <c r="N281" i="2"/>
  <c r="L288" i="2"/>
  <c r="O288" i="2" s="1"/>
  <c r="P288" i="2" s="1"/>
  <c r="M288" i="2"/>
  <c r="L298" i="2"/>
  <c r="O298" i="2" s="1"/>
  <c r="P298" i="2" s="1"/>
  <c r="M298" i="2"/>
  <c r="N298" i="2"/>
  <c r="N311" i="2"/>
  <c r="M314" i="2"/>
  <c r="L324" i="2"/>
  <c r="O324" i="2" s="1"/>
  <c r="P324" i="2" s="1"/>
  <c r="M326" i="2"/>
  <c r="M332" i="2"/>
  <c r="N332" i="2"/>
  <c r="M341" i="2"/>
  <c r="N341" i="2"/>
  <c r="N342" i="2"/>
  <c r="M345" i="2"/>
  <c r="N345" i="2"/>
  <c r="L346" i="2"/>
  <c r="O346" i="2" s="1"/>
  <c r="O350" i="2" s="1"/>
  <c r="L348" i="2"/>
  <c r="O348" i="2" s="1"/>
  <c r="P348" i="2" s="1"/>
  <c r="N274" i="2"/>
  <c r="N279" i="2"/>
  <c r="L286" i="2"/>
  <c r="O286" i="2" s="1"/>
  <c r="Q286" i="1" s="1"/>
  <c r="M286" i="2"/>
  <c r="L290" i="2"/>
  <c r="O290" i="2" s="1"/>
  <c r="P290" i="2" s="1"/>
  <c r="L295" i="2"/>
  <c r="O295" i="2" s="1"/>
  <c r="M295" i="2"/>
  <c r="L300" i="2"/>
  <c r="O300" i="2" s="1"/>
  <c r="P300" i="2" s="1"/>
  <c r="N323" i="2"/>
  <c r="M334" i="2"/>
  <c r="M339" i="2"/>
  <c r="N339" i="2"/>
  <c r="M342" i="2"/>
  <c r="M347" i="2"/>
  <c r="N347" i="2"/>
  <c r="L282" i="2"/>
  <c r="O282" i="2" s="1"/>
  <c r="M282" i="2" s="1"/>
  <c r="L285" i="2"/>
  <c r="O285" i="2" s="1"/>
  <c r="L287" i="2"/>
  <c r="O287" i="2" s="1"/>
  <c r="L289" i="2"/>
  <c r="O289" i="2" s="1"/>
  <c r="L291" i="2"/>
  <c r="O291" i="2" s="1"/>
  <c r="M291" i="2" s="1"/>
  <c r="L294" i="2"/>
  <c r="O294" i="2" s="1"/>
  <c r="L297" i="2"/>
  <c r="O297" i="2" s="1"/>
  <c r="L299" i="2"/>
  <c r="O299" i="2" s="1"/>
  <c r="L302" i="2"/>
  <c r="O302" i="2" s="1"/>
  <c r="N321" i="2"/>
  <c r="N325" i="2"/>
  <c r="N349" i="2"/>
  <c r="N365" i="2"/>
  <c r="M349" i="2"/>
  <c r="L356" i="2"/>
  <c r="O356" i="2" s="1"/>
  <c r="L357" i="2"/>
  <c r="O357" i="2" s="1"/>
  <c r="P357" i="2" s="1"/>
  <c r="L358" i="2"/>
  <c r="O358" i="2" s="1"/>
  <c r="P358" i="2" s="1"/>
  <c r="L359" i="2"/>
  <c r="O359" i="2" s="1"/>
  <c r="P359" i="1" s="1"/>
  <c r="L360" i="2"/>
  <c r="O360" i="2" s="1"/>
  <c r="P360" i="2" s="1"/>
  <c r="L361" i="2"/>
  <c r="O361" i="2" s="1"/>
  <c r="P361" i="2" s="1"/>
  <c r="L362" i="2"/>
  <c r="O362" i="2" s="1"/>
  <c r="P362" i="2" s="1"/>
  <c r="L364" i="2"/>
  <c r="O364" i="2" s="1"/>
  <c r="P364" i="2" s="1"/>
  <c r="L365" i="2"/>
  <c r="O365" i="2" s="1"/>
  <c r="P365" i="2" s="1"/>
  <c r="M356" i="2"/>
  <c r="M357" i="2"/>
  <c r="M358" i="2"/>
  <c r="M360" i="2"/>
  <c r="M361" i="2"/>
  <c r="M362" i="2"/>
  <c r="M365" i="2"/>
  <c r="P302" i="2" l="1"/>
  <c r="Q302" i="1"/>
  <c r="P302" i="1"/>
  <c r="P299" i="2"/>
  <c r="N299" i="2"/>
  <c r="M299" i="2"/>
  <c r="P295" i="2"/>
  <c r="N295" i="2"/>
  <c r="M364" i="2"/>
  <c r="M359" i="2"/>
  <c r="O366" i="2"/>
  <c r="P356" i="2"/>
  <c r="P356" i="1"/>
  <c r="P297" i="2"/>
  <c r="M297" i="2"/>
  <c r="Q297" i="1"/>
  <c r="P297" i="1"/>
  <c r="P287" i="2"/>
  <c r="M287" i="2"/>
  <c r="Q287" i="1"/>
  <c r="P287" i="1"/>
  <c r="N359" i="2"/>
  <c r="M300" i="2"/>
  <c r="M290" i="2"/>
  <c r="M346" i="2"/>
  <c r="N288" i="2"/>
  <c r="N356" i="2"/>
  <c r="M348" i="2"/>
  <c r="M338" i="2"/>
  <c r="N297" i="2"/>
  <c r="P178" i="2"/>
  <c r="Q178" i="1"/>
  <c r="P178" i="1"/>
  <c r="P170" i="2"/>
  <c r="P170" i="1"/>
  <c r="Q170" i="1"/>
  <c r="N335" i="2"/>
  <c r="N310" i="2"/>
  <c r="O303" i="2"/>
  <c r="P179" i="2"/>
  <c r="N179" i="2"/>
  <c r="M160" i="2"/>
  <c r="O315" i="2"/>
  <c r="N284" i="2"/>
  <c r="M273" i="2"/>
  <c r="M219" i="2"/>
  <c r="P201" i="2"/>
  <c r="N201" i="2"/>
  <c r="M180" i="2"/>
  <c r="M172" i="2"/>
  <c r="N246" i="2"/>
  <c r="M227" i="2"/>
  <c r="N180" i="2"/>
  <c r="M167" i="2"/>
  <c r="M144" i="2"/>
  <c r="M135" i="2"/>
  <c r="N340" i="2"/>
  <c r="M323" i="2"/>
  <c r="N181" i="2"/>
  <c r="N178" i="2"/>
  <c r="O185" i="2"/>
  <c r="P152" i="2"/>
  <c r="N137" i="2"/>
  <c r="N96" i="2"/>
  <c r="M231" i="2"/>
  <c r="M94" i="2"/>
  <c r="Q336" i="1"/>
  <c r="P336" i="1"/>
  <c r="N300" i="2"/>
  <c r="N302" i="2"/>
  <c r="M173" i="2"/>
  <c r="N51" i="2"/>
  <c r="M43" i="2"/>
  <c r="P360" i="1"/>
  <c r="P337" i="1"/>
  <c r="Q337" i="1"/>
  <c r="Q300" i="1"/>
  <c r="Q290" i="1"/>
  <c r="Q251" i="1"/>
  <c r="P251" i="1"/>
  <c r="Q230" i="1"/>
  <c r="P230" i="1"/>
  <c r="Q213" i="1"/>
  <c r="P213" i="1"/>
  <c r="M52" i="2"/>
  <c r="P358" i="1"/>
  <c r="Q358" i="1"/>
  <c r="P341" i="1"/>
  <c r="Q341" i="1"/>
  <c r="Q320" i="1"/>
  <c r="O327" i="1"/>
  <c r="P320" i="1"/>
  <c r="Q298" i="1"/>
  <c r="P298" i="1"/>
  <c r="Q289" i="1"/>
  <c r="P289" i="1"/>
  <c r="Q280" i="1"/>
  <c r="P280" i="1"/>
  <c r="Q273" i="1"/>
  <c r="P273" i="1"/>
  <c r="P338" i="1"/>
  <c r="Q288" i="1"/>
  <c r="Q264" i="1"/>
  <c r="P256" i="1"/>
  <c r="P94" i="1"/>
  <c r="Q241" i="1"/>
  <c r="P210" i="1"/>
  <c r="Q210" i="1"/>
  <c r="P161" i="1"/>
  <c r="P152" i="1"/>
  <c r="Q136" i="1"/>
  <c r="P136" i="1"/>
  <c r="Q92" i="1"/>
  <c r="P92" i="1"/>
  <c r="Q66" i="1"/>
  <c r="P66" i="1"/>
  <c r="A369" i="1"/>
  <c r="O367" i="1"/>
  <c r="Q44" i="1"/>
  <c r="P44" i="1"/>
  <c r="Q246" i="1"/>
  <c r="Q196" i="1"/>
  <c r="Q179" i="1"/>
  <c r="P179" i="1"/>
  <c r="Q172" i="1"/>
  <c r="P172" i="1"/>
  <c r="Q163" i="1"/>
  <c r="P163" i="1"/>
  <c r="Q155" i="1"/>
  <c r="P155" i="1"/>
  <c r="Q53" i="1"/>
  <c r="P53" i="1"/>
  <c r="Q32" i="1"/>
  <c r="P32" i="1"/>
  <c r="P46" i="1"/>
  <c r="P52" i="1"/>
  <c r="P43" i="1"/>
  <c r="P359" i="2"/>
  <c r="Q359" i="1"/>
  <c r="P285" i="2"/>
  <c r="M285" i="2"/>
  <c r="N285" i="2"/>
  <c r="N361" i="2"/>
  <c r="N362" i="2"/>
  <c r="P176" i="2"/>
  <c r="M176" i="2"/>
  <c r="P168" i="2"/>
  <c r="M168" i="2"/>
  <c r="N176" i="2"/>
  <c r="P171" i="2"/>
  <c r="N171" i="2"/>
  <c r="N324" i="2"/>
  <c r="P219" i="2"/>
  <c r="N219" i="2"/>
  <c r="P205" i="2"/>
  <c r="N205" i="2"/>
  <c r="P163" i="2"/>
  <c r="N163" i="2"/>
  <c r="P154" i="2"/>
  <c r="N154" i="2"/>
  <c r="P157" i="2"/>
  <c r="P157" i="1"/>
  <c r="Q157" i="1"/>
  <c r="M142" i="2"/>
  <c r="M133" i="2"/>
  <c r="N164" i="2"/>
  <c r="N155" i="2"/>
  <c r="O73" i="2"/>
  <c r="P61" i="2"/>
  <c r="N61" i="2"/>
  <c r="O82" i="2"/>
  <c r="P78" i="2"/>
  <c r="P51" i="2"/>
  <c r="Q51" i="1"/>
  <c r="P42" i="2"/>
  <c r="Q42" i="1"/>
  <c r="Q357" i="1"/>
  <c r="P357" i="1"/>
  <c r="Q344" i="1"/>
  <c r="P344" i="1"/>
  <c r="Q332" i="1"/>
  <c r="P332" i="1"/>
  <c r="O350" i="1"/>
  <c r="N290" i="2"/>
  <c r="N160" i="2"/>
  <c r="P91" i="2"/>
  <c r="Q91" i="1"/>
  <c r="P91" i="1"/>
  <c r="Q365" i="1"/>
  <c r="P365" i="1"/>
  <c r="N91" i="2"/>
  <c r="N46" i="2"/>
  <c r="P333" i="1"/>
  <c r="Q333" i="1"/>
  <c r="Q311" i="1"/>
  <c r="P311" i="1"/>
  <c r="Q260" i="1"/>
  <c r="P260" i="1"/>
  <c r="P364" i="1"/>
  <c r="Q356" i="1"/>
  <c r="P343" i="1"/>
  <c r="P300" i="1"/>
  <c r="P290" i="1"/>
  <c r="Q245" i="1"/>
  <c r="P245" i="1"/>
  <c r="Q226" i="1"/>
  <c r="P226" i="1"/>
  <c r="Q209" i="1"/>
  <c r="P209" i="1"/>
  <c r="N63" i="2"/>
  <c r="Q324" i="1"/>
  <c r="P324" i="1"/>
  <c r="Q294" i="1"/>
  <c r="P294" i="1"/>
  <c r="P362" i="1"/>
  <c r="Q362" i="1"/>
  <c r="Q313" i="1"/>
  <c r="P284" i="1"/>
  <c r="Q236" i="1"/>
  <c r="Q124" i="1"/>
  <c r="P124" i="1"/>
  <c r="Q119" i="1"/>
  <c r="P119" i="1"/>
  <c r="Q114" i="1"/>
  <c r="P114" i="1"/>
  <c r="Q110" i="1"/>
  <c r="P110" i="1"/>
  <c r="O125" i="1"/>
  <c r="Q89" i="1"/>
  <c r="Q252" i="1"/>
  <c r="Q231" i="1"/>
  <c r="Q36" i="1"/>
  <c r="P36" i="1"/>
  <c r="Q310" i="1"/>
  <c r="P241" i="1"/>
  <c r="Q181" i="1"/>
  <c r="Q173" i="1"/>
  <c r="Q165" i="1"/>
  <c r="Q156" i="1"/>
  <c r="Q141" i="1"/>
  <c r="P141" i="1"/>
  <c r="Q133" i="1"/>
  <c r="P133" i="1"/>
  <c r="Q96" i="1"/>
  <c r="P96" i="1"/>
  <c r="O97" i="1"/>
  <c r="Q88" i="1"/>
  <c r="P88" i="1"/>
  <c r="Q70" i="1"/>
  <c r="P70" i="1"/>
  <c r="Q214" i="1"/>
  <c r="P246" i="1"/>
  <c r="Q184" i="1"/>
  <c r="P184" i="1"/>
  <c r="Q176" i="1"/>
  <c r="P176" i="1"/>
  <c r="Q167" i="1"/>
  <c r="P167" i="1"/>
  <c r="Q160" i="1"/>
  <c r="P160" i="1"/>
  <c r="Q199" i="1"/>
  <c r="P199" i="1"/>
  <c r="P78" i="1"/>
  <c r="Q61" i="1"/>
  <c r="Q52" i="1"/>
  <c r="Q43" i="1"/>
  <c r="P282" i="2"/>
  <c r="Q282" i="1"/>
  <c r="P282" i="1"/>
  <c r="M324" i="2"/>
  <c r="N357" i="2"/>
  <c r="N358" i="2"/>
  <c r="P182" i="2"/>
  <c r="P182" i="1"/>
  <c r="Q182" i="1"/>
  <c r="P174" i="2"/>
  <c r="Q174" i="1"/>
  <c r="P174" i="1"/>
  <c r="P166" i="2"/>
  <c r="P166" i="1"/>
  <c r="Q166" i="1"/>
  <c r="M310" i="2"/>
  <c r="M182" i="2"/>
  <c r="N168" i="2"/>
  <c r="P320" i="2"/>
  <c r="O327" i="2"/>
  <c r="P210" i="2"/>
  <c r="N210" i="2"/>
  <c r="O265" i="2"/>
  <c r="P191" i="2"/>
  <c r="N191" i="2"/>
  <c r="P177" i="2"/>
  <c r="N177" i="2"/>
  <c r="P169" i="2"/>
  <c r="N169" i="2"/>
  <c r="P278" i="2"/>
  <c r="Q278" i="1"/>
  <c r="P278" i="1"/>
  <c r="N142" i="2"/>
  <c r="N133" i="2"/>
  <c r="N89" i="2"/>
  <c r="M78" i="2"/>
  <c r="P95" i="2"/>
  <c r="Q95" i="1"/>
  <c r="P95" i="1"/>
  <c r="O97" i="2"/>
  <c r="P88" i="2"/>
  <c r="M61" i="2"/>
  <c r="N282" i="2"/>
  <c r="M170" i="2"/>
  <c r="N42" i="2"/>
  <c r="Q364" i="1"/>
  <c r="P310" i="1"/>
  <c r="Q295" i="1"/>
  <c r="Q240" i="1"/>
  <c r="P240" i="1"/>
  <c r="Q222" i="1"/>
  <c r="P222" i="1"/>
  <c r="Q204" i="1"/>
  <c r="P204" i="1"/>
  <c r="Q360" i="1"/>
  <c r="Q343" i="1"/>
  <c r="Q299" i="1"/>
  <c r="P299" i="1"/>
  <c r="Q285" i="1"/>
  <c r="P285" i="1"/>
  <c r="Q275" i="1"/>
  <c r="P275" i="1"/>
  <c r="M47" i="2"/>
  <c r="P313" i="1"/>
  <c r="P261" i="1"/>
  <c r="Q261" i="1"/>
  <c r="Q284" i="1"/>
  <c r="P236" i="1"/>
  <c r="P89" i="1"/>
  <c r="Q63" i="1"/>
  <c r="P252" i="1"/>
  <c r="P231" i="1"/>
  <c r="Q223" i="1"/>
  <c r="P181" i="1"/>
  <c r="P173" i="1"/>
  <c r="P165" i="1"/>
  <c r="P156" i="1"/>
  <c r="Q145" i="1"/>
  <c r="P145" i="1"/>
  <c r="Q137" i="1"/>
  <c r="P137" i="1"/>
  <c r="Q93" i="1"/>
  <c r="P93" i="1"/>
  <c r="Q67" i="1"/>
  <c r="P67" i="1"/>
  <c r="Q62" i="1"/>
  <c r="P62" i="1"/>
  <c r="Q48" i="1"/>
  <c r="P48" i="1"/>
  <c r="Q227" i="1"/>
  <c r="Q201" i="1"/>
  <c r="Q191" i="1"/>
  <c r="Q180" i="1"/>
  <c r="P180" i="1"/>
  <c r="Q171" i="1"/>
  <c r="P171" i="1"/>
  <c r="Q164" i="1"/>
  <c r="P164" i="1"/>
  <c r="Q154" i="1"/>
  <c r="P154" i="1"/>
  <c r="Q40" i="1"/>
  <c r="P40" i="1"/>
  <c r="Q24" i="1"/>
  <c r="P24" i="1"/>
  <c r="Q78" i="1"/>
  <c r="P47" i="1"/>
  <c r="P51" i="1"/>
  <c r="P294" i="2"/>
  <c r="M294" i="2"/>
  <c r="N294" i="2"/>
  <c r="P291" i="2"/>
  <c r="Q291" i="1"/>
  <c r="P291" i="1"/>
  <c r="P289" i="2"/>
  <c r="N289" i="2"/>
  <c r="M289" i="2"/>
  <c r="N364" i="2"/>
  <c r="P286" i="2"/>
  <c r="N286" i="2"/>
  <c r="P346" i="2"/>
  <c r="N346" i="2"/>
  <c r="Q346" i="1"/>
  <c r="N360" i="2"/>
  <c r="N348" i="2"/>
  <c r="P338" i="2"/>
  <c r="N338" i="2"/>
  <c r="P309" i="2"/>
  <c r="M309" i="2"/>
  <c r="P335" i="2"/>
  <c r="P335" i="1"/>
  <c r="M174" i="2"/>
  <c r="P336" i="2"/>
  <c r="N336" i="2"/>
  <c r="M320" i="2"/>
  <c r="N291" i="2"/>
  <c r="P214" i="2"/>
  <c r="N214" i="2"/>
  <c r="P196" i="2"/>
  <c r="N196" i="2"/>
  <c r="N182" i="2"/>
  <c r="N174" i="2"/>
  <c r="N166" i="2"/>
  <c r="P158" i="2"/>
  <c r="N158" i="2"/>
  <c r="P144" i="2"/>
  <c r="Q144" i="1"/>
  <c r="P144" i="1"/>
  <c r="P140" i="2"/>
  <c r="Q140" i="1"/>
  <c r="P140" i="1"/>
  <c r="P135" i="2"/>
  <c r="Q135" i="1"/>
  <c r="P135" i="1"/>
  <c r="O146" i="2"/>
  <c r="P131" i="2"/>
  <c r="Q131" i="1"/>
  <c r="P131" i="1"/>
  <c r="N320" i="2"/>
  <c r="M278" i="2"/>
  <c r="N273" i="2"/>
  <c r="N227" i="2"/>
  <c r="N172" i="2"/>
  <c r="P162" i="2"/>
  <c r="P162" i="1"/>
  <c r="Q162" i="1"/>
  <c r="P153" i="2"/>
  <c r="Q153" i="1"/>
  <c r="P153" i="1"/>
  <c r="M137" i="2"/>
  <c r="M260" i="2"/>
  <c r="M178" i="2"/>
  <c r="M161" i="2"/>
  <c r="N140" i="2"/>
  <c r="N131" i="2"/>
  <c r="N231" i="2"/>
  <c r="N94" i="2"/>
  <c r="M89" i="2"/>
  <c r="P46" i="2"/>
  <c r="Q46" i="1"/>
  <c r="Q361" i="1"/>
  <c r="P361" i="1"/>
  <c r="Q348" i="1"/>
  <c r="P348" i="1"/>
  <c r="Q340" i="1"/>
  <c r="P340" i="1"/>
  <c r="M264" i="2"/>
  <c r="M165" i="2"/>
  <c r="M156" i="2"/>
  <c r="M88" i="2"/>
  <c r="M302" i="2"/>
  <c r="N173" i="2"/>
  <c r="N170" i="2"/>
  <c r="M62" i="2"/>
  <c r="O55" i="2"/>
  <c r="P349" i="1"/>
  <c r="Q349" i="1"/>
  <c r="Q312" i="1"/>
  <c r="P312" i="1"/>
  <c r="Q308" i="1"/>
  <c r="O315" i="1"/>
  <c r="P308" i="1"/>
  <c r="P346" i="1"/>
  <c r="P295" i="1"/>
  <c r="P286" i="1"/>
  <c r="Q255" i="1"/>
  <c r="P255" i="1"/>
  <c r="Q235" i="1"/>
  <c r="P235" i="1"/>
  <c r="Q218" i="1"/>
  <c r="P218" i="1"/>
  <c r="Q323" i="1"/>
  <c r="P323" i="1"/>
  <c r="Q293" i="1"/>
  <c r="P293" i="1"/>
  <c r="M42" i="2"/>
  <c r="P345" i="1"/>
  <c r="Q345" i="1"/>
  <c r="Q309" i="1"/>
  <c r="P288" i="1"/>
  <c r="P264" i="1"/>
  <c r="Q256" i="1"/>
  <c r="Q219" i="1"/>
  <c r="P205" i="1"/>
  <c r="Q205" i="1"/>
  <c r="Q123" i="1"/>
  <c r="P123" i="1"/>
  <c r="Q118" i="1"/>
  <c r="P118" i="1"/>
  <c r="Q113" i="1"/>
  <c r="P113" i="1"/>
  <c r="Q94" i="1"/>
  <c r="P63" i="1"/>
  <c r="Q79" i="1"/>
  <c r="P79" i="1"/>
  <c r="Q28" i="1"/>
  <c r="P28" i="1"/>
  <c r="P223" i="1"/>
  <c r="Q177" i="1"/>
  <c r="Q169" i="1"/>
  <c r="Q161" i="1"/>
  <c r="Q152" i="1"/>
  <c r="Q142" i="1"/>
  <c r="P142" i="1"/>
  <c r="Q132" i="1"/>
  <c r="P132" i="1"/>
  <c r="Q71" i="1"/>
  <c r="P71" i="1"/>
  <c r="Q194" i="1"/>
  <c r="P194" i="1"/>
  <c r="P227" i="1"/>
  <c r="P201" i="1"/>
  <c r="Q175" i="1"/>
  <c r="P175" i="1"/>
  <c r="Q168" i="1"/>
  <c r="P168" i="1"/>
  <c r="Q158" i="1"/>
  <c r="P158" i="1"/>
  <c r="P61" i="1"/>
  <c r="Q47" i="1"/>
  <c r="P42" i="1"/>
  <c r="H10" i="1" l="1"/>
  <c r="I10" i="1"/>
  <c r="A369" i="2"/>
  <c r="O367" i="2"/>
  <c r="I10" i="2" l="1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R$ 20458,94
Detalhamento informativo:
Material: R$ 0,00
Equipamento: R$ 0,00
Incidencia: R$ 0,00
Subserviço: R$ 0,00
</t>
        </r>
      </text>
    </comment>
    <comment ref="F22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3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R$ 27,63
Detalhamento informativo:
Material: R$ 0,00
Equipamento: R$ 0,00
Incidencia: R$ 0,00
Subserviço: R$ 0,00
</t>
        </r>
      </text>
    </comment>
    <comment ref="F24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R$ 10,70
Detalhamento informativo:
Material: R$ 0,00
Equipamento: R$ 0,00
Incidencia: R$ 0,00
Subserviço: R$ 0,00
</t>
        </r>
      </text>
    </comment>
    <comment ref="F25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R$ 62,85
Detalhamento informativo:
Material: R$ 0,00
Equipamento: R$ 0,00
Incidencia: R$ 0,00
Subserviço: R$ 0,00
</t>
        </r>
      </text>
    </comment>
    <comment ref="F26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R$ 7,70
Detalhamento informativo:
Material: R$ 0,28
Equipamento: R$ 0,00
Incidencia: R$ 0,00
Subserviço: R$ 0,00
</t>
        </r>
      </text>
    </comment>
    <comment ref="F27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R$ 14,21
Detalhamento informativo:
Material: R$ 0,00
Equipamento: R$ 0,00
Incidencia: R$ 0,00
Subserviço: R$ 0,00
</t>
        </r>
      </text>
    </comment>
    <comment ref="F28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R$ 0,56
Detalhamento informativo:
Material: R$ 0,00
Equipamento: R$ 0,00
Incidencia: R$ 0,00
Subserviço: R$ 0,00
</t>
        </r>
      </text>
    </comment>
    <comment ref="F29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R$ 0,47
Detalhamento informativo:
Material: R$ 0,00
Equipamento: R$ 0,00
Incidencia: R$ 0,00
Subserviço: R$ 0,00
</t>
        </r>
      </text>
    </comment>
    <comment ref="F30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R$ 0,81
Detalhamento informativo:
Material: R$ 0,00
Equipamento: R$ 0,00
Incidencia: R$ 0,00
Subserviço: R$ 0,00
</t>
        </r>
      </text>
    </comment>
    <comment ref="F31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R$ 2,20
Detalhamento informativo:
Material: R$ 0,00
Equipamento: R$ 0,00
Incidencia: R$ 0,00
Subserviço: R$ 0,00
</t>
        </r>
      </text>
    </comment>
    <comment ref="F32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R$ 9,62
Detalhamento informativo:
Material: R$ 7,72
Equipamento: R$ 0,00
Incidencia: R$ 0,00
Subserviço: R$ 0,00
</t>
        </r>
      </text>
    </comment>
    <comment ref="F33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R$ 2,58
Detalhamento informativo:
Material: R$ 2,15
Equipamento: R$ 0,00
Incidencia: R$ 0,00
Subserviço: R$ 0,00
</t>
        </r>
      </text>
    </comment>
    <comment ref="F34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R$ 7,70
Detalhamento informativo:
Material: R$ 0,00
Equipamento: R$ 0,00
Incidencia: R$ 0,00
Subserviço: R$ 7,70
</t>
        </r>
      </text>
    </comment>
    <comment ref="F35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R$ 11,42
Detalhamento informativo:
Material: R$ 0,00
Equipamento: R$ 0,00
Incidencia: R$ 0,00
Subserviço: R$ 11,42
</t>
        </r>
      </text>
    </comment>
    <comment ref="F36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R$ 7,70
Detalhamento informativo:
Material: R$ 0,00
Equipamento: R$ 0,00
Incidencia: R$ 0,00
Subserviço: R$ 7,70
</t>
        </r>
      </text>
    </comment>
    <comment ref="F37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R$ 9,45
Detalhamento informativo:
Material: R$ 0,00
Equipamento: R$ 0,00
Incidencia: R$ 0,00
Subserviço: R$ 9,45
</t>
        </r>
      </text>
    </comment>
    <comment ref="F38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R$ 213,45
Detalhamento informativo:
Material: R$ 0,00
Equipamento: R$ 0,00
Incidencia: R$ 0,00
Subserviço: R$ 213,45
</t>
        </r>
      </text>
    </comment>
    <comment ref="F39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R$ 1329,42
Detalhamento informativo:
Material: R$ 0,00
Equipamento: R$ 0,00
Incidencia: R$ 0,00
Subserviço: R$ 1329,42
</t>
        </r>
      </text>
    </comment>
    <comment ref="F40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R$ 103,09
Detalhamento informativo:
Material: R$ 0,00
Equipamento: R$ 0,00
Incidencia: R$ 0,00
Subserviço: R$ 103,09
</t>
        </r>
      </text>
    </comment>
    <comment ref="F41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R$ 594,01
Detalhamento informativo:
Material: R$ 14,85
Equipamento: R$ 0,00
Incidencia: R$ 0,00
Subserviço: R$ 579,16
</t>
        </r>
      </text>
    </comment>
    <comment ref="F42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R$ 165,68
Detalhamento informativo:
Material: R$ 0,00
Equipamento: R$ 0,00
Incidencia: R$ 0,00
Subserviço: R$ 165,68
</t>
        </r>
      </text>
    </comment>
    <comment ref="F43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R$ 14,04
Detalhamento informativo:
Material: R$ 0,00
Equipamento: R$ 0,00
Incidencia: R$ 0,00
Subserviço: R$ 14,04
</t>
        </r>
      </text>
    </comment>
    <comment ref="F44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R$ 114,98
Detalhamento informativo:
Material: R$ 0,00
Equipamento: R$ 0,00
Incidencia: R$ 0,00
Subserviço: R$ 114,98
</t>
        </r>
      </text>
    </comment>
    <comment ref="F45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R$ 7,70
Detalhamento informativo:
Material: R$ 0,00
Equipamento: R$ 0,00
Incidencia: R$ 0,00
Subserviço: R$ 7,70
</t>
        </r>
      </text>
    </comment>
    <comment ref="F46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R$ 71,73
Detalhamento informativo:
Material: R$ 28,89
Equipamento: R$ 0,00
Incidencia: R$ 0,00
Subserviço: R$ 42,84
</t>
        </r>
      </text>
    </comment>
    <comment ref="F47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R$ 13,71
Detalhamento informativo:
Material: R$ 0,00
Equipamento: R$ 0,00
Incidencia: R$ 0,00
Subserviço: R$ 13,71
</t>
        </r>
      </text>
    </comment>
    <comment ref="F48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R$ 4,26
Detalhamento informativo:
Material: R$ 0,00
Equipamento: R$ 0,00
Incidencia: R$ 0,00
Subserviço: R$ 4,26
</t>
        </r>
      </text>
    </comment>
    <comment ref="F49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R$ 15,32
Detalhamento informativo:
Material: R$ 0,00
Equipamento: R$ 0,00
Incidencia: R$ 0,00
Subserviço: R$ 15,32
</t>
        </r>
      </text>
    </comment>
    <comment ref="F50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1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R$ 464,66
Detalhamento informativo:
Material: R$ 418,33
Equipamento: R$ 0,00
Incidencia: R$ 0,00
Subserviço: R$ 0,00
</t>
        </r>
      </text>
    </comment>
    <comment ref="F52" authorId="0" shapeId="0" xr:uid="{00000000-0006-0000-0000-00002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R$ 32,66
Detalhamento informativo:
Material: R$ 9,86
Equipamento: R$ 0,00
Incidencia: R$ 0,00
Subserviço: R$ 0,00
</t>
        </r>
      </text>
    </comment>
    <comment ref="F53" authorId="0" shapeId="0" xr:uid="{00000000-0006-0000-0000-00002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R$ 1,64
Detalhamento informativo:
Material: R$ 0,00
Equipamento: R$ 0,00
Incidencia: R$ 0,00
Subserviço: R$ 1,64
</t>
        </r>
      </text>
    </comment>
    <comment ref="F54" authorId="0" shapeId="0" xr:uid="{00000000-0006-0000-0000-00002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R$ 23,63
Detalhamento informativo:
Material: R$ 0,00
Equipamento: R$ 0,00
Incidencia: R$ 0,00
Subserviço: R$ 23,63
</t>
        </r>
      </text>
    </comment>
    <comment ref="F59" authorId="0" shapeId="0" xr:uid="{00000000-0006-0000-0000-00002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0" authorId="0" shapeId="0" xr:uid="{00000000-0006-0000-0000-00002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1" authorId="0" shapeId="0" xr:uid="{00000000-0006-0000-0000-00002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R$ 80,31
Detalhamento informativo:
Material: R$ 68,34
Equipamento: R$ 0,00
Incidencia: R$ 0,00
Subserviço: R$ 11,97
</t>
        </r>
      </text>
    </comment>
    <comment ref="F62" authorId="0" shapeId="0" xr:uid="{00000000-0006-0000-0000-00002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R$ 85,77
Detalhamento informativo:
Material: R$ 63,62
Equipamento: R$ 0,00
Incidencia: R$ 0,00
Subserviço: R$ 0,00
</t>
        </r>
      </text>
    </comment>
    <comment ref="F63" authorId="0" shapeId="0" xr:uid="{00000000-0006-0000-0000-00002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R$ 83,84
Detalhamento informativo:
Material: R$ 63,22
Equipamento: R$ 0,00
Incidencia: R$ 0,00
Subserviço: R$ 0,00
</t>
        </r>
      </text>
    </comment>
    <comment ref="F64" authorId="0" shapeId="0" xr:uid="{00000000-0006-0000-0000-00002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5" authorId="0" shapeId="0" xr:uid="{00000000-0006-0000-0000-00002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R$ 4,77
Detalhamento informativo:
Material: R$ 0,00
Equipamento: R$ 0,00
Incidencia: R$ 0,00
Subserviço: R$ 4,77
</t>
        </r>
      </text>
    </comment>
    <comment ref="F66" authorId="0" shapeId="0" xr:uid="{00000000-0006-0000-0000-00002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R$ 52,81
Detalhamento informativo:
Material: R$ 36,58
Equipamento: R$ 0,00
Incidencia: R$ 0,00
Subserviço: R$ 0,00
</t>
        </r>
      </text>
    </comment>
    <comment ref="F67" authorId="0" shapeId="0" xr:uid="{00000000-0006-0000-0000-00002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R$ 128,68
Detalhamento informativo:
Material: R$ 87,15
Equipamento: R$ 0,00
Incidencia: R$ 0,00
Subserviço: R$ 0,00
</t>
        </r>
      </text>
    </comment>
    <comment ref="F68" authorId="0" shapeId="0" xr:uid="{00000000-0006-0000-0000-00002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R$ 115,01
Detalhamento informativo:
Material: R$ 84,42
Equipamento: R$ 0,00
Incidencia: R$ 0,00
Subserviço: R$ 0,00
</t>
        </r>
      </text>
    </comment>
    <comment ref="F69" authorId="0" shapeId="0" xr:uid="{00000000-0006-0000-0000-00002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R$ 103,98
Detalhamento informativo:
Material: R$ 83,39
Equipamento: R$ 0,00
Incidencia: R$ 0,00
Subserviço: R$ 0,00
</t>
        </r>
      </text>
    </comment>
    <comment ref="F70" authorId="0" shapeId="0" xr:uid="{00000000-0006-0000-0000-00003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R$ 11,06
Detalhamento informativo:
Material: R$ 7,51
Equipamento: R$ 0,00
Incidencia: R$ 0,00
Subserviço: R$ 0,00
</t>
        </r>
      </text>
    </comment>
    <comment ref="F71" authorId="0" shapeId="0" xr:uid="{00000000-0006-0000-0000-00003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R$ 129,39
Detalhamento informativo:
Material: R$ 109,39
Equipamento: R$ 0,00
Incidencia: R$ 0,00
Subserviço: R$ 0,00
</t>
        </r>
      </text>
    </comment>
    <comment ref="F72" authorId="0" shapeId="0" xr:uid="{00000000-0006-0000-0000-00003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R$ 582,13
Detalhamento informativo:
Material: R$ 545,65
Equipamento: R$ 0,00
Incidencia: R$ 0,00
Subserviço: R$ 36,48
</t>
        </r>
      </text>
    </comment>
    <comment ref="F77" authorId="0" shapeId="0" xr:uid="{00000000-0006-0000-0000-00003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8" authorId="0" shapeId="0" xr:uid="{00000000-0006-0000-0000-00003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R$ 137,03
Detalhamento informativo:
Material: R$ 38,79
Equipamento: R$ 0,00
Incidencia: R$ 0,00
Subserviço: R$ 0,00
</t>
        </r>
      </text>
    </comment>
    <comment ref="F79" authorId="0" shapeId="0" xr:uid="{00000000-0006-0000-0000-00003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R$ 143,88
Detalhamento informativo:
Material: R$ 0,00
Equipamento: R$ 0,00
Incidencia: R$ 0,00
Subserviço: R$ 143,88
</t>
        </r>
      </text>
    </comment>
    <comment ref="F80" authorId="0" shapeId="0" xr:uid="{00000000-0006-0000-0000-00003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R$ 65,58
Detalhamento informativo:
Material: R$ 46,37
Equipamento: R$ 0,00
Incidencia: R$ 0,00
Subserviço: R$ 0,00
</t>
        </r>
      </text>
    </comment>
    <comment ref="F81" authorId="0" shapeId="0" xr:uid="{00000000-0006-0000-0000-00003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R$ 86,76
Detalhamento informativo:
Material: R$ 56,40
Equipamento: R$ 0,00
Incidencia: R$ 0,00
Subserviço: R$ 0,00
</t>
        </r>
      </text>
    </comment>
    <comment ref="F86" authorId="0" shapeId="0" xr:uid="{00000000-0006-0000-0000-00003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7" authorId="0" shapeId="0" xr:uid="{00000000-0006-0000-0000-00003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8" authorId="0" shapeId="0" xr:uid="{00000000-0006-0000-0000-00003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R$ 7,99
Detalhamento informativo:
Material: R$ 1,89
Equipamento: R$ 0,00
Incidencia: R$ 0,00
Subserviço: R$ 0,00
</t>
        </r>
      </text>
    </comment>
    <comment ref="F89" authorId="0" shapeId="0" xr:uid="{00000000-0006-0000-0000-00003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R$ 47,89
Detalhamento informativo:
Material: R$ 17,51
Equipamento: R$ 0,00
Incidencia: R$ 0,00
Subserviço: R$ 0,00
</t>
        </r>
      </text>
    </comment>
    <comment ref="F90" authorId="0" shapeId="0" xr:uid="{00000000-0006-0000-0000-00003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1" authorId="0" shapeId="0" xr:uid="{00000000-0006-0000-0000-00003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R$ 7,99
Detalhamento informativo:
Material: R$ 1,89
Equipamento: R$ 0,00
Incidencia: R$ 0,00
Subserviço: R$ 0,00
</t>
        </r>
      </text>
    </comment>
    <comment ref="F92" authorId="0" shapeId="0" xr:uid="{00000000-0006-0000-0000-00003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R$ 47,89
Detalhamento informativo:
Material: R$ 17,51
Equipamento: R$ 0,00
Incidencia: R$ 0,00
Subserviço: R$ 0,00
</t>
        </r>
      </text>
    </comment>
    <comment ref="F93" authorId="0" shapeId="0" xr:uid="{00000000-0006-0000-0000-00003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R$ 55,45
Detalhamento informativo:
Material: R$ 0,00
Equipamento: R$ 0,00
Incidencia: R$ 0,00
Subserviço: R$ 55,45
</t>
        </r>
      </text>
    </comment>
    <comment ref="F94" authorId="0" shapeId="0" xr:uid="{00000000-0006-0000-0000-00004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R$ 7,99
Detalhamento informativo:
Material: R$ 1,89
Equipamento: R$ 0,00
Incidencia: R$ 0,00
Subserviço: R$ 0,00
</t>
        </r>
      </text>
    </comment>
    <comment ref="F95" authorId="0" shapeId="0" xr:uid="{00000000-0006-0000-0000-00004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R$ 47,89
Detalhamento informativo:
Material: R$ 17,51
Equipamento: R$ 0,00
Incidencia: R$ 0,00
Subserviço: R$ 0,00
</t>
        </r>
      </text>
    </comment>
    <comment ref="F96" authorId="0" shapeId="0" xr:uid="{00000000-0006-0000-0000-00004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R$ 88,15
Detalhamento informativo:
Material: R$ 56,79
Equipamento: R$ 0,00
Incidencia: R$ 0,00
Subserviço: R$ 0,00
</t>
        </r>
      </text>
    </comment>
    <comment ref="F101" authorId="0" shapeId="0" xr:uid="{00000000-0006-0000-0000-00004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02" authorId="0" shapeId="0" xr:uid="{00000000-0006-0000-0000-00004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R$ 52,95
Detalhamento informativo:
Material: R$ 43,40
Equipamento: R$ 0,00
Incidencia: R$ 0,00
Subserviço: R$ 0,00
</t>
        </r>
      </text>
    </comment>
    <comment ref="F103" authorId="0" shapeId="0" xr:uid="{00000000-0006-0000-0000-00004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R$ 45,96
Detalhamento informativo:
Material: R$ 38,20
Equipamento: R$ 0,00
Incidencia: R$ 0,00
Subserviço: R$ 0,00
</t>
        </r>
      </text>
    </comment>
    <comment ref="F108" authorId="0" shapeId="0" xr:uid="{00000000-0006-0000-0000-00004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09" authorId="0" shapeId="0" xr:uid="{00000000-0006-0000-0000-00004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10" authorId="0" shapeId="0" xr:uid="{00000000-0006-0000-0000-00004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R$ 2,99
Detalhamento informativo:
Material: R$ 0,10
Equipamento: R$ 0,00
Incidencia: R$ 0,00
Subserviço: R$ 2,89
</t>
        </r>
      </text>
    </comment>
    <comment ref="F111" authorId="0" shapeId="0" xr:uid="{00000000-0006-0000-0000-00004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R$ 9,40
Detalhamento informativo:
Material: R$ 6,40
Equipamento: R$ 0,00
Incidencia: R$ 0,00
Subserviço: R$ 3,00
</t>
        </r>
      </text>
    </comment>
    <comment ref="F112" authorId="0" shapeId="0" xr:uid="{00000000-0006-0000-0000-00004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R$ 4,10
Detalhamento informativo:
Material: R$ 1,36
Equipamento: R$ 0,00
Incidencia: R$ 0,00
Subserviço: R$ 0,00
</t>
        </r>
      </text>
    </comment>
    <comment ref="F113" authorId="0" shapeId="0" xr:uid="{00000000-0006-0000-0000-00004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R$ 5,17
Detalhamento informativo:
Material: R$ 1,36
Equipamento: R$ 0,00
Incidencia: R$ 0,00
Subserviço: R$ 0,00
</t>
        </r>
      </text>
    </comment>
    <comment ref="F114" authorId="0" shapeId="0" xr:uid="{00000000-0006-0000-0000-00004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R$ 13,04
Detalhamento informativo:
Material: R$ 6,32
Equipamento: R$ 0,00
Incidencia: R$ 0,00
Subserviço: R$ 0,00
</t>
        </r>
      </text>
    </comment>
    <comment ref="F115" authorId="0" shapeId="0" xr:uid="{00000000-0006-0000-0000-00004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R$ 15,67
Detalhamento informativo:
Material: R$ 6,32
Equipamento: R$ 0,00
Incidencia: R$ 0,00
Subserviço: R$ 0,00
</t>
        </r>
      </text>
    </comment>
    <comment ref="F116" authorId="0" shapeId="0" xr:uid="{00000000-0006-0000-0000-00004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17" authorId="0" shapeId="0" xr:uid="{00000000-0006-0000-0000-00004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R$ 2,99
Detalhamento informativo:
Material: R$ 0,10
Equipamento: R$ 0,00
Incidencia: R$ 0,00
Subserviço: R$ 2,89
</t>
        </r>
      </text>
    </comment>
    <comment ref="F118" authorId="0" shapeId="0" xr:uid="{00000000-0006-0000-0000-00005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R$ 9,40
Detalhamento informativo:
Material: R$ 6,40
Equipamento: R$ 0,00
Incidencia: R$ 0,00
Subserviço: R$ 3,00
</t>
        </r>
      </text>
    </comment>
    <comment ref="F119" authorId="0" shapeId="0" xr:uid="{00000000-0006-0000-0000-00005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R$ 4,10
Detalhamento informativo:
Material: R$ 1,36
Equipamento: R$ 0,00
Incidencia: R$ 0,00
Subserviço: R$ 0,00
</t>
        </r>
      </text>
    </comment>
    <comment ref="F120" authorId="0" shapeId="0" xr:uid="{00000000-0006-0000-0000-00005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R$ 13,04
Detalhamento informativo:
Material: R$ 6,32
Equipamento: R$ 0,00
Incidencia: R$ 0,00
Subserviço: R$ 0,00
</t>
        </r>
      </text>
    </comment>
    <comment ref="F121" authorId="0" shapeId="0" xr:uid="{00000000-0006-0000-0000-00005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22" authorId="0" shapeId="0" xr:uid="{00000000-0006-0000-0000-00005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R$ 2,99
Detalhamento informativo:
Material: R$ 0,10
Equipamento: R$ 0,00
Incidencia: R$ 0,00
Subserviço: R$ 2,89
</t>
        </r>
      </text>
    </comment>
    <comment ref="F123" authorId="0" shapeId="0" xr:uid="{00000000-0006-0000-0000-00005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R$ 4,10
Detalhamento informativo:
Material: R$ 1,36
Equipamento: R$ 0,00
Incidencia: R$ 0,00
Subserviço: R$ 0,00
</t>
        </r>
      </text>
    </comment>
    <comment ref="F124" authorId="0" shapeId="0" xr:uid="{00000000-0006-0000-0000-00005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R$ 13,04
Detalhamento informativo:
Material: R$ 6,32
Equipamento: R$ 0,00
Incidencia: R$ 0,00
Subserviço: R$ 0,00
</t>
        </r>
      </text>
    </comment>
    <comment ref="F129" authorId="0" shapeId="0" xr:uid="{00000000-0006-0000-0000-00005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30" authorId="0" shapeId="0" xr:uid="{00000000-0006-0000-0000-00005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31" authorId="0" shapeId="0" xr:uid="{00000000-0006-0000-0000-00005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R$ 181,34
Detalhamento informativo:
Material: R$ 150,08
Equipamento: R$ 0,00
Incidencia: R$ 0,00
Subserviço: R$ 0,00
</t>
        </r>
      </text>
    </comment>
    <comment ref="F132" authorId="0" shapeId="0" xr:uid="{00000000-0006-0000-0000-00005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R$ 307,80
Detalhamento informativo:
Material: R$ 223,70
Equipamento: R$ 0,00
Incidencia: R$ 0,00
Subserviço: R$ 84,10
</t>
        </r>
      </text>
    </comment>
    <comment ref="F133" authorId="0" shapeId="0" xr:uid="{00000000-0006-0000-0000-00005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R$ 1323,11
Detalhamento informativo:
Material: R$ 0,00
Equipamento: R$ 0,00
Incidencia: R$ 0,00
Subserviço: R$ 1323,11
</t>
        </r>
      </text>
    </comment>
    <comment ref="F134" authorId="0" shapeId="0" xr:uid="{00000000-0006-0000-0000-00005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R$ 1088,06
Detalhamento informativo:
Material: R$ 266,86
Equipamento: R$ 0,00
Incidencia: R$ 0,00
Subserviço: R$ 821,20
</t>
        </r>
      </text>
    </comment>
    <comment ref="F135" authorId="0" shapeId="0" xr:uid="{00000000-0006-0000-0000-00005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R$ 1053,61
Detalhamento informativo:
Material: R$ 260,51
Equipamento: R$ 0,00
Incidencia: R$ 0,00
Subserviço: R$ 793,10
</t>
        </r>
      </text>
    </comment>
    <comment ref="F136" authorId="0" shapeId="0" xr:uid="{00000000-0006-0000-0000-00005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R$ 339,27
Detalhamento informativo:
Material: R$ 0,00
Equipamento: R$ 0,00
Incidencia: R$ 0,00
Subserviço: R$ 339,27
</t>
        </r>
      </text>
    </comment>
    <comment ref="F137" authorId="0" shapeId="0" xr:uid="{00000000-0006-0000-0000-00005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R$ 1440,78
Detalhamento informativo:
Material: R$ 0,00
Equipamento: R$ 0,00
Incidencia: R$ 0,00
Subserviço: R$ 1440,78
</t>
        </r>
      </text>
    </comment>
    <comment ref="F138" authorId="0" shapeId="0" xr:uid="{00000000-0006-0000-0000-00006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R$ 875,40
Detalhamento informativo:
Material: R$ 0,00
Equipamento: R$ 0,00
Incidencia: R$ 0,00
Subserviço: R$ 875,40
</t>
        </r>
      </text>
    </comment>
    <comment ref="F139" authorId="0" shapeId="0" xr:uid="{00000000-0006-0000-0000-00006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40" authorId="0" shapeId="0" xr:uid="{00000000-0006-0000-0000-00006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R$ 4087,04
Detalhamento informativo:
Material: R$ 3762,02
Equipamento: R$ 0,00
Incidencia: R$ 0,00
Subserviço: R$ 325,02
</t>
        </r>
      </text>
    </comment>
    <comment ref="F141" authorId="0" shapeId="0" xr:uid="{00000000-0006-0000-0000-00006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R$ 3777,21
Detalhamento informativo:
Material: R$ 3452,19
Equipamento: R$ 0,00
Incidencia: R$ 0,00
Subserviço: R$ 325,02
</t>
        </r>
      </text>
    </comment>
    <comment ref="F142" authorId="0" shapeId="0" xr:uid="{00000000-0006-0000-0000-00006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R$ 2701,44
Detalhamento informativo:
Material: R$ 0,00
Equipamento: R$ 0,00
Incidencia: R$ 0,00
Subserviço: R$ 2701,44
</t>
        </r>
      </text>
    </comment>
    <comment ref="F143" authorId="0" shapeId="0" xr:uid="{00000000-0006-0000-0000-00006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R$ 3001,61
Detalhamento informativo:
Material: R$ 0,00
Equipamento: R$ 0,00
Incidencia: R$ 0,00
Subserviço: R$ 3001,61
</t>
        </r>
      </text>
    </comment>
    <comment ref="F144" authorId="0" shapeId="0" xr:uid="{00000000-0006-0000-0000-00006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R$ 2401,28
Detalhamento informativo:
Material: R$ 0,00
Equipamento: R$ 0,00
Incidencia: R$ 0,00
Subserviço: R$ 2401,28
</t>
        </r>
      </text>
    </comment>
    <comment ref="F145" authorId="0" shapeId="0" xr:uid="{00000000-0006-0000-0000-00006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R$ 2688,80
Detalhamento informativo:
Material: R$ 0,00
Equipamento: R$ 0,00
Incidencia: R$ 0,00
Subserviço: R$ 2688,80
</t>
        </r>
      </text>
    </comment>
    <comment ref="F150" authorId="0" shapeId="0" xr:uid="{00000000-0006-0000-0000-00006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51" authorId="0" shapeId="0" xr:uid="{00000000-0006-0000-0000-00006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52" authorId="0" shapeId="0" xr:uid="{00000000-0006-0000-0000-00006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R$ 9,11
Detalhamento informativo:
Material: R$ 0,00
Equipamento: R$ 0,00
Incidencia: R$ 0,00
Subserviço: R$ 0,00
</t>
        </r>
      </text>
    </comment>
    <comment ref="F153" authorId="0" shapeId="0" xr:uid="{00000000-0006-0000-0000-00006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R$ 17,63
Detalhamento informativo:
Material: R$ 2,92
Equipamento: R$ 0,00
Incidencia: R$ 0,00
Subserviço: R$ 0,00
</t>
        </r>
      </text>
    </comment>
    <comment ref="F154" authorId="0" shapeId="0" xr:uid="{00000000-0006-0000-0000-00006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R$ 25,96
Detalhamento informativo:
Material: R$ 4,47
Equipamento: R$ 0,00
Incidencia: R$ 0,00
Subserviço: R$ 0,00
</t>
        </r>
      </text>
    </comment>
    <comment ref="F155" authorId="0" shapeId="0" xr:uid="{00000000-0006-0000-0000-00006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R$ 10,69
Detalhamento informativo:
Material: R$ 2,10
Equipamento: R$ 0,00
Incidencia: R$ 0,00
Subserviço: R$ 0,00
</t>
        </r>
      </text>
    </comment>
    <comment ref="F156" authorId="0" shapeId="0" xr:uid="{00000000-0006-0000-0000-00006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R$ 14,71
Detalhamento informativo:
Material: R$ 3,26
Equipamento: R$ 0,00
Incidencia: R$ 0,00
Subserviço: R$ 0,00
</t>
        </r>
      </text>
    </comment>
    <comment ref="F157" authorId="0" shapeId="0" xr:uid="{00000000-0006-0000-0000-00006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R$ 99,13
Detalhamento informativo:
Material: R$ 86,62
Equipamento: R$ 0,00
Incidencia: R$ 0,00
Subserviço: R$ 0,00
</t>
        </r>
      </text>
    </comment>
    <comment ref="F158" authorId="0" shapeId="0" xr:uid="{00000000-0006-0000-0000-00007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R$ 265,98
Detalhamento informativo:
Material: R$ 260,05
Equipamento: R$ 0,00
Incidencia: R$ 0,00
Subserviço: R$ 0,00
</t>
        </r>
      </text>
    </comment>
    <comment ref="F159" authorId="0" shapeId="0" xr:uid="{00000000-0006-0000-0000-00007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60" authorId="0" shapeId="0" xr:uid="{00000000-0006-0000-0000-00007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R$ 23,50
Detalhamento informativo:
Material: R$ 6,93
Equipamento: R$ 0,00
Incidencia: R$ 0,00
Subserviço: R$ 0,00
</t>
        </r>
      </text>
    </comment>
    <comment ref="F161" authorId="0" shapeId="0" xr:uid="{00000000-0006-0000-0000-00007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R$ 29,44
Detalhamento informativo:
Material: R$ 11,44
Equipamento: R$ 0,00
Incidencia: R$ 0,00
Subserviço: R$ 0,00
</t>
        </r>
      </text>
    </comment>
    <comment ref="F162" authorId="0" shapeId="0" xr:uid="{00000000-0006-0000-0000-00007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R$ 36,56
Detalhamento informativo:
Material: R$ 15,00
Equipamento: R$ 0,00
Incidencia: R$ 0,00
Subserviço: R$ 0,00
</t>
        </r>
      </text>
    </comment>
    <comment ref="F163" authorId="0" shapeId="0" xr:uid="{00000000-0006-0000-0000-00007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R$ 40,99
Detalhamento informativo:
Material: R$ 15,86
Equipamento: R$ 0,00
Incidencia: R$ 0,00
Subserviço: R$ 0,00
</t>
        </r>
      </text>
    </comment>
    <comment ref="F164" authorId="0" shapeId="0" xr:uid="{00000000-0006-0000-0000-00007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R$ 11,74
Detalhamento informativo:
Material: R$ 4,56
Equipamento: R$ 0,00
Incidencia: R$ 0,00
Subserviço: R$ 0,00
</t>
        </r>
      </text>
    </comment>
    <comment ref="F165" authorId="0" shapeId="0" xr:uid="{00000000-0006-0000-0000-00007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R$ 16,43
Detalhamento informativo:
Material: R$ 8,64
Equipamento: R$ 0,00
Incidencia: R$ 0,00
Subserviço: R$ 0,00
</t>
        </r>
      </text>
    </comment>
    <comment ref="F166" authorId="0" shapeId="0" xr:uid="{00000000-0006-0000-0000-00007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R$ 24,46
Detalhamento informativo:
Material: R$ 15,12
Equipamento: R$ 0,00
Incidencia: R$ 0,00
Subserviço: R$ 0,00
</t>
        </r>
      </text>
    </comment>
    <comment ref="F167" authorId="0" shapeId="0" xr:uid="{00000000-0006-0000-0000-00007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R$ 29,54
Detalhamento informativo:
Material: R$ 18,66
Equipamento: R$ 0,00
Incidencia: R$ 0,00
Subserviço: R$ 0,00
</t>
        </r>
      </text>
    </comment>
    <comment ref="F168" authorId="0" shapeId="0" xr:uid="{00000000-0006-0000-0000-00007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R$ 11,51
Detalhamento informativo:
Material: R$ 4,33
Equipamento: R$ 0,00
Incidencia: R$ 0,00
Subserviço: R$ 0,00
</t>
        </r>
      </text>
    </comment>
    <comment ref="F169" authorId="0" shapeId="0" xr:uid="{00000000-0006-0000-0000-00007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R$ 15,70
Detalhamento informativo:
Material: R$ 7,91
Equipamento: R$ 0,00
Incidencia: R$ 0,00
Subserviço: R$ 0,00
</t>
        </r>
      </text>
    </comment>
    <comment ref="F170" authorId="0" shapeId="0" xr:uid="{00000000-0006-0000-0000-00007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R$ 28,70
Detalhamento informativo:
Material: R$ 17,82
Equipamento: R$ 0,00
Incidencia: R$ 0,00
Subserviço: R$ 0,00
</t>
        </r>
      </text>
    </comment>
    <comment ref="F171" authorId="0" shapeId="0" xr:uid="{00000000-0006-0000-0000-00007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R$ 27,55
Detalhamento informativo:
Material: R$ 17,15
Equipamento: R$ 0,00
Incidencia: R$ 0,00
Subserviço: R$ 0,00
</t>
        </r>
      </text>
    </comment>
    <comment ref="F172" authorId="0" shapeId="0" xr:uid="{00000000-0006-0000-0000-00007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R$ 52,88
Detalhamento informativo:
Material: R$ 38,36
Equipamento: R$ 0,00
Incidencia: R$ 0,00
Subserviço: R$ 0,00
</t>
        </r>
      </text>
    </comment>
    <comment ref="F173" authorId="0" shapeId="0" xr:uid="{00000000-0006-0000-0000-00007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R$ 33,73
Detalhamento informativo:
Material: R$ 19,21
Equipamento: R$ 0,00
Incidencia: R$ 0,00
Subserviço: R$ 14,52
</t>
        </r>
      </text>
    </comment>
    <comment ref="F174" authorId="0" shapeId="0" xr:uid="{00000000-0006-0000-0000-00008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R$ 25,20
Detalhamento informativo:
Material: R$ 14,80
Equipamento: R$ 0,00
Incidencia: R$ 0,00
Subserviço: R$ 0,00
</t>
        </r>
      </text>
    </comment>
    <comment ref="F175" authorId="0" shapeId="0" xr:uid="{00000000-0006-0000-0000-00008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R$ 86,63
Detalhamento informativo:
Material: R$ 62,71
Equipamento: R$ 0,00
Incidencia: R$ 0,00
Subserviço: R$ 0,00
</t>
        </r>
      </text>
    </comment>
    <comment ref="F176" authorId="0" shapeId="0" xr:uid="{00000000-0006-0000-0000-00008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R$ 6074,66
Detalhamento informativo:
Material: R$ 5730,98
Equipamento: R$ 0,00
Incidencia: R$ 0,00
Subserviço: R$ 343,68
</t>
        </r>
      </text>
    </comment>
    <comment ref="F177" authorId="0" shapeId="0" xr:uid="{00000000-0006-0000-0000-00008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R$ 1779,94
Detalhamento informativo:
Material: R$ 911,76
Equipamento: R$ 0,00
Incidencia: R$ 0,00
Subserviço: R$ 868,18
</t>
        </r>
      </text>
    </comment>
    <comment ref="F178" authorId="0" shapeId="0" xr:uid="{00000000-0006-0000-0000-00008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R$ 485,26
Detalhamento informativo:
Material: R$ 128,82
Equipamento: R$ 0,00
Incidencia: R$ 0,00
Subserviço: R$ 356,44
</t>
        </r>
      </text>
    </comment>
    <comment ref="F179" authorId="0" shapeId="0" xr:uid="{00000000-0006-0000-0000-00008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R$ 627,20
Detalhamento informativo:
Material: R$ 94,39
Equipamento: R$ 0,00
Incidencia: R$ 0,00
Subserviço: R$ 532,81
</t>
        </r>
      </text>
    </comment>
    <comment ref="F180" authorId="0" shapeId="0" xr:uid="{00000000-0006-0000-0000-00008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R$ 903,12
Detalhamento informativo:
Material: R$ 149,40
Equipamento: R$ 0,00
Incidencia: R$ 0,00
Subserviço: R$ 753,72
</t>
        </r>
      </text>
    </comment>
    <comment ref="F181" authorId="0" shapeId="0" xr:uid="{00000000-0006-0000-0000-00008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R$ 92,68
Detalhamento informativo:
Material: R$ 0,00
Equipamento: R$ 0,00
Incidencia: R$ 0,00
Subserviço: R$ 0,00
</t>
        </r>
      </text>
    </comment>
    <comment ref="F182" authorId="0" shapeId="0" xr:uid="{00000000-0006-0000-0000-00008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R$ 29,01
Detalhamento informativo:
Material: R$ 3,31
Equipamento: R$ 0,00
Incidencia: R$ 0,00
Subserviço: R$ 0,00
</t>
        </r>
      </text>
    </comment>
    <comment ref="F183" authorId="0" shapeId="0" xr:uid="{00000000-0006-0000-0000-00008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84" authorId="0" shapeId="0" xr:uid="{00000000-0006-0000-0000-00008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R$ 80,87
Detalhamento informativo:
Material: R$ 61,81
Equipamento: R$ 0,00
Incidencia: R$ 0,00
Subserviço: R$ 0,00
</t>
        </r>
      </text>
    </comment>
    <comment ref="F189" authorId="0" shapeId="0" xr:uid="{00000000-0006-0000-0000-00008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90" authorId="0" shapeId="0" xr:uid="{00000000-0006-0000-0000-00008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91" authorId="0" shapeId="0" xr:uid="{00000000-0006-0000-0000-00008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R$ 45,47
Detalhamento informativo:
Material: R$ 15,55
Equipamento: R$ 0,00
Incidencia: R$ 0,00
Subserviço: R$ 0,00
</t>
        </r>
      </text>
    </comment>
    <comment ref="F192" authorId="0" shapeId="0" xr:uid="{00000000-0006-0000-0000-00008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R$ 36,36
Detalhamento informativo:
Material: R$ 12,17
Equipamento: R$ 0,00
Incidencia: R$ 0,00
Subserviço: R$ 0,00
</t>
        </r>
      </text>
    </comment>
    <comment ref="F193" authorId="0" shapeId="0" xr:uid="{00000000-0006-0000-0000-00008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R$ 44,33
Detalhamento informativo:
Material: R$ 14,41
Equipamento: R$ 0,00
Incidencia: R$ 0,00
Subserviço: R$ 0,00
</t>
        </r>
      </text>
    </comment>
    <comment ref="F194" authorId="0" shapeId="0" xr:uid="{00000000-0006-0000-0000-00009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R$ 37,30
Detalhamento informativo:
Material: R$ 2,61
Equipamento: R$ 0,00
Incidencia: R$ 0,00
Subserviço: R$ 34,69
</t>
        </r>
      </text>
    </comment>
    <comment ref="F195" authorId="0" shapeId="0" xr:uid="{00000000-0006-0000-0000-00009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96" authorId="0" shapeId="0" xr:uid="{00000000-0006-0000-0000-00009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R$ 30,95
Detalhamento informativo:
Material: R$ 2,14
Equipamento: R$ 0,00
Incidencia: R$ 0,00
Subserviço: R$ 28,81
</t>
        </r>
      </text>
    </comment>
    <comment ref="F197" authorId="0" shapeId="0" xr:uid="{00000000-0006-0000-0000-00009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R$ 23,28
Detalhamento informativo:
Material: R$ 4,26
Equipamento: R$ 0,00
Incidencia: R$ 0,00
Subserviço: R$ 19,02
</t>
        </r>
      </text>
    </comment>
    <comment ref="F198" authorId="0" shapeId="0" xr:uid="{00000000-0006-0000-0000-00009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R$ 41,81
Detalhamento informativo:
Material: R$ 22,79
Equipamento: R$ 0,00
Incidencia: R$ 0,00
Subserviço: R$ 19,02
</t>
        </r>
      </text>
    </comment>
    <comment ref="F199" authorId="0" shapeId="0" xr:uid="{00000000-0006-0000-0000-00009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R$ 244,87
Detalhamento informativo:
Material: R$ 200,65
Equipamento: R$ 0,00
Incidencia: R$ 0,00
Subserviço: R$ 0,00
</t>
        </r>
      </text>
    </comment>
    <comment ref="F200" authorId="0" shapeId="0" xr:uid="{00000000-0006-0000-0000-00009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1" authorId="0" shapeId="0" xr:uid="{00000000-0006-0000-0000-00009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R$ 13,05
Detalhamento informativo:
Material: R$ 4,05
Equipamento: R$ 0,00
Incidencia: R$ 0,00
Subserviço: R$ 0,00
</t>
        </r>
      </text>
    </comment>
    <comment ref="F202" authorId="0" shapeId="0" xr:uid="{00000000-0006-0000-0000-00009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R$ 13,05
Detalhamento informativo:
Material: R$ 4,05
Equipamento: R$ 0,00
Incidencia: R$ 0,00
Subserviço: R$ 0,00
</t>
        </r>
      </text>
    </comment>
    <comment ref="F203" authorId="0" shapeId="0" xr:uid="{00000000-0006-0000-0000-00009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R$ 12,07
Detalhamento informativo:
Material: R$ 5,72
Equipamento: R$ 0,00
Incidencia: R$ 0,00
Subserviço: R$ 0,00
</t>
        </r>
      </text>
    </comment>
    <comment ref="F204" authorId="0" shapeId="0" xr:uid="{00000000-0006-0000-0000-00009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R$ 92,68
Detalhamento informativo:
Material: R$ 0,00
Equipamento: R$ 0,00
Incidencia: R$ 0,00
Subserviço: R$ 0,00
</t>
        </r>
      </text>
    </comment>
    <comment ref="F205" authorId="0" shapeId="0" xr:uid="{00000000-0006-0000-0000-00009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R$ 29,01
Detalhamento informativo:
Material: R$ 3,31
Equipamento: R$ 0,00
Incidencia: R$ 0,00
Subserviço: R$ 0,00
</t>
        </r>
      </text>
    </comment>
    <comment ref="F206" authorId="0" shapeId="0" xr:uid="{00000000-0006-0000-0000-00009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7" authorId="0" shapeId="0" xr:uid="{00000000-0006-0000-0000-00009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R$ 577,62
Detalhamento informativo:
Material: R$ 462,90
Equipamento: R$ 0,00
Incidencia: R$ 0,00
Subserviço: R$ 0,00
</t>
        </r>
      </text>
    </comment>
    <comment ref="F208" authorId="0" shapeId="0" xr:uid="{00000000-0006-0000-0000-00009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R$ 110,99
Detalhamento informativo:
Material: R$ 91,94
Equipamento: R$ 0,00
Incidencia: R$ 0,00
Subserviço: R$ 19,05
</t>
        </r>
      </text>
    </comment>
    <comment ref="F209" authorId="0" shapeId="0" xr:uid="{00000000-0006-0000-0000-00009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R$ 89,61
Detalhamento informativo:
Material: R$ 63,96
Equipamento: R$ 0,00
Incidencia: R$ 0,00
Subserviço: R$ 0,00
</t>
        </r>
      </text>
    </comment>
    <comment ref="F210" authorId="0" shapeId="0" xr:uid="{00000000-0006-0000-0000-0000A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R$ 12,78
Detalhamento informativo:
Material: R$ 9,64
Equipamento: R$ 0,00
Incidencia: R$ 0,00
Subserviço: R$ 0,00
</t>
        </r>
      </text>
    </comment>
    <comment ref="F211" authorId="0" shapeId="0" xr:uid="{00000000-0006-0000-0000-0000A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R$ 11,74
Detalhamento informativo:
Material: R$ 9,36
Equipamento: R$ 0,00
Incidencia: R$ 0,00
Subserviço: R$ 0,00
</t>
        </r>
      </text>
    </comment>
    <comment ref="F212" authorId="0" shapeId="0" xr:uid="{00000000-0006-0000-0000-0000A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R$ 150,00
Detalhamento informativo:
Material: R$ 97,33
Equipamento: R$ 0,00
Incidencia: R$ 0,00
Subserviço: R$ 52,67
</t>
        </r>
      </text>
    </comment>
    <comment ref="F213" authorId="0" shapeId="0" xr:uid="{00000000-0006-0000-0000-0000A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R$ 15,13
Detalhamento informativo:
Material: R$ 12,99
Equipamento: R$ 0,00
Incidencia: R$ 0,00
Subserviço: R$ 2,14
</t>
        </r>
      </text>
    </comment>
    <comment ref="F214" authorId="0" shapeId="0" xr:uid="{00000000-0006-0000-0000-0000A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R$ 110,99
Detalhamento informativo:
Material: R$ 91,94
Equipamento: R$ 0,00
Incidencia: R$ 0,00
Subserviço: R$ 19,05
</t>
        </r>
      </text>
    </comment>
    <comment ref="F215" authorId="0" shapeId="0" xr:uid="{00000000-0006-0000-0000-0000A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R$ 110,99
Detalhamento informativo:
Material: R$ 91,94
Equipamento: R$ 0,00
Incidencia: R$ 0,00
Subserviço: R$ 19,05
</t>
        </r>
      </text>
    </comment>
    <comment ref="F216" authorId="0" shapeId="0" xr:uid="{00000000-0006-0000-0000-0000A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7" authorId="0" shapeId="0" xr:uid="{00000000-0006-0000-0000-0000A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R$ 1162,97
Detalhamento informativo:
Material: R$ 502,61
Equipamento: R$ 0,00
Incidencia: R$ 0,00
Subserviço: R$ 660,36
</t>
        </r>
      </text>
    </comment>
    <comment ref="F218" authorId="0" shapeId="0" xr:uid="{00000000-0006-0000-0000-0000A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R$ 1391,74
Detalhamento informativo:
Material: R$ 1332,34
Equipamento: R$ 0,00
Incidencia: R$ 0,00
Subserviço: R$ 59,40
</t>
        </r>
      </text>
    </comment>
    <comment ref="F219" authorId="0" shapeId="0" xr:uid="{00000000-0006-0000-0000-0000A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R$ 39,51
Detalhamento informativo:
Material: R$ 24,79
Equipamento: R$ 0,00
Incidencia: R$ 0,00
Subserviço: R$ 14,72
</t>
        </r>
      </text>
    </comment>
    <comment ref="F220" authorId="0" shapeId="0" xr:uid="{00000000-0006-0000-0000-0000A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R$ 89,61
Detalhamento informativo:
Material: R$ 63,96
Equipamento: R$ 0,00
Incidencia: R$ 0,00
Subserviço: R$ 0,00
</t>
        </r>
      </text>
    </comment>
    <comment ref="F221" authorId="0" shapeId="0" xr:uid="{00000000-0006-0000-0000-0000A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R$ 150,00
Detalhamento informativo:
Material: R$ 97,33
Equipamento: R$ 0,00
Incidencia: R$ 0,00
Subserviço: R$ 52,67
</t>
        </r>
      </text>
    </comment>
    <comment ref="F222" authorId="0" shapeId="0" xr:uid="{00000000-0006-0000-0000-0000A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R$ 16,29
Detalhamento informativo:
Material: R$ 14,06
Equipamento: R$ 0,00
Incidencia: R$ 0,00
Subserviço: R$ 2,23
</t>
        </r>
      </text>
    </comment>
    <comment ref="F223" authorId="0" shapeId="0" xr:uid="{00000000-0006-0000-0000-0000A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R$ 15,57
Detalhamento informativo:
Material: R$ 13,34
Equipamento: R$ 0,00
Incidencia: R$ 0,00
Subserviço: R$ 2,23
</t>
        </r>
      </text>
    </comment>
    <comment ref="F224" authorId="0" shapeId="0" xr:uid="{00000000-0006-0000-0000-0000A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R$ 48,19
Detalhamento informativo:
Material: R$ 31,38
Equipamento: R$ 0,00
Incidencia: R$ 0,00
Subserviço: R$ 16,81
</t>
        </r>
      </text>
    </comment>
    <comment ref="F225" authorId="0" shapeId="0" xr:uid="{00000000-0006-0000-0000-0000A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R$ 50,81
Detalhamento informativo:
Material: R$ 34,00
Equipamento: R$ 0,00
Incidencia: R$ 0,00
Subserviço: R$ 16,81
</t>
        </r>
      </text>
    </comment>
    <comment ref="F226" authorId="0" shapeId="0" xr:uid="{00000000-0006-0000-0000-0000B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27" authorId="0" shapeId="0" xr:uid="{00000000-0006-0000-0000-0000B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28" authorId="0" shapeId="0" xr:uid="{00000000-0006-0000-0000-0000B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29" authorId="0" shapeId="0" xr:uid="{00000000-0006-0000-0000-0000B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30" authorId="0" shapeId="0" xr:uid="{00000000-0006-0000-0000-0000B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31" authorId="0" shapeId="0" xr:uid="{00000000-0006-0000-0000-0000B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R$ 59,08
Detalhamento informativo:
Material: R$ 52,56
Equipamento: R$ 0,00
Incidencia: R$ 0,00
Subserviço: R$ 6,52
</t>
        </r>
      </text>
    </comment>
    <comment ref="F232" authorId="0" shapeId="0" xr:uid="{00000000-0006-0000-0000-0000B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R$ 77,81
Detalhamento informativo:
Material: R$ 61,10
Equipamento: R$ 0,00
Incidencia: R$ 0,00
Subserviço: R$ 0,00
</t>
        </r>
      </text>
    </comment>
    <comment ref="F233" authorId="0" shapeId="0" xr:uid="{00000000-0006-0000-0000-0000B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R$ 18,32
Detalhamento informativo:
Material: R$ 5,79
Equipamento: R$ 0,00
Incidencia: R$ 0,00
Subserviço: R$ 0,00
</t>
        </r>
      </text>
    </comment>
    <comment ref="F234" authorId="0" shapeId="0" xr:uid="{00000000-0006-0000-0000-0000B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35" authorId="0" shapeId="0" xr:uid="{00000000-0006-0000-0000-0000B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R$ 4,23
Detalhamento informativo:
Material: R$ 3,81
Equipamento: R$ 0,00
Incidencia: R$ 0,00
Subserviço: R$ 0,42
</t>
        </r>
      </text>
    </comment>
    <comment ref="F236" authorId="0" shapeId="0" xr:uid="{00000000-0006-0000-0000-0000B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R$ 15,68
Detalhamento informativo:
Material: R$ 0,96
Equipamento: R$ 0,00
Incidencia: R$ 0,00
Subserviço: R$ 14,72
</t>
        </r>
      </text>
    </comment>
    <comment ref="F237" authorId="0" shapeId="0" xr:uid="{00000000-0006-0000-0000-0000B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38" authorId="0" shapeId="0" xr:uid="{00000000-0006-0000-0000-0000B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R$ 77,81
Detalhamento informativo:
Material: R$ 61,10
Equipamento: R$ 0,00
Incidencia: R$ 0,00
Subserviço: R$ 0,00
</t>
        </r>
      </text>
    </comment>
    <comment ref="F239" authorId="0" shapeId="0" xr:uid="{00000000-0006-0000-0000-0000B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R$ 18,32
Detalhamento informativo:
Material: R$ 5,79
Equipamento: R$ 0,00
Incidencia: R$ 0,00
Subserviço: R$ 0,00
</t>
        </r>
      </text>
    </comment>
    <comment ref="F240" authorId="0" shapeId="0" xr:uid="{00000000-0006-0000-0000-0000B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R$ 21,56
Detalhamento informativo:
Material: R$ 19,34
Equipamento: R$ 0,00
Incidencia: R$ 0,00
Subserviço: R$ 2,22
</t>
        </r>
      </text>
    </comment>
    <comment ref="F241" authorId="0" shapeId="0" xr:uid="{00000000-0006-0000-0000-0000B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R$ 56,82
Detalhamento informativo:
Material: R$ 47,83
Equipamento: R$ 0,00
Incidencia: R$ 0,00
Subserviço: R$ 0,00
</t>
        </r>
      </text>
    </comment>
    <comment ref="F242" authorId="0" shapeId="0" xr:uid="{00000000-0006-0000-0000-0000C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43" authorId="0" shapeId="0" xr:uid="{00000000-0006-0000-0000-0000C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R$ 300,14
Detalhamento informativo:
Material: R$ 275,25
Equipamento: R$ 0,00
Incidencia: R$ 0,00
Subserviço: R$ 24,89
</t>
        </r>
      </text>
    </comment>
    <comment ref="F244" authorId="0" shapeId="0" xr:uid="{00000000-0006-0000-0000-0000C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R$ 402,66
Detalhamento informativo:
Material: R$ 378,58
Equipamento: R$ 0,00
Incidencia: R$ 0,00
Subserviço: R$ 0,00
</t>
        </r>
      </text>
    </comment>
    <comment ref="F245" authorId="0" shapeId="0" xr:uid="{00000000-0006-0000-0000-0000C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R$ 94,80
Detalhamento informativo:
Material: R$ 70,07
Equipamento: R$ 0,00
Incidencia: R$ 0,00
Subserviço: R$ 24,73
</t>
        </r>
      </text>
    </comment>
    <comment ref="F246" authorId="0" shapeId="0" xr:uid="{00000000-0006-0000-0000-0000C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R$ 136,79
Detalhamento informativo:
Material: R$ 112,06
Equipamento: R$ 0,00
Incidencia: R$ 0,00
Subserviço: R$ 24,73
</t>
        </r>
      </text>
    </comment>
    <comment ref="F247" authorId="0" shapeId="0" xr:uid="{00000000-0006-0000-0000-0000C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R$ 140,65
Detalhamento informativo:
Material: R$ 118,24
Equipamento: R$ 0,00
Incidencia: R$ 0,00
Subserviço: R$ 22,41
</t>
        </r>
      </text>
    </comment>
    <comment ref="F248" authorId="0" shapeId="0" xr:uid="{00000000-0006-0000-0000-0000C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49" authorId="0" shapeId="0" xr:uid="{00000000-0006-0000-0000-0000C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R$ 36,32
Detalhamento informativo:
Material: R$ 35,35
Equipamento: R$ 0,00
Incidencia: R$ 0,00
Subserviço: R$ 0,00
</t>
        </r>
      </text>
    </comment>
    <comment ref="F250" authorId="0" shapeId="0" xr:uid="{00000000-0006-0000-0000-0000C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51" authorId="0" shapeId="0" xr:uid="{00000000-0006-0000-0000-0000C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R$ 3,49
Detalhamento informativo:
Material: R$ 1,95
Equipamento: R$ 0,00
Incidencia: R$ 0,00
Subserviço: R$ 0,00
</t>
        </r>
      </text>
    </comment>
    <comment ref="F252" authorId="0" shapeId="0" xr:uid="{00000000-0006-0000-0000-0000C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R$ 3,49
Detalhamento informativo:
Material: R$ 1,95
Equipamento: R$ 0,00
Incidencia: R$ 0,00
Subserviço: R$ 0,00
</t>
        </r>
      </text>
    </comment>
    <comment ref="F253" authorId="0" shapeId="0" xr:uid="{00000000-0006-0000-0000-0000C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R$ 3,49
Detalhamento informativo:
Material: R$ 1,95
Equipamento: R$ 0,00
Incidencia: R$ 0,00
Subserviço: R$ 0,00
</t>
        </r>
      </text>
    </comment>
    <comment ref="F254" authorId="0" shapeId="0" xr:uid="{00000000-0006-0000-0000-0000C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R$ 5,01
Detalhamento informativo:
Material: R$ 3,07
Equipamento: R$ 0,00
Incidencia: R$ 0,00
Subserviço: R$ 0,00
</t>
        </r>
      </text>
    </comment>
    <comment ref="F255" authorId="0" shapeId="0" xr:uid="{00000000-0006-0000-0000-0000C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R$ 5,01
Detalhamento informativo:
Material: R$ 3,07
Equipamento: R$ 0,00
Incidencia: R$ 0,00
Subserviço: R$ 0,00
</t>
        </r>
      </text>
    </comment>
    <comment ref="F256" authorId="0" shapeId="0" xr:uid="{00000000-0006-0000-0000-0000C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R$ 5,01
Detalhamento informativo:
Material: R$ 3,07
Equipamento: R$ 0,00
Incidencia: R$ 0,00
Subserviço: R$ 0,00
</t>
        </r>
      </text>
    </comment>
    <comment ref="F257" authorId="0" shapeId="0" xr:uid="{00000000-0006-0000-0000-0000C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R$ 7,71
Detalhamento informativo:
Material: R$ 5,09
Equipamento: R$ 0,00
Incidencia: R$ 0,00
Subserviço: R$ 0,00
</t>
        </r>
      </text>
    </comment>
    <comment ref="F258" authorId="0" shapeId="0" xr:uid="{00000000-0006-0000-0000-0000D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R$ 7,71
Detalhamento informativo:
Material: R$ 5,09
Equipamento: R$ 0,00
Incidencia: R$ 0,00
Subserviço: R$ 0,00
</t>
        </r>
      </text>
    </comment>
    <comment ref="F259" authorId="0" shapeId="0" xr:uid="{00000000-0006-0000-0000-0000D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R$ 7,71
Detalhamento informativo:
Material: R$ 5,09
Equipamento: R$ 0,00
Incidencia: R$ 0,00
Subserviço: R$ 0,00
</t>
        </r>
      </text>
    </comment>
    <comment ref="F260" authorId="0" shapeId="0" xr:uid="{00000000-0006-0000-0000-0000D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1" authorId="0" shapeId="0" xr:uid="{00000000-0006-0000-0000-0000D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2" authorId="0" shapeId="0" xr:uid="{00000000-0006-0000-0000-0000D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3" authorId="0" shapeId="0" xr:uid="{00000000-0006-0000-0000-0000D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4" authorId="0" shapeId="0" xr:uid="{00000000-0006-0000-0000-0000D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9" authorId="0" shapeId="0" xr:uid="{00000000-0006-0000-0000-0000D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0" authorId="0" shapeId="0" xr:uid="{00000000-0006-0000-0000-0000D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1" authorId="0" shapeId="0" xr:uid="{00000000-0006-0000-0000-0000D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R$ 744,74
Detalhamento informativo:
Material: R$ 675,73
Equipamento: R$ 0,00
Incidencia: R$ 0,00
Subserviço: R$ 69,01
</t>
        </r>
      </text>
    </comment>
    <comment ref="F272" authorId="0" shapeId="0" xr:uid="{00000000-0006-0000-0000-0000D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3" authorId="0" shapeId="0" xr:uid="{00000000-0006-0000-0000-0000D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R$ 472,90
Detalhamento informativo:
Material: R$ 396,10
Equipamento: R$ 0,00
Incidencia: R$ 0,00
Subserviço: R$ 0,00
</t>
        </r>
      </text>
    </comment>
    <comment ref="F274" authorId="0" shapeId="0" xr:uid="{00000000-0006-0000-0000-0000D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R$ 64,77
Detalhamento informativo:
Material: R$ 38,51
Equipamento: R$ 0,00
Incidencia: R$ 0,00
Subserviço: R$ 0,00
</t>
        </r>
      </text>
    </comment>
    <comment ref="F275" authorId="0" shapeId="0" xr:uid="{00000000-0006-0000-0000-0000D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R$ 97,41
Detalhamento informativo:
Material: R$ 83,55
Equipamento: R$ 0,00
Incidencia: R$ 0,00
Subserviço: R$ 13,86
</t>
        </r>
      </text>
    </comment>
    <comment ref="F276" authorId="0" shapeId="0" xr:uid="{00000000-0006-0000-0000-0000D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R$ 30,95
Detalhamento informativo:
Material: R$ 2,14
Equipamento: R$ 0,00
Incidencia: R$ 0,00
Subserviço: R$ 28,81
</t>
        </r>
      </text>
    </comment>
    <comment ref="F277" authorId="0" shapeId="0" xr:uid="{00000000-0006-0000-0000-0000D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8" authorId="0" shapeId="0" xr:uid="{00000000-0006-0000-0000-0000E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R$ 92,68
Detalhamento informativo:
Material: R$ 0,00
Equipamento: R$ 0,00
Incidencia: R$ 0,00
Subserviço: R$ 0,00
</t>
        </r>
      </text>
    </comment>
    <comment ref="F279" authorId="0" shapeId="0" xr:uid="{00000000-0006-0000-0000-0000E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R$ 29,01
Detalhamento informativo:
Material: R$ 3,31
Equipamento: R$ 0,00
Incidencia: R$ 0,00
Subserviço: R$ 0,00
</t>
        </r>
      </text>
    </comment>
    <comment ref="F280" authorId="0" shapeId="0" xr:uid="{00000000-0006-0000-0000-0000E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R$ 12,07
Detalhamento informativo:
Material: R$ 5,72
Equipamento: R$ 0,00
Incidencia: R$ 0,00
Subserviço: R$ 0,00
</t>
        </r>
      </text>
    </comment>
    <comment ref="F281" authorId="0" shapeId="0" xr:uid="{00000000-0006-0000-0000-0000E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R$ 13,05
Detalhamento informativo:
Material: R$ 4,05
Equipamento: R$ 0,00
Incidencia: R$ 0,00
Subserviço: R$ 0,00
</t>
        </r>
      </text>
    </comment>
    <comment ref="F282" authorId="0" shapeId="0" xr:uid="{00000000-0006-0000-0000-0000E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R$ 29,01
Detalhamento informativo:
Material: R$ 3,31
Equipamento: R$ 0,00
Incidencia: R$ 0,00
Subserviço: R$ 0,00
</t>
        </r>
      </text>
    </comment>
    <comment ref="F283" authorId="0" shapeId="0" xr:uid="{00000000-0006-0000-0000-0000E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84" authorId="0" shapeId="0" xr:uid="{00000000-0006-0000-0000-0000E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R$ 788,80
Detalhamento informativo:
Material: R$ 719,79
Equipamento: R$ 0,00
Incidencia: R$ 0,00
Subserviço: R$ 69,01
</t>
        </r>
      </text>
    </comment>
    <comment ref="F285" authorId="0" shapeId="0" xr:uid="{00000000-0006-0000-0000-0000E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R$ 622,89
Detalhamento informativo:
Material: R$ 620,75
Equipamento: R$ 0,00
Incidencia: R$ 0,00
Subserviço: R$ 2,14
</t>
        </r>
      </text>
    </comment>
    <comment ref="F286" authorId="0" shapeId="0" xr:uid="{00000000-0006-0000-0000-0000E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R$ 1399,66
Detalhamento informativo:
Material: R$ 1366,03
Equipamento: R$ 0,00
Incidencia: R$ 0,00
Subserviço: R$ 33,63
</t>
        </r>
      </text>
    </comment>
    <comment ref="F287" authorId="0" shapeId="0" xr:uid="{00000000-0006-0000-0000-0000E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R$ 1218,92
Detalhamento informativo:
Material: R$ 866,90
Equipamento: R$ 0,00
Incidencia: R$ 0,00
Subserviço: R$ 0,00
</t>
        </r>
      </text>
    </comment>
    <comment ref="F288" authorId="0" shapeId="0" xr:uid="{00000000-0006-0000-0000-0000E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R$ 2536,99
Detalhamento informativo:
Material: R$ 2503,36
Equipamento: R$ 0,00
Incidencia: R$ 0,00
Subserviço: R$ 33,63
</t>
        </r>
      </text>
    </comment>
    <comment ref="F289" authorId="0" shapeId="0" xr:uid="{00000000-0006-0000-0000-0000E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R$ 52,30
Detalhamento informativo:
Material: R$ 41,10
Equipamento: R$ 0,00
Incidencia: R$ 0,00
Subserviço: R$ 11,20
</t>
        </r>
      </text>
    </comment>
    <comment ref="F290" authorId="0" shapeId="0" xr:uid="{00000000-0006-0000-0000-0000E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R$ 41,47
Detalhamento informativo:
Material: R$ 39,33
Equipamento: R$ 0,00
Incidencia: R$ 0,00
Subserviço: R$ 2,14
</t>
        </r>
      </text>
    </comment>
    <comment ref="F291" authorId="0" shapeId="0" xr:uid="{00000000-0006-0000-0000-0000E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R$ 1218,92
Detalhamento informativo:
Material: R$ 866,90
Equipamento: R$ 0,00
Incidencia: R$ 0,00
Subserviço: R$ 0,00
</t>
        </r>
      </text>
    </comment>
    <comment ref="F292" authorId="0" shapeId="0" xr:uid="{00000000-0006-0000-0000-0000E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93" authorId="0" shapeId="0" xr:uid="{00000000-0006-0000-0000-0000E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R$ 6,08
Detalhamento informativo:
Material: R$ 4,54
Equipamento: R$ 0,00
Incidencia: R$ 0,00
Subserviço: R$ 1,54
</t>
        </r>
      </text>
    </comment>
    <comment ref="F294" authorId="0" shapeId="0" xr:uid="{00000000-0006-0000-0000-0000F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R$ 29,53
Detalhamento informativo:
Material: R$ 27,99
Equipamento: R$ 0,00
Incidencia: R$ 0,00
Subserviço: R$ 1,54
</t>
        </r>
      </text>
    </comment>
    <comment ref="F295" authorId="0" shapeId="0" xr:uid="{00000000-0006-0000-0000-0000F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R$ 39,40
Detalhamento informativo:
Material: R$ 37,86
Equipamento: R$ 0,00
Incidencia: R$ 0,00
Subserviço: R$ 1,54
</t>
        </r>
      </text>
    </comment>
    <comment ref="F296" authorId="0" shapeId="0" xr:uid="{00000000-0006-0000-0000-0000F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97" authorId="0" shapeId="0" xr:uid="{00000000-0006-0000-0000-0000F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R$ 113,54
Detalhamento informativo:
Material: R$ 79,91
Equipamento: R$ 0,00
Incidencia: R$ 0,00
Subserviço: R$ 33,63
</t>
        </r>
      </text>
    </comment>
    <comment ref="F298" authorId="0" shapeId="0" xr:uid="{00000000-0006-0000-0000-0000F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R$ 60,43
Detalhamento informativo:
Material: R$ 43,62
Equipamento: R$ 0,00
Incidencia: R$ 0,00
Subserviço: R$ 16,81
</t>
        </r>
      </text>
    </comment>
    <comment ref="F299" authorId="0" shapeId="0" xr:uid="{00000000-0006-0000-0000-0000F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R$ 1455,55
Detalhamento informativo:
Material: R$ 1371,46
Equipamento: R$ 0,00
Incidencia: R$ 0,00
Subserviço: R$ 84,09
</t>
        </r>
      </text>
    </comment>
    <comment ref="F300" authorId="0" shapeId="0" xr:uid="{00000000-0006-0000-0000-0000F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R$ 957,06
Detalhamento informativo:
Material: R$ 872,97
Equipamento: R$ 0,00
Incidencia: R$ 0,00
Subserviço: R$ 84,09
</t>
        </r>
      </text>
    </comment>
    <comment ref="F301" authorId="0" shapeId="0" xr:uid="{00000000-0006-0000-0000-0000F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02" authorId="0" shapeId="0" xr:uid="{00000000-0006-0000-0000-0000F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R$ 890,96
Detalhamento informativo:
Material: R$ 820,33
Equipamento: R$ 0,00
Incidencia: R$ 0,00
Subserviço: R$ 70,63
</t>
        </r>
      </text>
    </comment>
    <comment ref="F307" authorId="0" shapeId="0" xr:uid="{00000000-0006-0000-0000-0000F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08" authorId="0" shapeId="0" xr:uid="{00000000-0006-0000-0000-0000F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R$ 211,61
Detalhamento informativo:
Material: R$ 185,73
Equipamento: R$ 0,00
Incidencia: R$ 0,00
Subserviço: R$ 0,00
</t>
        </r>
      </text>
    </comment>
    <comment ref="F309" authorId="0" shapeId="0" xr:uid="{00000000-0006-0000-0000-0000F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R$ 37,82
Detalhamento informativo:
Material: R$ 12,93
Equipamento: R$ 0,00
Incidencia: R$ 0,00
Subserviço: R$ 24,89
</t>
        </r>
      </text>
    </comment>
    <comment ref="F310" authorId="0" shapeId="0" xr:uid="{00000000-0006-0000-0000-0000F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R$ 111,03
Detalhamento informativo:
Material: R$ 86,14
Equipamento: R$ 0,00
Incidencia: R$ 0,00
Subserviço: R$ 24,89
</t>
        </r>
      </text>
    </comment>
    <comment ref="F311" authorId="0" shapeId="0" xr:uid="{00000000-0006-0000-0000-0000F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R$ 89,61
Detalhamento informativo:
Material: R$ 71,07
Equipamento: R$ 0,00
Incidencia: R$ 0,00
Subserviço: R$ 18,54
</t>
        </r>
      </text>
    </comment>
    <comment ref="F312" authorId="0" shapeId="0" xr:uid="{00000000-0006-0000-0000-0000F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R$ 317,21
Detalhamento informativo:
Material: R$ 131,22
Equipamento: R$ 0,00
Incidencia: R$ 0,00
Subserviço: R$ 185,99
</t>
        </r>
      </text>
    </comment>
    <comment ref="F313" authorId="0" shapeId="0" xr:uid="{00000000-0006-0000-0000-0000F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R$ 1524,74
Detalhamento informativo:
Material: R$ 322,97
Equipamento: R$ 0,00
Incidencia: R$ 0,00
Subserviço: R$ 1201,77
</t>
        </r>
      </text>
    </comment>
    <comment ref="F314" authorId="0" shapeId="0" xr:uid="{00000000-0006-0000-0000-000000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R$ 31,47
Detalhamento informativo:
Material: R$ 11,95
Equipamento: R$ 0,00
Incidencia: R$ 0,00
Subserviço: R$ 19,52
</t>
        </r>
      </text>
    </comment>
    <comment ref="F319" authorId="0" shapeId="0" xr:uid="{00000000-0006-0000-0000-000001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20" authorId="0" shapeId="0" xr:uid="{00000000-0006-0000-0000-000002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R$ 48,34
Detalhamento informativo:
Material: R$ 31,93
Equipamento: R$ 0,00
Incidencia: R$ 0,00
Subserviço: R$ 16,41
</t>
        </r>
      </text>
    </comment>
    <comment ref="F321" authorId="0" shapeId="0" xr:uid="{00000000-0006-0000-0000-000003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R$ 272,41
Detalhamento informativo:
Material: R$ 206,71
Equipamento: R$ 0,00
Incidencia: R$ 0,00
Subserviço: R$ 65,70
</t>
        </r>
      </text>
    </comment>
    <comment ref="F322" authorId="0" shapeId="0" xr:uid="{00000000-0006-0000-0000-000004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R$ 2215,23
Detalhamento informativo:
Material: R$ 2061,94
Equipamento: R$ 0,00
Incidencia: R$ 0,00
Subserviço: R$ 0,00
</t>
        </r>
      </text>
    </comment>
    <comment ref="F323" authorId="0" shapeId="0" xr:uid="{00000000-0006-0000-0000-000005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R$ 2508,19
Detalhamento informativo:
Material: R$ 2354,94
Equipamento: R$ 0,00
Incidencia: R$ 0,00
Subserviço: R$ 0,00
</t>
        </r>
      </text>
    </comment>
    <comment ref="F324" authorId="0" shapeId="0" xr:uid="{00000000-0006-0000-0000-000006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R$ 49,81
Detalhamento informativo:
Material: R$ 44,18
Equipamento: R$ 0,00
Incidencia: R$ 0,00
Subserviço: R$ 0,00
</t>
        </r>
      </text>
    </comment>
    <comment ref="F325" authorId="0" shapeId="0" xr:uid="{00000000-0006-0000-0000-000007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R$ 62,89
Detalhamento informativo:
Material: R$ 56,66
Equipamento: R$ 0,00
Incidencia: R$ 0,00
Subserviço: R$ 0,00
</t>
        </r>
      </text>
    </comment>
    <comment ref="F326" authorId="0" shapeId="0" xr:uid="{00000000-0006-0000-0000-000008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R$ 17,54
Detalhamento informativo:
Material: R$ 3,83
Equipamento: R$ 0,00
Incidencia: R$ 0,00
Subserviço: R$ 0,00
</t>
        </r>
      </text>
    </comment>
    <comment ref="F331" authorId="0" shapeId="0" xr:uid="{00000000-0006-0000-0000-000009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32" authorId="0" shapeId="0" xr:uid="{00000000-0006-0000-0000-00000A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R$ 532,78
Detalhamento informativo:
Material: R$ 491,65
Equipamento: R$ 0,00
Incidencia: R$ 0,00
Subserviço: R$ 0,00
</t>
        </r>
      </text>
    </comment>
    <comment ref="F333" authorId="0" shapeId="0" xr:uid="{00000000-0006-0000-0000-00000B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R$ 824,62
Detalhamento informativo:
Material: R$ 774,73
Equipamento: R$ 0,00
Incidencia: R$ 0,00
Subserviço: R$ 0,00
</t>
        </r>
      </text>
    </comment>
    <comment ref="F334" authorId="0" shapeId="0" xr:uid="{00000000-0006-0000-0000-00000C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R$ 159,31
Detalhamento informativo:
Material: R$ 142,55
Equipamento: R$ 0,00
Incidencia: R$ 0,00
Subserviço: R$ 0,00
</t>
        </r>
      </text>
    </comment>
    <comment ref="F335" authorId="0" shapeId="0" xr:uid="{00000000-0006-0000-0000-00000D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R$ 296,96
Detalhamento informativo:
Material: R$ 259,69
Equipamento: R$ 0,00
Incidencia: R$ 0,00
Subserviço: R$ 0,00
</t>
        </r>
      </text>
    </comment>
    <comment ref="F336" authorId="0" shapeId="0" xr:uid="{00000000-0006-0000-0000-00000E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R$ 286,49
Detalhamento informativo:
Material: R$ 249,22
Equipamento: R$ 0,00
Incidencia: R$ 0,00
Subserviço: R$ 0,00
</t>
        </r>
      </text>
    </comment>
    <comment ref="F337" authorId="0" shapeId="0" xr:uid="{00000000-0006-0000-0000-00000F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R$ 162,36
Detalhamento informativo:
Material: R$ 92,78
Equipamento: R$ 0,00
Incidencia: R$ 0,00
Subserviço: R$ 69,58
</t>
        </r>
      </text>
    </comment>
    <comment ref="F338" authorId="0" shapeId="0" xr:uid="{00000000-0006-0000-0000-000010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R$ 485,38
Detalhamento informativo:
Material: R$ 73,94
Equipamento: R$ 0,00
Incidencia: R$ 0,00
Subserviço: R$ 411,44
</t>
        </r>
      </text>
    </comment>
    <comment ref="F339" authorId="0" shapeId="0" xr:uid="{00000000-0006-0000-0000-000011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R$ 107,35
Detalhamento informativo:
Material: R$ 103,59
Equipamento: R$ 0,00
Incidencia: R$ 0,00
Subserviço: R$ 0,00
</t>
        </r>
      </text>
    </comment>
    <comment ref="F340" authorId="0" shapeId="0" xr:uid="{00000000-0006-0000-0000-000012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R$ 523,96
Detalhamento informativo:
Material: R$ 454,38
Equipamento: R$ 0,00
Incidencia: R$ 0,00
Subserviço: R$ 69,58
</t>
        </r>
      </text>
    </comment>
    <comment ref="F341" authorId="0" shapeId="0" xr:uid="{00000000-0006-0000-0000-000013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R$ 543,63
Detalhamento informativo:
Material: R$ 453,07
Equipamento: R$ 0,00
Incidencia: R$ 0,00
Subserviço: R$ 90,56
</t>
        </r>
      </text>
    </comment>
    <comment ref="F342" authorId="0" shapeId="0" xr:uid="{00000000-0006-0000-0000-000014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R$ 194,81
Detalhamento informativo:
Material: R$ 186,40
Equipamento: R$ 0,00
Incidencia: R$ 0,00
Subserviço: R$ 8,41
</t>
        </r>
      </text>
    </comment>
    <comment ref="F343" authorId="0" shapeId="0" xr:uid="{00000000-0006-0000-0000-000015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R$ 69,87
Detalhamento informativo:
Material: R$ 57,45
Equipamento: R$ 0,00
Incidencia: R$ 0,00
Subserviço: R$ 0,00
</t>
        </r>
      </text>
    </comment>
    <comment ref="F344" authorId="0" shapeId="0" xr:uid="{00000000-0006-0000-0000-000016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R$ 72,23
Detalhamento informativo:
Material: R$ 59,81
Equipamento: R$ 0,00
Incidencia: R$ 0,00
Subserviço: R$ 12,42
</t>
        </r>
      </text>
    </comment>
    <comment ref="F345" authorId="0" shapeId="0" xr:uid="{00000000-0006-0000-0000-000017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R$ 72,23
Detalhamento informativo:
Material: R$ 59,81
Equipamento: R$ 0,00
Incidencia: R$ 0,00
Subserviço: R$ 12,42
</t>
        </r>
      </text>
    </comment>
    <comment ref="F346" authorId="0" shapeId="0" xr:uid="{00000000-0006-0000-0000-000018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R$ 276,34
Detalhamento informativo:
Material: R$ 194,94
Equipamento: R$ 0,00
Incidencia: R$ 0,00
Subserviço: R$ 81,40
</t>
        </r>
      </text>
    </comment>
    <comment ref="F347" authorId="0" shapeId="0" xr:uid="{00000000-0006-0000-0000-000019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R$ 712,49
Detalhamento informativo:
Material: R$ 0,00
Equipamento: R$ 0,00
Incidencia: R$ 0,00
Subserviço: R$ 712,49
</t>
        </r>
      </text>
    </comment>
    <comment ref="F348" authorId="0" shapeId="0" xr:uid="{00000000-0006-0000-0000-00001A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R$ 1778,42
Detalhamento informativo:
Material: R$ 1714,77
Equipamento: R$ 0,00
Incidencia: R$ 0,00
Subserviço: R$ 63,65
</t>
        </r>
      </text>
    </comment>
    <comment ref="F349" authorId="0" shapeId="0" xr:uid="{00000000-0006-0000-0000-00001B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R$ 575,02
Detalhamento informativo:
Material: R$ 519,36
Equipamento: R$ 0,00
Incidencia: R$ 0,00
Subserviço: R$ 0,00
</t>
        </r>
      </text>
    </comment>
    <comment ref="F354" authorId="0" shapeId="0" xr:uid="{00000000-0006-0000-0000-00001C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55" authorId="0" shapeId="0" xr:uid="{00000000-0006-0000-0000-00001D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56" authorId="0" shapeId="0" xr:uid="{00000000-0006-0000-0000-00001E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R$ 1376,17
Detalhamento informativo:
Material: R$ 25,38
Equipamento: R$ 0,00
Incidencia: R$ 0,00
Subserviço: R$ 1350,79
</t>
        </r>
      </text>
    </comment>
    <comment ref="F357" authorId="0" shapeId="0" xr:uid="{00000000-0006-0000-0000-00001F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R$ 7414,38
Detalhamento informativo:
Material: R$ 6953,99
Equipamento: R$ 0,00
Incidencia: R$ 0,00
Subserviço: R$ 460,39
</t>
        </r>
      </text>
    </comment>
    <comment ref="F358" authorId="0" shapeId="0" xr:uid="{00000000-0006-0000-0000-000020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R$ 452,92
Detalhamento informativo:
Material: R$ 0,00
Equipamento: R$ 0,00
Incidencia: R$ 0,00
Subserviço: R$ 452,92
</t>
        </r>
      </text>
    </comment>
    <comment ref="F359" authorId="0" shapeId="0" xr:uid="{00000000-0006-0000-0000-000021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R$ 77,68
Detalhamento informativo:
Material: R$ 66,56
Equipamento: R$ 0,00
Incidencia: R$ 0,00
Subserviço: R$ 11,12
</t>
        </r>
      </text>
    </comment>
    <comment ref="F360" authorId="0" shapeId="0" xr:uid="{00000000-0006-0000-0000-000022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R$ 1158,86
Detalhamento informativo:
Material: R$ 55,09
Equipamento: R$ 0,00
Incidencia: R$ 0,00
Subserviço: R$ 1103,77
</t>
        </r>
      </text>
    </comment>
    <comment ref="F361" authorId="0" shapeId="0" xr:uid="{00000000-0006-0000-0000-000023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R$ 4,93
Detalhamento informativo:
Material: R$ 1,34
Equipamento: R$ 0,00
Incidencia: R$ 0,00
Subserviço: R$ 0,00
</t>
        </r>
      </text>
    </comment>
    <comment ref="F362" authorId="0" shapeId="0" xr:uid="{00000000-0006-0000-0000-000024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R$ 52,58
Detalhamento informativo:
Material: R$ 11,12
Equipamento: R$ 0,00
Incidencia: R$ 0,00
Subserviço: R$ 0,00
</t>
        </r>
      </text>
    </comment>
    <comment ref="F363" authorId="0" shapeId="0" xr:uid="{00000000-0006-0000-0000-000025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64" authorId="0" shapeId="0" xr:uid="{00000000-0006-0000-0000-000026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R$ 15,92
Detalhamento informativo:
Material: R$ 12,00
Equipamento: R$ 0,00
Incidencia: R$ 0,00
Subserviço: R$ 3,92
</t>
        </r>
      </text>
    </comment>
    <comment ref="F365" authorId="0" shapeId="0" xr:uid="{00000000-0006-0000-0000-000027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R$ 3,87
Detalhamento informativo:
Material: R$ 2,32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R$ 20458,94
Detalhamento informativo:
Material: R$ 0,00
Equipamento: R$ 0,00
Incidencia: R$ 0,00
Subserviço: R$ 0,00
</t>
        </r>
      </text>
    </comment>
    <comment ref="F22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3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R$ 27,63
Detalhamento informativo:
Material: R$ 0,00
Equipamento: R$ 0,00
Incidencia: R$ 0,00
Subserviço: R$ 0,00
</t>
        </r>
      </text>
    </comment>
    <comment ref="F24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R$ 10,70
Detalhamento informativo:
Material: R$ 0,00
Equipamento: R$ 0,00
Incidencia: R$ 0,00
Subserviço: R$ 0,00
</t>
        </r>
      </text>
    </comment>
    <comment ref="F25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R$ 62,85
Detalhamento informativo:
Material: R$ 0,00
Equipamento: R$ 0,00
Incidencia: R$ 0,00
Subserviço: R$ 0,00
</t>
        </r>
      </text>
    </comment>
    <comment ref="F26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R$ 7,70
Detalhamento informativo:
Material: R$ 0,28
Equipamento: R$ 0,00
Incidencia: R$ 0,00
Subserviço: R$ 0,00
</t>
        </r>
      </text>
    </comment>
    <comment ref="F27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R$ 14,21
Detalhamento informativo:
Material: R$ 0,00
Equipamento: R$ 0,00
Incidencia: R$ 0,00
Subserviço: R$ 0,00
</t>
        </r>
      </text>
    </comment>
    <comment ref="F28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R$ 0,56
Detalhamento informativo:
Material: R$ 0,00
Equipamento: R$ 0,00
Incidencia: R$ 0,00
Subserviço: R$ 0,00
</t>
        </r>
      </text>
    </comment>
    <comment ref="F29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R$ 0,47
Detalhamento informativo:
Material: R$ 0,00
Equipamento: R$ 0,00
Incidencia: R$ 0,00
Subserviço: R$ 0,00
</t>
        </r>
      </text>
    </comment>
    <comment ref="F30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R$ 0,81
Detalhamento informativo:
Material: R$ 0,00
Equipamento: R$ 0,00
Incidencia: R$ 0,00
Subserviço: R$ 0,00
</t>
        </r>
      </text>
    </comment>
    <comment ref="F31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R$ 2,20
Detalhamento informativo:
Material: R$ 0,00
Equipamento: R$ 0,00
Incidencia: R$ 0,00
Subserviço: R$ 0,00
</t>
        </r>
      </text>
    </comment>
    <comment ref="F32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R$ 9,62
Detalhamento informativo:
Material: R$ 7,72
Equipamento: R$ 0,00
Incidencia: R$ 0,00
Subserviço: R$ 0,00
</t>
        </r>
      </text>
    </comment>
    <comment ref="F33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R$ 2,58
Detalhamento informativo:
Material: R$ 2,15
Equipamento: R$ 0,00
Incidencia: R$ 0,00
Subserviço: R$ 0,00
</t>
        </r>
      </text>
    </comment>
    <comment ref="F34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R$ 7,70
Detalhamento informativo:
Material: R$ 0,00
Equipamento: R$ 0,00
Incidencia: R$ 0,00
Subserviço: R$ 7,70
</t>
        </r>
      </text>
    </comment>
    <comment ref="F35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R$ 11,42
Detalhamento informativo:
Material: R$ 0,00
Equipamento: R$ 0,00
Incidencia: R$ 0,00
Subserviço: R$ 11,42
</t>
        </r>
      </text>
    </comment>
    <comment ref="F36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R$ 7,70
Detalhamento informativo:
Material: R$ 0,00
Equipamento: R$ 0,00
Incidencia: R$ 0,00
Subserviço: R$ 7,70
</t>
        </r>
      </text>
    </comment>
    <comment ref="F37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R$ 9,45
Detalhamento informativo:
Material: R$ 0,00
Equipamento: R$ 0,00
Incidencia: R$ 0,00
Subserviço: R$ 9,45
</t>
        </r>
      </text>
    </comment>
    <comment ref="F38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R$ 213,45
Detalhamento informativo:
Material: R$ 0,00
Equipamento: R$ 0,00
Incidencia: R$ 0,00
Subserviço: R$ 213,45
</t>
        </r>
      </text>
    </comment>
    <comment ref="F39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R$ 1329,42
Detalhamento informativo:
Material: R$ 0,00
Equipamento: R$ 0,00
Incidencia: R$ 0,00
Subserviço: R$ 1329,42
</t>
        </r>
      </text>
    </comment>
    <comment ref="F40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R$ 103,09
Detalhamento informativo:
Material: R$ 0,00
Equipamento: R$ 0,00
Incidencia: R$ 0,00
Subserviço: R$ 103,09
</t>
        </r>
      </text>
    </comment>
    <comment ref="F41" authorId="0" shapeId="0" xr:uid="{00000000-0006-0000-01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R$ 594,01
Detalhamento informativo:
Material: R$ 14,85
Equipamento: R$ 0,00
Incidencia: R$ 0,00
Subserviço: R$ 579,16
</t>
        </r>
      </text>
    </comment>
    <comment ref="F42" authorId="0" shapeId="0" xr:uid="{00000000-0006-0000-01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R$ 165,68
Detalhamento informativo:
Material: R$ 0,00
Equipamento: R$ 0,00
Incidencia: R$ 0,00
Subserviço: R$ 165,68
</t>
        </r>
      </text>
    </comment>
    <comment ref="F43" authorId="0" shapeId="0" xr:uid="{00000000-0006-0000-01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R$ 14,04
Detalhamento informativo:
Material: R$ 0,00
Equipamento: R$ 0,00
Incidencia: R$ 0,00
Subserviço: R$ 14,04
</t>
        </r>
      </text>
    </comment>
    <comment ref="F44" authorId="0" shapeId="0" xr:uid="{00000000-0006-0000-01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R$ 114,98
Detalhamento informativo:
Material: R$ 0,00
Equipamento: R$ 0,00
Incidencia: R$ 0,00
Subserviço: R$ 114,98
</t>
        </r>
      </text>
    </comment>
    <comment ref="F45" authorId="0" shapeId="0" xr:uid="{00000000-0006-0000-01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R$ 7,70
Detalhamento informativo:
Material: R$ 0,00
Equipamento: R$ 0,00
Incidencia: R$ 0,00
Subserviço: R$ 7,70
</t>
        </r>
      </text>
    </comment>
    <comment ref="F46" authorId="0" shapeId="0" xr:uid="{00000000-0006-0000-01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R$ 71,73
Detalhamento informativo:
Material: R$ 28,89
Equipamento: R$ 0,00
Incidencia: R$ 0,00
Subserviço: R$ 42,84
</t>
        </r>
      </text>
    </comment>
    <comment ref="F47" authorId="0" shapeId="0" xr:uid="{00000000-0006-0000-01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R$ 13,71
Detalhamento informativo:
Material: R$ 0,00
Equipamento: R$ 0,00
Incidencia: R$ 0,00
Subserviço: R$ 13,71
</t>
        </r>
      </text>
    </comment>
    <comment ref="F48" authorId="0" shapeId="0" xr:uid="{00000000-0006-0000-01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R$ 4,26
Detalhamento informativo:
Material: R$ 0,00
Equipamento: R$ 0,00
Incidencia: R$ 0,00
Subserviço: R$ 4,26
</t>
        </r>
      </text>
    </comment>
    <comment ref="F49" authorId="0" shapeId="0" xr:uid="{00000000-0006-0000-01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R$ 15,32
Detalhamento informativo:
Material: R$ 0,00
Equipamento: R$ 0,00
Incidencia: R$ 0,00
Subserviço: R$ 15,32
</t>
        </r>
      </text>
    </comment>
    <comment ref="F50" authorId="0" shapeId="0" xr:uid="{00000000-0006-0000-01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1" authorId="0" shapeId="0" xr:uid="{00000000-0006-0000-01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R$ 464,66
Detalhamento informativo:
Material: R$ 418,33
Equipamento: R$ 0,00
Incidencia: R$ 0,00
Subserviço: R$ 0,00
</t>
        </r>
      </text>
    </comment>
    <comment ref="F52" authorId="0" shapeId="0" xr:uid="{00000000-0006-0000-0100-00002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R$ 32,66
Detalhamento informativo:
Material: R$ 9,86
Equipamento: R$ 0,00
Incidencia: R$ 0,00
Subserviço: R$ 0,00
</t>
        </r>
      </text>
    </comment>
    <comment ref="F53" authorId="0" shapeId="0" xr:uid="{00000000-0006-0000-0100-00002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R$ 1,64
Detalhamento informativo:
Material: R$ 0,00
Equipamento: R$ 0,00
Incidencia: R$ 0,00
Subserviço: R$ 1,64
</t>
        </r>
      </text>
    </comment>
    <comment ref="F54" authorId="0" shapeId="0" xr:uid="{00000000-0006-0000-0100-00002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R$ 23,63
Detalhamento informativo:
Material: R$ 0,00
Equipamento: R$ 0,00
Incidencia: R$ 0,00
Subserviço: R$ 23,63
</t>
        </r>
      </text>
    </comment>
    <comment ref="F59" authorId="0" shapeId="0" xr:uid="{00000000-0006-0000-0100-00002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0" authorId="0" shapeId="0" xr:uid="{00000000-0006-0000-0100-00002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1" authorId="0" shapeId="0" xr:uid="{00000000-0006-0000-0100-00002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R$ 80,31
Detalhamento informativo:
Material: R$ 68,34
Equipamento: R$ 0,00
Incidencia: R$ 0,00
Subserviço: R$ 11,97
</t>
        </r>
      </text>
    </comment>
    <comment ref="F62" authorId="0" shapeId="0" xr:uid="{00000000-0006-0000-0100-00002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R$ 85,77
Detalhamento informativo:
Material: R$ 63,62
Equipamento: R$ 0,00
Incidencia: R$ 0,00
Subserviço: R$ 0,00
</t>
        </r>
      </text>
    </comment>
    <comment ref="F63" authorId="0" shapeId="0" xr:uid="{00000000-0006-0000-0100-00002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R$ 83,84
Detalhamento informativo:
Material: R$ 63,22
Equipamento: R$ 0,00
Incidencia: R$ 0,00
Subserviço: R$ 0,00
</t>
        </r>
      </text>
    </comment>
    <comment ref="F64" authorId="0" shapeId="0" xr:uid="{00000000-0006-0000-0100-00002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5" authorId="0" shapeId="0" xr:uid="{00000000-0006-0000-0100-00002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R$ 4,77
Detalhamento informativo:
Material: R$ 0,00
Equipamento: R$ 0,00
Incidencia: R$ 0,00
Subserviço: R$ 4,77
</t>
        </r>
      </text>
    </comment>
    <comment ref="F66" authorId="0" shapeId="0" xr:uid="{00000000-0006-0000-0100-00002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R$ 52,81
Detalhamento informativo:
Material: R$ 36,58
Equipamento: R$ 0,00
Incidencia: R$ 0,00
Subserviço: R$ 0,00
</t>
        </r>
      </text>
    </comment>
    <comment ref="F67" authorId="0" shapeId="0" xr:uid="{00000000-0006-0000-0100-00002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R$ 128,68
Detalhamento informativo:
Material: R$ 87,15
Equipamento: R$ 0,00
Incidencia: R$ 0,00
Subserviço: R$ 0,00
</t>
        </r>
      </text>
    </comment>
    <comment ref="F68" authorId="0" shapeId="0" xr:uid="{00000000-0006-0000-0100-00002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R$ 115,01
Detalhamento informativo:
Material: R$ 84,42
Equipamento: R$ 0,00
Incidencia: R$ 0,00
Subserviço: R$ 0,00
</t>
        </r>
      </text>
    </comment>
    <comment ref="F69" authorId="0" shapeId="0" xr:uid="{00000000-0006-0000-0100-00002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R$ 103,98
Detalhamento informativo:
Material: R$ 83,39
Equipamento: R$ 0,00
Incidencia: R$ 0,00
Subserviço: R$ 0,00
</t>
        </r>
      </text>
    </comment>
    <comment ref="F70" authorId="0" shapeId="0" xr:uid="{00000000-0006-0000-0100-00003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R$ 11,06
Detalhamento informativo:
Material: R$ 7,51
Equipamento: R$ 0,00
Incidencia: R$ 0,00
Subserviço: R$ 0,00
</t>
        </r>
      </text>
    </comment>
    <comment ref="F71" authorId="0" shapeId="0" xr:uid="{00000000-0006-0000-0100-00003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R$ 129,39
Detalhamento informativo:
Material: R$ 109,39
Equipamento: R$ 0,00
Incidencia: R$ 0,00
Subserviço: R$ 0,00
</t>
        </r>
      </text>
    </comment>
    <comment ref="F72" authorId="0" shapeId="0" xr:uid="{00000000-0006-0000-0100-00003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R$ 582,13
Detalhamento informativo:
Material: R$ 545,65
Equipamento: R$ 0,00
Incidencia: R$ 0,00
Subserviço: R$ 36,48
</t>
        </r>
      </text>
    </comment>
    <comment ref="F77" authorId="0" shapeId="0" xr:uid="{00000000-0006-0000-0100-00003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8" authorId="0" shapeId="0" xr:uid="{00000000-0006-0000-0100-00003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R$ 137,03
Detalhamento informativo:
Material: R$ 38,79
Equipamento: R$ 0,00
Incidencia: R$ 0,00
Subserviço: R$ 0,00
</t>
        </r>
      </text>
    </comment>
    <comment ref="F79" authorId="0" shapeId="0" xr:uid="{00000000-0006-0000-0100-00003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R$ 143,88
Detalhamento informativo:
Material: R$ 0,00
Equipamento: R$ 0,00
Incidencia: R$ 0,00
Subserviço: R$ 143,88
</t>
        </r>
      </text>
    </comment>
    <comment ref="F80" authorId="0" shapeId="0" xr:uid="{00000000-0006-0000-0100-00003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R$ 65,58
Detalhamento informativo:
Material: R$ 46,37
Equipamento: R$ 0,00
Incidencia: R$ 0,00
Subserviço: R$ 0,00
</t>
        </r>
      </text>
    </comment>
    <comment ref="F81" authorId="0" shapeId="0" xr:uid="{00000000-0006-0000-0100-00003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R$ 86,76
Detalhamento informativo:
Material: R$ 56,40
Equipamento: R$ 0,00
Incidencia: R$ 0,00
Subserviço: R$ 0,00
</t>
        </r>
      </text>
    </comment>
    <comment ref="F86" authorId="0" shapeId="0" xr:uid="{00000000-0006-0000-0100-00003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7" authorId="0" shapeId="0" xr:uid="{00000000-0006-0000-0100-00003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8" authorId="0" shapeId="0" xr:uid="{00000000-0006-0000-0100-00003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R$ 7,99
Detalhamento informativo:
Material: R$ 1,89
Equipamento: R$ 0,00
Incidencia: R$ 0,00
Subserviço: R$ 0,00
</t>
        </r>
      </text>
    </comment>
    <comment ref="F89" authorId="0" shapeId="0" xr:uid="{00000000-0006-0000-0100-00003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R$ 47,89
Detalhamento informativo:
Material: R$ 17,51
Equipamento: R$ 0,00
Incidencia: R$ 0,00
Subserviço: R$ 0,00
</t>
        </r>
      </text>
    </comment>
    <comment ref="F90" authorId="0" shapeId="0" xr:uid="{00000000-0006-0000-0100-00003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1" authorId="0" shapeId="0" xr:uid="{00000000-0006-0000-0100-00003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R$ 7,99
Detalhamento informativo:
Material: R$ 1,89
Equipamento: R$ 0,00
Incidencia: R$ 0,00
Subserviço: R$ 0,00
</t>
        </r>
      </text>
    </comment>
    <comment ref="F92" authorId="0" shapeId="0" xr:uid="{00000000-0006-0000-0100-00003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R$ 47,89
Detalhamento informativo:
Material: R$ 17,51
Equipamento: R$ 0,00
Incidencia: R$ 0,00
Subserviço: R$ 0,00
</t>
        </r>
      </text>
    </comment>
    <comment ref="F93" authorId="0" shapeId="0" xr:uid="{00000000-0006-0000-0100-00003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R$ 55,45
Detalhamento informativo:
Material: R$ 0,00
Equipamento: R$ 0,00
Incidencia: R$ 0,00
Subserviço: R$ 55,45
</t>
        </r>
      </text>
    </comment>
    <comment ref="F94" authorId="0" shapeId="0" xr:uid="{00000000-0006-0000-0100-00004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R$ 7,99
Detalhamento informativo:
Material: R$ 1,89
Equipamento: R$ 0,00
Incidencia: R$ 0,00
Subserviço: R$ 0,00
</t>
        </r>
      </text>
    </comment>
    <comment ref="F95" authorId="0" shapeId="0" xr:uid="{00000000-0006-0000-0100-00004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R$ 47,89
Detalhamento informativo:
Material: R$ 17,51
Equipamento: R$ 0,00
Incidencia: R$ 0,00
Subserviço: R$ 0,00
</t>
        </r>
      </text>
    </comment>
    <comment ref="F96" authorId="0" shapeId="0" xr:uid="{00000000-0006-0000-0100-00004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R$ 88,15
Detalhamento informativo:
Material: R$ 56,79
Equipamento: R$ 0,00
Incidencia: R$ 0,00
Subserviço: R$ 0,00
</t>
        </r>
      </text>
    </comment>
    <comment ref="F101" authorId="0" shapeId="0" xr:uid="{00000000-0006-0000-0100-00004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02" authorId="0" shapeId="0" xr:uid="{00000000-0006-0000-0100-00004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R$ 52,95
Detalhamento informativo:
Material: R$ 43,40
Equipamento: R$ 0,00
Incidencia: R$ 0,00
Subserviço: R$ 0,00
</t>
        </r>
      </text>
    </comment>
    <comment ref="F103" authorId="0" shapeId="0" xr:uid="{00000000-0006-0000-0100-00004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R$ 45,96
Detalhamento informativo:
Material: R$ 38,20
Equipamento: R$ 0,00
Incidencia: R$ 0,00
Subserviço: R$ 0,00
</t>
        </r>
      </text>
    </comment>
    <comment ref="F108" authorId="0" shapeId="0" xr:uid="{00000000-0006-0000-0100-00004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09" authorId="0" shapeId="0" xr:uid="{00000000-0006-0000-0100-00004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10" authorId="0" shapeId="0" xr:uid="{00000000-0006-0000-0100-00004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R$ 2,99
Detalhamento informativo:
Material: R$ 0,10
Equipamento: R$ 0,00
Incidencia: R$ 0,00
Subserviço: R$ 2,89
</t>
        </r>
      </text>
    </comment>
    <comment ref="F111" authorId="0" shapeId="0" xr:uid="{00000000-0006-0000-0100-00004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R$ 9,40
Detalhamento informativo:
Material: R$ 6,40
Equipamento: R$ 0,00
Incidencia: R$ 0,00
Subserviço: R$ 3,00
</t>
        </r>
      </text>
    </comment>
    <comment ref="F112" authorId="0" shapeId="0" xr:uid="{00000000-0006-0000-0100-00004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R$ 4,10
Detalhamento informativo:
Material: R$ 1,36
Equipamento: R$ 0,00
Incidencia: R$ 0,00
Subserviço: R$ 0,00
</t>
        </r>
      </text>
    </comment>
    <comment ref="F113" authorId="0" shapeId="0" xr:uid="{00000000-0006-0000-0100-00004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R$ 5,17
Detalhamento informativo:
Material: R$ 1,36
Equipamento: R$ 0,00
Incidencia: R$ 0,00
Subserviço: R$ 0,00
</t>
        </r>
      </text>
    </comment>
    <comment ref="F114" authorId="0" shapeId="0" xr:uid="{00000000-0006-0000-0100-00004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R$ 13,04
Detalhamento informativo:
Material: R$ 6,32
Equipamento: R$ 0,00
Incidencia: R$ 0,00
Subserviço: R$ 0,00
</t>
        </r>
      </text>
    </comment>
    <comment ref="F115" authorId="0" shapeId="0" xr:uid="{00000000-0006-0000-0100-00004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R$ 15,67
Detalhamento informativo:
Material: R$ 6,32
Equipamento: R$ 0,00
Incidencia: R$ 0,00
Subserviço: R$ 0,00
</t>
        </r>
      </text>
    </comment>
    <comment ref="F116" authorId="0" shapeId="0" xr:uid="{00000000-0006-0000-0100-00004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17" authorId="0" shapeId="0" xr:uid="{00000000-0006-0000-0100-00004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R$ 2,99
Detalhamento informativo:
Material: R$ 0,10
Equipamento: R$ 0,00
Incidencia: R$ 0,00
Subserviço: R$ 2,89
</t>
        </r>
      </text>
    </comment>
    <comment ref="F118" authorId="0" shapeId="0" xr:uid="{00000000-0006-0000-0100-00005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R$ 9,40
Detalhamento informativo:
Material: R$ 6,40
Equipamento: R$ 0,00
Incidencia: R$ 0,00
Subserviço: R$ 3,00
</t>
        </r>
      </text>
    </comment>
    <comment ref="F119" authorId="0" shapeId="0" xr:uid="{00000000-0006-0000-0100-00005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R$ 4,10
Detalhamento informativo:
Material: R$ 1,36
Equipamento: R$ 0,00
Incidencia: R$ 0,00
Subserviço: R$ 0,00
</t>
        </r>
      </text>
    </comment>
    <comment ref="F120" authorId="0" shapeId="0" xr:uid="{00000000-0006-0000-0100-00005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R$ 13,04
Detalhamento informativo:
Material: R$ 6,32
Equipamento: R$ 0,00
Incidencia: R$ 0,00
Subserviço: R$ 0,00
</t>
        </r>
      </text>
    </comment>
    <comment ref="F121" authorId="0" shapeId="0" xr:uid="{00000000-0006-0000-0100-00005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22" authorId="0" shapeId="0" xr:uid="{00000000-0006-0000-0100-00005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R$ 2,99
Detalhamento informativo:
Material: R$ 0,10
Equipamento: R$ 0,00
Incidencia: R$ 0,00
Subserviço: R$ 2,89
</t>
        </r>
      </text>
    </comment>
    <comment ref="F123" authorId="0" shapeId="0" xr:uid="{00000000-0006-0000-0100-00005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R$ 4,10
Detalhamento informativo:
Material: R$ 1,36
Equipamento: R$ 0,00
Incidencia: R$ 0,00
Subserviço: R$ 0,00
</t>
        </r>
      </text>
    </comment>
    <comment ref="F124" authorId="0" shapeId="0" xr:uid="{00000000-0006-0000-0100-00005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R$ 13,04
Detalhamento informativo:
Material: R$ 6,32
Equipamento: R$ 0,00
Incidencia: R$ 0,00
Subserviço: R$ 0,00
</t>
        </r>
      </text>
    </comment>
    <comment ref="F129" authorId="0" shapeId="0" xr:uid="{00000000-0006-0000-0100-00005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30" authorId="0" shapeId="0" xr:uid="{00000000-0006-0000-0100-00005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31" authorId="0" shapeId="0" xr:uid="{00000000-0006-0000-0100-00005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R$ 181,34
Detalhamento informativo:
Material: R$ 150,08
Equipamento: R$ 0,00
Incidencia: R$ 0,00
Subserviço: R$ 0,00
</t>
        </r>
      </text>
    </comment>
    <comment ref="F132" authorId="0" shapeId="0" xr:uid="{00000000-0006-0000-0100-00005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R$ 307,80
Detalhamento informativo:
Material: R$ 223,70
Equipamento: R$ 0,00
Incidencia: R$ 0,00
Subserviço: R$ 84,10
</t>
        </r>
      </text>
    </comment>
    <comment ref="F133" authorId="0" shapeId="0" xr:uid="{00000000-0006-0000-0100-00005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R$ 1323,11
Detalhamento informativo:
Material: R$ 0,00
Equipamento: R$ 0,00
Incidencia: R$ 0,00
Subserviço: R$ 1323,11
</t>
        </r>
      </text>
    </comment>
    <comment ref="F134" authorId="0" shapeId="0" xr:uid="{00000000-0006-0000-0100-00005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R$ 1088,06
Detalhamento informativo:
Material: R$ 266,86
Equipamento: R$ 0,00
Incidencia: R$ 0,00
Subserviço: R$ 821,20
</t>
        </r>
      </text>
    </comment>
    <comment ref="F135" authorId="0" shapeId="0" xr:uid="{00000000-0006-0000-0100-00005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R$ 1053,61
Detalhamento informativo:
Material: R$ 260,51
Equipamento: R$ 0,00
Incidencia: R$ 0,00
Subserviço: R$ 793,10
</t>
        </r>
      </text>
    </comment>
    <comment ref="F136" authorId="0" shapeId="0" xr:uid="{00000000-0006-0000-0100-00005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R$ 339,27
Detalhamento informativo:
Material: R$ 0,00
Equipamento: R$ 0,00
Incidencia: R$ 0,00
Subserviço: R$ 339,27
</t>
        </r>
      </text>
    </comment>
    <comment ref="F137" authorId="0" shapeId="0" xr:uid="{00000000-0006-0000-0100-00005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R$ 1440,78
Detalhamento informativo:
Material: R$ 0,00
Equipamento: R$ 0,00
Incidencia: R$ 0,00
Subserviço: R$ 1440,78
</t>
        </r>
      </text>
    </comment>
    <comment ref="F138" authorId="0" shapeId="0" xr:uid="{00000000-0006-0000-0100-00006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R$ 875,40
Detalhamento informativo:
Material: R$ 0,00
Equipamento: R$ 0,00
Incidencia: R$ 0,00
Subserviço: R$ 875,40
</t>
        </r>
      </text>
    </comment>
    <comment ref="F139" authorId="0" shapeId="0" xr:uid="{00000000-0006-0000-0100-00006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40" authorId="0" shapeId="0" xr:uid="{00000000-0006-0000-0100-00006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R$ 4087,04
Detalhamento informativo:
Material: R$ 3762,02
Equipamento: R$ 0,00
Incidencia: R$ 0,00
Subserviço: R$ 325,02
</t>
        </r>
      </text>
    </comment>
    <comment ref="F141" authorId="0" shapeId="0" xr:uid="{00000000-0006-0000-0100-00006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R$ 3777,21
Detalhamento informativo:
Material: R$ 3452,19
Equipamento: R$ 0,00
Incidencia: R$ 0,00
Subserviço: R$ 325,02
</t>
        </r>
      </text>
    </comment>
    <comment ref="F142" authorId="0" shapeId="0" xr:uid="{00000000-0006-0000-0100-00006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R$ 2701,44
Detalhamento informativo:
Material: R$ 0,00
Equipamento: R$ 0,00
Incidencia: R$ 0,00
Subserviço: R$ 2701,44
</t>
        </r>
      </text>
    </comment>
    <comment ref="F143" authorId="0" shapeId="0" xr:uid="{00000000-0006-0000-0100-00006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R$ 3001,61
Detalhamento informativo:
Material: R$ 0,00
Equipamento: R$ 0,00
Incidencia: R$ 0,00
Subserviço: R$ 3001,61
</t>
        </r>
      </text>
    </comment>
    <comment ref="F144" authorId="0" shapeId="0" xr:uid="{00000000-0006-0000-0100-00006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R$ 2401,28
Detalhamento informativo:
Material: R$ 0,00
Equipamento: R$ 0,00
Incidencia: R$ 0,00
Subserviço: R$ 2401,28
</t>
        </r>
      </text>
    </comment>
    <comment ref="F145" authorId="0" shapeId="0" xr:uid="{00000000-0006-0000-0100-00006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R$ 2688,80
Detalhamento informativo:
Material: R$ 0,00
Equipamento: R$ 0,00
Incidencia: R$ 0,00
Subserviço: R$ 2688,80
</t>
        </r>
      </text>
    </comment>
    <comment ref="F150" authorId="0" shapeId="0" xr:uid="{00000000-0006-0000-0100-00006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51" authorId="0" shapeId="0" xr:uid="{00000000-0006-0000-0100-00006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52" authorId="0" shapeId="0" xr:uid="{00000000-0006-0000-0100-00006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R$ 9,11
Detalhamento informativo:
Material: R$ 0,00
Equipamento: R$ 0,00
Incidencia: R$ 0,00
Subserviço: R$ 0,00
</t>
        </r>
      </text>
    </comment>
    <comment ref="F153" authorId="0" shapeId="0" xr:uid="{00000000-0006-0000-0100-00006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R$ 17,63
Detalhamento informativo:
Material: R$ 2,92
Equipamento: R$ 0,00
Incidencia: R$ 0,00
Subserviço: R$ 0,00
</t>
        </r>
      </text>
    </comment>
    <comment ref="F154" authorId="0" shapeId="0" xr:uid="{00000000-0006-0000-0100-00006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R$ 25,96
Detalhamento informativo:
Material: R$ 4,47
Equipamento: R$ 0,00
Incidencia: R$ 0,00
Subserviço: R$ 0,00
</t>
        </r>
      </text>
    </comment>
    <comment ref="F155" authorId="0" shapeId="0" xr:uid="{00000000-0006-0000-0100-00006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R$ 10,69
Detalhamento informativo:
Material: R$ 2,10
Equipamento: R$ 0,00
Incidencia: R$ 0,00
Subserviço: R$ 0,00
</t>
        </r>
      </text>
    </comment>
    <comment ref="F156" authorId="0" shapeId="0" xr:uid="{00000000-0006-0000-0100-00006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R$ 14,71
Detalhamento informativo:
Material: R$ 3,26
Equipamento: R$ 0,00
Incidencia: R$ 0,00
Subserviço: R$ 0,00
</t>
        </r>
      </text>
    </comment>
    <comment ref="F157" authorId="0" shapeId="0" xr:uid="{00000000-0006-0000-0100-00006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R$ 99,13
Detalhamento informativo:
Material: R$ 86,62
Equipamento: R$ 0,00
Incidencia: R$ 0,00
Subserviço: R$ 0,00
</t>
        </r>
      </text>
    </comment>
    <comment ref="F158" authorId="0" shapeId="0" xr:uid="{00000000-0006-0000-0100-00007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R$ 265,98
Detalhamento informativo:
Material: R$ 260,05
Equipamento: R$ 0,00
Incidencia: R$ 0,00
Subserviço: R$ 0,00
</t>
        </r>
      </text>
    </comment>
    <comment ref="F159" authorId="0" shapeId="0" xr:uid="{00000000-0006-0000-0100-00007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60" authorId="0" shapeId="0" xr:uid="{00000000-0006-0000-0100-00007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R$ 23,50
Detalhamento informativo:
Material: R$ 6,93
Equipamento: R$ 0,00
Incidencia: R$ 0,00
Subserviço: R$ 0,00
</t>
        </r>
      </text>
    </comment>
    <comment ref="F161" authorId="0" shapeId="0" xr:uid="{00000000-0006-0000-0100-00007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R$ 29,44
Detalhamento informativo:
Material: R$ 11,44
Equipamento: R$ 0,00
Incidencia: R$ 0,00
Subserviço: R$ 0,00
</t>
        </r>
      </text>
    </comment>
    <comment ref="F162" authorId="0" shapeId="0" xr:uid="{00000000-0006-0000-0100-00007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R$ 36,56
Detalhamento informativo:
Material: R$ 15,00
Equipamento: R$ 0,00
Incidencia: R$ 0,00
Subserviço: R$ 0,00
</t>
        </r>
      </text>
    </comment>
    <comment ref="F163" authorId="0" shapeId="0" xr:uid="{00000000-0006-0000-0100-00007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R$ 40,99
Detalhamento informativo:
Material: R$ 15,86
Equipamento: R$ 0,00
Incidencia: R$ 0,00
Subserviço: R$ 0,00
</t>
        </r>
      </text>
    </comment>
    <comment ref="F164" authorId="0" shapeId="0" xr:uid="{00000000-0006-0000-0100-00007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R$ 11,74
Detalhamento informativo:
Material: R$ 4,56
Equipamento: R$ 0,00
Incidencia: R$ 0,00
Subserviço: R$ 0,00
</t>
        </r>
      </text>
    </comment>
    <comment ref="F165" authorId="0" shapeId="0" xr:uid="{00000000-0006-0000-0100-00007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R$ 16,43
Detalhamento informativo:
Material: R$ 8,64
Equipamento: R$ 0,00
Incidencia: R$ 0,00
Subserviço: R$ 0,00
</t>
        </r>
      </text>
    </comment>
    <comment ref="F166" authorId="0" shapeId="0" xr:uid="{00000000-0006-0000-0100-00007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R$ 24,46
Detalhamento informativo:
Material: R$ 15,12
Equipamento: R$ 0,00
Incidencia: R$ 0,00
Subserviço: R$ 0,00
</t>
        </r>
      </text>
    </comment>
    <comment ref="F167" authorId="0" shapeId="0" xr:uid="{00000000-0006-0000-0100-00007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R$ 29,54
Detalhamento informativo:
Material: R$ 18,66
Equipamento: R$ 0,00
Incidencia: R$ 0,00
Subserviço: R$ 0,00
</t>
        </r>
      </text>
    </comment>
    <comment ref="F168" authorId="0" shapeId="0" xr:uid="{00000000-0006-0000-0100-00007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R$ 11,51
Detalhamento informativo:
Material: R$ 4,33
Equipamento: R$ 0,00
Incidencia: R$ 0,00
Subserviço: R$ 0,00
</t>
        </r>
      </text>
    </comment>
    <comment ref="F169" authorId="0" shapeId="0" xr:uid="{00000000-0006-0000-0100-00007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R$ 15,70
Detalhamento informativo:
Material: R$ 7,91
Equipamento: R$ 0,00
Incidencia: R$ 0,00
Subserviço: R$ 0,00
</t>
        </r>
      </text>
    </comment>
    <comment ref="F170" authorId="0" shapeId="0" xr:uid="{00000000-0006-0000-0100-00007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R$ 28,70
Detalhamento informativo:
Material: R$ 17,82
Equipamento: R$ 0,00
Incidencia: R$ 0,00
Subserviço: R$ 0,00
</t>
        </r>
      </text>
    </comment>
    <comment ref="F171" authorId="0" shapeId="0" xr:uid="{00000000-0006-0000-0100-00007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R$ 27,55
Detalhamento informativo:
Material: R$ 17,15
Equipamento: R$ 0,00
Incidencia: R$ 0,00
Subserviço: R$ 0,00
</t>
        </r>
      </text>
    </comment>
    <comment ref="F172" authorId="0" shapeId="0" xr:uid="{00000000-0006-0000-0100-00007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R$ 52,88
Detalhamento informativo:
Material: R$ 38,36
Equipamento: R$ 0,00
Incidencia: R$ 0,00
Subserviço: R$ 0,00
</t>
        </r>
      </text>
    </comment>
    <comment ref="F173" authorId="0" shapeId="0" xr:uid="{00000000-0006-0000-0100-00007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R$ 33,73
Detalhamento informativo:
Material: R$ 19,21
Equipamento: R$ 0,00
Incidencia: R$ 0,00
Subserviço: R$ 14,52
</t>
        </r>
      </text>
    </comment>
    <comment ref="F174" authorId="0" shapeId="0" xr:uid="{00000000-0006-0000-0100-00008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R$ 25,20
Detalhamento informativo:
Material: R$ 14,80
Equipamento: R$ 0,00
Incidencia: R$ 0,00
Subserviço: R$ 0,00
</t>
        </r>
      </text>
    </comment>
    <comment ref="F175" authorId="0" shapeId="0" xr:uid="{00000000-0006-0000-0100-00008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R$ 86,63
Detalhamento informativo:
Material: R$ 62,71
Equipamento: R$ 0,00
Incidencia: R$ 0,00
Subserviço: R$ 0,00
</t>
        </r>
      </text>
    </comment>
    <comment ref="F176" authorId="0" shapeId="0" xr:uid="{00000000-0006-0000-0100-00008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R$ 6074,66
Detalhamento informativo:
Material: R$ 5730,98
Equipamento: R$ 0,00
Incidencia: R$ 0,00
Subserviço: R$ 343,68
</t>
        </r>
      </text>
    </comment>
    <comment ref="F177" authorId="0" shapeId="0" xr:uid="{00000000-0006-0000-0100-00008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R$ 1779,94
Detalhamento informativo:
Material: R$ 911,76
Equipamento: R$ 0,00
Incidencia: R$ 0,00
Subserviço: R$ 868,18
</t>
        </r>
      </text>
    </comment>
    <comment ref="F178" authorId="0" shapeId="0" xr:uid="{00000000-0006-0000-0100-00008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R$ 485,26
Detalhamento informativo:
Material: R$ 128,82
Equipamento: R$ 0,00
Incidencia: R$ 0,00
Subserviço: R$ 356,44
</t>
        </r>
      </text>
    </comment>
    <comment ref="F179" authorId="0" shapeId="0" xr:uid="{00000000-0006-0000-0100-00008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R$ 627,20
Detalhamento informativo:
Material: R$ 94,39
Equipamento: R$ 0,00
Incidencia: R$ 0,00
Subserviço: R$ 532,81
</t>
        </r>
      </text>
    </comment>
    <comment ref="F180" authorId="0" shapeId="0" xr:uid="{00000000-0006-0000-0100-00008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R$ 903,12
Detalhamento informativo:
Material: R$ 149,40
Equipamento: R$ 0,00
Incidencia: R$ 0,00
Subserviço: R$ 753,72
</t>
        </r>
      </text>
    </comment>
    <comment ref="F181" authorId="0" shapeId="0" xr:uid="{00000000-0006-0000-0100-00008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R$ 92,68
Detalhamento informativo:
Material: R$ 0,00
Equipamento: R$ 0,00
Incidencia: R$ 0,00
Subserviço: R$ 0,00
</t>
        </r>
      </text>
    </comment>
    <comment ref="F182" authorId="0" shapeId="0" xr:uid="{00000000-0006-0000-0100-00008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R$ 29,01
Detalhamento informativo:
Material: R$ 3,31
Equipamento: R$ 0,00
Incidencia: R$ 0,00
Subserviço: R$ 0,00
</t>
        </r>
      </text>
    </comment>
    <comment ref="F183" authorId="0" shapeId="0" xr:uid="{00000000-0006-0000-0100-00008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84" authorId="0" shapeId="0" xr:uid="{00000000-0006-0000-0100-00008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R$ 80,87
Detalhamento informativo:
Material: R$ 61,81
Equipamento: R$ 0,00
Incidencia: R$ 0,00
Subserviço: R$ 0,00
</t>
        </r>
      </text>
    </comment>
    <comment ref="F189" authorId="0" shapeId="0" xr:uid="{00000000-0006-0000-0100-00008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90" authorId="0" shapeId="0" xr:uid="{00000000-0006-0000-0100-00008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91" authorId="0" shapeId="0" xr:uid="{00000000-0006-0000-0100-00008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R$ 45,47
Detalhamento informativo:
Material: R$ 15,55
Equipamento: R$ 0,00
Incidencia: R$ 0,00
Subserviço: R$ 0,00
</t>
        </r>
      </text>
    </comment>
    <comment ref="F192" authorId="0" shapeId="0" xr:uid="{00000000-0006-0000-0100-00008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R$ 36,36
Detalhamento informativo:
Material: R$ 12,17
Equipamento: R$ 0,00
Incidencia: R$ 0,00
Subserviço: R$ 0,00
</t>
        </r>
      </text>
    </comment>
    <comment ref="F193" authorId="0" shapeId="0" xr:uid="{00000000-0006-0000-0100-00008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R$ 44,33
Detalhamento informativo:
Material: R$ 14,41
Equipamento: R$ 0,00
Incidencia: R$ 0,00
Subserviço: R$ 0,00
</t>
        </r>
      </text>
    </comment>
    <comment ref="F194" authorId="0" shapeId="0" xr:uid="{00000000-0006-0000-0100-00009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R$ 37,30
Detalhamento informativo:
Material: R$ 2,61
Equipamento: R$ 0,00
Incidencia: R$ 0,00
Subserviço: R$ 34,69
</t>
        </r>
      </text>
    </comment>
    <comment ref="F195" authorId="0" shapeId="0" xr:uid="{00000000-0006-0000-0100-00009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196" authorId="0" shapeId="0" xr:uid="{00000000-0006-0000-0100-00009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R$ 30,95
Detalhamento informativo:
Material: R$ 2,14
Equipamento: R$ 0,00
Incidencia: R$ 0,00
Subserviço: R$ 28,81
</t>
        </r>
      </text>
    </comment>
    <comment ref="F197" authorId="0" shapeId="0" xr:uid="{00000000-0006-0000-0100-00009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R$ 23,28
Detalhamento informativo:
Material: R$ 4,26
Equipamento: R$ 0,00
Incidencia: R$ 0,00
Subserviço: R$ 19,02
</t>
        </r>
      </text>
    </comment>
    <comment ref="F198" authorId="0" shapeId="0" xr:uid="{00000000-0006-0000-0100-00009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R$ 41,81
Detalhamento informativo:
Material: R$ 22,79
Equipamento: R$ 0,00
Incidencia: R$ 0,00
Subserviço: R$ 19,02
</t>
        </r>
      </text>
    </comment>
    <comment ref="F199" authorId="0" shapeId="0" xr:uid="{00000000-0006-0000-0100-00009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R$ 244,87
Detalhamento informativo:
Material: R$ 200,65
Equipamento: R$ 0,00
Incidencia: R$ 0,00
Subserviço: R$ 0,00
</t>
        </r>
      </text>
    </comment>
    <comment ref="F200" authorId="0" shapeId="0" xr:uid="{00000000-0006-0000-0100-00009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1" authorId="0" shapeId="0" xr:uid="{00000000-0006-0000-0100-00009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R$ 13,05
Detalhamento informativo:
Material: R$ 4,05
Equipamento: R$ 0,00
Incidencia: R$ 0,00
Subserviço: R$ 0,00
</t>
        </r>
      </text>
    </comment>
    <comment ref="F202" authorId="0" shapeId="0" xr:uid="{00000000-0006-0000-0100-00009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R$ 13,05
Detalhamento informativo:
Material: R$ 4,05
Equipamento: R$ 0,00
Incidencia: R$ 0,00
Subserviço: R$ 0,00
</t>
        </r>
      </text>
    </comment>
    <comment ref="F203" authorId="0" shapeId="0" xr:uid="{00000000-0006-0000-0100-00009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R$ 12,07
Detalhamento informativo:
Material: R$ 5,72
Equipamento: R$ 0,00
Incidencia: R$ 0,00
Subserviço: R$ 0,00
</t>
        </r>
      </text>
    </comment>
    <comment ref="F204" authorId="0" shapeId="0" xr:uid="{00000000-0006-0000-0100-00009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R$ 92,68
Detalhamento informativo:
Material: R$ 0,00
Equipamento: R$ 0,00
Incidencia: R$ 0,00
Subserviço: R$ 0,00
</t>
        </r>
      </text>
    </comment>
    <comment ref="F205" authorId="0" shapeId="0" xr:uid="{00000000-0006-0000-0100-00009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R$ 29,01
Detalhamento informativo:
Material: R$ 3,31
Equipamento: R$ 0,00
Incidencia: R$ 0,00
Subserviço: R$ 0,00
</t>
        </r>
      </text>
    </comment>
    <comment ref="F206" authorId="0" shapeId="0" xr:uid="{00000000-0006-0000-0100-00009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7" authorId="0" shapeId="0" xr:uid="{00000000-0006-0000-0100-00009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R$ 577,62
Detalhamento informativo:
Material: R$ 462,90
Equipamento: R$ 0,00
Incidencia: R$ 0,00
Subserviço: R$ 0,00
</t>
        </r>
      </text>
    </comment>
    <comment ref="F208" authorId="0" shapeId="0" xr:uid="{00000000-0006-0000-0100-00009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R$ 110,99
Detalhamento informativo:
Material: R$ 91,94
Equipamento: R$ 0,00
Incidencia: R$ 0,00
Subserviço: R$ 19,05
</t>
        </r>
      </text>
    </comment>
    <comment ref="F209" authorId="0" shapeId="0" xr:uid="{00000000-0006-0000-0100-00009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R$ 89,61
Detalhamento informativo:
Material: R$ 63,96
Equipamento: R$ 0,00
Incidencia: R$ 0,00
Subserviço: R$ 0,00
</t>
        </r>
      </text>
    </comment>
    <comment ref="F210" authorId="0" shapeId="0" xr:uid="{00000000-0006-0000-0100-0000A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R$ 12,78
Detalhamento informativo:
Material: R$ 9,64
Equipamento: R$ 0,00
Incidencia: R$ 0,00
Subserviço: R$ 0,00
</t>
        </r>
      </text>
    </comment>
    <comment ref="F211" authorId="0" shapeId="0" xr:uid="{00000000-0006-0000-0100-0000A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R$ 11,74
Detalhamento informativo:
Material: R$ 9,36
Equipamento: R$ 0,00
Incidencia: R$ 0,00
Subserviço: R$ 0,00
</t>
        </r>
      </text>
    </comment>
    <comment ref="F212" authorId="0" shapeId="0" xr:uid="{00000000-0006-0000-0100-0000A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R$ 150,00
Detalhamento informativo:
Material: R$ 97,33
Equipamento: R$ 0,00
Incidencia: R$ 0,00
Subserviço: R$ 52,67
</t>
        </r>
      </text>
    </comment>
    <comment ref="F213" authorId="0" shapeId="0" xr:uid="{00000000-0006-0000-0100-0000A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R$ 15,13
Detalhamento informativo:
Material: R$ 12,99
Equipamento: R$ 0,00
Incidencia: R$ 0,00
Subserviço: R$ 2,14
</t>
        </r>
      </text>
    </comment>
    <comment ref="F214" authorId="0" shapeId="0" xr:uid="{00000000-0006-0000-0100-0000A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R$ 110,99
Detalhamento informativo:
Material: R$ 91,94
Equipamento: R$ 0,00
Incidencia: R$ 0,00
Subserviço: R$ 19,05
</t>
        </r>
      </text>
    </comment>
    <comment ref="F215" authorId="0" shapeId="0" xr:uid="{00000000-0006-0000-0100-0000A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R$ 110,99
Detalhamento informativo:
Material: R$ 91,94
Equipamento: R$ 0,00
Incidencia: R$ 0,00
Subserviço: R$ 19,05
</t>
        </r>
      </text>
    </comment>
    <comment ref="F216" authorId="0" shapeId="0" xr:uid="{00000000-0006-0000-0100-0000A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7" authorId="0" shapeId="0" xr:uid="{00000000-0006-0000-0100-0000A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R$ 1162,97
Detalhamento informativo:
Material: R$ 502,61
Equipamento: R$ 0,00
Incidencia: R$ 0,00
Subserviço: R$ 660,36
</t>
        </r>
      </text>
    </comment>
    <comment ref="F218" authorId="0" shapeId="0" xr:uid="{00000000-0006-0000-0100-0000A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R$ 1391,74
Detalhamento informativo:
Material: R$ 1332,34
Equipamento: R$ 0,00
Incidencia: R$ 0,00
Subserviço: R$ 59,40
</t>
        </r>
      </text>
    </comment>
    <comment ref="F219" authorId="0" shapeId="0" xr:uid="{00000000-0006-0000-0100-0000A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R$ 39,51
Detalhamento informativo:
Material: R$ 24,79
Equipamento: R$ 0,00
Incidencia: R$ 0,00
Subserviço: R$ 14,72
</t>
        </r>
      </text>
    </comment>
    <comment ref="F220" authorId="0" shapeId="0" xr:uid="{00000000-0006-0000-0100-0000A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R$ 89,61
Detalhamento informativo:
Material: R$ 63,96
Equipamento: R$ 0,00
Incidencia: R$ 0,00
Subserviço: R$ 0,00
</t>
        </r>
      </text>
    </comment>
    <comment ref="F221" authorId="0" shapeId="0" xr:uid="{00000000-0006-0000-0100-0000A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R$ 150,00
Detalhamento informativo:
Material: R$ 97,33
Equipamento: R$ 0,00
Incidencia: R$ 0,00
Subserviço: R$ 52,67
</t>
        </r>
      </text>
    </comment>
    <comment ref="F222" authorId="0" shapeId="0" xr:uid="{00000000-0006-0000-0100-0000A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R$ 16,29
Detalhamento informativo:
Material: R$ 14,06
Equipamento: R$ 0,00
Incidencia: R$ 0,00
Subserviço: R$ 2,23
</t>
        </r>
      </text>
    </comment>
    <comment ref="F223" authorId="0" shapeId="0" xr:uid="{00000000-0006-0000-0100-0000A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R$ 15,57
Detalhamento informativo:
Material: R$ 13,34
Equipamento: R$ 0,00
Incidencia: R$ 0,00
Subserviço: R$ 2,23
</t>
        </r>
      </text>
    </comment>
    <comment ref="F224" authorId="0" shapeId="0" xr:uid="{00000000-0006-0000-0100-0000A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R$ 48,19
Detalhamento informativo:
Material: R$ 31,38
Equipamento: R$ 0,00
Incidencia: R$ 0,00
Subserviço: R$ 16,81
</t>
        </r>
      </text>
    </comment>
    <comment ref="F225" authorId="0" shapeId="0" xr:uid="{00000000-0006-0000-0100-0000A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R$ 50,81
Detalhamento informativo:
Material: R$ 34,00
Equipamento: R$ 0,00
Incidencia: R$ 0,00
Subserviço: R$ 16,81
</t>
        </r>
      </text>
    </comment>
    <comment ref="F226" authorId="0" shapeId="0" xr:uid="{00000000-0006-0000-0100-0000B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27" authorId="0" shapeId="0" xr:uid="{00000000-0006-0000-0100-0000B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28" authorId="0" shapeId="0" xr:uid="{00000000-0006-0000-0100-0000B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29" authorId="0" shapeId="0" xr:uid="{00000000-0006-0000-0100-0000B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30" authorId="0" shapeId="0" xr:uid="{00000000-0006-0000-0100-0000B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R$ 11,78
Detalhamento informativo:
Material: R$ 11,29
Equipamento: R$ 0,00
Incidencia: R$ 0,00
Subserviço: R$ 0,00
</t>
        </r>
      </text>
    </comment>
    <comment ref="F231" authorId="0" shapeId="0" xr:uid="{00000000-0006-0000-0100-0000B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R$ 59,08
Detalhamento informativo:
Material: R$ 52,56
Equipamento: R$ 0,00
Incidencia: R$ 0,00
Subserviço: R$ 6,52
</t>
        </r>
      </text>
    </comment>
    <comment ref="F232" authorId="0" shapeId="0" xr:uid="{00000000-0006-0000-0100-0000B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R$ 77,81
Detalhamento informativo:
Material: R$ 61,10
Equipamento: R$ 0,00
Incidencia: R$ 0,00
Subserviço: R$ 0,00
</t>
        </r>
      </text>
    </comment>
    <comment ref="F233" authorId="0" shapeId="0" xr:uid="{00000000-0006-0000-0100-0000B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R$ 18,32
Detalhamento informativo:
Material: R$ 5,79
Equipamento: R$ 0,00
Incidencia: R$ 0,00
Subserviço: R$ 0,00
</t>
        </r>
      </text>
    </comment>
    <comment ref="F234" authorId="0" shapeId="0" xr:uid="{00000000-0006-0000-0100-0000B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35" authorId="0" shapeId="0" xr:uid="{00000000-0006-0000-0100-0000B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R$ 4,23
Detalhamento informativo:
Material: R$ 3,81
Equipamento: R$ 0,00
Incidencia: R$ 0,00
Subserviço: R$ 0,42
</t>
        </r>
      </text>
    </comment>
    <comment ref="F236" authorId="0" shapeId="0" xr:uid="{00000000-0006-0000-0100-0000B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R$ 15,68
Detalhamento informativo:
Material: R$ 0,96
Equipamento: R$ 0,00
Incidencia: R$ 0,00
Subserviço: R$ 14,72
</t>
        </r>
      </text>
    </comment>
    <comment ref="F237" authorId="0" shapeId="0" xr:uid="{00000000-0006-0000-0100-0000B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38" authorId="0" shapeId="0" xr:uid="{00000000-0006-0000-0100-0000B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R$ 77,81
Detalhamento informativo:
Material: R$ 61,10
Equipamento: R$ 0,00
Incidencia: R$ 0,00
Subserviço: R$ 0,00
</t>
        </r>
      </text>
    </comment>
    <comment ref="F239" authorId="0" shapeId="0" xr:uid="{00000000-0006-0000-0100-0000B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R$ 18,32
Detalhamento informativo:
Material: R$ 5,79
Equipamento: R$ 0,00
Incidencia: R$ 0,00
Subserviço: R$ 0,00
</t>
        </r>
      </text>
    </comment>
    <comment ref="F240" authorId="0" shapeId="0" xr:uid="{00000000-0006-0000-0100-0000B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R$ 21,56
Detalhamento informativo:
Material: R$ 19,34
Equipamento: R$ 0,00
Incidencia: R$ 0,00
Subserviço: R$ 2,22
</t>
        </r>
      </text>
    </comment>
    <comment ref="F241" authorId="0" shapeId="0" xr:uid="{00000000-0006-0000-0100-0000B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R$ 56,82
Detalhamento informativo:
Material: R$ 47,83
Equipamento: R$ 0,00
Incidencia: R$ 0,00
Subserviço: R$ 0,00
</t>
        </r>
      </text>
    </comment>
    <comment ref="F242" authorId="0" shapeId="0" xr:uid="{00000000-0006-0000-0100-0000C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43" authorId="0" shapeId="0" xr:uid="{00000000-0006-0000-0100-0000C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R$ 300,14
Detalhamento informativo:
Material: R$ 275,25
Equipamento: R$ 0,00
Incidencia: R$ 0,00
Subserviço: R$ 24,89
</t>
        </r>
      </text>
    </comment>
    <comment ref="F244" authorId="0" shapeId="0" xr:uid="{00000000-0006-0000-0100-0000C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R$ 402,66
Detalhamento informativo:
Material: R$ 378,58
Equipamento: R$ 0,00
Incidencia: R$ 0,00
Subserviço: R$ 0,00
</t>
        </r>
      </text>
    </comment>
    <comment ref="F245" authorId="0" shapeId="0" xr:uid="{00000000-0006-0000-0100-0000C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R$ 94,80
Detalhamento informativo:
Material: R$ 70,07
Equipamento: R$ 0,00
Incidencia: R$ 0,00
Subserviço: R$ 24,73
</t>
        </r>
      </text>
    </comment>
    <comment ref="F246" authorId="0" shapeId="0" xr:uid="{00000000-0006-0000-0100-0000C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R$ 136,79
Detalhamento informativo:
Material: R$ 112,06
Equipamento: R$ 0,00
Incidencia: R$ 0,00
Subserviço: R$ 24,73
</t>
        </r>
      </text>
    </comment>
    <comment ref="F247" authorId="0" shapeId="0" xr:uid="{00000000-0006-0000-0100-0000C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R$ 140,65
Detalhamento informativo:
Material: R$ 118,24
Equipamento: R$ 0,00
Incidencia: R$ 0,00
Subserviço: R$ 22,41
</t>
        </r>
      </text>
    </comment>
    <comment ref="F248" authorId="0" shapeId="0" xr:uid="{00000000-0006-0000-0100-0000C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49" authorId="0" shapeId="0" xr:uid="{00000000-0006-0000-0100-0000C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R$ 36,32
Detalhamento informativo:
Material: R$ 35,35
Equipamento: R$ 0,00
Incidencia: R$ 0,00
Subserviço: R$ 0,00
</t>
        </r>
      </text>
    </comment>
    <comment ref="F250" authorId="0" shapeId="0" xr:uid="{00000000-0006-0000-0100-0000C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51" authorId="0" shapeId="0" xr:uid="{00000000-0006-0000-0100-0000C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R$ 3,49
Detalhamento informativo:
Material: R$ 1,95
Equipamento: R$ 0,00
Incidencia: R$ 0,00
Subserviço: R$ 0,00
</t>
        </r>
      </text>
    </comment>
    <comment ref="F252" authorId="0" shapeId="0" xr:uid="{00000000-0006-0000-0100-0000C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R$ 3,49
Detalhamento informativo:
Material: R$ 1,95
Equipamento: R$ 0,00
Incidencia: R$ 0,00
Subserviço: R$ 0,00
</t>
        </r>
      </text>
    </comment>
    <comment ref="F253" authorId="0" shapeId="0" xr:uid="{00000000-0006-0000-0100-0000C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R$ 3,49
Detalhamento informativo:
Material: R$ 1,95
Equipamento: R$ 0,00
Incidencia: R$ 0,00
Subserviço: R$ 0,00
</t>
        </r>
      </text>
    </comment>
    <comment ref="F254" authorId="0" shapeId="0" xr:uid="{00000000-0006-0000-0100-0000C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R$ 5,01
Detalhamento informativo:
Material: R$ 3,07
Equipamento: R$ 0,00
Incidencia: R$ 0,00
Subserviço: R$ 0,00
</t>
        </r>
      </text>
    </comment>
    <comment ref="F255" authorId="0" shapeId="0" xr:uid="{00000000-0006-0000-0100-0000C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R$ 5,01
Detalhamento informativo:
Material: R$ 3,07
Equipamento: R$ 0,00
Incidencia: R$ 0,00
Subserviço: R$ 0,00
</t>
        </r>
      </text>
    </comment>
    <comment ref="F256" authorId="0" shapeId="0" xr:uid="{00000000-0006-0000-0100-0000C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R$ 5,01
Detalhamento informativo:
Material: R$ 3,07
Equipamento: R$ 0,00
Incidencia: R$ 0,00
Subserviço: R$ 0,00
</t>
        </r>
      </text>
    </comment>
    <comment ref="F257" authorId="0" shapeId="0" xr:uid="{00000000-0006-0000-0100-0000C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R$ 7,71
Detalhamento informativo:
Material: R$ 5,09
Equipamento: R$ 0,00
Incidencia: R$ 0,00
Subserviço: R$ 0,00
</t>
        </r>
      </text>
    </comment>
    <comment ref="F258" authorId="0" shapeId="0" xr:uid="{00000000-0006-0000-0100-0000D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R$ 7,71
Detalhamento informativo:
Material: R$ 5,09
Equipamento: R$ 0,00
Incidencia: R$ 0,00
Subserviço: R$ 0,00
</t>
        </r>
      </text>
    </comment>
    <comment ref="F259" authorId="0" shapeId="0" xr:uid="{00000000-0006-0000-0100-0000D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R$ 7,71
Detalhamento informativo:
Material: R$ 5,09
Equipamento: R$ 0,00
Incidencia: R$ 0,00
Subserviço: R$ 0,00
</t>
        </r>
      </text>
    </comment>
    <comment ref="F260" authorId="0" shapeId="0" xr:uid="{00000000-0006-0000-0100-0000D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1" authorId="0" shapeId="0" xr:uid="{00000000-0006-0000-0100-0000D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2" authorId="0" shapeId="0" xr:uid="{00000000-0006-0000-0100-0000D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3" authorId="0" shapeId="0" xr:uid="{00000000-0006-0000-0100-0000D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4" authorId="0" shapeId="0" xr:uid="{00000000-0006-0000-0100-0000D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R$ 18,38
Detalhamento informativo:
Material: R$ 13,28
Equipamento: R$ 0,00
Incidencia: R$ 0,00
Subserviço: R$ 0,00
</t>
        </r>
      </text>
    </comment>
    <comment ref="F269" authorId="0" shapeId="0" xr:uid="{00000000-0006-0000-0100-0000D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0" authorId="0" shapeId="0" xr:uid="{00000000-0006-0000-0100-0000D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1" authorId="0" shapeId="0" xr:uid="{00000000-0006-0000-0100-0000D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R$ 744,74
Detalhamento informativo:
Material: R$ 675,73
Equipamento: R$ 0,00
Incidencia: R$ 0,00
Subserviço: R$ 69,01
</t>
        </r>
      </text>
    </comment>
    <comment ref="F272" authorId="0" shapeId="0" xr:uid="{00000000-0006-0000-0100-0000D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3" authorId="0" shapeId="0" xr:uid="{00000000-0006-0000-0100-0000D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R$ 472,90
Detalhamento informativo:
Material: R$ 396,10
Equipamento: R$ 0,00
Incidencia: R$ 0,00
Subserviço: R$ 0,00
</t>
        </r>
      </text>
    </comment>
    <comment ref="F274" authorId="0" shapeId="0" xr:uid="{00000000-0006-0000-0100-0000D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R$ 64,77
Detalhamento informativo:
Material: R$ 38,51
Equipamento: R$ 0,00
Incidencia: R$ 0,00
Subserviço: R$ 0,00
</t>
        </r>
      </text>
    </comment>
    <comment ref="F275" authorId="0" shapeId="0" xr:uid="{00000000-0006-0000-0100-0000D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R$ 97,41
Detalhamento informativo:
Material: R$ 83,55
Equipamento: R$ 0,00
Incidencia: R$ 0,00
Subserviço: R$ 13,86
</t>
        </r>
      </text>
    </comment>
    <comment ref="F276" authorId="0" shapeId="0" xr:uid="{00000000-0006-0000-0100-0000D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R$ 30,95
Detalhamento informativo:
Material: R$ 2,14
Equipamento: R$ 0,00
Incidencia: R$ 0,00
Subserviço: R$ 28,81
</t>
        </r>
      </text>
    </comment>
    <comment ref="F277" authorId="0" shapeId="0" xr:uid="{00000000-0006-0000-0100-0000D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8" authorId="0" shapeId="0" xr:uid="{00000000-0006-0000-0100-0000E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R$ 92,68
Detalhamento informativo:
Material: R$ 0,00
Equipamento: R$ 0,00
Incidencia: R$ 0,00
Subserviço: R$ 0,00
</t>
        </r>
      </text>
    </comment>
    <comment ref="F279" authorId="0" shapeId="0" xr:uid="{00000000-0006-0000-0100-0000E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R$ 29,01
Detalhamento informativo:
Material: R$ 3,31
Equipamento: R$ 0,00
Incidencia: R$ 0,00
Subserviço: R$ 0,00
</t>
        </r>
      </text>
    </comment>
    <comment ref="F280" authorId="0" shapeId="0" xr:uid="{00000000-0006-0000-0100-0000E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R$ 12,07
Detalhamento informativo:
Material: R$ 5,72
Equipamento: R$ 0,00
Incidencia: R$ 0,00
Subserviço: R$ 0,00
</t>
        </r>
      </text>
    </comment>
    <comment ref="F281" authorId="0" shapeId="0" xr:uid="{00000000-0006-0000-0100-0000E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R$ 13,05
Detalhamento informativo:
Material: R$ 4,05
Equipamento: R$ 0,00
Incidencia: R$ 0,00
Subserviço: R$ 0,00
</t>
        </r>
      </text>
    </comment>
    <comment ref="F282" authorId="0" shapeId="0" xr:uid="{00000000-0006-0000-0100-0000E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R$ 29,01
Detalhamento informativo:
Material: R$ 3,31
Equipamento: R$ 0,00
Incidencia: R$ 0,00
Subserviço: R$ 0,00
</t>
        </r>
      </text>
    </comment>
    <comment ref="F283" authorId="0" shapeId="0" xr:uid="{00000000-0006-0000-0100-0000E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84" authorId="0" shapeId="0" xr:uid="{00000000-0006-0000-0100-0000E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R$ 788,80
Detalhamento informativo:
Material: R$ 719,79
Equipamento: R$ 0,00
Incidencia: R$ 0,00
Subserviço: R$ 69,01
</t>
        </r>
      </text>
    </comment>
    <comment ref="F285" authorId="0" shapeId="0" xr:uid="{00000000-0006-0000-0100-0000E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R$ 622,89
Detalhamento informativo:
Material: R$ 620,75
Equipamento: R$ 0,00
Incidencia: R$ 0,00
Subserviço: R$ 2,14
</t>
        </r>
      </text>
    </comment>
    <comment ref="F286" authorId="0" shapeId="0" xr:uid="{00000000-0006-0000-0100-0000E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R$ 1399,66
Detalhamento informativo:
Material: R$ 1366,03
Equipamento: R$ 0,00
Incidencia: R$ 0,00
Subserviço: R$ 33,63
</t>
        </r>
      </text>
    </comment>
    <comment ref="F287" authorId="0" shapeId="0" xr:uid="{00000000-0006-0000-0100-0000E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R$ 1218,92
Detalhamento informativo:
Material: R$ 866,90
Equipamento: R$ 0,00
Incidencia: R$ 0,00
Subserviço: R$ 0,00
</t>
        </r>
      </text>
    </comment>
    <comment ref="F288" authorId="0" shapeId="0" xr:uid="{00000000-0006-0000-0100-0000E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R$ 2536,99
Detalhamento informativo:
Material: R$ 2503,36
Equipamento: R$ 0,00
Incidencia: R$ 0,00
Subserviço: R$ 33,63
</t>
        </r>
      </text>
    </comment>
    <comment ref="F289" authorId="0" shapeId="0" xr:uid="{00000000-0006-0000-0100-0000E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R$ 52,30
Detalhamento informativo:
Material: R$ 41,10
Equipamento: R$ 0,00
Incidencia: R$ 0,00
Subserviço: R$ 11,20
</t>
        </r>
      </text>
    </comment>
    <comment ref="F290" authorId="0" shapeId="0" xr:uid="{00000000-0006-0000-0100-0000E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R$ 41,47
Detalhamento informativo:
Material: R$ 39,33
Equipamento: R$ 0,00
Incidencia: R$ 0,00
Subserviço: R$ 2,14
</t>
        </r>
      </text>
    </comment>
    <comment ref="F291" authorId="0" shapeId="0" xr:uid="{00000000-0006-0000-0100-0000E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R$ 1218,92
Detalhamento informativo:
Material: R$ 866,90
Equipamento: R$ 0,00
Incidencia: R$ 0,00
Subserviço: R$ 0,00
</t>
        </r>
      </text>
    </comment>
    <comment ref="F292" authorId="0" shapeId="0" xr:uid="{00000000-0006-0000-0100-0000E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93" authorId="0" shapeId="0" xr:uid="{00000000-0006-0000-0100-0000E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R$ 6,08
Detalhamento informativo:
Material: R$ 4,54
Equipamento: R$ 0,00
Incidencia: R$ 0,00
Subserviço: R$ 1,54
</t>
        </r>
      </text>
    </comment>
    <comment ref="F294" authorId="0" shapeId="0" xr:uid="{00000000-0006-0000-0100-0000F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R$ 29,53
Detalhamento informativo:
Material: R$ 27,99
Equipamento: R$ 0,00
Incidencia: R$ 0,00
Subserviço: R$ 1,54
</t>
        </r>
      </text>
    </comment>
    <comment ref="F295" authorId="0" shapeId="0" xr:uid="{00000000-0006-0000-0100-0000F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R$ 39,40
Detalhamento informativo:
Material: R$ 37,86
Equipamento: R$ 0,00
Incidencia: R$ 0,00
Subserviço: R$ 1,54
</t>
        </r>
      </text>
    </comment>
    <comment ref="F296" authorId="0" shapeId="0" xr:uid="{00000000-0006-0000-0100-0000F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97" authorId="0" shapeId="0" xr:uid="{00000000-0006-0000-0100-0000F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R$ 113,54
Detalhamento informativo:
Material: R$ 79,91
Equipamento: R$ 0,00
Incidencia: R$ 0,00
Subserviço: R$ 33,63
</t>
        </r>
      </text>
    </comment>
    <comment ref="F298" authorId="0" shapeId="0" xr:uid="{00000000-0006-0000-0100-0000F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R$ 60,43
Detalhamento informativo:
Material: R$ 43,62
Equipamento: R$ 0,00
Incidencia: R$ 0,00
Subserviço: R$ 16,81
</t>
        </r>
      </text>
    </comment>
    <comment ref="F299" authorId="0" shapeId="0" xr:uid="{00000000-0006-0000-0100-0000F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R$ 1455,55
Detalhamento informativo:
Material: R$ 1371,46
Equipamento: R$ 0,00
Incidencia: R$ 0,00
Subserviço: R$ 84,09
</t>
        </r>
      </text>
    </comment>
    <comment ref="F300" authorId="0" shapeId="0" xr:uid="{00000000-0006-0000-0100-0000F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R$ 957,06
Detalhamento informativo:
Material: R$ 872,97
Equipamento: R$ 0,00
Incidencia: R$ 0,00
Subserviço: R$ 84,09
</t>
        </r>
      </text>
    </comment>
    <comment ref="F301" authorId="0" shapeId="0" xr:uid="{00000000-0006-0000-0100-0000F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02" authorId="0" shapeId="0" xr:uid="{00000000-0006-0000-0100-0000F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R$ 890,96
Detalhamento informativo:
Material: R$ 820,33
Equipamento: R$ 0,00
Incidencia: R$ 0,00
Subserviço: R$ 70,63
</t>
        </r>
      </text>
    </comment>
    <comment ref="F307" authorId="0" shapeId="0" xr:uid="{00000000-0006-0000-0100-0000F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08" authorId="0" shapeId="0" xr:uid="{00000000-0006-0000-0100-0000F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R$ 211,61
Detalhamento informativo:
Material: R$ 185,73
Equipamento: R$ 0,00
Incidencia: R$ 0,00
Subserviço: R$ 0,00
</t>
        </r>
      </text>
    </comment>
    <comment ref="F309" authorId="0" shapeId="0" xr:uid="{00000000-0006-0000-0100-0000F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R$ 37,82
Detalhamento informativo:
Material: R$ 12,93
Equipamento: R$ 0,00
Incidencia: R$ 0,00
Subserviço: R$ 24,89
</t>
        </r>
      </text>
    </comment>
    <comment ref="F310" authorId="0" shapeId="0" xr:uid="{00000000-0006-0000-0100-0000F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R$ 111,03
Detalhamento informativo:
Material: R$ 86,14
Equipamento: R$ 0,00
Incidencia: R$ 0,00
Subserviço: R$ 24,89
</t>
        </r>
      </text>
    </comment>
    <comment ref="F311" authorId="0" shapeId="0" xr:uid="{00000000-0006-0000-0100-0000F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R$ 89,61
Detalhamento informativo:
Material: R$ 71,07
Equipamento: R$ 0,00
Incidencia: R$ 0,00
Subserviço: R$ 18,54
</t>
        </r>
      </text>
    </comment>
    <comment ref="F312" authorId="0" shapeId="0" xr:uid="{00000000-0006-0000-0100-0000F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R$ 317,21
Detalhamento informativo:
Material: R$ 131,22
Equipamento: R$ 0,00
Incidencia: R$ 0,00
Subserviço: R$ 185,99
</t>
        </r>
      </text>
    </comment>
    <comment ref="F313" authorId="0" shapeId="0" xr:uid="{00000000-0006-0000-0100-0000F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R$ 1524,74
Detalhamento informativo:
Material: R$ 322,97
Equipamento: R$ 0,00
Incidencia: R$ 0,00
Subserviço: R$ 1201,77
</t>
        </r>
      </text>
    </comment>
    <comment ref="F314" authorId="0" shapeId="0" xr:uid="{00000000-0006-0000-0100-000000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R$ 31,47
Detalhamento informativo:
Material: R$ 11,95
Equipamento: R$ 0,00
Incidencia: R$ 0,00
Subserviço: R$ 19,52
</t>
        </r>
      </text>
    </comment>
    <comment ref="F319" authorId="0" shapeId="0" xr:uid="{00000000-0006-0000-0100-000001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20" authorId="0" shapeId="0" xr:uid="{00000000-0006-0000-0100-000002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R$ 48,34
Detalhamento informativo:
Material: R$ 31,93
Equipamento: R$ 0,00
Incidencia: R$ 0,00
Subserviço: R$ 16,41
</t>
        </r>
      </text>
    </comment>
    <comment ref="F321" authorId="0" shapeId="0" xr:uid="{00000000-0006-0000-0100-000003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R$ 272,41
Detalhamento informativo:
Material: R$ 206,71
Equipamento: R$ 0,00
Incidencia: R$ 0,00
Subserviço: R$ 65,70
</t>
        </r>
      </text>
    </comment>
    <comment ref="F322" authorId="0" shapeId="0" xr:uid="{00000000-0006-0000-0100-000004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R$ 2215,23
Detalhamento informativo:
Material: R$ 2061,94
Equipamento: R$ 0,00
Incidencia: R$ 0,00
Subserviço: R$ 0,00
</t>
        </r>
      </text>
    </comment>
    <comment ref="F323" authorId="0" shapeId="0" xr:uid="{00000000-0006-0000-0100-000005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R$ 2508,19
Detalhamento informativo:
Material: R$ 2354,94
Equipamento: R$ 0,00
Incidencia: R$ 0,00
Subserviço: R$ 0,00
</t>
        </r>
      </text>
    </comment>
    <comment ref="F324" authorId="0" shapeId="0" xr:uid="{00000000-0006-0000-0100-000006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R$ 49,81
Detalhamento informativo:
Material: R$ 44,18
Equipamento: R$ 0,00
Incidencia: R$ 0,00
Subserviço: R$ 0,00
</t>
        </r>
      </text>
    </comment>
    <comment ref="F325" authorId="0" shapeId="0" xr:uid="{00000000-0006-0000-0100-000007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R$ 62,89
Detalhamento informativo:
Material: R$ 56,66
Equipamento: R$ 0,00
Incidencia: R$ 0,00
Subserviço: R$ 0,00
</t>
        </r>
      </text>
    </comment>
    <comment ref="F326" authorId="0" shapeId="0" xr:uid="{00000000-0006-0000-0100-000008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R$ 17,54
Detalhamento informativo:
Material: R$ 3,83
Equipamento: R$ 0,00
Incidencia: R$ 0,00
Subserviço: R$ 0,00
</t>
        </r>
      </text>
    </comment>
    <comment ref="F331" authorId="0" shapeId="0" xr:uid="{00000000-0006-0000-0100-000009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32" authorId="0" shapeId="0" xr:uid="{00000000-0006-0000-0100-00000A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R$ 532,78
Detalhamento informativo:
Material: R$ 491,65
Equipamento: R$ 0,00
Incidencia: R$ 0,00
Subserviço: R$ 0,00
</t>
        </r>
      </text>
    </comment>
    <comment ref="F333" authorId="0" shapeId="0" xr:uid="{00000000-0006-0000-0100-00000B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R$ 824,62
Detalhamento informativo:
Material: R$ 774,73
Equipamento: R$ 0,00
Incidencia: R$ 0,00
Subserviço: R$ 0,00
</t>
        </r>
      </text>
    </comment>
    <comment ref="F334" authorId="0" shapeId="0" xr:uid="{00000000-0006-0000-0100-00000C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R$ 159,31
Detalhamento informativo:
Material: R$ 142,55
Equipamento: R$ 0,00
Incidencia: R$ 0,00
Subserviço: R$ 0,00
</t>
        </r>
      </text>
    </comment>
    <comment ref="F335" authorId="0" shapeId="0" xr:uid="{00000000-0006-0000-0100-00000D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R$ 296,96
Detalhamento informativo:
Material: R$ 259,69
Equipamento: R$ 0,00
Incidencia: R$ 0,00
Subserviço: R$ 0,00
</t>
        </r>
      </text>
    </comment>
    <comment ref="F336" authorId="0" shapeId="0" xr:uid="{00000000-0006-0000-0100-00000E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R$ 286,49
Detalhamento informativo:
Material: R$ 249,22
Equipamento: R$ 0,00
Incidencia: R$ 0,00
Subserviço: R$ 0,00
</t>
        </r>
      </text>
    </comment>
    <comment ref="F337" authorId="0" shapeId="0" xr:uid="{00000000-0006-0000-0100-00000F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R$ 162,36
Detalhamento informativo:
Material: R$ 92,78
Equipamento: R$ 0,00
Incidencia: R$ 0,00
Subserviço: R$ 69,58
</t>
        </r>
      </text>
    </comment>
    <comment ref="F338" authorId="0" shapeId="0" xr:uid="{00000000-0006-0000-0100-000010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R$ 485,38
Detalhamento informativo:
Material: R$ 73,94
Equipamento: R$ 0,00
Incidencia: R$ 0,00
Subserviço: R$ 411,44
</t>
        </r>
      </text>
    </comment>
    <comment ref="F339" authorId="0" shapeId="0" xr:uid="{00000000-0006-0000-0100-000011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R$ 107,35
Detalhamento informativo:
Material: R$ 103,59
Equipamento: R$ 0,00
Incidencia: R$ 0,00
Subserviço: R$ 0,00
</t>
        </r>
      </text>
    </comment>
    <comment ref="F340" authorId="0" shapeId="0" xr:uid="{00000000-0006-0000-0100-000012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R$ 523,96
Detalhamento informativo:
Material: R$ 454,38
Equipamento: R$ 0,00
Incidencia: R$ 0,00
Subserviço: R$ 69,58
</t>
        </r>
      </text>
    </comment>
    <comment ref="F341" authorId="0" shapeId="0" xr:uid="{00000000-0006-0000-0100-000013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R$ 543,63
Detalhamento informativo:
Material: R$ 453,07
Equipamento: R$ 0,00
Incidencia: R$ 0,00
Subserviço: R$ 90,56
</t>
        </r>
      </text>
    </comment>
    <comment ref="F342" authorId="0" shapeId="0" xr:uid="{00000000-0006-0000-0100-000014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R$ 194,81
Detalhamento informativo:
Material: R$ 186,40
Equipamento: R$ 0,00
Incidencia: R$ 0,00
Subserviço: R$ 8,41
</t>
        </r>
      </text>
    </comment>
    <comment ref="F343" authorId="0" shapeId="0" xr:uid="{00000000-0006-0000-0100-000015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R$ 69,87
Detalhamento informativo:
Material: R$ 57,45
Equipamento: R$ 0,00
Incidencia: R$ 0,00
Subserviço: R$ 0,00
</t>
        </r>
      </text>
    </comment>
    <comment ref="F344" authorId="0" shapeId="0" xr:uid="{00000000-0006-0000-0100-000016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R$ 72,23
Detalhamento informativo:
Material: R$ 59,81
Equipamento: R$ 0,00
Incidencia: R$ 0,00
Subserviço: R$ 12,42
</t>
        </r>
      </text>
    </comment>
    <comment ref="F345" authorId="0" shapeId="0" xr:uid="{00000000-0006-0000-0100-000017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R$ 72,23
Detalhamento informativo:
Material: R$ 59,81
Equipamento: R$ 0,00
Incidencia: R$ 0,00
Subserviço: R$ 12,42
</t>
        </r>
      </text>
    </comment>
    <comment ref="F346" authorId="0" shapeId="0" xr:uid="{00000000-0006-0000-0100-000018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R$ 276,34
Detalhamento informativo:
Material: R$ 194,94
Equipamento: R$ 0,00
Incidencia: R$ 0,00
Subserviço: R$ 81,40
</t>
        </r>
      </text>
    </comment>
    <comment ref="F347" authorId="0" shapeId="0" xr:uid="{00000000-0006-0000-0100-000019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R$ 712,49
Detalhamento informativo:
Material: R$ 0,00
Equipamento: R$ 0,00
Incidencia: R$ 0,00
Subserviço: R$ 712,49
</t>
        </r>
      </text>
    </comment>
    <comment ref="F348" authorId="0" shapeId="0" xr:uid="{00000000-0006-0000-0100-00001A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R$ 1778,42
Detalhamento informativo:
Material: R$ 1714,77
Equipamento: R$ 0,00
Incidencia: R$ 0,00
Subserviço: R$ 63,65
</t>
        </r>
      </text>
    </comment>
    <comment ref="F349" authorId="0" shapeId="0" xr:uid="{00000000-0006-0000-0100-00001B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R$ 575,02
Detalhamento informativo:
Material: R$ 519,36
Equipamento: R$ 0,00
Incidencia: R$ 0,00
Subserviço: R$ 0,00
</t>
        </r>
      </text>
    </comment>
    <comment ref="F354" authorId="0" shapeId="0" xr:uid="{00000000-0006-0000-0100-00001C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55" authorId="0" shapeId="0" xr:uid="{00000000-0006-0000-0100-00001D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56" authorId="0" shapeId="0" xr:uid="{00000000-0006-0000-0100-00001E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R$ 1376,17
Detalhamento informativo:
Material: R$ 25,38
Equipamento: R$ 0,00
Incidencia: R$ 0,00
Subserviço: R$ 1350,79
</t>
        </r>
      </text>
    </comment>
    <comment ref="F357" authorId="0" shapeId="0" xr:uid="{00000000-0006-0000-0100-00001F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R$ 7414,38
Detalhamento informativo:
Material: R$ 6953,99
Equipamento: R$ 0,00
Incidencia: R$ 0,00
Subserviço: R$ 460,39
</t>
        </r>
      </text>
    </comment>
    <comment ref="F358" authorId="0" shapeId="0" xr:uid="{00000000-0006-0000-0100-000020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R$ 452,92
Detalhamento informativo:
Material: R$ 0,00
Equipamento: R$ 0,00
Incidencia: R$ 0,00
Subserviço: R$ 452,92
</t>
        </r>
      </text>
    </comment>
    <comment ref="F359" authorId="0" shapeId="0" xr:uid="{00000000-0006-0000-0100-000021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R$ 77,68
Detalhamento informativo:
Material: R$ 66,56
Equipamento: R$ 0,00
Incidencia: R$ 0,00
Subserviço: R$ 11,12
</t>
        </r>
      </text>
    </comment>
    <comment ref="F360" authorId="0" shapeId="0" xr:uid="{00000000-0006-0000-0100-000022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R$ 1158,86
Detalhamento informativo:
Material: R$ 55,09
Equipamento: R$ 0,00
Incidencia: R$ 0,00
Subserviço: R$ 1103,77
</t>
        </r>
      </text>
    </comment>
    <comment ref="F361" authorId="0" shapeId="0" xr:uid="{00000000-0006-0000-0100-000023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R$ 4,93
Detalhamento informativo:
Material: R$ 1,34
Equipamento: R$ 0,00
Incidencia: R$ 0,00
Subserviço: R$ 0,00
</t>
        </r>
      </text>
    </comment>
    <comment ref="F362" authorId="0" shapeId="0" xr:uid="{00000000-0006-0000-0100-000024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R$ 52,58
Detalhamento informativo:
Material: R$ 11,12
Equipamento: R$ 0,00
Incidencia: R$ 0,00
Subserviço: R$ 0,00
</t>
        </r>
      </text>
    </comment>
    <comment ref="F363" authorId="0" shapeId="0" xr:uid="{00000000-0006-0000-0100-000025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64" authorId="0" shapeId="0" xr:uid="{00000000-0006-0000-0100-000026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R$ 15,92
Detalhamento informativo:
Material: R$ 12,00
Equipamento: R$ 0,00
Incidencia: R$ 0,00
Subserviço: R$ 3,92
</t>
        </r>
      </text>
    </comment>
    <comment ref="F365" authorId="0" shapeId="0" xr:uid="{00000000-0006-0000-0100-00002701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R$ 3,87
Detalhamento informativo:
Material: R$ 2,32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<sst xmlns="http://schemas.openxmlformats.org/spreadsheetml/2006/main" count="3242" uniqueCount="521">
  <si>
    <t xml:space="preserve">      </t>
  </si>
  <si>
    <t xml:space="preserve">      ESTADO DE SANTA CATARINA</t>
  </si>
  <si>
    <t xml:space="preserve">      PROPOSTA DAS LICITANTES</t>
  </si>
  <si>
    <t>9051 - Serviços Iniciais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</si>
  <si>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</si>
  <si>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</si>
  <si>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</si>
  <si>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</si>
  <si>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</si>
  <si>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</si>
  <si>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</si>
  <si>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</si>
  <si>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</si>
  <si>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</si>
  <si>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</si>
  <si>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</si>
  <si>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</si>
  <si>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</si>
  <si>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</si>
  <si>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</si>
  <si>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</si>
  <si>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DESONERADA DEZEMBRO 2025</t>
  </si>
  <si>
    <t>Serviços Iniciais</t>
  </si>
  <si>
    <t>OUTROS</t>
  </si>
  <si>
    <t>CPU147861</t>
  </si>
  <si>
    <t xml:space="preserve">Administração Local (6,23% - Componentes constantes no Anexo I da IN SIE - Nº 003/ 2021 inclusos). </t>
  </si>
  <si>
    <t>UN</t>
  </si>
  <si>
    <t/>
  </si>
  <si>
    <t>REMOÇÕES, RETIRADAS E DEMOLIÇÕES</t>
  </si>
  <si>
    <t>97645</t>
  </si>
  <si>
    <t>REMOÇÃO DE JANELAS, DE FORMA MANUAL, SEM REAPROVEITAMENTO. AF_09/2023</t>
  </si>
  <si>
    <t>M2</t>
  </si>
  <si>
    <t>97644</t>
  </si>
  <si>
    <t>REMOÇÃO DE PORTAS, DE FORMA MANUAL, SEM REAPROVEITAMENTO. AF_09/2023</t>
  </si>
  <si>
    <t>97622</t>
  </si>
  <si>
    <t>DEMOLIÇÃO DE ALVENARIA DE BLOCO FURADO, DE FORMA MANUAL, SEM REAPROVEITAMENTO. AF_09/2023</t>
  </si>
  <si>
    <t>M3</t>
  </si>
  <si>
    <t>97634</t>
  </si>
  <si>
    <t>DEMOLIÇÃO DE REVESTIMENTO CERÂMICO, DE FORMA MECANIZADA COM MARTELETE, SEM REAPROVEITAMENTO. AF_09/2023</t>
  </si>
  <si>
    <t>97663</t>
  </si>
  <si>
    <t>REMOÇÃO DE LOUÇAS, DE FORMA MANUAL, SEM REAPROVEITAMENTO. AF_09/2023</t>
  </si>
  <si>
    <t>97662</t>
  </si>
  <si>
    <t>REMOÇÃO DE TUBULAÇÕES (TUBOS E CONEXÕES) DE ÁGUA FRIA, DE FORMA MANUAL, SEM REAPROVEITAMENTO. AF_09/2023</t>
  </si>
  <si>
    <t>M</t>
  </si>
  <si>
    <t>104792</t>
  </si>
  <si>
    <t>REMOÇÃO DE CABOS ELÉTRICOS, COM SEÇÃO DE ATÉ 2,5 MM², DE FORMA MANUAL, SEM REAPROVEITAMENTO. AF_09/2023</t>
  </si>
  <si>
    <t>97660</t>
  </si>
  <si>
    <t>REMOÇÃO DE INTERRUPTORES/TOMADAS ELÉTRICAS, DE FORMA MANUAL, SEM REAPROVEITAMENTO. AF_09/2023</t>
  </si>
  <si>
    <t>97665</t>
  </si>
  <si>
    <t>REMOÇÃO DE LUMINÁRIAS, DE FORMA MANUAL, SEM REAPROVEITAMENTO. AF_09/2023</t>
  </si>
  <si>
    <t>100982</t>
  </si>
  <si>
    <t>CARGA, MANOBRA E DESCARGA DE ENTULHO EM CAMINHÃO BASCULANTE 10 M³ - CARGA COM ESCAVADEIRA HIDRÁULICA (CAÇAMBA DE 0,80 M³ / 111 HP) E DESCARGA LIVRE (UNIDADE: M3). AF_07/2020</t>
  </si>
  <si>
    <t>95875</t>
  </si>
  <si>
    <t>TRANSPORTE COM CAMINHÃO BASCULANTE DE 10 M³, EM VIA URBANA PAVIMENTADA, DMT ATÉ 30 KM (UNIDADE: M3XKM). AF_07/2020</t>
  </si>
  <si>
    <t>M3XKM</t>
  </si>
  <si>
    <t>CPU129993</t>
  </si>
  <si>
    <t>REMOÇÃO DE PISO TIPO GRANITINA</t>
  </si>
  <si>
    <t>CPU129994</t>
  </si>
  <si>
    <t>REMOÇÃO DE GRADES EMBUTIDAS EM ALVENARIA.</t>
  </si>
  <si>
    <t>CPU130011</t>
  </si>
  <si>
    <t>DEMOLIÇÃO DE REVESTIMENTO CERÂMICO EM PAREDES</t>
  </si>
  <si>
    <t>CPU130012</t>
  </si>
  <si>
    <t>REMOÇÃO DE DIVISÓRIAS LEVES.</t>
  </si>
  <si>
    <t>CPU130013</t>
  </si>
  <si>
    <t>DEMOLIÇÃO DE ESTRUTURA DE CONCRETO (ENTRADA PRINCIPAL).</t>
  </si>
  <si>
    <t>CJ</t>
  </si>
  <si>
    <t>CPU130014</t>
  </si>
  <si>
    <t>REMOÇÃO, LIXAMENTO E PINTURA DE GRADES EXTERNAS REAPROVEITADAS (COZINHA,SANITÁRIO FUNCIONÁRIOS, ARQUIVO, ESCRIVÃ (2x) E DELEGADO (2x)).</t>
  </si>
  <si>
    <t>CPU130015</t>
  </si>
  <si>
    <t>REMOÇÃO DE GRADES EXTERNAS SEM REAPROVEITAMENTO (SALA B.O., E SANITÁRIO PÚBLICO).</t>
  </si>
  <si>
    <t>CPU130016</t>
  </si>
  <si>
    <t>REMOÇÃO, REDIMENSIONAMENTO, LIXAMENTO E PINTURA DE GRADES EXTERNASREAPROVEITADAS (SALA IMPRESSORA).</t>
  </si>
  <si>
    <t>CPU130018</t>
  </si>
  <si>
    <t>REMOÇÃO DE CAIXA D'ÁGUA.</t>
  </si>
  <si>
    <t>unit</t>
  </si>
  <si>
    <t>CPU130022</t>
  </si>
  <si>
    <t>DEMOLIÇÃO DE REVESTIMENTO EM TODO O PERÍMETRO EXTERNO (H= 80 CM).</t>
  </si>
  <si>
    <t>CPU130023</t>
  </si>
  <si>
    <t>DEMOLIÇÃO DE PISOS EXTERNOS DE CONCRETO.</t>
  </si>
  <si>
    <t>CPU130024</t>
  </si>
  <si>
    <t>DEMOLIÇÃO DE REVESTIMENTO CERÂMICO EM CALÇADAS EXTERNAS.</t>
  </si>
  <si>
    <t>CPU130025</t>
  </si>
  <si>
    <t>REMOÇÃO DE PORTÃO DE CORRER E PORTÃO DE GIRO  (INCLUSO TRANSPORTE MANUAL.</t>
  </si>
  <si>
    <t>CPU130019</t>
  </si>
  <si>
    <t>REMOÇÃO DE TRAMA DE MADEIRA EM COBERTURA.</t>
  </si>
  <si>
    <t>CPU130021</t>
  </si>
  <si>
    <t>REMOÇÃO DE TELHAS DE FIBROCIMENTO METÁLICA E CERÂMICA, DE FORMA MANUAL, SEMREAPROVEITAMENTO. AF_09/2023.</t>
  </si>
  <si>
    <t>CPU130020</t>
  </si>
  <si>
    <t>REMOÇÃO DE PEITORIL EM MÁRMORE, NÃO REAPROVEITADAS (SALA DE B.O. E NO SANITÁRIOPÚBLICO), E PARA REDUÇÃO DE COMPRIMENTO (SALA DA IMPRESSORA)</t>
  </si>
  <si>
    <t>SERVIÇOS INICIAIS</t>
  </si>
  <si>
    <t>103689</t>
  </si>
  <si>
    <t>FORNECIMENTO E INSTALAÇÃO DE PLACA DE OBRA COM CHAPA GALVANIZADA E ESTRUTURA DE MADEIRA. AF_03/2022_PS</t>
  </si>
  <si>
    <t>98555</t>
  </si>
  <si>
    <t>IMPERMEABILIZAÇÃO DE SUPERFÍCIE COM ARGAMASSA POLIMÉRICA / MEMBRANA ACRÍLICA, 3 DEMÃOS. AF_09/2023</t>
  </si>
  <si>
    <t>CPU130028</t>
  </si>
  <si>
    <t>LIMPEZA DE CALHAS COM JATO DE ALTA PRESSÃO.</t>
  </si>
  <si>
    <t>CPU130029</t>
  </si>
  <si>
    <t>LIMPEZA E DESOBSTRUÇÃO DE TUBULAÇÃO DE DRENAGEM UTILIZANDO LAVADORA DE ALTAPRESSÃO</t>
  </si>
  <si>
    <t xml:space="preserve">Total do Grupo: </t>
  </si>
  <si>
    <t>9057 - Pavimentações</t>
  </si>
  <si>
    <t>Pavimentações</t>
  </si>
  <si>
    <t>PAVIMENTAÇÕES EXTERNAS</t>
  </si>
  <si>
    <t>CPU130030</t>
  </si>
  <si>
    <t>EXECUÇÃO DE PAVIMENTO EM PISO INTERTRAVADO, COM BLOCO RETANGULAR (PAVER DRENANTE) COR NATURAL DE 20 X 10 CM, ESPESSURA 6 CM. INCLUSIVE  COMPACTAÇÃO</t>
  </si>
  <si>
    <t>94992</t>
  </si>
  <si>
    <t>EXECUÇÃO DE PASSEIO (CALÇADA) OU PISO DE CONCRETO COM CONCRETO MOLDADO IN LOCO, FEITO EM OBRA, ACABAMENTO CONVENCIONAL, ESPESSURA 6 CM, ARMADO. AF_08/2022</t>
  </si>
  <si>
    <t>92396</t>
  </si>
  <si>
    <t>EXECUÇÃO DE PASSEIO EM PISO INTERTRAVADO, COM BLOCO RETANGULAR COR NATURAL DE 20 X 10 CM, ESPESSURA 6 CM. AF_10/2022</t>
  </si>
  <si>
    <t>PAVIMENTAÇÕES INTERNAS</t>
  </si>
  <si>
    <t>CPU130254</t>
  </si>
  <si>
    <t>REGULARIZAÇÃO DE CONTRAPISO, COM POLITRIZ, PARA RECEBIMENTO DE PORCELANATO.</t>
  </si>
  <si>
    <t>98557</t>
  </si>
  <si>
    <t>IMPERMEABILIZAÇÃO DE SUPERFÍCIE COM EMULSÃO ASFÁLTICA, 2 DEMÃOS. AF_09/2023</t>
  </si>
  <si>
    <t>87261</t>
  </si>
  <si>
    <t>REVESTIMENTO CERÂMICO PARA PISO COM PLACAS TIPO PORCELANATO DE DIMENSÕES 60X60 CM APLICADA EM AMBIENTES DE ÁREA MENOR QUE 5 M². AF_02/2023_PE</t>
  </si>
  <si>
    <t>87262</t>
  </si>
  <si>
    <t>REVESTIMENTO CERÂMICO PARA PISO COM PLACAS TIPO PORCELANATO DE DIMENSÕES 60X60 CM APLICADA EM AMBIENTES DE ÁREA ENTRE 5 M² E 10 M². AF_02/2023_PE</t>
  </si>
  <si>
    <t>87263</t>
  </si>
  <si>
    <t>REVESTIMENTO CERÂMICO PARA PISO COM PLACAS TIPO PORCELANATO DE DIMENSÕES 60X60 CM APLICADA EM AMBIENTES DE ÁREA MAIOR QUE 10 M². AF_02/2023_PE</t>
  </si>
  <si>
    <t>88650</t>
  </si>
  <si>
    <t>RODAPÉ CERÂMICO DE 7CM DE ALTURA COM PLACAS TIPO ESMALTADA DE DIMENSÕES 60X60CM. AF_02/2023</t>
  </si>
  <si>
    <t>98695</t>
  </si>
  <si>
    <t>SOLEIRA EM MÁRMORE, LARGURA 15 CM, ESPESSURA 2,0 CM. AF_09/2020</t>
  </si>
  <si>
    <t>CPU130255</t>
  </si>
  <si>
    <t>PISO TÁTIL ALERTA, 25X25cm, PLACA DE BORRACHA, ANTIDERRAPANTE, FIXAÇÃO COM ARGAMASSA</t>
  </si>
  <si>
    <t>9109 - Alvenaria, Fechamentos e Divisórias</t>
  </si>
  <si>
    <t>Alvenaria, Fechamentos e Divisórias</t>
  </si>
  <si>
    <t>103332</t>
  </si>
  <si>
    <t>ALVENARIA DE VEDAÇÃO DE BLOCOS CERÂMICOS FURADOS NA HORIZONTAL DE 9X14X19 CM (ESPESSURA 9 CM) E ARGAMASSA DE ASSENTAMENTO COM PREPARO EM BETONEIRA. AF_12/2021</t>
  </si>
  <si>
    <t>CPU130257</t>
  </si>
  <si>
    <t>MURO EXTERNO (AMPLIAÇÃO PARA 2,00 M DE ALTURA) COM BLOCOS CERÂMICOS FURADOS NA HORIZONTAL DE 9X14X19 CM (ESPESSURA 9 CM) E ARGAMASSA DE ASSENTAMENTO COMPREPARO EM BETONEIRA.</t>
  </si>
  <si>
    <t>105029</t>
  </si>
  <si>
    <t>CONTRAVERGA MOLDADA IN LOCO EM CONCRETO, ESPESSURA DE *15* CM. AF_03/2024</t>
  </si>
  <si>
    <t>105023</t>
  </si>
  <si>
    <t>VERGA MOLDADA IN LOCO EM CONCRETO, ESPESSURA DE *15* CM. AF_03/2024</t>
  </si>
  <si>
    <t>9113 - Revestimentos de Parede</t>
  </si>
  <si>
    <t>Revestimentos de Parede</t>
  </si>
  <si>
    <t>PAREDES INTERNAS E EXTERNAS</t>
  </si>
  <si>
    <t>87894</t>
  </si>
  <si>
    <t>CHAPISCO APLICADO EM ALVENARIA (SEM PRESENÇA DE VÃOS) E ESTRUTURAS DE CONCRETO DE FACHADA, COM COLHER DE PEDREIRO. ARGAMASSA TRAÇO 1:3 COM PREPARO EM BETONEIRA 400L. AF_10/2022</t>
  </si>
  <si>
    <t>87794</t>
  </si>
  <si>
    <t>EMBOÇO OU MASSA ÚNICA EM ARGAMASSA TRAÇO 1:2:8, PREPARO MANUAL, APLICADA MANUALMENTE EM PANOS CEGOS DE FACHADA (SEM PRESENÇA DE VÃOS), ESPESSURA DE 25 MM. AF_09/2022</t>
  </si>
  <si>
    <t xml:space="preserve">PAREDES INTERNAS </t>
  </si>
  <si>
    <t>CPU130261</t>
  </si>
  <si>
    <t>IMPERMEABILIZAÇÃO INTERNA (H= 80 CM) EM ALVENARIA DE ÁREAS MOLHADAS.</t>
  </si>
  <si>
    <t>104611</t>
  </si>
  <si>
    <t>REVESTIMENTO CERÂMICO PARA PAREDES INTERNAS COM PLACAS TIPO ESMALTADA DE DIMENSÕES 60X60 CM APLICADAS NA ALTURA INTEIRA DAS PAREDES. AF_02/2023_PE</t>
  </si>
  <si>
    <t>9055 - Coberturas E Proteções</t>
  </si>
  <si>
    <t>Coberturas E Proteções</t>
  </si>
  <si>
    <t>92543</t>
  </si>
  <si>
    <t>TRAMA DE MADEIRA COMPOSTA POR TERÇAS PARA TELHADOS DE ATÉ 2 ÁGUAS PARA TELHA ONDULADA DE FIBROCIMENTO, METÁLICA, PLÁSTICA OU TERMOACÚSTICA, INCLUSO TRANSPORTE VERTICAL. AF_10/2025</t>
  </si>
  <si>
    <t>94207</t>
  </si>
  <si>
    <t>TELHAMENTO COM TELHA ONDULADA DE FIBROCIMENTO E = 6 MM, COM RECOBRIMENTO LATERAL DE 1/4 DE ONDA PARA TELHADO COM INCLINAÇÃO MAIOR QUE 10°, COM ATÉ 2 ÁGUAS, INCLUSO IÇAMENTO. AF_07/2019</t>
  </si>
  <si>
    <t>9114 - Pintura</t>
  </si>
  <si>
    <t>Pintura</t>
  </si>
  <si>
    <t>INTERNA</t>
  </si>
  <si>
    <t>CPU130263</t>
  </si>
  <si>
    <t>LIXAMENTO DE SUPERFÍCIE PARA RECEBIMENTO DE SELADOR E PINTURA.</t>
  </si>
  <si>
    <t>CPU130264</t>
  </si>
  <si>
    <t>TRATAMENTO DE FISSURAS EM PAREDES.</t>
  </si>
  <si>
    <t>88485</t>
  </si>
  <si>
    <t>FUNDO SELADOR ACRÍLICO, APLICAÇÃO MANUAL EM PAREDE, UMA DEMÃO. AF_04/2023</t>
  </si>
  <si>
    <t>88484</t>
  </si>
  <si>
    <t>FUNDO SELADOR ACRÍLICO, APLICAÇÃO MANUAL EM TETO, UMA DEMÃO. AF_04/2023</t>
  </si>
  <si>
    <t>88489</t>
  </si>
  <si>
    <t>PINTURA LÁTEX ACRÍLICA PREMIUM, APLICAÇÃO MANUAL EM PAREDES, DUAS DEMÃOS. AF_04/2023</t>
  </si>
  <si>
    <t>88488</t>
  </si>
  <si>
    <t>PINTURA LÁTEX ACRÍLICA PREMIUM, APLICAÇÃO MANUAL EM TETO, DUAS DEMÃOS. AF_04/2023</t>
  </si>
  <si>
    <t>EXTERNAS</t>
  </si>
  <si>
    <t>MURO</t>
  </si>
  <si>
    <t>9110 - Esquadrias</t>
  </si>
  <si>
    <t>Esquadrias</t>
  </si>
  <si>
    <t>JANELAS</t>
  </si>
  <si>
    <t>101965</t>
  </si>
  <si>
    <t>PEITORIL LINEAR EM GRANITO OU MÁRMORE, L = 15CM, ASSENTADO COM ARGAMASSA 1:6 COM ADITIVO. AF_11/2020</t>
  </si>
  <si>
    <t>CPU130268</t>
  </si>
  <si>
    <t>JANELA BASCULANTE (J1) 60x75 CM.</t>
  </si>
  <si>
    <t>CPU130269</t>
  </si>
  <si>
    <t>JANELA DE CORRER (J2), 4 FOLHAS (ALUMÍNIO PRETO + VIDRO) 190x145 CM.</t>
  </si>
  <si>
    <t>CPU130270</t>
  </si>
  <si>
    <t>MAXIM-AR (J3) 2 FOLHAS 135x75 CM.</t>
  </si>
  <si>
    <t>CPU130271</t>
  </si>
  <si>
    <t>MAXIM-AR (J4) 2 FOLHAS 130x75 CM.</t>
  </si>
  <si>
    <t>CPU130272</t>
  </si>
  <si>
    <t>JANELA DE CORRER (J5), 2 FOLHAS (ALUMÍNIO PRETO + VIDRO) 130x60 CM.</t>
  </si>
  <si>
    <t>CPU130273</t>
  </si>
  <si>
    <t>JANELA DE CORRER (J6), 4 FOLHAS (ALUMÍNIO PRETO + VIDRO) 200x150 CM.</t>
  </si>
  <si>
    <t>CPU130274</t>
  </si>
  <si>
    <t>JANELA DE CORRER (J7), 4 FOLHAS (ALUMÍNIO PRETO + VIDRO) 124x147 CM.</t>
  </si>
  <si>
    <t>PORTAS</t>
  </si>
  <si>
    <t>CPU130275</t>
  </si>
  <si>
    <t>PORTA DE ABRIR (P1) COM MOLA HIDRÁULICA, EM VIDRO TEMPERADO, 2 FOLHAS DE 100X210CM, ESPESSURA DD 10MM, INCLUSIVE ACESSÓRIOS</t>
  </si>
  <si>
    <t>CPU130276</t>
  </si>
  <si>
    <t>PORTA DE ABRIR (P2) COM MOLA HIDRÁULICA, EM VIDRO TEMPERADO, 2 FOLHAS DE 75X210CM, ESPESSURA DD 10MM, INCLUSIVE ACESSÓRIOS</t>
  </si>
  <si>
    <t>CPU130277</t>
  </si>
  <si>
    <t>PORTA DE ABRIR/GIRO ALUMÍNIO PRETO (P3) 90x210 CM.</t>
  </si>
  <si>
    <t>CPU130278</t>
  </si>
  <si>
    <t>PORTA DE ABRIR/GIRO ALUMÍNIO PRETO (P4) 100x210 CM.</t>
  </si>
  <si>
    <t>CPU130279</t>
  </si>
  <si>
    <t>PORTA DE ABRIR/GIRO ALUMÍNIO PRETO (P5) 80x210 CM.</t>
  </si>
  <si>
    <t>CPU130280</t>
  </si>
  <si>
    <t>PORTA DE GRADE TOTAL (P6) 80x210 CM.</t>
  </si>
  <si>
    <t>9059 - Instalações Hidrossanitárias</t>
  </si>
  <si>
    <t>Instalações Hidrossanitárias</t>
  </si>
  <si>
    <t>INSTALAÇÕES HIDRÁULICAS</t>
  </si>
  <si>
    <t>90443</t>
  </si>
  <si>
    <t>RASGO LINEAR MANUAL EM ALVENARIA, PARA RAMAIS/ DISTRIBUIÇÃO DE INSTALAÇÕES HIDRÁULICAS, DIÂMETROS MENORES OU IGUAIS A 40 MM. AF_09/2023</t>
  </si>
  <si>
    <t>90466</t>
  </si>
  <si>
    <t>CHUMBAMENTO LINEAR EM ALVENARIA PARA RAMAIS/DISTRIBUIÇÃO DE INSTALAÇÕES HIDRÁULICAS COM DIÂMETROS MENORES OU IGUAIS A 40 MM. AF_09/2023</t>
  </si>
  <si>
    <t>89356</t>
  </si>
  <si>
    <t>TUBO, PVC, SOLDÁVEL, DE 25MM, INSTALADO EM RAMAL OU SUB-RAMAL DE ÁGUA - FORNECIMENTO E INSTALAÇÃO. AF_06/2022</t>
  </si>
  <si>
    <t>89362</t>
  </si>
  <si>
    <t>JOELHO 90 GRAUS, PVC, SOLDÁVEL, DN 25MM, INSTALADO EM RAMAL OU SUB-RAMAL DE ÁGUA - FORNECIMENTO E INSTALAÇÃO. AF_06/2022</t>
  </si>
  <si>
    <t>89395</t>
  </si>
  <si>
    <t>TE, PVC, SOLDÁVEL, DN 25MM, INSTALADO EM RAMAL OU SUB-RAMAL DE ÁGUA - FORNECIMENTO E INSTALAÇÃO. AF_06/2022</t>
  </si>
  <si>
    <t>89987</t>
  </si>
  <si>
    <t>REGISTRO DE GAVETA BRUTO, LATÃO, ROSCÁVEL, 3/4", COM ACABAMENTO E CANOPLA CROMADOS - FORNECIMENTO E INSTALAÇÃO. AF_08/2021</t>
  </si>
  <si>
    <t>102605</t>
  </si>
  <si>
    <t>CAIXA D´ÁGUA EM POLIETILENO, 500 LITROS - FORNECIMENTO E INSTALAÇÃO. AF_06/2021</t>
  </si>
  <si>
    <t>INSTALAÇÕES SANITÁRIAS</t>
  </si>
  <si>
    <t>89711</t>
  </si>
  <si>
    <t>TUBO PVC, SERIE NORMAL, ESGOTO PREDIAL, DN 40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</si>
  <si>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</si>
  <si>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</si>
  <si>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89713</t>
  </si>
  <si>
    <t>TUBO PVC, SERIE NORMAL, ESGOTO PREDIAL, DN 75 MM, FORNECIDO E INSTALADO EM RAMAL DE DESCARGA OU RAMAL DE ESGOTO SANITÁRIO. AF_08/2022</t>
  </si>
  <si>
    <t>89714</t>
  </si>
  <si>
    <t>TUBO PVC, SERIE NORMAL, ESGOTO PREDIAL, DN 100 MM, FORNECIDO E INSTALADO EM RAMAL DE DESCARGA OU RAMAL DE ESGOTO SANITÁRIO. AF_08/2022</t>
  </si>
  <si>
    <t>89726</t>
  </si>
  <si>
    <t>JOELHO 45 GRAUS, PVC, SERIE NORMAL, ESGOTO PREDIAL, DN 40 MM, JUNTA SOLDÁVEL, FORNECIDO E INSTALADO EM RAMAL DE DESCARGA OU RAMAL DE ESGOTO SANITÁRIO. AF_08/2022</t>
  </si>
  <si>
    <t>89732</t>
  </si>
  <si>
    <t>JOELHO 45 GRAUS, PVC, SERIE NORMAL, ESGOTO PREDIAL, DN 50 MM, JUNTA ELÁSTICA, FORNECIDO E INSTALADO EM RAMAL DE DESCARGA OU RAMAL DE ESGOTO SANITÁRIO. AF_08/2022</t>
  </si>
  <si>
    <t>89739</t>
  </si>
  <si>
    <t>JOELHO 45 GRAUS, PVC, SERIE NORMAL, ESGOTO PREDIAL, DN 75 MM, JUNTA ELÁSTICA,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</si>
  <si>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</si>
  <si>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</si>
  <si>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89724</t>
  </si>
  <si>
    <t>JOELHO 90 GRAUS, PVC, SERIE NORMAL, ESGOTO PREDIAL, DN 40 MM, JUNTA SOLDÁVEL, FORNECIDO E INSTALADO EM RAMAL DE DESCARGA OU RAMAL DE ESGOTO SANITÁRIO. AF_08/2022</t>
  </si>
  <si>
    <t>89731</t>
  </si>
  <si>
    <t>JOELHO 90 GRAUS, PVC, SERIE NORMAL, ESGOTO PREDIAL, DN 50 MM, JUNTA ELÁSTICA, FORNECIDO E INSTALADO EM RAMAL DE DESCARGA OU RAMAL DE ESGOTO SANITÁRIO. AF_08/2022</t>
  </si>
  <si>
    <t>89744</t>
  </si>
  <si>
    <t>JOELHO 90 GRAUS, PVC, SERIE NORMAL, ESGOTO PREDIAL, DN 100 MM, JUNTA ELÁSTICA, FORNECIDO E INSTALADO EM RAMAL DE DESCARGA OU RAMAL DE ESGOTO SANITÁRIO. AF_08/2022</t>
  </si>
  <si>
    <t>89785</t>
  </si>
  <si>
    <t>JUNÇÃO SIMPLES, PVC, SERIE NORMAL, ESGOTO PREDIAL, DN 50 X 50 MM, JUNTA ELÁSTICA, FORNECIDO E INSTALADO EM RAMAL DE DESCARGA OU RAMAL DE ESGOTO SANITÁRIO. AF_08/2022</t>
  </si>
  <si>
    <t>89797</t>
  </si>
  <si>
    <t>JUNÇÃO SIMPLES, PVC, SERIE NORMAL, ESGOTO PREDIAL, DN 100 X 100 MM, JUNTA ELÁSTICA, FORNECIDO E INSTALADO EM RAMAL DE DESCARGA OU RAMAL DE ESGOTO SANITÁRIO. AF_08/2022</t>
  </si>
  <si>
    <t>CPU130281</t>
  </si>
  <si>
    <t>REDUCAO EXCENTRICA PVC, DN 100 X 50 MM, PARA ESGOTO PREDIAL.</t>
  </si>
  <si>
    <t>89784</t>
  </si>
  <si>
    <t>TE, PVC, SERIE NORMAL, ESGOTO PREDIAL, DN 50 X 50 MM, JUNTA ELÁSTICA, FORNECIDO E INSTALADO EM RAMAL DE DESCARGA OU RAMAL DE ESGOTO SANITÁRIO. AF_08/2022</t>
  </si>
  <si>
    <t>104329</t>
  </si>
  <si>
    <t>CAIXA SIFONADA, COM GRELHA REDONDA, PVC, DN 150 X 150 X 50 MM, JUNTA SOLDÁVEL, FORNECIDA E INSTALADA EM RAMAL DE DESCARGA OU EM RAMAL DE ESGOTO SANITÁRIO. AF_08/2022</t>
  </si>
  <si>
    <t>CPU130282</t>
  </si>
  <si>
    <t>SISTEMA DE TRATAMENTO (BIORREATOR E BIOFILTRO).</t>
  </si>
  <si>
    <t>CPU130283</t>
  </si>
  <si>
    <t>SUMIDOURO CIRCULAR EM CONCRETO PRÉ MOLDADO, DIÂMETRO INTERNO = 1,20 M, ALTURAINTERNA = 1,36 M</t>
  </si>
  <si>
    <t>CPU130284</t>
  </si>
  <si>
    <t>CAIXA DE GORDURA EM ALVENARIA COM TIJOLOS CERÂMICOS MACIÇOS, DIMENSÕES INTERNAS40x40 CM, ALTURA =80CM.</t>
  </si>
  <si>
    <t>CPU130285</t>
  </si>
  <si>
    <t>CAIXA DE PASSAGEM PARA ESGOTO EM ALVENARIA COM TIJOLOS CERÂMICOS MACIÇOSDIMENSÕES INTERNAS 50x50 CM, h=50 cm.</t>
  </si>
  <si>
    <t>CPU130286</t>
  </si>
  <si>
    <t>CAIXA DE PASSAGEM PARA ESGOTO EM ALVENARIA COM TIJOLOS CERÂMICOS MACIÇOSDIMENSÕES INTERNAS 70x70 CM, h=60 cm.</t>
  </si>
  <si>
    <t>93358</t>
  </si>
  <si>
    <t>ESCAVAÇÃO MANUAL DE VALA. AF_09/2024</t>
  </si>
  <si>
    <t>93382</t>
  </si>
  <si>
    <t>REATERRO MANUAL DE VALAS, COM COMPACTADOR DE SOLOS DE PERCUSSÃO. AF_08/2023</t>
  </si>
  <si>
    <t>INSTALAÇÕES PLUVIAIS</t>
  </si>
  <si>
    <t>94228</t>
  </si>
  <si>
    <t>CALHA EM CHAPA DE AÇO GALVANIZADO NÚMERO 24, DESENVOLVIMENTO DE 50 CM, INCLUSO TRANSPORTE VERTICAL. AF_07/2019</t>
  </si>
  <si>
    <t>9058 - Instalações Elétricas</t>
  </si>
  <si>
    <t>Instalações Elétricas</t>
  </si>
  <si>
    <t>DISPOSITIVOS ELÉTRICOS</t>
  </si>
  <si>
    <t>91997</t>
  </si>
  <si>
    <t>TOMADA MÉDIA DE EMBUTIR (1 MÓDULO), 2P+T 20 A, INCLUINDO SUPORTE E PLACA - FORNECIMENTO E INSTALAÇÃO. AF_03/2023</t>
  </si>
  <si>
    <t>91953</t>
  </si>
  <si>
    <t>INTERRUPTOR SIMPLES (1 MÓDULO), 10A/250V, INCLUINDO SUPORTE E PLACA - FORNECIMENTO E INSTALAÇÃO. AF_03/2023</t>
  </si>
  <si>
    <t>91955</t>
  </si>
  <si>
    <t>INTERRUPTOR PARALELO (1 MÓDULO), 10A/250V, INCLUINDO SUPORTE E PLACA - FORNECIMENTO E INSTALAÇÃO. AF_03/2023</t>
  </si>
  <si>
    <t>CPU130267</t>
  </si>
  <si>
    <t>CONJUNTO PLACA 4X2" + CEGA PONTO NÃO PLUGÁVEL 10A.</t>
  </si>
  <si>
    <t>DISPOSITIVOS ELÉTRICOS EMBUTIDOS</t>
  </si>
  <si>
    <t>CPU130301</t>
  </si>
  <si>
    <t>CAIXA PASSAGEM DE EMBUTIR EM PVC ANTI-CHAMAS OU METÁLICA 4X2".</t>
  </si>
  <si>
    <t>CPU130304</t>
  </si>
  <si>
    <t>CAIXA PASSAGEM OCTOGONAL DE EMBUTIR NA LAJE EM PVC ANTI-CHAMAS OU METÁLICA 4X4".</t>
  </si>
  <si>
    <t>CPU130305</t>
  </si>
  <si>
    <t>CAIXA PASSAGEM DE EMBUTIR SPOT DE LED NA LAJE EM PVC ANTI-CHAMAS. 7W.</t>
  </si>
  <si>
    <t>97882</t>
  </si>
  <si>
    <t>CAIXA ENTERRADA ELÉTRICA RETANGULAR, EM CONCRETO PRÉ-MOLDADO, FUNDO COM BRITA, DIMENSÕES INTERNAS: 0,4X0,4X0,4 M. AF_12/2020</t>
  </si>
  <si>
    <t>ELETRODUTOS</t>
  </si>
  <si>
    <t>91855</t>
  </si>
  <si>
    <t>ELETRODUTO FLEXÍVEL CORRUGADO REFORÇADO, PVC, DN 25 MM (3/4"), PARA CIRCUITOS TERMINAIS, INSTALADO EM PAREDE - FORNECIMENTO E INSTALAÇÃO. AF_03/2023</t>
  </si>
  <si>
    <t>97668</t>
  </si>
  <si>
    <t>ELETRODUTO FLEXÍVEL CORRUGADO, PEAD, DN 63 (2"), PARA REDE ENTERRADA DE DISTRIBUIÇÃO DE ENERGIA ELÉTRICA - FORNECIMENTO E INSTALAÇÃO. AF_12/2021</t>
  </si>
  <si>
    <t>QUADROS ELÉTRICOS</t>
  </si>
  <si>
    <t>101883</t>
  </si>
  <si>
    <t>QUADRO DE DISTRIBUIÇÃO DE ENERGIA EM CHAPA DE AÇO GALVANIZADO, DE EMBUTIR, COM BARRAMENTO TRIFÁSICO, PARA 18 DISJUNTORES DIN 100A - FORNECIMENTO E INSTALAÇÃO. AF_07/2025</t>
  </si>
  <si>
    <t>CPU130312</t>
  </si>
  <si>
    <t>BARRAMENTO DE COBRE PARA NEUTRO OU TERRA 1.1/2" x 1.1/8".</t>
  </si>
  <si>
    <t>93672</t>
  </si>
  <si>
    <t>DISJUNTOR TRIPOLAR TIPO DIN, CORRENTE NOMINAL DE 40A - FORNECIMENTO E INSTALAÇÃO. AF_07/2025</t>
  </si>
  <si>
    <t>93655</t>
  </si>
  <si>
    <t>DISJUNTOR MONOPOLAR TIPO DIN, CORRENTE NOMINAL DE 20A - FORNECIMENTO E INSTALAÇÃO. AF_07/2025</t>
  </si>
  <si>
    <t>93654</t>
  </si>
  <si>
    <t>DISJUNTOR MONOPOLAR TIPO DIN, CORRENTE NOMINAL DE 16A - FORNECIMENTO E INSTALAÇÃO. AF_07/2025</t>
  </si>
  <si>
    <t>CPU130315</t>
  </si>
  <si>
    <t>DISPOSITIVO DE PROTEÇÃO CONTRA SURTO 275 V- CLASSE C 45KA.</t>
  </si>
  <si>
    <t>CPU130311</t>
  </si>
  <si>
    <t>ISOLADOR DE FASE, PROTETOR DE BARRAMENTO TIPO PINO 220V.</t>
  </si>
  <si>
    <t>PADRÃO DE ENTRADA</t>
  </si>
  <si>
    <t>CPU130320</t>
  </si>
  <si>
    <t>POSTE CONCRETO PADRÃO ENTRADA CELESC KIT POSTINHO 8M 100DAN.</t>
  </si>
  <si>
    <t>CPU130331</t>
  </si>
  <si>
    <t>CAIXA PARA MEDIDOR ELETRÔNICO ESPECIAL POLIFÁSICA  FABRICADA EM ACRÍLICO PADRÃOCELESC.</t>
  </si>
  <si>
    <t>CPU130332</t>
  </si>
  <si>
    <t>ARMAÇÃO E ISOLADOR TIPO ROLDANA DE CERÂMICA COM PARAFUSO ZINCADO A QUENTE 3/8 X7".</t>
  </si>
  <si>
    <t>CPU130336</t>
  </si>
  <si>
    <t>TERMINAL TIPO PINO MACIÇO DE COMPRESSÃO TCM 10MM² LONGO.</t>
  </si>
  <si>
    <t>CPU130344</t>
  </si>
  <si>
    <t>TERMINAL TIPO PINO MACIÇO DE COMPRESSÃO TCM 10MM² CURTO.</t>
  </si>
  <si>
    <t>CPU130345</t>
  </si>
  <si>
    <t>CONECTOR DERIVAÇÃO PERFURANTE CDP  TIPO PICING 16 A 120MM 10MM2.</t>
  </si>
  <si>
    <t>CPU130346</t>
  </si>
  <si>
    <t>CONECTOR BORNE SAKI DE PASSAGEM 35MM².</t>
  </si>
  <si>
    <t>Tabela Referencial de Preço SINAPI 2025 ABRIL Desonerada</t>
  </si>
  <si>
    <t>92980</t>
  </si>
  <si>
    <t>CABO DE COBRE FLEXÍVEL ISOLADO, 10 MM², ANTI-CHAMA 0,6/1,0 KV, PARA DISTRIBUIÇÃO - FORNECIMENTO E INSTALAÇÃO. AF_10/2020</t>
  </si>
  <si>
    <t>CPU130347</t>
  </si>
  <si>
    <t>CAIXA DE PASSAGEM/INSP. ATERRAMENTO PLÁSTICA 20X20.</t>
  </si>
  <si>
    <t>96985</t>
  </si>
  <si>
    <t>HASTE DE ATERRAMENTO, DIÂMETRO 5/8", COM 3 METROS - FORNECIMENTO E INSTALAÇÃO. AF_08/2023</t>
  </si>
  <si>
    <t>104750</t>
  </si>
  <si>
    <t>CONECTOR GRAMPO METÁLICO TIPO OLHAL, PARA SPDA, PARA HASTE DE ATERRAMENTO DE 5/8'' E CABOS DE 10 A 50 MM2 - FORNECIMENTO E INSTALAÇÃO. AF_08/2023</t>
  </si>
  <si>
    <t>ACESSÓRIOS</t>
  </si>
  <si>
    <t>CPU130348</t>
  </si>
  <si>
    <t>FITA ISOLANTE AMANCO, 3M OU EQUIVALENTE TÉCNICO.</t>
  </si>
  <si>
    <t>CPU130349</t>
  </si>
  <si>
    <t>LUVA DE PRESSÃO PARA EMENDA DE ELETRODUTO FLEXIVEL EM PVC ANTI-CHAMA 3/4".</t>
  </si>
  <si>
    <t>ATERRAMENTO</t>
  </si>
  <si>
    <t>CPU130351</t>
  </si>
  <si>
    <t>CABO DE COBRE NÚ SEMI-RIGIDO 16MM2.</t>
  </si>
  <si>
    <t>98111</t>
  </si>
  <si>
    <t>CAIXA DE INSPEÇÃO PARA ATERRAMENTO, CIRCULAR, EM POLIETILENO, DIÂMETRO INTERNO = 0,3 M. AF_12/2020</t>
  </si>
  <si>
    <t>ILUMINAÇÃO</t>
  </si>
  <si>
    <t>CPU130358</t>
  </si>
  <si>
    <t>LUMINÁRA LED SOBREPOR 40W.</t>
  </si>
  <si>
    <t>101657</t>
  </si>
  <si>
    <t>LUMINÁRIA DE LED PARA ILUMINAÇÃO PÚBLICA, DE 98 W ATÉ 137 W - FORNECIMENTO E INSTALAÇÃO. AF_02/2025_PS</t>
  </si>
  <si>
    <t>CPU130359</t>
  </si>
  <si>
    <t>APARELHO DE ILUMINAÇÃO TIPO ARANDELA PARA MUROS EXTERNOS IP67 COM CORPO EMALUMINIO. 220VCA  10W.</t>
  </si>
  <si>
    <t>CPU130360</t>
  </si>
  <si>
    <t>APARELHO DE ILUMINAÇÃO TIPO SPOT DIRECIONAVEL EXTERNOS IP67. 220VCA  10W.</t>
  </si>
  <si>
    <t>CPU130362</t>
  </si>
  <si>
    <t>TRILHO DE LED DE EMBUTIR 315CM, COM FITA LED 12VCC + FONTE DE 40W 220VCA/12VCC.</t>
  </si>
  <si>
    <t>DISPOSITIVOS ELÉTRICOS ESPECÍFICOS</t>
  </si>
  <si>
    <t>101632</t>
  </si>
  <si>
    <t>RELÉ FOTOELÉTRICO PARA COMANDO DE ILUMINAÇÃO EXTERNA 1000 W - FORNECIMENTO E INSTALAÇÃO. AF_02/2025</t>
  </si>
  <si>
    <t>CABOS ELÉTRICOS</t>
  </si>
  <si>
    <t>91924</t>
  </si>
  <si>
    <t>CABO DE COBRE FLEXÍVEL ISOLADO, 1,5 MM², ANTI-CHAMA 450/750 V, PARA CIRCUITOS TERMINAIS - FORNECIMENTO E INSTALAÇÃO. AF_03/2023</t>
  </si>
  <si>
    <t>91926</t>
  </si>
  <si>
    <t>CABO DE COBRE FLEXÍVEL ISOLADO, 2,5 MM², ANTI-CHAMA 450/750 V, PARA CIRCUITOS TERMINAIS - FORNECIMENTO E INSTALAÇÃO. AF_03/2023</t>
  </si>
  <si>
    <t>91928</t>
  </si>
  <si>
    <t>CABO DE COBRE FLEXÍVEL ISOLADO, 4 MM², ANTI-CHAMA 450/750 V, PARA CIRCUITOS TERMINAIS - FORNECIMENTO E INSTALAÇÃO. AF_03/2023</t>
  </si>
  <si>
    <t>91933</t>
  </si>
  <si>
    <t>CABO DE COBRE FLEXÍVEL ISOLADO, 10 MM², ANTI-CHAMA 0,6/1,0 KV, PARA CIRCUITOS TERMINAIS - FORNECIMENTO E INSTALAÇÃO. AF_03/2023</t>
  </si>
  <si>
    <t>9107 - Instalação Rede Lógica e Telefonia</t>
  </si>
  <si>
    <t>Instalação Rede Lógica e Telefonia</t>
  </si>
  <si>
    <t>RACK E QUADROS</t>
  </si>
  <si>
    <t>CPU130374</t>
  </si>
  <si>
    <t>RACK DE PAREDE REFORÇADO (PRETO), PORTA ACRILICO, 16UN 19".</t>
  </si>
  <si>
    <t>DISPOSITIVOS EMBUTIDOS E PLACAS 2X4"</t>
  </si>
  <si>
    <t>97883</t>
  </si>
  <si>
    <t>CAIXA ENTERRADA ELÉTRICA RETANGULAR, EM CONCRETO PRÉ-MOLDADO, FUNDO COM BRITA, DIMENSÕES INTERNAS: 0,6X0,6X0,5 M. AF_12/2020</t>
  </si>
  <si>
    <t>98307</t>
  </si>
  <si>
    <t>TOMADA DE REDE RJ45 - FORNECIMENTO E INSTALAÇÃO. AF_08/2025</t>
  </si>
  <si>
    <t>CPU130382</t>
  </si>
  <si>
    <t>CONJUNTO PLACA 2 X RJ45</t>
  </si>
  <si>
    <t>CPU130380</t>
  </si>
  <si>
    <t>CAIXA PASSAGEM DE EMBUTIR EM PVC ANTI-CHAMAS OU METÁLICA 4X2"</t>
  </si>
  <si>
    <t>EQUIPAMENTOS DO RACK</t>
  </si>
  <si>
    <t>CPU130445</t>
  </si>
  <si>
    <t>CENTRAL DE ALARME SEGURANÇA  SEM FIO, MODELO: INTELBRAS - AMT 2018.</t>
  </si>
  <si>
    <t>CPU130440</t>
  </si>
  <si>
    <t>HD 1TB DE ARMAZENAMENTO PARA DVR</t>
  </si>
  <si>
    <t>CPU130434</t>
  </si>
  <si>
    <t>DVR PARA CAMERAS IP 16 CANAIS REF: INTELBRAS  NVD 1316.</t>
  </si>
  <si>
    <t>98302</t>
  </si>
  <si>
    <t>PATCH PANEL 24 PORTAS, CATEGORIA 6 - FORNECIMENTO E INSTALAÇÃO. AF_08/2025</t>
  </si>
  <si>
    <t>CPU130427</t>
  </si>
  <si>
    <t>SWITCH GERENCIÁVEL - POE -  10/100 - 24 PORTAS.</t>
  </si>
  <si>
    <t>CPU130423</t>
  </si>
  <si>
    <t>GUIA PARA CABOS RACK 19" - 1U - PRETO.</t>
  </si>
  <si>
    <t>CPU130420</t>
  </si>
  <si>
    <t>PLACA FECHAMENTO - TAMPA CEGA RACK 19" - 1U.</t>
  </si>
  <si>
    <t>CABOS E REDES</t>
  </si>
  <si>
    <t>CPU130453</t>
  </si>
  <si>
    <t>CABO DE REDE UTP, 4PARES CAT 6, REF. FURUKAWA 23400174, 24AWG.</t>
  </si>
  <si>
    <t>CPU130455</t>
  </si>
  <si>
    <t>PATCH CORD (CABO DE REDE), CATEGORIA 6 (CAT 6) UTP, 23 AWG, 4 PARES, EXTENSAO DE 1,50 M.</t>
  </si>
  <si>
    <t>CPU130459</t>
  </si>
  <si>
    <t>PATCH CORD (CABO DE REDE), CATEGORIA 6 (CAT 6) UTP, 23 AWG, 4 PARES, EXTENSÃO DE 2,50 M.</t>
  </si>
  <si>
    <t>CÂMERAS E ALARMES</t>
  </si>
  <si>
    <t>CPU130508</t>
  </si>
  <si>
    <t>CAIXA PARA PROTEÇÃO DE CAMERAS CFTV, REF. DBOX-040 DSI.</t>
  </si>
  <si>
    <t>CPU130512</t>
  </si>
  <si>
    <t>"SENSOR DE ALARME SEM FIO COMPATIVEL COM CENTRAL ESPECIFICADA (Ref.: Intelbras IVP 3000 CF)".</t>
  </si>
  <si>
    <t>CPU130497</t>
  </si>
  <si>
    <t>CAMERA IP FIXA, LENTE 6 A 10MM (Ref.: Intelbras VIP 3240 Z G3).</t>
  </si>
  <si>
    <t>CPU130490</t>
  </si>
  <si>
    <t>CAMERA IP DOME (PTZ) LENTE 2,8 A 4MM (Ref.: Intelbras VIP 3430 D IA).</t>
  </si>
  <si>
    <t>EQUIPAMENTOS WIFI</t>
  </si>
  <si>
    <t>CPU130525</t>
  </si>
  <si>
    <t>ACESS POINT WIFI. POE, 2,4 /5GHZ  (Ref.: TP-Link AC1350 EAP225).</t>
  </si>
  <si>
    <t>9065 - Instalações Preventivas De Incêndio</t>
  </si>
  <si>
    <t>Instalações Preventivas De Incêndio</t>
  </si>
  <si>
    <t>101908</t>
  </si>
  <si>
    <t>EXTINTOR DE INCÊNDIO PORTÁTIL COM CARGA DE PQS DE 4 KG, CLASSE BC - FORNECIMENTO E INSTALAÇÃO. AF_10/2020_PE</t>
  </si>
  <si>
    <t>CPU130679</t>
  </si>
  <si>
    <t>LUMINARIA DE EMERGÊNCIA 30 LEDS, POTENCIA 2 W, BATERIA DE LITIO, AUTONOMIA DE 6HORAS.</t>
  </si>
  <si>
    <t>CPU130681</t>
  </si>
  <si>
    <t>PLACA DE SAÍDA LUMINOSA, FACE ÚNICA.</t>
  </si>
  <si>
    <t>CPU130688</t>
  </si>
  <si>
    <t>GRADE DE VENTILAÇÃO PERMANENTE 20X20.</t>
  </si>
  <si>
    <t>CPU130690</t>
  </si>
  <si>
    <t>INSTALAÇÕES DE GLP.</t>
  </si>
  <si>
    <t>CPU130693</t>
  </si>
  <si>
    <t>ABRIGO PARA INSTALAÇÕES DE GÁS.</t>
  </si>
  <si>
    <t>CPU130694</t>
  </si>
  <si>
    <t>PLACA DE INDICAÇÃO DE EXTINTOR.</t>
  </si>
  <si>
    <t>9066 - Instalação De Ar Condicionado</t>
  </si>
  <si>
    <t>Instalação De Ar Condicionado</t>
  </si>
  <si>
    <t>CPU130699</t>
  </si>
  <si>
    <t>CALÇO DE BORRACHA PARA CONDENSADORA (SPLIT) (CONJUNTO COM 4 UNIDADES).</t>
  </si>
  <si>
    <t>CPU130700</t>
  </si>
  <si>
    <t>VENTILADOR AXIAL / EXAUSTOR (REF. VENTISOL KIT150mm).</t>
  </si>
  <si>
    <t>103246</t>
  </si>
  <si>
    <t>AR CONDICIONADO SPLIT ON/OFF, HI-WALL (PAREDE), 9000 BTUS/H, CICLO QUENTE/FRIO - FORNECIMENTO E INSTALAÇÃO. AF_11/2021_PE</t>
  </si>
  <si>
    <t>103249</t>
  </si>
  <si>
    <t>AR CONDICIONADO SPLIT ON/OFF, HI-WALL (PAREDE), 12000 BTUS/H, CICLO QUENTE/FRIO - FORNECIMENTO E INSTALAÇÃO. AF_11/2021_PE</t>
  </si>
  <si>
    <t>103290</t>
  </si>
  <si>
    <t>TUBO EM COBRE FLEXÍVEL, DN 3/8", COM ISOLAMENTO, INSTALADO EM FORRO, PARA RAMAL DE ALIMENTAÇÃO DE AR CONDICIONADO, INCLUSO FIXADOR. AF_11/2021</t>
  </si>
  <si>
    <t>103291</t>
  </si>
  <si>
    <t>TUBO EM COBRE FLEXÍVEL, DN 1/2", COM ISOLAMENTO, INSTALADO EM FORRO, PARA RAMAL DE ALIMENTAÇÃO DE AR CONDICIONADO, INCLUSO FIXADOR. AF_11/2021</t>
  </si>
  <si>
    <t>104315</t>
  </si>
  <si>
    <t>TUBO, PVC, SOLDÁVEL, DE 20MM, INSTALADO EM DRENO DE AR CONDICIONADO - FORNECIMENTO E INSTALAÇÃO. AF_08/2022</t>
  </si>
  <si>
    <t>9115 - Louças e Metais</t>
  </si>
  <si>
    <t>Louças e Metais</t>
  </si>
  <si>
    <t>86931</t>
  </si>
  <si>
    <t>VASO SANITÁRIO SIFONADO COM CAIXA ACOPLADA LOUÇA BRANCA, INCLUSO ENGATE FLEXÍVEL EM PLÁSTICO BRANCO, 1/2 X 40CM - FORNECIMENTO E INSTALAÇÃO. AF_01/2020</t>
  </si>
  <si>
    <t>95472</t>
  </si>
  <si>
    <t>VASO SANITARIO SIFONADO CONVENCIONAL PARA PCD SEM FURO FRONTAL COM LOUÇA BRANCA SEM ASSENTO, INCLUSO CONJUNTO DE LIGAÇÃO PARA BACIA SANITÁRIA AJUSTÁVEL - FORNECIMENTO E INSTALAÇÃO. AF_01/2020</t>
  </si>
  <si>
    <t>86904</t>
  </si>
  <si>
    <t>LAVATÓRIO LOUÇA BRANCA SUSPENSO, 29,5 X 39CM OU EQUIVALENTE, PADRÃO POPULAR - FORNECIMENTO E INSTALAÇÃO. AF_01/2020</t>
  </si>
  <si>
    <t>100872</t>
  </si>
  <si>
    <t>BARRA DE APOIO RETA, EM ALUMINIO, COMPRIMENTO 80 CM, FIXADA NA PAREDE - FORNECIMENTO E INSTALAÇÃO. AF_01/2020</t>
  </si>
  <si>
    <t>100871</t>
  </si>
  <si>
    <t>BARRA DE APOIO RETA, EM ALUMINIO, COMPRIMENTO 70 CM, FIXADA NA PAREDE - FORNECIMENTO E INSTALAÇÃO. AF_01/2020</t>
  </si>
  <si>
    <t>CPU130705</t>
  </si>
  <si>
    <t>BARRA DE APOIO RETA, 40 CM, ALUMÍNIO.</t>
  </si>
  <si>
    <t>CPU130703</t>
  </si>
  <si>
    <t>FIXAÇÃO DE CHAPA E PUXADOR EM PORTA (SANITÁRIO ACESSÍVEL).</t>
  </si>
  <si>
    <t>86906</t>
  </si>
  <si>
    <t>TORNEIRA CROMADA DE MESA, 1/2" OU 3/4", PARA LAVATÓRIO, PADRÃO POPULAR - FORNECIMENTO E INSTALAÇÃO. AF_01/2020</t>
  </si>
  <si>
    <t>CPU130707</t>
  </si>
  <si>
    <t>TORNEIRA PNE.</t>
  </si>
  <si>
    <t>CPU130709</t>
  </si>
  <si>
    <t>ESPELHO CRISTAL ESPESSURA 4 MM, COM MOLDURA E COMPENSADO 6MM PLASTIFICADOCOLADO.</t>
  </si>
  <si>
    <t>CPU130710</t>
  </si>
  <si>
    <t>BOTOEIRA E ALARME DE EMERGÊNCIA PARA BANHEIRO PNE.</t>
  </si>
  <si>
    <t>95547</t>
  </si>
  <si>
    <t>SABONETEIRA PLASTICA TIPO DISPENSER PARA SABONETE LIQUIDO COM RESERVATORIO 800 A 1500 ML, INCLUSO FIXAÇÃO. AF_01/2020</t>
  </si>
  <si>
    <t>CPU130711</t>
  </si>
  <si>
    <t>TOALHEIRO PLASTICO TIPO DISPENSER PARA PAPEL TOALHA INTERFOLHADO.</t>
  </si>
  <si>
    <t>CPU130712</t>
  </si>
  <si>
    <t>PAPELEIRA PLASTICA TIPO DISPENSER PARA PAPEL HIGIENICO ROLAO.</t>
  </si>
  <si>
    <t>CPU130713</t>
  </si>
  <si>
    <t>TORNEIRA ELETRICA DE PAREDE, PLASTICA, BICA ALTA, PARA COZINHA, 5500 W (110/220 V).</t>
  </si>
  <si>
    <t>CPU130714</t>
  </si>
  <si>
    <t>BANCADA DE MÁRMORE SINTÉTICO, DE 120 X 60CM, COM CUBA INTEGRADA - FORNECIMENTO EINSTALAÇÃO, TRANSPORTE E MURETAS.</t>
  </si>
  <si>
    <t>CPU130716</t>
  </si>
  <si>
    <t>BEBEDOURO INDUSTRIAL DE COLUNA (METÁLICO). Ref. 40 Litros.</t>
  </si>
  <si>
    <t>86926</t>
  </si>
  <si>
    <t>TANQUE DE MÁRMORE SINTÉTICO COM COLUNA, 22L OU EQUIVALENTE, INCLUSO SIFÃO FLEXÍVEL EM PVC, VÁLVULA PLÁSTICA E TORNEIRA DE PLÁSTICO - FORNECIMENTO E INSTALAÇÃO. AF_01/2020</t>
  </si>
  <si>
    <t>9060 - Complementação Da Obra</t>
  </si>
  <si>
    <t>Complementação Da Obra</t>
  </si>
  <si>
    <t>SERVIÇOS COMPLEMENTARES E FINAIS</t>
  </si>
  <si>
    <t>CPU130017</t>
  </si>
  <si>
    <t>REINSTALAÇÃO DE GRADES REAPROVEITADAS (COZINHA, SANITÁRIO FUNCIONÁRIOS, ARQUIVO,ESCRIVÃ (2x) E DELEGADO (2x) E SALA IMPRESSORA.</t>
  </si>
  <si>
    <t>CPU130727</t>
  </si>
  <si>
    <t>PORTÃO METÁLICO DE ELEVAÇÃO 300x240 CM.</t>
  </si>
  <si>
    <t>CPU130732</t>
  </si>
  <si>
    <t>BANCO DE CONCRETO (ESPERA DILIGÊNCIA).</t>
  </si>
  <si>
    <t>CPU130733</t>
  </si>
  <si>
    <t>PLACAS DE IDENTIFICAÇÃO DE SALAS EM ACRÍLICO.</t>
  </si>
  <si>
    <t>CPU130734</t>
  </si>
  <si>
    <t>LIXEIRAS (2 UNIDADES).</t>
  </si>
  <si>
    <t>102500</t>
  </si>
  <si>
    <t>PINTURA DE DEMARCAÇÃO DE VAGA COM TINTA ACRÍLICA, E = 10 CM, APLICAÇÃO MANUAL. AF_05/2021</t>
  </si>
  <si>
    <t>102513</t>
  </si>
  <si>
    <t>PINTURA DE SÍMBOLOS E TEXTOS COM TINTA ACRÍLICA, DEMARCAÇÃO COM FITA ADESIVA E APLICAÇÃO COM ROLO. AF_05/2021</t>
  </si>
  <si>
    <t>PAISAGISMO</t>
  </si>
  <si>
    <t>CPU130736</t>
  </si>
  <si>
    <t>GRAMA ESMERALDA.</t>
  </si>
  <si>
    <t>105521</t>
  </si>
  <si>
    <t>ESPALHAMENTO DE TERRA VEGETAL PARA O PLANTIO. AF_07/2024</t>
  </si>
  <si>
    <t xml:space="preserve">Total da Proposta: </t>
  </si>
  <si>
    <t>Sistema Integrado de Controle de Obras Públicas</t>
  </si>
  <si>
    <t>Emitido em: 01/07/2026</t>
  </si>
  <si>
    <t>Obra:</t>
  </si>
  <si>
    <t>Reforma Delegacia do Município de Lontras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</si>
  <si>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</si>
  <si>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</si>
  <si>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</si>
  <si>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</si>
  <si>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</si>
  <si>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</si>
  <si>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</si>
  <si>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</si>
  <si>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</si>
  <si>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267 - TABELA SINAPI DESONERADA DEZEMBRO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</si>
</sst>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400000</xdr:colOff>
      <xdr:row>370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400000</xdr:colOff>
      <xdr:row>370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2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509</v>
      </c>
      <c r="B6" s="17" t="s">
        <v>510</v>
      </c>
      <c r="C6" s="17"/>
      <c r="D6" s="17"/>
      <c r="H6" s="9" t="s">
        <v>517</v>
      </c>
    </row>
    <row r="7" spans="1:9">
      <c r="A7" s="10" t="s">
        <v>511</v>
      </c>
      <c r="B7" s="6"/>
    </row>
    <row r="8" spans="1:9">
      <c r="A8" s="10" t="s">
        <v>512</v>
      </c>
      <c r="B8" s="6"/>
    </row>
    <row r="9" spans="1:9">
      <c r="A9" s="10" t="s">
        <v>513</v>
      </c>
      <c r="B9" s="6"/>
      <c r="H9" s="12" t="s">
        <v>518</v>
      </c>
      <c r="I9" s="12" t="s">
        <v>519</v>
      </c>
    </row>
    <row r="10" spans="1:9">
      <c r="A10" s="10" t="s">
        <v>514</v>
      </c>
      <c r="B10" s="13" t="s">
        <v>27</v>
      </c>
      <c r="D10" s="10" t="s">
        <v>515</v>
      </c>
      <c r="E10" s="13" t="s">
        <v>27</v>
      </c>
      <c r="H10" s="13" t="e">
        <f>SUM(M:M)/O367</f>
        <v>#VALUE!</v>
      </c>
      <c r="I10" s="13" t="e">
        <f>SUM(N:N)/O367</f>
        <v>#VALUE!</v>
      </c>
    </row>
    <row r="11" spans="1:9">
      <c r="A11" s="10" t="s">
        <v>515</v>
      </c>
      <c r="B11" s="13">
        <v>0.21379999999999999</v>
      </c>
      <c r="D11" s="10" t="s">
        <v>516</v>
      </c>
      <c r="E11" s="13" t="s">
        <v>27</v>
      </c>
    </row>
    <row r="13" spans="1:9" ht="24.95" customHeight="1">
      <c r="A13" s="10" t="s">
        <v>4</v>
      </c>
      <c r="B13" s="18" t="s">
        <v>520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21</v>
      </c>
      <c r="B20" s="3"/>
      <c r="C20" s="3" t="s">
        <v>23</v>
      </c>
      <c r="D20" s="3"/>
      <c r="E20" s="3">
        <v>0</v>
      </c>
      <c r="F20" s="1"/>
      <c r="G20" s="1"/>
      <c r="H20" s="3"/>
      <c r="I20" s="5"/>
      <c r="J20" s="3"/>
      <c r="K20" s="3"/>
      <c r="L20" s="3"/>
      <c r="M20" s="3"/>
      <c r="N20" s="3"/>
      <c r="O20" s="3"/>
      <c r="P20" s="3"/>
      <c r="Q20" s="2"/>
    </row>
    <row r="21" spans="1:17" ht="24.95" customHeight="1">
      <c r="A21" s="3" t="s">
        <v>21</v>
      </c>
      <c r="B21" s="3" t="s">
        <v>24</v>
      </c>
      <c r="C21" s="3" t="s">
        <v>25</v>
      </c>
      <c r="D21" s="3" t="s">
        <v>26</v>
      </c>
      <c r="E21" s="3">
        <v>1</v>
      </c>
      <c r="F21" s="1" t="s">
        <v>27</v>
      </c>
      <c r="G21" s="1" t="s">
        <v>27</v>
      </c>
      <c r="H21" s="2" t="e">
        <f>F21+G21</f>
        <v>#VALUE!</v>
      </c>
      <c r="I21" s="5">
        <v>0</v>
      </c>
      <c r="J21" s="2" t="e">
        <f>F21+(I21/100*F21)</f>
        <v>#VALUE!</v>
      </c>
      <c r="K21" s="2" t="e">
        <f>G21+(I21/100*G21)</f>
        <v>#VALUE!</v>
      </c>
      <c r="L21" s="2" t="e">
        <f>TRUNC(J21+K21,2)</f>
        <v>#VALUE!</v>
      </c>
      <c r="M21" s="2" t="e">
        <f>TRUNC(IF((J21+K21), (J21/(J21+K21)*O21), 0),2)</f>
        <v>#VALUE!</v>
      </c>
      <c r="N21" s="2" t="e">
        <f>TRUNC(IF((J21+K21), (K21/(J21+K21)*O21), 0),2)</f>
        <v>#VALUE!</v>
      </c>
      <c r="O21" s="2" t="e">
        <f>TRUNC(L21*E21,2)</f>
        <v>#VALUE!</v>
      </c>
      <c r="P21" s="3" t="e">
        <f>IF(O21&lt;=(Referencial!O21*1.05),"PREÇO VÁLIDO","PREÇO INVÁLIDO")</f>
        <v>#VALUE!</v>
      </c>
      <c r="Q21" s="2" t="e">
        <f>(O21/Referencial!O21)-1</f>
        <v>#VALUE!</v>
      </c>
    </row>
    <row r="22" spans="1:17" ht="24.95" customHeight="1">
      <c r="A22" s="3" t="s">
        <v>21</v>
      </c>
      <c r="B22" s="3"/>
      <c r="C22" s="3" t="s">
        <v>28</v>
      </c>
      <c r="D22" s="3"/>
      <c r="E22" s="3">
        <v>0</v>
      </c>
      <c r="F22" s="1"/>
      <c r="G22" s="1"/>
      <c r="H22" s="3"/>
      <c r="I22" s="5"/>
      <c r="J22" s="3"/>
      <c r="K22" s="3"/>
      <c r="L22" s="3"/>
      <c r="M22" s="3"/>
      <c r="N22" s="3"/>
      <c r="O22" s="3"/>
      <c r="P22" s="3"/>
      <c r="Q22" s="2"/>
    </row>
    <row r="23" spans="1:17" ht="24.95" customHeight="1">
      <c r="A23" s="3" t="s">
        <v>21</v>
      </c>
      <c r="B23" s="3" t="s">
        <v>29</v>
      </c>
      <c r="C23" s="3" t="s">
        <v>30</v>
      </c>
      <c r="D23" s="3" t="s">
        <v>31</v>
      </c>
      <c r="E23" s="3">
        <v>22.69</v>
      </c>
      <c r="F23" s="1" t="s">
        <v>27</v>
      </c>
      <c r="G23" s="1" t="s">
        <v>27</v>
      </c>
      <c r="H23" s="2" t="e">
        <f t="shared" ref="H23:H49" si="0">F23+G23</f>
        <v>#VALUE!</v>
      </c>
      <c r="I23" s="5">
        <v>29.79</v>
      </c>
      <c r="J23" s="2" t="e">
        <f t="shared" ref="J23:J49" si="1">F23+(I23/100*F23)</f>
        <v>#VALUE!</v>
      </c>
      <c r="K23" s="2" t="e">
        <f t="shared" ref="K23:K49" si="2">G23+(I23/100*G23)</f>
        <v>#VALUE!</v>
      </c>
      <c r="L23" s="2" t="e">
        <f t="shared" ref="L23:L49" si="3">TRUNC(J23+K23,2)</f>
        <v>#VALUE!</v>
      </c>
      <c r="M23" s="2" t="e">
        <f t="shared" ref="M23:M49" si="4">TRUNC(IF((J23+K23), (J23/(J23+K23)*O23), 0),2)</f>
        <v>#VALUE!</v>
      </c>
      <c r="N23" s="2" t="e">
        <f t="shared" ref="N23:N49" si="5">TRUNC(IF((J23+K23), (K23/(J23+K23)*O23), 0),2)</f>
        <v>#VALUE!</v>
      </c>
      <c r="O23" s="2" t="e">
        <f t="shared" ref="O23:O49" si="6">TRUNC(L23*E23,2)</f>
        <v>#VALUE!</v>
      </c>
      <c r="P23" s="3" t="e">
        <f>IF(O23&lt;=(Referencial!O23*1.05),"PREÇO VÁLIDO","PREÇO INVÁLIDO")</f>
        <v>#VALUE!</v>
      </c>
      <c r="Q23" s="2" t="e">
        <f>(O23/Referencial!O23)-1</f>
        <v>#VALUE!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31</v>
      </c>
      <c r="E24" s="3">
        <v>23.8</v>
      </c>
      <c r="F24" s="1" t="s">
        <v>27</v>
      </c>
      <c r="G24" s="1" t="s">
        <v>27</v>
      </c>
      <c r="H24" s="2" t="e">
        <f t="shared" si="0"/>
        <v>#VALUE!</v>
      </c>
      <c r="I24" s="5">
        <v>29.79</v>
      </c>
      <c r="J24" s="2" t="e">
        <f t="shared" si="1"/>
        <v>#VALUE!</v>
      </c>
      <c r="K24" s="2" t="e">
        <f t="shared" si="2"/>
        <v>#VALUE!</v>
      </c>
      <c r="L24" s="2" t="e">
        <f t="shared" si="3"/>
        <v>#VALUE!</v>
      </c>
      <c r="M24" s="2" t="e">
        <f t="shared" si="4"/>
        <v>#VALUE!</v>
      </c>
      <c r="N24" s="2" t="e">
        <f t="shared" si="5"/>
        <v>#VALUE!</v>
      </c>
      <c r="O24" s="2" t="e">
        <f t="shared" si="6"/>
        <v>#VALUE!</v>
      </c>
      <c r="P24" s="3" t="e">
        <f>IF(O24&lt;=(Referencial!O24*1.05),"PREÇO VÁLIDO","PREÇO INVÁLIDO")</f>
        <v>#VALUE!</v>
      </c>
      <c r="Q24" s="2" t="e">
        <f>(O24/Referencial!O24)-1</f>
        <v>#VALUE!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36</v>
      </c>
      <c r="E25" s="3">
        <v>5.22</v>
      </c>
      <c r="F25" s="1" t="s">
        <v>27</v>
      </c>
      <c r="G25" s="1" t="s">
        <v>27</v>
      </c>
      <c r="H25" s="2" t="e">
        <f t="shared" si="0"/>
        <v>#VALUE!</v>
      </c>
      <c r="I25" s="5">
        <v>29.79</v>
      </c>
      <c r="J25" s="2" t="e">
        <f t="shared" si="1"/>
        <v>#VALUE!</v>
      </c>
      <c r="K25" s="2" t="e">
        <f t="shared" si="2"/>
        <v>#VALUE!</v>
      </c>
      <c r="L25" s="2" t="e">
        <f t="shared" si="3"/>
        <v>#VALUE!</v>
      </c>
      <c r="M25" s="2" t="e">
        <f t="shared" si="4"/>
        <v>#VALUE!</v>
      </c>
      <c r="N25" s="2" t="e">
        <f t="shared" si="5"/>
        <v>#VALUE!</v>
      </c>
      <c r="O25" s="2" t="e">
        <f t="shared" si="6"/>
        <v>#VALUE!</v>
      </c>
      <c r="P25" s="3" t="e">
        <f>IF(O25&lt;=(Referencial!O25*1.05),"PREÇO VÁLIDO","PREÇO INVÁLIDO")</f>
        <v>#VALUE!</v>
      </c>
      <c r="Q25" s="2" t="e">
        <f>(O25/Referencial!O25)-1</f>
        <v>#VALUE!</v>
      </c>
    </row>
    <row r="26" spans="1:17" ht="24.95" customHeight="1">
      <c r="A26" s="3" t="s">
        <v>21</v>
      </c>
      <c r="B26" s="3" t="s">
        <v>37</v>
      </c>
      <c r="C26" s="3" t="s">
        <v>38</v>
      </c>
      <c r="D26" s="3" t="s">
        <v>31</v>
      </c>
      <c r="E26" s="3">
        <v>45.99</v>
      </c>
      <c r="F26" s="1" t="s">
        <v>27</v>
      </c>
      <c r="G26" s="1" t="s">
        <v>27</v>
      </c>
      <c r="H26" s="2" t="e">
        <f t="shared" si="0"/>
        <v>#VALUE!</v>
      </c>
      <c r="I26" s="5">
        <v>29.79</v>
      </c>
      <c r="J26" s="2" t="e">
        <f t="shared" si="1"/>
        <v>#VALUE!</v>
      </c>
      <c r="K26" s="2" t="e">
        <f t="shared" si="2"/>
        <v>#VALUE!</v>
      </c>
      <c r="L26" s="2" t="e">
        <f t="shared" si="3"/>
        <v>#VALUE!</v>
      </c>
      <c r="M26" s="2" t="e">
        <f t="shared" si="4"/>
        <v>#VALUE!</v>
      </c>
      <c r="N26" s="2" t="e">
        <f t="shared" si="5"/>
        <v>#VALUE!</v>
      </c>
      <c r="O26" s="2" t="e">
        <f t="shared" si="6"/>
        <v>#VALUE!</v>
      </c>
      <c r="P26" s="3" t="e">
        <f>IF(O26&lt;=(Referencial!O26*1.05),"PREÇO VÁLIDO","PREÇO INVÁLIDO")</f>
        <v>#VALUE!</v>
      </c>
      <c r="Q26" s="2" t="e">
        <f>(O26/Referencial!O26)-1</f>
        <v>#VALUE!</v>
      </c>
    </row>
    <row r="27" spans="1:17" ht="24.95" customHeight="1">
      <c r="A27" s="3" t="s">
        <v>21</v>
      </c>
      <c r="B27" s="3" t="s">
        <v>39</v>
      </c>
      <c r="C27" s="3" t="s">
        <v>40</v>
      </c>
      <c r="D27" s="3" t="s">
        <v>26</v>
      </c>
      <c r="E27" s="3">
        <v>5</v>
      </c>
      <c r="F27" s="1" t="s">
        <v>27</v>
      </c>
      <c r="G27" s="1" t="s">
        <v>27</v>
      </c>
      <c r="H27" s="2" t="e">
        <f t="shared" si="0"/>
        <v>#VALUE!</v>
      </c>
      <c r="I27" s="5">
        <v>29.79</v>
      </c>
      <c r="J27" s="2" t="e">
        <f t="shared" si="1"/>
        <v>#VALUE!</v>
      </c>
      <c r="K27" s="2" t="e">
        <f t="shared" si="2"/>
        <v>#VALUE!</v>
      </c>
      <c r="L27" s="2" t="e">
        <f t="shared" si="3"/>
        <v>#VALUE!</v>
      </c>
      <c r="M27" s="2" t="e">
        <f t="shared" si="4"/>
        <v>#VALUE!</v>
      </c>
      <c r="N27" s="2" t="e">
        <f t="shared" si="5"/>
        <v>#VALUE!</v>
      </c>
      <c r="O27" s="2" t="e">
        <f t="shared" si="6"/>
        <v>#VALUE!</v>
      </c>
      <c r="P27" s="3" t="e">
        <f>IF(O27&lt;=(Referencial!O27*1.05),"PREÇO VÁLIDO","PREÇO INVÁLIDO")</f>
        <v>#VALUE!</v>
      </c>
      <c r="Q27" s="2" t="e">
        <f>(O27/Referencial!O27)-1</f>
        <v>#VALUE!</v>
      </c>
    </row>
    <row r="28" spans="1:17" ht="24.95" customHeight="1">
      <c r="A28" s="3" t="s">
        <v>21</v>
      </c>
      <c r="B28" s="3" t="s">
        <v>41</v>
      </c>
      <c r="C28" s="3" t="s">
        <v>42</v>
      </c>
      <c r="D28" s="3" t="s">
        <v>43</v>
      </c>
      <c r="E28" s="3">
        <v>2.96</v>
      </c>
      <c r="F28" s="1" t="s">
        <v>27</v>
      </c>
      <c r="G28" s="1" t="s">
        <v>27</v>
      </c>
      <c r="H28" s="2" t="e">
        <f t="shared" si="0"/>
        <v>#VALUE!</v>
      </c>
      <c r="I28" s="5">
        <v>29.79</v>
      </c>
      <c r="J28" s="2" t="e">
        <f t="shared" si="1"/>
        <v>#VALUE!</v>
      </c>
      <c r="K28" s="2" t="e">
        <f t="shared" si="2"/>
        <v>#VALUE!</v>
      </c>
      <c r="L28" s="2" t="e">
        <f t="shared" si="3"/>
        <v>#VALUE!</v>
      </c>
      <c r="M28" s="2" t="e">
        <f t="shared" si="4"/>
        <v>#VALUE!</v>
      </c>
      <c r="N28" s="2" t="e">
        <f t="shared" si="5"/>
        <v>#VALUE!</v>
      </c>
      <c r="O28" s="2" t="e">
        <f t="shared" si="6"/>
        <v>#VALUE!</v>
      </c>
      <c r="P28" s="3" t="e">
        <f>IF(O28&lt;=(Referencial!O28*1.05),"PREÇO VÁLIDO","PREÇO INVÁLIDO")</f>
        <v>#VALUE!</v>
      </c>
      <c r="Q28" s="2" t="e">
        <f>(O28/Referencial!O28)-1</f>
        <v>#VALUE!</v>
      </c>
    </row>
    <row r="29" spans="1:17" ht="24.95" customHeight="1">
      <c r="A29" s="3" t="s">
        <v>21</v>
      </c>
      <c r="B29" s="3" t="s">
        <v>44</v>
      </c>
      <c r="C29" s="3" t="s">
        <v>45</v>
      </c>
      <c r="D29" s="3" t="s">
        <v>43</v>
      </c>
      <c r="E29" s="3">
        <v>744</v>
      </c>
      <c r="F29" s="1" t="s">
        <v>27</v>
      </c>
      <c r="G29" s="1" t="s">
        <v>27</v>
      </c>
      <c r="H29" s="2" t="e">
        <f t="shared" si="0"/>
        <v>#VALUE!</v>
      </c>
      <c r="I29" s="5">
        <v>29.79</v>
      </c>
      <c r="J29" s="2" t="e">
        <f t="shared" si="1"/>
        <v>#VALUE!</v>
      </c>
      <c r="K29" s="2" t="e">
        <f t="shared" si="2"/>
        <v>#VALUE!</v>
      </c>
      <c r="L29" s="2" t="e">
        <f t="shared" si="3"/>
        <v>#VALUE!</v>
      </c>
      <c r="M29" s="2" t="e">
        <f t="shared" si="4"/>
        <v>#VALUE!</v>
      </c>
      <c r="N29" s="2" t="e">
        <f t="shared" si="5"/>
        <v>#VALUE!</v>
      </c>
      <c r="O29" s="2" t="e">
        <f t="shared" si="6"/>
        <v>#VALUE!</v>
      </c>
      <c r="P29" s="3" t="e">
        <f>IF(O29&lt;=(Referencial!O29*1.05),"PREÇO VÁLIDO","PREÇO INVÁLIDO")</f>
        <v>#VALUE!</v>
      </c>
      <c r="Q29" s="2" t="e">
        <f>(O29/Referencial!O29)-1</f>
        <v>#VALUE!</v>
      </c>
    </row>
    <row r="30" spans="1:17" ht="24.95" customHeight="1">
      <c r="A30" s="3" t="s">
        <v>21</v>
      </c>
      <c r="B30" s="3" t="s">
        <v>46</v>
      </c>
      <c r="C30" s="3" t="s">
        <v>47</v>
      </c>
      <c r="D30" s="3" t="s">
        <v>26</v>
      </c>
      <c r="E30" s="3">
        <v>50</v>
      </c>
      <c r="F30" s="1" t="s">
        <v>27</v>
      </c>
      <c r="G30" s="1" t="s">
        <v>27</v>
      </c>
      <c r="H30" s="2" t="e">
        <f t="shared" si="0"/>
        <v>#VALUE!</v>
      </c>
      <c r="I30" s="5">
        <v>29.79</v>
      </c>
      <c r="J30" s="2" t="e">
        <f t="shared" si="1"/>
        <v>#VALUE!</v>
      </c>
      <c r="K30" s="2" t="e">
        <f t="shared" si="2"/>
        <v>#VALUE!</v>
      </c>
      <c r="L30" s="2" t="e">
        <f t="shared" si="3"/>
        <v>#VALUE!</v>
      </c>
      <c r="M30" s="2" t="e">
        <f t="shared" si="4"/>
        <v>#VALUE!</v>
      </c>
      <c r="N30" s="2" t="e">
        <f t="shared" si="5"/>
        <v>#VALUE!</v>
      </c>
      <c r="O30" s="2" t="e">
        <f t="shared" si="6"/>
        <v>#VALUE!</v>
      </c>
      <c r="P30" s="3" t="e">
        <f>IF(O30&lt;=(Referencial!O30*1.05),"PREÇO VÁLIDO","PREÇO INVÁLIDO")</f>
        <v>#VALUE!</v>
      </c>
      <c r="Q30" s="2" t="e">
        <f>(O30/Referencial!O30)-1</f>
        <v>#VALUE!</v>
      </c>
    </row>
    <row r="31" spans="1:17" ht="24.95" customHeight="1">
      <c r="A31" s="3" t="s">
        <v>21</v>
      </c>
      <c r="B31" s="3" t="s">
        <v>48</v>
      </c>
      <c r="C31" s="3" t="s">
        <v>49</v>
      </c>
      <c r="D31" s="3" t="s">
        <v>26</v>
      </c>
      <c r="E31" s="3">
        <v>22</v>
      </c>
      <c r="F31" s="1" t="s">
        <v>27</v>
      </c>
      <c r="G31" s="1" t="s">
        <v>27</v>
      </c>
      <c r="H31" s="2" t="e">
        <f t="shared" si="0"/>
        <v>#VALUE!</v>
      </c>
      <c r="I31" s="5">
        <v>29.79</v>
      </c>
      <c r="J31" s="2" t="e">
        <f t="shared" si="1"/>
        <v>#VALUE!</v>
      </c>
      <c r="K31" s="2" t="e">
        <f t="shared" si="2"/>
        <v>#VALUE!</v>
      </c>
      <c r="L31" s="2" t="e">
        <f t="shared" si="3"/>
        <v>#VALUE!</v>
      </c>
      <c r="M31" s="2" t="e">
        <f t="shared" si="4"/>
        <v>#VALUE!</v>
      </c>
      <c r="N31" s="2" t="e">
        <f t="shared" si="5"/>
        <v>#VALUE!</v>
      </c>
      <c r="O31" s="2" t="e">
        <f t="shared" si="6"/>
        <v>#VALUE!</v>
      </c>
      <c r="P31" s="3" t="e">
        <f>IF(O31&lt;=(Referencial!O31*1.05),"PREÇO VÁLIDO","PREÇO INVÁLIDO")</f>
        <v>#VALUE!</v>
      </c>
      <c r="Q31" s="2" t="e">
        <f>(O31/Referencial!O31)-1</f>
        <v>#VALUE!</v>
      </c>
    </row>
    <row r="32" spans="1:17" ht="24.95" customHeight="1">
      <c r="A32" s="3" t="s">
        <v>21</v>
      </c>
      <c r="B32" s="3" t="s">
        <v>50</v>
      </c>
      <c r="C32" s="3" t="s">
        <v>51</v>
      </c>
      <c r="D32" s="3" t="s">
        <v>36</v>
      </c>
      <c r="E32" s="3">
        <v>55.77</v>
      </c>
      <c r="F32" s="1" t="s">
        <v>27</v>
      </c>
      <c r="G32" s="1" t="s">
        <v>27</v>
      </c>
      <c r="H32" s="2" t="e">
        <f t="shared" si="0"/>
        <v>#VALUE!</v>
      </c>
      <c r="I32" s="5">
        <v>29.79</v>
      </c>
      <c r="J32" s="2" t="e">
        <f t="shared" si="1"/>
        <v>#VALUE!</v>
      </c>
      <c r="K32" s="2" t="e">
        <f t="shared" si="2"/>
        <v>#VALUE!</v>
      </c>
      <c r="L32" s="2" t="e">
        <f t="shared" si="3"/>
        <v>#VALUE!</v>
      </c>
      <c r="M32" s="2" t="e">
        <f t="shared" si="4"/>
        <v>#VALUE!</v>
      </c>
      <c r="N32" s="2" t="e">
        <f t="shared" si="5"/>
        <v>#VALUE!</v>
      </c>
      <c r="O32" s="2" t="e">
        <f t="shared" si="6"/>
        <v>#VALUE!</v>
      </c>
      <c r="P32" s="3" t="e">
        <f>IF(O32&lt;=(Referencial!O32*1.05),"PREÇO VÁLIDO","PREÇO INVÁLIDO")</f>
        <v>#VALUE!</v>
      </c>
      <c r="Q32" s="2" t="e">
        <f>(O32/Referencial!O32)-1</f>
        <v>#VALUE!</v>
      </c>
    </row>
    <row r="33" spans="1:17" ht="24.95" customHeight="1">
      <c r="A33" s="3" t="s">
        <v>21</v>
      </c>
      <c r="B33" s="3" t="s">
        <v>52</v>
      </c>
      <c r="C33" s="3" t="s">
        <v>53</v>
      </c>
      <c r="D33" s="3" t="s">
        <v>54</v>
      </c>
      <c r="E33" s="3">
        <v>557.70000000000005</v>
      </c>
      <c r="F33" s="1" t="s">
        <v>27</v>
      </c>
      <c r="G33" s="1" t="s">
        <v>27</v>
      </c>
      <c r="H33" s="2" t="e">
        <f t="shared" si="0"/>
        <v>#VALUE!</v>
      </c>
      <c r="I33" s="5">
        <v>29.79</v>
      </c>
      <c r="J33" s="2" t="e">
        <f t="shared" si="1"/>
        <v>#VALUE!</v>
      </c>
      <c r="K33" s="2" t="e">
        <f t="shared" si="2"/>
        <v>#VALUE!</v>
      </c>
      <c r="L33" s="2" t="e">
        <f t="shared" si="3"/>
        <v>#VALUE!</v>
      </c>
      <c r="M33" s="2" t="e">
        <f t="shared" si="4"/>
        <v>#VALUE!</v>
      </c>
      <c r="N33" s="2" t="e">
        <f t="shared" si="5"/>
        <v>#VALUE!</v>
      </c>
      <c r="O33" s="2" t="e">
        <f t="shared" si="6"/>
        <v>#VALUE!</v>
      </c>
      <c r="P33" s="3" t="e">
        <f>IF(O33&lt;=(Referencial!O33*1.05),"PREÇO VÁLIDO","PREÇO INVÁLIDO")</f>
        <v>#VALUE!</v>
      </c>
      <c r="Q33" s="2" t="e">
        <f>(O33/Referencial!O33)-1</f>
        <v>#VALUE!</v>
      </c>
    </row>
    <row r="34" spans="1:17" ht="24.95" customHeight="1">
      <c r="A34" s="3" t="s">
        <v>21</v>
      </c>
      <c r="B34" s="3" t="s">
        <v>55</v>
      </c>
      <c r="C34" s="3" t="s">
        <v>56</v>
      </c>
      <c r="D34" s="3" t="s">
        <v>31</v>
      </c>
      <c r="E34" s="3">
        <v>57.91</v>
      </c>
      <c r="F34" s="1" t="s">
        <v>27</v>
      </c>
      <c r="G34" s="1" t="s">
        <v>27</v>
      </c>
      <c r="H34" s="2" t="e">
        <f t="shared" si="0"/>
        <v>#VALUE!</v>
      </c>
      <c r="I34" s="5">
        <v>29.79</v>
      </c>
      <c r="J34" s="2" t="e">
        <f t="shared" si="1"/>
        <v>#VALUE!</v>
      </c>
      <c r="K34" s="2" t="e">
        <f t="shared" si="2"/>
        <v>#VALUE!</v>
      </c>
      <c r="L34" s="2" t="e">
        <f t="shared" si="3"/>
        <v>#VALUE!</v>
      </c>
      <c r="M34" s="2" t="e">
        <f t="shared" si="4"/>
        <v>#VALUE!</v>
      </c>
      <c r="N34" s="2" t="e">
        <f t="shared" si="5"/>
        <v>#VALUE!</v>
      </c>
      <c r="O34" s="2" t="e">
        <f t="shared" si="6"/>
        <v>#VALUE!</v>
      </c>
      <c r="P34" s="3" t="e">
        <f>IF(O34&lt;=(Referencial!O34*1.05),"PREÇO VÁLIDO","PREÇO INVÁLIDO")</f>
        <v>#VALUE!</v>
      </c>
      <c r="Q34" s="2" t="e">
        <f>(O34/Referencial!O34)-1</f>
        <v>#VALUE!</v>
      </c>
    </row>
    <row r="35" spans="1:17" ht="24.95" customHeight="1">
      <c r="A35" s="3" t="s">
        <v>21</v>
      </c>
      <c r="B35" s="3" t="s">
        <v>57</v>
      </c>
      <c r="C35" s="3" t="s">
        <v>58</v>
      </c>
      <c r="D35" s="3" t="s">
        <v>31</v>
      </c>
      <c r="E35" s="3">
        <v>4.6500000000000004</v>
      </c>
      <c r="F35" s="1" t="s">
        <v>27</v>
      </c>
      <c r="G35" s="1" t="s">
        <v>27</v>
      </c>
      <c r="H35" s="2" t="e">
        <f t="shared" si="0"/>
        <v>#VALUE!</v>
      </c>
      <c r="I35" s="5">
        <v>29.79</v>
      </c>
      <c r="J35" s="2" t="e">
        <f t="shared" si="1"/>
        <v>#VALUE!</v>
      </c>
      <c r="K35" s="2" t="e">
        <f t="shared" si="2"/>
        <v>#VALUE!</v>
      </c>
      <c r="L35" s="2" t="e">
        <f t="shared" si="3"/>
        <v>#VALUE!</v>
      </c>
      <c r="M35" s="2" t="e">
        <f t="shared" si="4"/>
        <v>#VALUE!</v>
      </c>
      <c r="N35" s="2" t="e">
        <f t="shared" si="5"/>
        <v>#VALUE!</v>
      </c>
      <c r="O35" s="2" t="e">
        <f t="shared" si="6"/>
        <v>#VALUE!</v>
      </c>
      <c r="P35" s="3" t="e">
        <f>IF(O35&lt;=(Referencial!O35*1.05),"PREÇO VÁLIDO","PREÇO INVÁLIDO")</f>
        <v>#VALUE!</v>
      </c>
      <c r="Q35" s="2" t="e">
        <f>(O35/Referencial!O35)-1</f>
        <v>#VALUE!</v>
      </c>
    </row>
    <row r="36" spans="1:17" ht="24.95" customHeight="1">
      <c r="A36" s="3" t="s">
        <v>21</v>
      </c>
      <c r="B36" s="3" t="s">
        <v>59</v>
      </c>
      <c r="C36" s="3" t="s">
        <v>60</v>
      </c>
      <c r="D36" s="3" t="s">
        <v>31</v>
      </c>
      <c r="E36" s="3">
        <v>86.82</v>
      </c>
      <c r="F36" s="1" t="s">
        <v>27</v>
      </c>
      <c r="G36" s="1" t="s">
        <v>27</v>
      </c>
      <c r="H36" s="2" t="e">
        <f t="shared" si="0"/>
        <v>#VALUE!</v>
      </c>
      <c r="I36" s="5">
        <v>29.79</v>
      </c>
      <c r="J36" s="2" t="e">
        <f t="shared" si="1"/>
        <v>#VALUE!</v>
      </c>
      <c r="K36" s="2" t="e">
        <f t="shared" si="2"/>
        <v>#VALUE!</v>
      </c>
      <c r="L36" s="2" t="e">
        <f t="shared" si="3"/>
        <v>#VALUE!</v>
      </c>
      <c r="M36" s="2" t="e">
        <f t="shared" si="4"/>
        <v>#VALUE!</v>
      </c>
      <c r="N36" s="2" t="e">
        <f t="shared" si="5"/>
        <v>#VALUE!</v>
      </c>
      <c r="O36" s="2" t="e">
        <f t="shared" si="6"/>
        <v>#VALUE!</v>
      </c>
      <c r="P36" s="3" t="e">
        <f>IF(O36&lt;=(Referencial!O36*1.05),"PREÇO VÁLIDO","PREÇO INVÁLIDO")</f>
        <v>#VALUE!</v>
      </c>
      <c r="Q36" s="2" t="e">
        <f>(O36/Referencial!O36)-1</f>
        <v>#VALUE!</v>
      </c>
    </row>
    <row r="37" spans="1:17" ht="24.95" customHeight="1">
      <c r="A37" s="3" t="s">
        <v>21</v>
      </c>
      <c r="B37" s="3" t="s">
        <v>61</v>
      </c>
      <c r="C37" s="3" t="s">
        <v>62</v>
      </c>
      <c r="D37" s="3" t="s">
        <v>31</v>
      </c>
      <c r="E37" s="3">
        <v>5.51</v>
      </c>
      <c r="F37" s="1" t="s">
        <v>27</v>
      </c>
      <c r="G37" s="1" t="s">
        <v>27</v>
      </c>
      <c r="H37" s="2" t="e">
        <f t="shared" si="0"/>
        <v>#VALUE!</v>
      </c>
      <c r="I37" s="5">
        <v>29.79</v>
      </c>
      <c r="J37" s="2" t="e">
        <f t="shared" si="1"/>
        <v>#VALUE!</v>
      </c>
      <c r="K37" s="2" t="e">
        <f t="shared" si="2"/>
        <v>#VALUE!</v>
      </c>
      <c r="L37" s="2" t="e">
        <f t="shared" si="3"/>
        <v>#VALUE!</v>
      </c>
      <c r="M37" s="2" t="e">
        <f t="shared" si="4"/>
        <v>#VALUE!</v>
      </c>
      <c r="N37" s="2" t="e">
        <f t="shared" si="5"/>
        <v>#VALUE!</v>
      </c>
      <c r="O37" s="2" t="e">
        <f t="shared" si="6"/>
        <v>#VALUE!</v>
      </c>
      <c r="P37" s="3" t="e">
        <f>IF(O37&lt;=(Referencial!O37*1.05),"PREÇO VÁLIDO","PREÇO INVÁLIDO")</f>
        <v>#VALUE!</v>
      </c>
      <c r="Q37" s="2" t="e">
        <f>(O37/Referencial!O37)-1</f>
        <v>#VALUE!</v>
      </c>
    </row>
    <row r="38" spans="1:17" ht="24.95" customHeight="1">
      <c r="A38" s="3" t="s">
        <v>21</v>
      </c>
      <c r="B38" s="3" t="s">
        <v>63</v>
      </c>
      <c r="C38" s="3" t="s">
        <v>64</v>
      </c>
      <c r="D38" s="3" t="s">
        <v>65</v>
      </c>
      <c r="E38" s="3">
        <v>1</v>
      </c>
      <c r="F38" s="1" t="s">
        <v>27</v>
      </c>
      <c r="G38" s="1" t="s">
        <v>27</v>
      </c>
      <c r="H38" s="2" t="e">
        <f t="shared" si="0"/>
        <v>#VALUE!</v>
      </c>
      <c r="I38" s="5">
        <v>29.79</v>
      </c>
      <c r="J38" s="2" t="e">
        <f t="shared" si="1"/>
        <v>#VALUE!</v>
      </c>
      <c r="K38" s="2" t="e">
        <f t="shared" si="2"/>
        <v>#VALUE!</v>
      </c>
      <c r="L38" s="2" t="e">
        <f t="shared" si="3"/>
        <v>#VALUE!</v>
      </c>
      <c r="M38" s="2" t="e">
        <f t="shared" si="4"/>
        <v>#VALUE!</v>
      </c>
      <c r="N38" s="2" t="e">
        <f t="shared" si="5"/>
        <v>#VALUE!</v>
      </c>
      <c r="O38" s="2" t="e">
        <f t="shared" si="6"/>
        <v>#VALUE!</v>
      </c>
      <c r="P38" s="3" t="e">
        <f>IF(O38&lt;=(Referencial!O38*1.05),"PREÇO VÁLIDO","PREÇO INVÁLIDO")</f>
        <v>#VALUE!</v>
      </c>
      <c r="Q38" s="2" t="e">
        <f>(O38/Referencial!O38)-1</f>
        <v>#VALUE!</v>
      </c>
    </row>
    <row r="39" spans="1:17" ht="24.95" customHeight="1">
      <c r="A39" s="3" t="s">
        <v>21</v>
      </c>
      <c r="B39" s="3" t="s">
        <v>66</v>
      </c>
      <c r="C39" s="3" t="s">
        <v>67</v>
      </c>
      <c r="D39" s="3" t="s">
        <v>65</v>
      </c>
      <c r="E39" s="3">
        <v>1</v>
      </c>
      <c r="F39" s="1" t="s">
        <v>27</v>
      </c>
      <c r="G39" s="1" t="s">
        <v>27</v>
      </c>
      <c r="H39" s="2" t="e">
        <f t="shared" si="0"/>
        <v>#VALUE!</v>
      </c>
      <c r="I39" s="5">
        <v>29.79</v>
      </c>
      <c r="J39" s="2" t="e">
        <f t="shared" si="1"/>
        <v>#VALUE!</v>
      </c>
      <c r="K39" s="2" t="e">
        <f t="shared" si="2"/>
        <v>#VALUE!</v>
      </c>
      <c r="L39" s="2" t="e">
        <f t="shared" si="3"/>
        <v>#VALUE!</v>
      </c>
      <c r="M39" s="2" t="e">
        <f t="shared" si="4"/>
        <v>#VALUE!</v>
      </c>
      <c r="N39" s="2" t="e">
        <f t="shared" si="5"/>
        <v>#VALUE!</v>
      </c>
      <c r="O39" s="2" t="e">
        <f t="shared" si="6"/>
        <v>#VALUE!</v>
      </c>
      <c r="P39" s="3" t="e">
        <f>IF(O39&lt;=(Referencial!O39*1.05),"PREÇO VÁLIDO","PREÇO INVÁLIDO")</f>
        <v>#VALUE!</v>
      </c>
      <c r="Q39" s="2" t="e">
        <f>(O39/Referencial!O39)-1</f>
        <v>#VALUE!</v>
      </c>
    </row>
    <row r="40" spans="1:17" ht="24.95" customHeight="1">
      <c r="A40" s="3" t="s">
        <v>21</v>
      </c>
      <c r="B40" s="3" t="s">
        <v>68</v>
      </c>
      <c r="C40" s="3" t="s">
        <v>69</v>
      </c>
      <c r="D40" s="3" t="s">
        <v>65</v>
      </c>
      <c r="E40" s="3">
        <v>1</v>
      </c>
      <c r="F40" s="1" t="s">
        <v>27</v>
      </c>
      <c r="G40" s="1" t="s">
        <v>27</v>
      </c>
      <c r="H40" s="2" t="e">
        <f t="shared" si="0"/>
        <v>#VALUE!</v>
      </c>
      <c r="I40" s="5">
        <v>29.79</v>
      </c>
      <c r="J40" s="2" t="e">
        <f t="shared" si="1"/>
        <v>#VALUE!</v>
      </c>
      <c r="K40" s="2" t="e">
        <f t="shared" si="2"/>
        <v>#VALUE!</v>
      </c>
      <c r="L40" s="2" t="e">
        <f t="shared" si="3"/>
        <v>#VALUE!</v>
      </c>
      <c r="M40" s="2" t="e">
        <f t="shared" si="4"/>
        <v>#VALUE!</v>
      </c>
      <c r="N40" s="2" t="e">
        <f t="shared" si="5"/>
        <v>#VALUE!</v>
      </c>
      <c r="O40" s="2" t="e">
        <f t="shared" si="6"/>
        <v>#VALUE!</v>
      </c>
      <c r="P40" s="3" t="e">
        <f>IF(O40&lt;=(Referencial!O40*1.05),"PREÇO VÁLIDO","PREÇO INVÁLIDO")</f>
        <v>#VALUE!</v>
      </c>
      <c r="Q40" s="2" t="e">
        <f>(O40/Referencial!O40)-1</f>
        <v>#VALUE!</v>
      </c>
    </row>
    <row r="41" spans="1:17" ht="24.95" customHeight="1">
      <c r="A41" s="3" t="s">
        <v>21</v>
      </c>
      <c r="B41" s="3" t="s">
        <v>70</v>
      </c>
      <c r="C41" s="3" t="s">
        <v>71</v>
      </c>
      <c r="D41" s="3" t="s">
        <v>65</v>
      </c>
      <c r="E41" s="3">
        <v>1</v>
      </c>
      <c r="F41" s="1" t="s">
        <v>27</v>
      </c>
      <c r="G41" s="1" t="s">
        <v>27</v>
      </c>
      <c r="H41" s="2" t="e">
        <f t="shared" si="0"/>
        <v>#VALUE!</v>
      </c>
      <c r="I41" s="5">
        <v>29.79</v>
      </c>
      <c r="J41" s="2" t="e">
        <f t="shared" si="1"/>
        <v>#VALUE!</v>
      </c>
      <c r="K41" s="2" t="e">
        <f t="shared" si="2"/>
        <v>#VALUE!</v>
      </c>
      <c r="L41" s="2" t="e">
        <f t="shared" si="3"/>
        <v>#VALUE!</v>
      </c>
      <c r="M41" s="2" t="e">
        <f t="shared" si="4"/>
        <v>#VALUE!</v>
      </c>
      <c r="N41" s="2" t="e">
        <f t="shared" si="5"/>
        <v>#VALUE!</v>
      </c>
      <c r="O41" s="2" t="e">
        <f t="shared" si="6"/>
        <v>#VALUE!</v>
      </c>
      <c r="P41" s="3" t="e">
        <f>IF(O41&lt;=(Referencial!O41*1.05),"PREÇO VÁLIDO","PREÇO INVÁLIDO")</f>
        <v>#VALUE!</v>
      </c>
      <c r="Q41" s="2" t="e">
        <f>(O41/Referencial!O41)-1</f>
        <v>#VALUE!</v>
      </c>
    </row>
    <row r="42" spans="1:17" ht="24.95" customHeight="1">
      <c r="A42" s="3" t="s">
        <v>21</v>
      </c>
      <c r="B42" s="3" t="s">
        <v>72</v>
      </c>
      <c r="C42" s="3" t="s">
        <v>73</v>
      </c>
      <c r="D42" s="3" t="s">
        <v>74</v>
      </c>
      <c r="E42" s="3">
        <v>1</v>
      </c>
      <c r="F42" s="1" t="s">
        <v>27</v>
      </c>
      <c r="G42" s="1" t="s">
        <v>27</v>
      </c>
      <c r="H42" s="2" t="e">
        <f t="shared" si="0"/>
        <v>#VALUE!</v>
      </c>
      <c r="I42" s="5">
        <v>29.79</v>
      </c>
      <c r="J42" s="2" t="e">
        <f t="shared" si="1"/>
        <v>#VALUE!</v>
      </c>
      <c r="K42" s="2" t="e">
        <f t="shared" si="2"/>
        <v>#VALUE!</v>
      </c>
      <c r="L42" s="2" t="e">
        <f t="shared" si="3"/>
        <v>#VALUE!</v>
      </c>
      <c r="M42" s="2" t="e">
        <f t="shared" si="4"/>
        <v>#VALUE!</v>
      </c>
      <c r="N42" s="2" t="e">
        <f t="shared" si="5"/>
        <v>#VALUE!</v>
      </c>
      <c r="O42" s="2" t="e">
        <f t="shared" si="6"/>
        <v>#VALUE!</v>
      </c>
      <c r="P42" s="3" t="e">
        <f>IF(O42&lt;=(Referencial!O42*1.05),"PREÇO VÁLIDO","PREÇO INVÁLIDO")</f>
        <v>#VALUE!</v>
      </c>
      <c r="Q42" s="2" t="e">
        <f>(O42/Referencial!O42)-1</f>
        <v>#VALUE!</v>
      </c>
    </row>
    <row r="43" spans="1:17" ht="24.95" customHeight="1">
      <c r="A43" s="3" t="s">
        <v>21</v>
      </c>
      <c r="B43" s="3" t="s">
        <v>75</v>
      </c>
      <c r="C43" s="3" t="s">
        <v>76</v>
      </c>
      <c r="D43" s="3" t="s">
        <v>31</v>
      </c>
      <c r="E43" s="3">
        <v>41.15</v>
      </c>
      <c r="F43" s="1" t="s">
        <v>27</v>
      </c>
      <c r="G43" s="1" t="s">
        <v>27</v>
      </c>
      <c r="H43" s="2" t="e">
        <f t="shared" si="0"/>
        <v>#VALUE!</v>
      </c>
      <c r="I43" s="5">
        <v>29.79</v>
      </c>
      <c r="J43" s="2" t="e">
        <f t="shared" si="1"/>
        <v>#VALUE!</v>
      </c>
      <c r="K43" s="2" t="e">
        <f t="shared" si="2"/>
        <v>#VALUE!</v>
      </c>
      <c r="L43" s="2" t="e">
        <f t="shared" si="3"/>
        <v>#VALUE!</v>
      </c>
      <c r="M43" s="2" t="e">
        <f t="shared" si="4"/>
        <v>#VALUE!</v>
      </c>
      <c r="N43" s="2" t="e">
        <f t="shared" si="5"/>
        <v>#VALUE!</v>
      </c>
      <c r="O43" s="2" t="e">
        <f t="shared" si="6"/>
        <v>#VALUE!</v>
      </c>
      <c r="P43" s="3" t="e">
        <f>IF(O43&lt;=(Referencial!O43*1.05),"PREÇO VÁLIDO","PREÇO INVÁLIDO")</f>
        <v>#VALUE!</v>
      </c>
      <c r="Q43" s="2" t="e">
        <f>(O43/Referencial!O43)-1</f>
        <v>#VALUE!</v>
      </c>
    </row>
    <row r="44" spans="1:17" ht="24.95" customHeight="1">
      <c r="A44" s="3" t="s">
        <v>21</v>
      </c>
      <c r="B44" s="3" t="s">
        <v>77</v>
      </c>
      <c r="C44" s="3" t="s">
        <v>78</v>
      </c>
      <c r="D44" s="3" t="s">
        <v>36</v>
      </c>
      <c r="E44" s="3">
        <v>2.25</v>
      </c>
      <c r="F44" s="1" t="s">
        <v>27</v>
      </c>
      <c r="G44" s="1" t="s">
        <v>27</v>
      </c>
      <c r="H44" s="2" t="e">
        <f t="shared" si="0"/>
        <v>#VALUE!</v>
      </c>
      <c r="I44" s="5">
        <v>29.79</v>
      </c>
      <c r="J44" s="2" t="e">
        <f t="shared" si="1"/>
        <v>#VALUE!</v>
      </c>
      <c r="K44" s="2" t="e">
        <f t="shared" si="2"/>
        <v>#VALUE!</v>
      </c>
      <c r="L44" s="2" t="e">
        <f t="shared" si="3"/>
        <v>#VALUE!</v>
      </c>
      <c r="M44" s="2" t="e">
        <f t="shared" si="4"/>
        <v>#VALUE!</v>
      </c>
      <c r="N44" s="2" t="e">
        <f t="shared" si="5"/>
        <v>#VALUE!</v>
      </c>
      <c r="O44" s="2" t="e">
        <f t="shared" si="6"/>
        <v>#VALUE!</v>
      </c>
      <c r="P44" s="3" t="e">
        <f>IF(O44&lt;=(Referencial!O44*1.05),"PREÇO VÁLIDO","PREÇO INVÁLIDO")</f>
        <v>#VALUE!</v>
      </c>
      <c r="Q44" s="2" t="e">
        <f>(O44/Referencial!O44)-1</f>
        <v>#VALUE!</v>
      </c>
    </row>
    <row r="45" spans="1:17" ht="24.95" customHeight="1">
      <c r="A45" s="3" t="s">
        <v>21</v>
      </c>
      <c r="B45" s="3" t="s">
        <v>79</v>
      </c>
      <c r="C45" s="3" t="s">
        <v>80</v>
      </c>
      <c r="D45" s="3" t="s">
        <v>31</v>
      </c>
      <c r="E45" s="3">
        <v>51</v>
      </c>
      <c r="F45" s="1" t="s">
        <v>27</v>
      </c>
      <c r="G45" s="1" t="s">
        <v>27</v>
      </c>
      <c r="H45" s="2" t="e">
        <f t="shared" si="0"/>
        <v>#VALUE!</v>
      </c>
      <c r="I45" s="5">
        <v>29.79</v>
      </c>
      <c r="J45" s="2" t="e">
        <f t="shared" si="1"/>
        <v>#VALUE!</v>
      </c>
      <c r="K45" s="2" t="e">
        <f t="shared" si="2"/>
        <v>#VALUE!</v>
      </c>
      <c r="L45" s="2" t="e">
        <f t="shared" si="3"/>
        <v>#VALUE!</v>
      </c>
      <c r="M45" s="2" t="e">
        <f t="shared" si="4"/>
        <v>#VALUE!</v>
      </c>
      <c r="N45" s="2" t="e">
        <f t="shared" si="5"/>
        <v>#VALUE!</v>
      </c>
      <c r="O45" s="2" t="e">
        <f t="shared" si="6"/>
        <v>#VALUE!</v>
      </c>
      <c r="P45" s="3" t="e">
        <f>IF(O45&lt;=(Referencial!O45*1.05),"PREÇO VÁLIDO","PREÇO INVÁLIDO")</f>
        <v>#VALUE!</v>
      </c>
      <c r="Q45" s="2" t="e">
        <f>(O45/Referencial!O45)-1</f>
        <v>#VALUE!</v>
      </c>
    </row>
    <row r="46" spans="1:17" ht="24.95" customHeight="1">
      <c r="A46" s="3" t="s">
        <v>21</v>
      </c>
      <c r="B46" s="3" t="s">
        <v>81</v>
      </c>
      <c r="C46" s="3" t="s">
        <v>82</v>
      </c>
      <c r="D46" s="3" t="s">
        <v>65</v>
      </c>
      <c r="E46" s="3">
        <v>1</v>
      </c>
      <c r="F46" s="1" t="s">
        <v>27</v>
      </c>
      <c r="G46" s="1" t="s">
        <v>27</v>
      </c>
      <c r="H46" s="2" t="e">
        <f t="shared" si="0"/>
        <v>#VALUE!</v>
      </c>
      <c r="I46" s="5">
        <v>29.79</v>
      </c>
      <c r="J46" s="2" t="e">
        <f t="shared" si="1"/>
        <v>#VALUE!</v>
      </c>
      <c r="K46" s="2" t="e">
        <f t="shared" si="2"/>
        <v>#VALUE!</v>
      </c>
      <c r="L46" s="2" t="e">
        <f t="shared" si="3"/>
        <v>#VALUE!</v>
      </c>
      <c r="M46" s="2" t="e">
        <f t="shared" si="4"/>
        <v>#VALUE!</v>
      </c>
      <c r="N46" s="2" t="e">
        <f t="shared" si="5"/>
        <v>#VALUE!</v>
      </c>
      <c r="O46" s="2" t="e">
        <f t="shared" si="6"/>
        <v>#VALUE!</v>
      </c>
      <c r="P46" s="3" t="e">
        <f>IF(O46&lt;=(Referencial!O46*1.05),"PREÇO VÁLIDO","PREÇO INVÁLIDO")</f>
        <v>#VALUE!</v>
      </c>
      <c r="Q46" s="2" t="e">
        <f>(O46/Referencial!O46)-1</f>
        <v>#VALUE!</v>
      </c>
    </row>
    <row r="47" spans="1:17" ht="24.95" customHeight="1">
      <c r="A47" s="3" t="s">
        <v>21</v>
      </c>
      <c r="B47" s="3" t="s">
        <v>83</v>
      </c>
      <c r="C47" s="3" t="s">
        <v>84</v>
      </c>
      <c r="D47" s="3" t="s">
        <v>31</v>
      </c>
      <c r="E47" s="3">
        <v>56.43</v>
      </c>
      <c r="F47" s="1" t="s">
        <v>27</v>
      </c>
      <c r="G47" s="1" t="s">
        <v>27</v>
      </c>
      <c r="H47" s="2" t="e">
        <f t="shared" si="0"/>
        <v>#VALUE!</v>
      </c>
      <c r="I47" s="5">
        <v>29.79</v>
      </c>
      <c r="J47" s="2" t="e">
        <f t="shared" si="1"/>
        <v>#VALUE!</v>
      </c>
      <c r="K47" s="2" t="e">
        <f t="shared" si="2"/>
        <v>#VALUE!</v>
      </c>
      <c r="L47" s="2" t="e">
        <f t="shared" si="3"/>
        <v>#VALUE!</v>
      </c>
      <c r="M47" s="2" t="e">
        <f t="shared" si="4"/>
        <v>#VALUE!</v>
      </c>
      <c r="N47" s="2" t="e">
        <f t="shared" si="5"/>
        <v>#VALUE!</v>
      </c>
      <c r="O47" s="2" t="e">
        <f t="shared" si="6"/>
        <v>#VALUE!</v>
      </c>
      <c r="P47" s="3" t="e">
        <f>IF(O47&lt;=(Referencial!O47*1.05),"PREÇO VÁLIDO","PREÇO INVÁLIDO")</f>
        <v>#VALUE!</v>
      </c>
      <c r="Q47" s="2" t="e">
        <f>(O47/Referencial!O47)-1</f>
        <v>#VALUE!</v>
      </c>
    </row>
    <row r="48" spans="1:17" ht="24.95" customHeight="1">
      <c r="A48" s="3" t="s">
        <v>21</v>
      </c>
      <c r="B48" s="3" t="s">
        <v>85</v>
      </c>
      <c r="C48" s="3" t="s">
        <v>86</v>
      </c>
      <c r="D48" s="3" t="s">
        <v>31</v>
      </c>
      <c r="E48" s="3">
        <v>56.43</v>
      </c>
      <c r="F48" s="1" t="s">
        <v>27</v>
      </c>
      <c r="G48" s="1" t="s">
        <v>27</v>
      </c>
      <c r="H48" s="2" t="e">
        <f t="shared" si="0"/>
        <v>#VALUE!</v>
      </c>
      <c r="I48" s="5">
        <v>29.79</v>
      </c>
      <c r="J48" s="2" t="e">
        <f t="shared" si="1"/>
        <v>#VALUE!</v>
      </c>
      <c r="K48" s="2" t="e">
        <f t="shared" si="2"/>
        <v>#VALUE!</v>
      </c>
      <c r="L48" s="2" t="e">
        <f t="shared" si="3"/>
        <v>#VALUE!</v>
      </c>
      <c r="M48" s="2" t="e">
        <f t="shared" si="4"/>
        <v>#VALUE!</v>
      </c>
      <c r="N48" s="2" t="e">
        <f t="shared" si="5"/>
        <v>#VALUE!</v>
      </c>
      <c r="O48" s="2" t="e">
        <f t="shared" si="6"/>
        <v>#VALUE!</v>
      </c>
      <c r="P48" s="3" t="e">
        <f>IF(O48&lt;=(Referencial!O48*1.05),"PREÇO VÁLIDO","PREÇO INVÁLIDO")</f>
        <v>#VALUE!</v>
      </c>
      <c r="Q48" s="2" t="e">
        <f>(O48/Referencial!O48)-1</f>
        <v>#VALUE!</v>
      </c>
    </row>
    <row r="49" spans="1:17" ht="24.95" customHeight="1">
      <c r="A49" s="3" t="s">
        <v>21</v>
      </c>
      <c r="B49" s="3" t="s">
        <v>87</v>
      </c>
      <c r="C49" s="3" t="s">
        <v>88</v>
      </c>
      <c r="D49" s="3" t="s">
        <v>43</v>
      </c>
      <c r="E49" s="3">
        <v>5.0999999999999996</v>
      </c>
      <c r="F49" s="1" t="s">
        <v>27</v>
      </c>
      <c r="G49" s="1" t="s">
        <v>27</v>
      </c>
      <c r="H49" s="2" t="e">
        <f t="shared" si="0"/>
        <v>#VALUE!</v>
      </c>
      <c r="I49" s="5">
        <v>29.79</v>
      </c>
      <c r="J49" s="2" t="e">
        <f t="shared" si="1"/>
        <v>#VALUE!</v>
      </c>
      <c r="K49" s="2" t="e">
        <f t="shared" si="2"/>
        <v>#VALUE!</v>
      </c>
      <c r="L49" s="2" t="e">
        <f t="shared" si="3"/>
        <v>#VALUE!</v>
      </c>
      <c r="M49" s="2" t="e">
        <f t="shared" si="4"/>
        <v>#VALUE!</v>
      </c>
      <c r="N49" s="2" t="e">
        <f t="shared" si="5"/>
        <v>#VALUE!</v>
      </c>
      <c r="O49" s="2" t="e">
        <f t="shared" si="6"/>
        <v>#VALUE!</v>
      </c>
      <c r="P49" s="3" t="e">
        <f>IF(O49&lt;=(Referencial!O49*1.05),"PREÇO VÁLIDO","PREÇO INVÁLIDO")</f>
        <v>#VALUE!</v>
      </c>
      <c r="Q49" s="2" t="e">
        <f>(O49/Referencial!O49)-1</f>
        <v>#VALUE!</v>
      </c>
    </row>
    <row r="50" spans="1:17" ht="24.95" customHeight="1">
      <c r="A50" s="3" t="s">
        <v>21</v>
      </c>
      <c r="B50" s="3"/>
      <c r="C50" s="3" t="s">
        <v>89</v>
      </c>
      <c r="D50" s="3"/>
      <c r="E50" s="3">
        <v>0</v>
      </c>
      <c r="F50" s="1"/>
      <c r="G50" s="1"/>
      <c r="H50" s="3"/>
      <c r="I50" s="5"/>
      <c r="J50" s="3"/>
      <c r="K50" s="3"/>
      <c r="L50" s="3"/>
      <c r="M50" s="3"/>
      <c r="N50" s="3"/>
      <c r="O50" s="3"/>
      <c r="P50" s="3"/>
      <c r="Q50" s="2"/>
    </row>
    <row r="51" spans="1:17" ht="24.95" customHeight="1">
      <c r="A51" s="3" t="s">
        <v>21</v>
      </c>
      <c r="B51" s="3" t="s">
        <v>90</v>
      </c>
      <c r="C51" s="3" t="s">
        <v>91</v>
      </c>
      <c r="D51" s="3" t="s">
        <v>31</v>
      </c>
      <c r="E51" s="3">
        <v>3</v>
      </c>
      <c r="F51" s="1" t="s">
        <v>27</v>
      </c>
      <c r="G51" s="1" t="s">
        <v>27</v>
      </c>
      <c r="H51" s="2" t="e">
        <f>F51+G51</f>
        <v>#VALUE!</v>
      </c>
      <c r="I51" s="5">
        <v>29.79</v>
      </c>
      <c r="J51" s="2" t="e">
        <f>F51+(I51/100*F51)</f>
        <v>#VALUE!</v>
      </c>
      <c r="K51" s="2" t="e">
        <f>G51+(I51/100*G51)</f>
        <v>#VALUE!</v>
      </c>
      <c r="L51" s="2" t="e">
        <f>TRUNC(J51+K51,2)</f>
        <v>#VALUE!</v>
      </c>
      <c r="M51" s="2" t="e">
        <f>TRUNC(IF((J51+K51), (J51/(J51+K51)*O51), 0),2)</f>
        <v>#VALUE!</v>
      </c>
      <c r="N51" s="2" t="e">
        <f>TRUNC(IF((J51+K51), (K51/(J51+K51)*O51), 0),2)</f>
        <v>#VALUE!</v>
      </c>
      <c r="O51" s="2" t="e">
        <f>TRUNC(L51*E51,2)</f>
        <v>#VALUE!</v>
      </c>
      <c r="P51" s="3" t="e">
        <f>IF(O51&lt;=(Referencial!O51*1.05),"PREÇO VÁLIDO","PREÇO INVÁLIDO")</f>
        <v>#VALUE!</v>
      </c>
      <c r="Q51" s="2" t="e">
        <f>(O51/Referencial!O51)-1</f>
        <v>#VALUE!</v>
      </c>
    </row>
    <row r="52" spans="1:17" ht="24.95" customHeight="1">
      <c r="A52" s="3" t="s">
        <v>21</v>
      </c>
      <c r="B52" s="3" t="s">
        <v>92</v>
      </c>
      <c r="C52" s="3" t="s">
        <v>93</v>
      </c>
      <c r="D52" s="3" t="s">
        <v>31</v>
      </c>
      <c r="E52" s="3">
        <v>51.43</v>
      </c>
      <c r="F52" s="1" t="s">
        <v>27</v>
      </c>
      <c r="G52" s="1" t="s">
        <v>27</v>
      </c>
      <c r="H52" s="2" t="e">
        <f>F52+G52</f>
        <v>#VALUE!</v>
      </c>
      <c r="I52" s="5">
        <v>29.79</v>
      </c>
      <c r="J52" s="2" t="e">
        <f>F52+(I52/100*F52)</f>
        <v>#VALUE!</v>
      </c>
      <c r="K52" s="2" t="e">
        <f>G52+(I52/100*G52)</f>
        <v>#VALUE!</v>
      </c>
      <c r="L52" s="2" t="e">
        <f>TRUNC(J52+K52,2)</f>
        <v>#VALUE!</v>
      </c>
      <c r="M52" s="2" t="e">
        <f>TRUNC(IF((J52+K52), (J52/(J52+K52)*O52), 0),2)</f>
        <v>#VALUE!</v>
      </c>
      <c r="N52" s="2" t="e">
        <f>TRUNC(IF((J52+K52), (K52/(J52+K52)*O52), 0),2)</f>
        <v>#VALUE!</v>
      </c>
      <c r="O52" s="2" t="e">
        <f>TRUNC(L52*E52,2)</f>
        <v>#VALUE!</v>
      </c>
      <c r="P52" s="3" t="e">
        <f>IF(O52&lt;=(Referencial!O52*1.05),"PREÇO VÁLIDO","PREÇO INVÁLIDO")</f>
        <v>#VALUE!</v>
      </c>
      <c r="Q52" s="2" t="e">
        <f>(O52/Referencial!O52)-1</f>
        <v>#VALUE!</v>
      </c>
    </row>
    <row r="53" spans="1:17" ht="24.95" customHeight="1">
      <c r="A53" s="3" t="s">
        <v>21</v>
      </c>
      <c r="B53" s="3" t="s">
        <v>94</v>
      </c>
      <c r="C53" s="3" t="s">
        <v>95</v>
      </c>
      <c r="D53" s="3" t="s">
        <v>31</v>
      </c>
      <c r="E53" s="3">
        <v>16.2</v>
      </c>
      <c r="F53" s="1" t="s">
        <v>27</v>
      </c>
      <c r="G53" s="1" t="s">
        <v>27</v>
      </c>
      <c r="H53" s="2" t="e">
        <f>F53+G53</f>
        <v>#VALUE!</v>
      </c>
      <c r="I53" s="5">
        <v>29.79</v>
      </c>
      <c r="J53" s="2" t="e">
        <f>F53+(I53/100*F53)</f>
        <v>#VALUE!</v>
      </c>
      <c r="K53" s="2" t="e">
        <f>G53+(I53/100*G53)</f>
        <v>#VALUE!</v>
      </c>
      <c r="L53" s="2" t="e">
        <f>TRUNC(J53+K53,2)</f>
        <v>#VALUE!</v>
      </c>
      <c r="M53" s="2" t="e">
        <f>TRUNC(IF((J53+K53), (J53/(J53+K53)*O53), 0),2)</f>
        <v>#VALUE!</v>
      </c>
      <c r="N53" s="2" t="e">
        <f>TRUNC(IF((J53+K53), (K53/(J53+K53)*O53), 0),2)</f>
        <v>#VALUE!</v>
      </c>
      <c r="O53" s="2" t="e">
        <f>TRUNC(L53*E53,2)</f>
        <v>#VALUE!</v>
      </c>
      <c r="P53" s="3" t="e">
        <f>IF(O53&lt;=(Referencial!O53*1.05),"PREÇO VÁLIDO","PREÇO INVÁLIDO")</f>
        <v>#VALUE!</v>
      </c>
      <c r="Q53" s="2" t="e">
        <f>(O53/Referencial!O53)-1</f>
        <v>#VALUE!</v>
      </c>
    </row>
    <row r="54" spans="1:17" ht="24.95" customHeight="1">
      <c r="A54" s="3" t="s">
        <v>21</v>
      </c>
      <c r="B54" s="3" t="s">
        <v>96</v>
      </c>
      <c r="C54" s="3" t="s">
        <v>97</v>
      </c>
      <c r="D54" s="3" t="s">
        <v>43</v>
      </c>
      <c r="E54" s="3">
        <v>33.86</v>
      </c>
      <c r="F54" s="1" t="s">
        <v>27</v>
      </c>
      <c r="G54" s="1" t="s">
        <v>27</v>
      </c>
      <c r="H54" s="2" t="e">
        <f>F54+G54</f>
        <v>#VALUE!</v>
      </c>
      <c r="I54" s="5">
        <v>29.79</v>
      </c>
      <c r="J54" s="2" t="e">
        <f>F54+(I54/100*F54)</f>
        <v>#VALUE!</v>
      </c>
      <c r="K54" s="2" t="e">
        <f>G54+(I54/100*G54)</f>
        <v>#VALUE!</v>
      </c>
      <c r="L54" s="2" t="e">
        <f>TRUNC(J54+K54,2)</f>
        <v>#VALUE!</v>
      </c>
      <c r="M54" s="2" t="e">
        <f>TRUNC(IF((J54+K54), (J54/(J54+K54)*O54), 0),2)</f>
        <v>#VALUE!</v>
      </c>
      <c r="N54" s="2" t="e">
        <f>TRUNC(IF((J54+K54), (K54/(J54+K54)*O54), 0),2)</f>
        <v>#VALUE!</v>
      </c>
      <c r="O54" s="2" t="e">
        <f>TRUNC(L54*E54,2)</f>
        <v>#VALUE!</v>
      </c>
      <c r="P54" s="3" t="e">
        <f>IF(O54&lt;=(Referencial!O54*1.05),"PREÇO VÁLIDO","PREÇO INVÁLIDO")</f>
        <v>#VALUE!</v>
      </c>
      <c r="Q54" s="2" t="e">
        <f>(O54/Referencial!O54)-1</f>
        <v>#VALUE!</v>
      </c>
    </row>
    <row r="55" spans="1:17">
      <c r="N55" s="7" t="s">
        <v>98</v>
      </c>
      <c r="O55" s="8" t="e">
        <f>TRUNC(SUM(O17:O54),2)</f>
        <v>#VALUE!</v>
      </c>
    </row>
    <row r="57" spans="1:17">
      <c r="A57" s="9" t="s">
        <v>99</v>
      </c>
    </row>
    <row r="58" spans="1:17">
      <c r="A58" s="11" t="s">
        <v>4</v>
      </c>
      <c r="B58" s="11" t="s">
        <v>5</v>
      </c>
      <c r="C58" s="11" t="s">
        <v>6</v>
      </c>
      <c r="D58" s="11" t="s">
        <v>7</v>
      </c>
      <c r="E58" s="11" t="s">
        <v>8</v>
      </c>
      <c r="F58" s="1" t="s">
        <v>9</v>
      </c>
      <c r="G58" s="1" t="s">
        <v>10</v>
      </c>
      <c r="H58" s="11" t="s">
        <v>12</v>
      </c>
      <c r="I58" s="11" t="s">
        <v>13</v>
      </c>
      <c r="J58" s="11" t="s">
        <v>14</v>
      </c>
      <c r="K58" s="11" t="s">
        <v>15</v>
      </c>
      <c r="L58" s="11" t="s">
        <v>11</v>
      </c>
      <c r="M58" s="11" t="s">
        <v>16</v>
      </c>
      <c r="N58" s="11" t="s">
        <v>17</v>
      </c>
      <c r="O58" s="11" t="s">
        <v>18</v>
      </c>
      <c r="P58" s="11" t="s">
        <v>19</v>
      </c>
      <c r="Q58" s="11" t="s">
        <v>20</v>
      </c>
    </row>
    <row r="59" spans="1:17" ht="24.95" customHeight="1">
      <c r="A59" s="3" t="s">
        <v>21</v>
      </c>
      <c r="B59" s="3"/>
      <c r="C59" s="3" t="s">
        <v>100</v>
      </c>
      <c r="D59" s="3"/>
      <c r="E59" s="3">
        <v>0</v>
      </c>
      <c r="F59" s="1"/>
      <c r="G59" s="1"/>
      <c r="H59" s="3"/>
      <c r="I59" s="5"/>
      <c r="J59" s="3"/>
      <c r="K59" s="3"/>
      <c r="L59" s="3"/>
      <c r="M59" s="3"/>
      <c r="N59" s="3"/>
      <c r="O59" s="3"/>
      <c r="P59" s="3"/>
      <c r="Q59" s="2"/>
    </row>
    <row r="60" spans="1:17" ht="24.95" customHeight="1">
      <c r="A60" s="3" t="s">
        <v>21</v>
      </c>
      <c r="B60" s="3"/>
      <c r="C60" s="3" t="s">
        <v>101</v>
      </c>
      <c r="D60" s="3"/>
      <c r="E60" s="3">
        <v>0</v>
      </c>
      <c r="F60" s="1"/>
      <c r="G60" s="1"/>
      <c r="H60" s="3"/>
      <c r="I60" s="5"/>
      <c r="J60" s="3"/>
      <c r="K60" s="3"/>
      <c r="L60" s="3"/>
      <c r="M60" s="3"/>
      <c r="N60" s="3"/>
      <c r="O60" s="3"/>
      <c r="P60" s="3"/>
      <c r="Q60" s="2"/>
    </row>
    <row r="61" spans="1:17" ht="24.95" customHeight="1">
      <c r="A61" s="3" t="s">
        <v>21</v>
      </c>
      <c r="B61" s="3" t="s">
        <v>102</v>
      </c>
      <c r="C61" s="3" t="s">
        <v>103</v>
      </c>
      <c r="D61" s="3" t="s">
        <v>31</v>
      </c>
      <c r="E61" s="3">
        <v>290.22000000000003</v>
      </c>
      <c r="F61" s="1" t="s">
        <v>27</v>
      </c>
      <c r="G61" s="1" t="s">
        <v>27</v>
      </c>
      <c r="H61" s="2" t="e">
        <f>F61+G61</f>
        <v>#VALUE!</v>
      </c>
      <c r="I61" s="5">
        <v>29.79</v>
      </c>
      <c r="J61" s="2" t="e">
        <f>F61+(I61/100*F61)</f>
        <v>#VALUE!</v>
      </c>
      <c r="K61" s="2" t="e">
        <f>G61+(I61/100*G61)</f>
        <v>#VALUE!</v>
      </c>
      <c r="L61" s="2" t="e">
        <f>TRUNC(J61+K61,2)</f>
        <v>#VALUE!</v>
      </c>
      <c r="M61" s="2" t="e">
        <f>TRUNC(IF((J61+K61), (J61/(J61+K61)*O61), 0),2)</f>
        <v>#VALUE!</v>
      </c>
      <c r="N61" s="2" t="e">
        <f>TRUNC(IF((J61+K61), (K61/(J61+K61)*O61), 0),2)</f>
        <v>#VALUE!</v>
      </c>
      <c r="O61" s="2" t="e">
        <f>TRUNC(L61*E61,2)</f>
        <v>#VALUE!</v>
      </c>
      <c r="P61" s="3" t="e">
        <f>IF(O61&lt;=(Referencial!O61*1.05),"PREÇO VÁLIDO","PREÇO INVÁLIDO")</f>
        <v>#VALUE!</v>
      </c>
      <c r="Q61" s="2" t="e">
        <f>(O61/Referencial!O61)-1</f>
        <v>#VALUE!</v>
      </c>
    </row>
    <row r="62" spans="1:17" ht="24.95" customHeight="1">
      <c r="A62" s="3" t="s">
        <v>21</v>
      </c>
      <c r="B62" s="3" t="s">
        <v>104</v>
      </c>
      <c r="C62" s="3" t="s">
        <v>105</v>
      </c>
      <c r="D62" s="3" t="s">
        <v>31</v>
      </c>
      <c r="E62" s="3">
        <v>22.82</v>
      </c>
      <c r="F62" s="1" t="s">
        <v>27</v>
      </c>
      <c r="G62" s="1" t="s">
        <v>27</v>
      </c>
      <c r="H62" s="2" t="e">
        <f>F62+G62</f>
        <v>#VALUE!</v>
      </c>
      <c r="I62" s="5">
        <v>29.79</v>
      </c>
      <c r="J62" s="2" t="e">
        <f>F62+(I62/100*F62)</f>
        <v>#VALUE!</v>
      </c>
      <c r="K62" s="2" t="e">
        <f>G62+(I62/100*G62)</f>
        <v>#VALUE!</v>
      </c>
      <c r="L62" s="2" t="e">
        <f>TRUNC(J62+K62,2)</f>
        <v>#VALUE!</v>
      </c>
      <c r="M62" s="2" t="e">
        <f>TRUNC(IF((J62+K62), (J62/(J62+K62)*O62), 0),2)</f>
        <v>#VALUE!</v>
      </c>
      <c r="N62" s="2" t="e">
        <f>TRUNC(IF((J62+K62), (K62/(J62+K62)*O62), 0),2)</f>
        <v>#VALUE!</v>
      </c>
      <c r="O62" s="2" t="e">
        <f>TRUNC(L62*E62,2)</f>
        <v>#VALUE!</v>
      </c>
      <c r="P62" s="3" t="e">
        <f>IF(O62&lt;=(Referencial!O62*1.05),"PREÇO VÁLIDO","PREÇO INVÁLIDO")</f>
        <v>#VALUE!</v>
      </c>
      <c r="Q62" s="2" t="e">
        <f>(O62/Referencial!O62)-1</f>
        <v>#VALUE!</v>
      </c>
    </row>
    <row r="63" spans="1:17" ht="24.95" customHeight="1">
      <c r="A63" s="3" t="s">
        <v>21</v>
      </c>
      <c r="B63" s="3" t="s">
        <v>106</v>
      </c>
      <c r="C63" s="3" t="s">
        <v>107</v>
      </c>
      <c r="D63" s="3" t="s">
        <v>31</v>
      </c>
      <c r="E63" s="3">
        <v>7.11</v>
      </c>
      <c r="F63" s="1" t="s">
        <v>27</v>
      </c>
      <c r="G63" s="1" t="s">
        <v>27</v>
      </c>
      <c r="H63" s="2" t="e">
        <f>F63+G63</f>
        <v>#VALUE!</v>
      </c>
      <c r="I63" s="5">
        <v>29.79</v>
      </c>
      <c r="J63" s="2" t="e">
        <f>F63+(I63/100*F63)</f>
        <v>#VALUE!</v>
      </c>
      <c r="K63" s="2" t="e">
        <f>G63+(I63/100*G63)</f>
        <v>#VALUE!</v>
      </c>
      <c r="L63" s="2" t="e">
        <f>TRUNC(J63+K63,2)</f>
        <v>#VALUE!</v>
      </c>
      <c r="M63" s="2" t="e">
        <f>TRUNC(IF((J63+K63), (J63/(J63+K63)*O63), 0),2)</f>
        <v>#VALUE!</v>
      </c>
      <c r="N63" s="2" t="e">
        <f>TRUNC(IF((J63+K63), (K63/(J63+K63)*O63), 0),2)</f>
        <v>#VALUE!</v>
      </c>
      <c r="O63" s="2" t="e">
        <f>TRUNC(L63*E63,2)</f>
        <v>#VALUE!</v>
      </c>
      <c r="P63" s="3" t="e">
        <f>IF(O63&lt;=(Referencial!O63*1.05),"PREÇO VÁLIDO","PREÇO INVÁLIDO")</f>
        <v>#VALUE!</v>
      </c>
      <c r="Q63" s="2" t="e">
        <f>(O63/Referencial!O63)-1</f>
        <v>#VALUE!</v>
      </c>
    </row>
    <row r="64" spans="1:17" ht="24.95" customHeight="1">
      <c r="A64" s="3" t="s">
        <v>21</v>
      </c>
      <c r="B64" s="3"/>
      <c r="C64" s="3" t="s">
        <v>108</v>
      </c>
      <c r="D64" s="3"/>
      <c r="E64" s="3">
        <v>0</v>
      </c>
      <c r="F64" s="1"/>
      <c r="G64" s="1"/>
      <c r="H64" s="3"/>
      <c r="I64" s="5"/>
      <c r="J64" s="3"/>
      <c r="K64" s="3"/>
      <c r="L64" s="3"/>
      <c r="M64" s="3"/>
      <c r="N64" s="3"/>
      <c r="O64" s="3"/>
      <c r="P64" s="3"/>
      <c r="Q64" s="2"/>
    </row>
    <row r="65" spans="1:17" ht="24.95" customHeight="1">
      <c r="A65" s="3" t="s">
        <v>21</v>
      </c>
      <c r="B65" s="3" t="s">
        <v>109</v>
      </c>
      <c r="C65" s="3" t="s">
        <v>110</v>
      </c>
      <c r="D65" s="3" t="s">
        <v>31</v>
      </c>
      <c r="E65" s="3">
        <v>102.85</v>
      </c>
      <c r="F65" s="1" t="s">
        <v>27</v>
      </c>
      <c r="G65" s="1" t="s">
        <v>27</v>
      </c>
      <c r="H65" s="2" t="e">
        <f t="shared" ref="H65:H72" si="7">F65+G65</f>
        <v>#VALUE!</v>
      </c>
      <c r="I65" s="5">
        <v>29.79</v>
      </c>
      <c r="J65" s="2" t="e">
        <f t="shared" ref="J65:J72" si="8">F65+(I65/100*F65)</f>
        <v>#VALUE!</v>
      </c>
      <c r="K65" s="2" t="e">
        <f t="shared" ref="K65:K72" si="9">G65+(I65/100*G65)</f>
        <v>#VALUE!</v>
      </c>
      <c r="L65" s="2" t="e">
        <f t="shared" ref="L65:L72" si="10">TRUNC(J65+K65,2)</f>
        <v>#VALUE!</v>
      </c>
      <c r="M65" s="2" t="e">
        <f t="shared" ref="M65:M72" si="11">TRUNC(IF((J65+K65), (J65/(J65+K65)*O65), 0),2)</f>
        <v>#VALUE!</v>
      </c>
      <c r="N65" s="2" t="e">
        <f t="shared" ref="N65:N72" si="12">TRUNC(IF((J65+K65), (K65/(J65+K65)*O65), 0),2)</f>
        <v>#VALUE!</v>
      </c>
      <c r="O65" s="2" t="e">
        <f t="shared" ref="O65:O72" si="13">TRUNC(L65*E65,2)</f>
        <v>#VALUE!</v>
      </c>
      <c r="P65" s="3" t="e">
        <f>IF(O65&lt;=(Referencial!O65*1.05),"PREÇO VÁLIDO","PREÇO INVÁLIDO")</f>
        <v>#VALUE!</v>
      </c>
      <c r="Q65" s="2" t="e">
        <f>(O65/Referencial!O65)-1</f>
        <v>#VALUE!</v>
      </c>
    </row>
    <row r="66" spans="1:17" ht="24.95" customHeight="1">
      <c r="A66" s="3" t="s">
        <v>21</v>
      </c>
      <c r="B66" s="3" t="s">
        <v>111</v>
      </c>
      <c r="C66" s="3" t="s">
        <v>112</v>
      </c>
      <c r="D66" s="3" t="s">
        <v>31</v>
      </c>
      <c r="E66" s="3">
        <v>20.420000000000002</v>
      </c>
      <c r="F66" s="1" t="s">
        <v>27</v>
      </c>
      <c r="G66" s="1" t="s">
        <v>27</v>
      </c>
      <c r="H66" s="2" t="e">
        <f t="shared" si="7"/>
        <v>#VALUE!</v>
      </c>
      <c r="I66" s="5">
        <v>29.79</v>
      </c>
      <c r="J66" s="2" t="e">
        <f t="shared" si="8"/>
        <v>#VALUE!</v>
      </c>
      <c r="K66" s="2" t="e">
        <f t="shared" si="9"/>
        <v>#VALUE!</v>
      </c>
      <c r="L66" s="2" t="e">
        <f t="shared" si="10"/>
        <v>#VALUE!</v>
      </c>
      <c r="M66" s="2" t="e">
        <f t="shared" si="11"/>
        <v>#VALUE!</v>
      </c>
      <c r="N66" s="2" t="e">
        <f t="shared" si="12"/>
        <v>#VALUE!</v>
      </c>
      <c r="O66" s="2" t="e">
        <f t="shared" si="13"/>
        <v>#VALUE!</v>
      </c>
      <c r="P66" s="3" t="e">
        <f>IF(O66&lt;=(Referencial!O66*1.05),"PREÇO VÁLIDO","PREÇO INVÁLIDO")</f>
        <v>#VALUE!</v>
      </c>
      <c r="Q66" s="2" t="e">
        <f>(O66/Referencial!O66)-1</f>
        <v>#VALUE!</v>
      </c>
    </row>
    <row r="67" spans="1:17" ht="24.95" customHeight="1">
      <c r="A67" s="3" t="s">
        <v>21</v>
      </c>
      <c r="B67" s="3" t="s">
        <v>113</v>
      </c>
      <c r="C67" s="3" t="s">
        <v>114</v>
      </c>
      <c r="D67" s="3" t="s">
        <v>31</v>
      </c>
      <c r="E67" s="3">
        <v>16.100000000000001</v>
      </c>
      <c r="F67" s="1" t="s">
        <v>27</v>
      </c>
      <c r="G67" s="1" t="s">
        <v>27</v>
      </c>
      <c r="H67" s="2" t="e">
        <f t="shared" si="7"/>
        <v>#VALUE!</v>
      </c>
      <c r="I67" s="5">
        <v>29.79</v>
      </c>
      <c r="J67" s="2" t="e">
        <f t="shared" si="8"/>
        <v>#VALUE!</v>
      </c>
      <c r="K67" s="2" t="e">
        <f t="shared" si="9"/>
        <v>#VALUE!</v>
      </c>
      <c r="L67" s="2" t="e">
        <f t="shared" si="10"/>
        <v>#VALUE!</v>
      </c>
      <c r="M67" s="2" t="e">
        <f t="shared" si="11"/>
        <v>#VALUE!</v>
      </c>
      <c r="N67" s="2" t="e">
        <f t="shared" si="12"/>
        <v>#VALUE!</v>
      </c>
      <c r="O67" s="2" t="e">
        <f t="shared" si="13"/>
        <v>#VALUE!</v>
      </c>
      <c r="P67" s="3" t="e">
        <f>IF(O67&lt;=(Referencial!O67*1.05),"PREÇO VÁLIDO","PREÇO INVÁLIDO")</f>
        <v>#VALUE!</v>
      </c>
      <c r="Q67" s="2" t="e">
        <f>(O67/Referencial!O67)-1</f>
        <v>#VALUE!</v>
      </c>
    </row>
    <row r="68" spans="1:17" ht="24.95" customHeight="1">
      <c r="A68" s="3" t="s">
        <v>21</v>
      </c>
      <c r="B68" s="3" t="s">
        <v>115</v>
      </c>
      <c r="C68" s="3" t="s">
        <v>116</v>
      </c>
      <c r="D68" s="3" t="s">
        <v>31</v>
      </c>
      <c r="E68" s="3">
        <v>50.05</v>
      </c>
      <c r="F68" s="1" t="s">
        <v>27</v>
      </c>
      <c r="G68" s="1" t="s">
        <v>27</v>
      </c>
      <c r="H68" s="2" t="e">
        <f t="shared" si="7"/>
        <v>#VALUE!</v>
      </c>
      <c r="I68" s="5">
        <v>29.79</v>
      </c>
      <c r="J68" s="2" t="e">
        <f t="shared" si="8"/>
        <v>#VALUE!</v>
      </c>
      <c r="K68" s="2" t="e">
        <f t="shared" si="9"/>
        <v>#VALUE!</v>
      </c>
      <c r="L68" s="2" t="e">
        <f t="shared" si="10"/>
        <v>#VALUE!</v>
      </c>
      <c r="M68" s="2" t="e">
        <f t="shared" si="11"/>
        <v>#VALUE!</v>
      </c>
      <c r="N68" s="2" t="e">
        <f t="shared" si="12"/>
        <v>#VALUE!</v>
      </c>
      <c r="O68" s="2" t="e">
        <f t="shared" si="13"/>
        <v>#VALUE!</v>
      </c>
      <c r="P68" s="3" t="e">
        <f>IF(O68&lt;=(Referencial!O68*1.05),"PREÇO VÁLIDO","PREÇO INVÁLIDO")</f>
        <v>#VALUE!</v>
      </c>
      <c r="Q68" s="2" t="e">
        <f>(O68/Referencial!O68)-1</f>
        <v>#VALUE!</v>
      </c>
    </row>
    <row r="69" spans="1:17" ht="24.95" customHeight="1">
      <c r="A69" s="3" t="s">
        <v>21</v>
      </c>
      <c r="B69" s="3" t="s">
        <v>117</v>
      </c>
      <c r="C69" s="3" t="s">
        <v>118</v>
      </c>
      <c r="D69" s="3" t="s">
        <v>31</v>
      </c>
      <c r="E69" s="3">
        <v>36.67</v>
      </c>
      <c r="F69" s="1" t="s">
        <v>27</v>
      </c>
      <c r="G69" s="1" t="s">
        <v>27</v>
      </c>
      <c r="H69" s="2" t="e">
        <f t="shared" si="7"/>
        <v>#VALUE!</v>
      </c>
      <c r="I69" s="5">
        <v>29.79</v>
      </c>
      <c r="J69" s="2" t="e">
        <f t="shared" si="8"/>
        <v>#VALUE!</v>
      </c>
      <c r="K69" s="2" t="e">
        <f t="shared" si="9"/>
        <v>#VALUE!</v>
      </c>
      <c r="L69" s="2" t="e">
        <f t="shared" si="10"/>
        <v>#VALUE!</v>
      </c>
      <c r="M69" s="2" t="e">
        <f t="shared" si="11"/>
        <v>#VALUE!</v>
      </c>
      <c r="N69" s="2" t="e">
        <f t="shared" si="12"/>
        <v>#VALUE!</v>
      </c>
      <c r="O69" s="2" t="e">
        <f t="shared" si="13"/>
        <v>#VALUE!</v>
      </c>
      <c r="P69" s="3" t="e">
        <f>IF(O69&lt;=(Referencial!O69*1.05),"PREÇO VÁLIDO","PREÇO INVÁLIDO")</f>
        <v>#VALUE!</v>
      </c>
      <c r="Q69" s="2" t="e">
        <f>(O69/Referencial!O69)-1</f>
        <v>#VALUE!</v>
      </c>
    </row>
    <row r="70" spans="1:17" ht="24.95" customHeight="1">
      <c r="A70" s="3" t="s">
        <v>21</v>
      </c>
      <c r="B70" s="3" t="s">
        <v>119</v>
      </c>
      <c r="C70" s="3" t="s">
        <v>120</v>
      </c>
      <c r="D70" s="3" t="s">
        <v>43</v>
      </c>
      <c r="E70" s="3">
        <v>100.02</v>
      </c>
      <c r="F70" s="1" t="s">
        <v>27</v>
      </c>
      <c r="G70" s="1" t="s">
        <v>27</v>
      </c>
      <c r="H70" s="2" t="e">
        <f t="shared" si="7"/>
        <v>#VALUE!</v>
      </c>
      <c r="I70" s="5">
        <v>29.79</v>
      </c>
      <c r="J70" s="2" t="e">
        <f t="shared" si="8"/>
        <v>#VALUE!</v>
      </c>
      <c r="K70" s="2" t="e">
        <f t="shared" si="9"/>
        <v>#VALUE!</v>
      </c>
      <c r="L70" s="2" t="e">
        <f t="shared" si="10"/>
        <v>#VALUE!</v>
      </c>
      <c r="M70" s="2" t="e">
        <f t="shared" si="11"/>
        <v>#VALUE!</v>
      </c>
      <c r="N70" s="2" t="e">
        <f t="shared" si="12"/>
        <v>#VALUE!</v>
      </c>
      <c r="O70" s="2" t="e">
        <f t="shared" si="13"/>
        <v>#VALUE!</v>
      </c>
      <c r="P70" s="3" t="e">
        <f>IF(O70&lt;=(Referencial!O70*1.05),"PREÇO VÁLIDO","PREÇO INVÁLIDO")</f>
        <v>#VALUE!</v>
      </c>
      <c r="Q70" s="2" t="e">
        <f>(O70/Referencial!O70)-1</f>
        <v>#VALUE!</v>
      </c>
    </row>
    <row r="71" spans="1:17" ht="24.95" customHeight="1">
      <c r="A71" s="3" t="s">
        <v>21</v>
      </c>
      <c r="B71" s="3" t="s">
        <v>121</v>
      </c>
      <c r="C71" s="3" t="s">
        <v>122</v>
      </c>
      <c r="D71" s="3" t="s">
        <v>43</v>
      </c>
      <c r="E71" s="3">
        <v>3.5</v>
      </c>
      <c r="F71" s="1" t="s">
        <v>27</v>
      </c>
      <c r="G71" s="1" t="s">
        <v>27</v>
      </c>
      <c r="H71" s="2" t="e">
        <f t="shared" si="7"/>
        <v>#VALUE!</v>
      </c>
      <c r="I71" s="5">
        <v>29.79</v>
      </c>
      <c r="J71" s="2" t="e">
        <f t="shared" si="8"/>
        <v>#VALUE!</v>
      </c>
      <c r="K71" s="2" t="e">
        <f t="shared" si="9"/>
        <v>#VALUE!</v>
      </c>
      <c r="L71" s="2" t="e">
        <f t="shared" si="10"/>
        <v>#VALUE!</v>
      </c>
      <c r="M71" s="2" t="e">
        <f t="shared" si="11"/>
        <v>#VALUE!</v>
      </c>
      <c r="N71" s="2" t="e">
        <f t="shared" si="12"/>
        <v>#VALUE!</v>
      </c>
      <c r="O71" s="2" t="e">
        <f t="shared" si="13"/>
        <v>#VALUE!</v>
      </c>
      <c r="P71" s="3" t="e">
        <f>IF(O71&lt;=(Referencial!O71*1.05),"PREÇO VÁLIDO","PREÇO INVÁLIDO")</f>
        <v>#VALUE!</v>
      </c>
      <c r="Q71" s="2" t="e">
        <f>(O71/Referencial!O71)-1</f>
        <v>#VALUE!</v>
      </c>
    </row>
    <row r="72" spans="1:17" ht="24.95" customHeight="1">
      <c r="A72" s="3" t="s">
        <v>21</v>
      </c>
      <c r="B72" s="3" t="s">
        <v>123</v>
      </c>
      <c r="C72" s="3" t="s">
        <v>124</v>
      </c>
      <c r="D72" s="3" t="s">
        <v>31</v>
      </c>
      <c r="E72" s="3">
        <v>0.25</v>
      </c>
      <c r="F72" s="1" t="s">
        <v>27</v>
      </c>
      <c r="G72" s="1" t="s">
        <v>27</v>
      </c>
      <c r="H72" s="2" t="e">
        <f t="shared" si="7"/>
        <v>#VALUE!</v>
      </c>
      <c r="I72" s="5">
        <v>29.79</v>
      </c>
      <c r="J72" s="2" t="e">
        <f t="shared" si="8"/>
        <v>#VALUE!</v>
      </c>
      <c r="K72" s="2" t="e">
        <f t="shared" si="9"/>
        <v>#VALUE!</v>
      </c>
      <c r="L72" s="2" t="e">
        <f t="shared" si="10"/>
        <v>#VALUE!</v>
      </c>
      <c r="M72" s="2" t="e">
        <f t="shared" si="11"/>
        <v>#VALUE!</v>
      </c>
      <c r="N72" s="2" t="e">
        <f t="shared" si="12"/>
        <v>#VALUE!</v>
      </c>
      <c r="O72" s="2" t="e">
        <f t="shared" si="13"/>
        <v>#VALUE!</v>
      </c>
      <c r="P72" s="3" t="e">
        <f>IF(O72&lt;=(Referencial!O72*1.05),"PREÇO VÁLIDO","PREÇO INVÁLIDO")</f>
        <v>#VALUE!</v>
      </c>
      <c r="Q72" s="2" t="e">
        <f>(O72/Referencial!O72)-1</f>
        <v>#VALUE!</v>
      </c>
    </row>
    <row r="73" spans="1:17">
      <c r="N73" s="7" t="s">
        <v>98</v>
      </c>
      <c r="O73" s="8" t="e">
        <f>TRUNC(SUM(O57:O72),2)</f>
        <v>#VALUE!</v>
      </c>
    </row>
    <row r="75" spans="1:17">
      <c r="A75" s="9" t="s">
        <v>125</v>
      </c>
    </row>
    <row r="76" spans="1:17">
      <c r="A76" s="11" t="s">
        <v>4</v>
      </c>
      <c r="B76" s="11" t="s">
        <v>5</v>
      </c>
      <c r="C76" s="11" t="s">
        <v>6</v>
      </c>
      <c r="D76" s="11" t="s">
        <v>7</v>
      </c>
      <c r="E76" s="11" t="s">
        <v>8</v>
      </c>
      <c r="F76" s="1" t="s">
        <v>9</v>
      </c>
      <c r="G76" s="1" t="s">
        <v>10</v>
      </c>
      <c r="H76" s="11" t="s">
        <v>12</v>
      </c>
      <c r="I76" s="11" t="s">
        <v>13</v>
      </c>
      <c r="J76" s="11" t="s">
        <v>14</v>
      </c>
      <c r="K76" s="11" t="s">
        <v>15</v>
      </c>
      <c r="L76" s="11" t="s">
        <v>11</v>
      </c>
      <c r="M76" s="11" t="s">
        <v>16</v>
      </c>
      <c r="N76" s="11" t="s">
        <v>17</v>
      </c>
      <c r="O76" s="11" t="s">
        <v>18</v>
      </c>
      <c r="P76" s="11" t="s">
        <v>19</v>
      </c>
      <c r="Q76" s="11" t="s">
        <v>20</v>
      </c>
    </row>
    <row r="77" spans="1:17" ht="24.95" customHeight="1">
      <c r="A77" s="3" t="s">
        <v>21</v>
      </c>
      <c r="B77" s="3"/>
      <c r="C77" s="3" t="s">
        <v>126</v>
      </c>
      <c r="D77" s="3"/>
      <c r="E77" s="3">
        <v>0</v>
      </c>
      <c r="F77" s="1"/>
      <c r="G77" s="1"/>
      <c r="H77" s="3"/>
      <c r="I77" s="5"/>
      <c r="J77" s="3"/>
      <c r="K77" s="3"/>
      <c r="L77" s="3"/>
      <c r="M77" s="3"/>
      <c r="N77" s="3"/>
      <c r="O77" s="3"/>
      <c r="P77" s="3"/>
      <c r="Q77" s="2"/>
    </row>
    <row r="78" spans="1:17" ht="24.95" customHeight="1">
      <c r="A78" s="3" t="s">
        <v>21</v>
      </c>
      <c r="B78" s="3" t="s">
        <v>127</v>
      </c>
      <c r="C78" s="3" t="s">
        <v>128</v>
      </c>
      <c r="D78" s="3" t="s">
        <v>31</v>
      </c>
      <c r="E78" s="3">
        <v>60.6</v>
      </c>
      <c r="F78" s="1" t="s">
        <v>27</v>
      </c>
      <c r="G78" s="1" t="s">
        <v>27</v>
      </c>
      <c r="H78" s="2" t="e">
        <f>F78+G78</f>
        <v>#VALUE!</v>
      </c>
      <c r="I78" s="5">
        <v>29.79</v>
      </c>
      <c r="J78" s="2" t="e">
        <f>F78+(I78/100*F78)</f>
        <v>#VALUE!</v>
      </c>
      <c r="K78" s="2" t="e">
        <f>G78+(I78/100*G78)</f>
        <v>#VALUE!</v>
      </c>
      <c r="L78" s="2" t="e">
        <f>TRUNC(J78+K78,2)</f>
        <v>#VALUE!</v>
      </c>
      <c r="M78" s="2" t="e">
        <f>TRUNC(IF((J78+K78), (J78/(J78+K78)*O78), 0),2)</f>
        <v>#VALUE!</v>
      </c>
      <c r="N78" s="2" t="e">
        <f>TRUNC(IF((J78+K78), (K78/(J78+K78)*O78), 0),2)</f>
        <v>#VALUE!</v>
      </c>
      <c r="O78" s="2" t="e">
        <f>TRUNC(L78*E78,2)</f>
        <v>#VALUE!</v>
      </c>
      <c r="P78" s="3" t="e">
        <f>IF(O78&lt;=(Referencial!O78*1.05),"PREÇO VÁLIDO","PREÇO INVÁLIDO")</f>
        <v>#VALUE!</v>
      </c>
      <c r="Q78" s="2" t="e">
        <f>(O78/Referencial!O78)-1</f>
        <v>#VALUE!</v>
      </c>
    </row>
    <row r="79" spans="1:17" ht="24.95" customHeight="1">
      <c r="A79" s="3" t="s">
        <v>21</v>
      </c>
      <c r="B79" s="3" t="s">
        <v>129</v>
      </c>
      <c r="C79" s="3" t="s">
        <v>130</v>
      </c>
      <c r="D79" s="3" t="s">
        <v>31</v>
      </c>
      <c r="E79" s="3">
        <v>71.62</v>
      </c>
      <c r="F79" s="1" t="s">
        <v>27</v>
      </c>
      <c r="G79" s="1" t="s">
        <v>27</v>
      </c>
      <c r="H79" s="2" t="e">
        <f>F79+G79</f>
        <v>#VALUE!</v>
      </c>
      <c r="I79" s="5">
        <v>29.79</v>
      </c>
      <c r="J79" s="2" t="e">
        <f>F79+(I79/100*F79)</f>
        <v>#VALUE!</v>
      </c>
      <c r="K79" s="2" t="e">
        <f>G79+(I79/100*G79)</f>
        <v>#VALUE!</v>
      </c>
      <c r="L79" s="2" t="e">
        <f>TRUNC(J79+K79,2)</f>
        <v>#VALUE!</v>
      </c>
      <c r="M79" s="2" t="e">
        <f>TRUNC(IF((J79+K79), (J79/(J79+K79)*O79), 0),2)</f>
        <v>#VALUE!</v>
      </c>
      <c r="N79" s="2" t="e">
        <f>TRUNC(IF((J79+K79), (K79/(J79+K79)*O79), 0),2)</f>
        <v>#VALUE!</v>
      </c>
      <c r="O79" s="2" t="e">
        <f>TRUNC(L79*E79,2)</f>
        <v>#VALUE!</v>
      </c>
      <c r="P79" s="3" t="e">
        <f>IF(O79&lt;=(Referencial!O79*1.05),"PREÇO VÁLIDO","PREÇO INVÁLIDO")</f>
        <v>#VALUE!</v>
      </c>
      <c r="Q79" s="2" t="e">
        <f>(O79/Referencial!O79)-1</f>
        <v>#VALUE!</v>
      </c>
    </row>
    <row r="80" spans="1:17" ht="24.95" customHeight="1">
      <c r="A80" s="3" t="s">
        <v>21</v>
      </c>
      <c r="B80" s="3" t="s">
        <v>131</v>
      </c>
      <c r="C80" s="3" t="s">
        <v>132</v>
      </c>
      <c r="D80" s="3" t="s">
        <v>43</v>
      </c>
      <c r="E80" s="3">
        <v>6.46</v>
      </c>
      <c r="F80" s="1" t="s">
        <v>27</v>
      </c>
      <c r="G80" s="1" t="s">
        <v>27</v>
      </c>
      <c r="H80" s="2" t="e">
        <f>F80+G80</f>
        <v>#VALUE!</v>
      </c>
      <c r="I80" s="5">
        <v>29.79</v>
      </c>
      <c r="J80" s="2" t="e">
        <f>F80+(I80/100*F80)</f>
        <v>#VALUE!</v>
      </c>
      <c r="K80" s="2" t="e">
        <f>G80+(I80/100*G80)</f>
        <v>#VALUE!</v>
      </c>
      <c r="L80" s="2" t="e">
        <f>TRUNC(J80+K80,2)</f>
        <v>#VALUE!</v>
      </c>
      <c r="M80" s="2" t="e">
        <f>TRUNC(IF((J80+K80), (J80/(J80+K80)*O80), 0),2)</f>
        <v>#VALUE!</v>
      </c>
      <c r="N80" s="2" t="e">
        <f>TRUNC(IF((J80+K80), (K80/(J80+K80)*O80), 0),2)</f>
        <v>#VALUE!</v>
      </c>
      <c r="O80" s="2" t="e">
        <f>TRUNC(L80*E80,2)</f>
        <v>#VALUE!</v>
      </c>
      <c r="P80" s="3" t="e">
        <f>IF(O80&lt;=(Referencial!O80*1.05),"PREÇO VÁLIDO","PREÇO INVÁLIDO")</f>
        <v>#VALUE!</v>
      </c>
      <c r="Q80" s="2" t="e">
        <f>(O80/Referencial!O80)-1</f>
        <v>#VALUE!</v>
      </c>
    </row>
    <row r="81" spans="1:17" ht="24.95" customHeight="1">
      <c r="A81" s="3" t="s">
        <v>21</v>
      </c>
      <c r="B81" s="3" t="s">
        <v>133</v>
      </c>
      <c r="C81" s="3" t="s">
        <v>134</v>
      </c>
      <c r="D81" s="3" t="s">
        <v>43</v>
      </c>
      <c r="E81" s="3">
        <v>12.71</v>
      </c>
      <c r="F81" s="1" t="s">
        <v>27</v>
      </c>
      <c r="G81" s="1" t="s">
        <v>27</v>
      </c>
      <c r="H81" s="2" t="e">
        <f>F81+G81</f>
        <v>#VALUE!</v>
      </c>
      <c r="I81" s="5">
        <v>29.79</v>
      </c>
      <c r="J81" s="2" t="e">
        <f>F81+(I81/100*F81)</f>
        <v>#VALUE!</v>
      </c>
      <c r="K81" s="2" t="e">
        <f>G81+(I81/100*G81)</f>
        <v>#VALUE!</v>
      </c>
      <c r="L81" s="2" t="e">
        <f>TRUNC(J81+K81,2)</f>
        <v>#VALUE!</v>
      </c>
      <c r="M81" s="2" t="e">
        <f>TRUNC(IF((J81+K81), (J81/(J81+K81)*O81), 0),2)</f>
        <v>#VALUE!</v>
      </c>
      <c r="N81" s="2" t="e">
        <f>TRUNC(IF((J81+K81), (K81/(J81+K81)*O81), 0),2)</f>
        <v>#VALUE!</v>
      </c>
      <c r="O81" s="2" t="e">
        <f>TRUNC(L81*E81,2)</f>
        <v>#VALUE!</v>
      </c>
      <c r="P81" s="3" t="e">
        <f>IF(O81&lt;=(Referencial!O81*1.05),"PREÇO VÁLIDO","PREÇO INVÁLIDO")</f>
        <v>#VALUE!</v>
      </c>
      <c r="Q81" s="2" t="e">
        <f>(O81/Referencial!O81)-1</f>
        <v>#VALUE!</v>
      </c>
    </row>
    <row r="82" spans="1:17">
      <c r="N82" s="7" t="s">
        <v>98</v>
      </c>
      <c r="O82" s="8" t="e">
        <f>TRUNC(SUM(O75:O81),2)</f>
        <v>#VALUE!</v>
      </c>
    </row>
    <row r="84" spans="1:17">
      <c r="A84" s="9" t="s">
        <v>135</v>
      </c>
    </row>
    <row r="85" spans="1:17">
      <c r="A85" s="11" t="s">
        <v>4</v>
      </c>
      <c r="B85" s="11" t="s">
        <v>5</v>
      </c>
      <c r="C85" s="11" t="s">
        <v>6</v>
      </c>
      <c r="D85" s="11" t="s">
        <v>7</v>
      </c>
      <c r="E85" s="11" t="s">
        <v>8</v>
      </c>
      <c r="F85" s="1" t="s">
        <v>9</v>
      </c>
      <c r="G85" s="1" t="s">
        <v>10</v>
      </c>
      <c r="H85" s="11" t="s">
        <v>12</v>
      </c>
      <c r="I85" s="11" t="s">
        <v>13</v>
      </c>
      <c r="J85" s="11" t="s">
        <v>14</v>
      </c>
      <c r="K85" s="11" t="s">
        <v>15</v>
      </c>
      <c r="L85" s="11" t="s">
        <v>11</v>
      </c>
      <c r="M85" s="11" t="s">
        <v>16</v>
      </c>
      <c r="N85" s="11" t="s">
        <v>17</v>
      </c>
      <c r="O85" s="11" t="s">
        <v>18</v>
      </c>
      <c r="P85" s="11" t="s">
        <v>19</v>
      </c>
      <c r="Q85" s="11" t="s">
        <v>20</v>
      </c>
    </row>
    <row r="86" spans="1:17" ht="24.95" customHeight="1">
      <c r="A86" s="3" t="s">
        <v>21</v>
      </c>
      <c r="B86" s="3"/>
      <c r="C86" s="3" t="s">
        <v>136</v>
      </c>
      <c r="D86" s="3"/>
      <c r="E86" s="3">
        <v>0</v>
      </c>
      <c r="F86" s="1"/>
      <c r="G86" s="1"/>
      <c r="H86" s="3"/>
      <c r="I86" s="5"/>
      <c r="J86" s="3"/>
      <c r="K86" s="3"/>
      <c r="L86" s="3"/>
      <c r="M86" s="3"/>
      <c r="N86" s="3"/>
      <c r="O86" s="3"/>
      <c r="P86" s="3"/>
      <c r="Q86" s="2"/>
    </row>
    <row r="87" spans="1:17" ht="24.95" customHeight="1">
      <c r="A87" s="3" t="s">
        <v>21</v>
      </c>
      <c r="B87" s="3"/>
      <c r="C87" s="3" t="s">
        <v>137</v>
      </c>
      <c r="D87" s="3"/>
      <c r="E87" s="3">
        <v>0</v>
      </c>
      <c r="F87" s="1"/>
      <c r="G87" s="1"/>
      <c r="H87" s="3"/>
      <c r="I87" s="5"/>
      <c r="J87" s="3"/>
      <c r="K87" s="3"/>
      <c r="L87" s="3"/>
      <c r="M87" s="3"/>
      <c r="N87" s="3"/>
      <c r="O87" s="3"/>
      <c r="P87" s="3"/>
      <c r="Q87" s="2"/>
    </row>
    <row r="88" spans="1:17" ht="24.95" customHeight="1">
      <c r="A88" s="3" t="s">
        <v>21</v>
      </c>
      <c r="B88" s="3" t="s">
        <v>138</v>
      </c>
      <c r="C88" s="3" t="s">
        <v>139</v>
      </c>
      <c r="D88" s="3" t="s">
        <v>31</v>
      </c>
      <c r="E88" s="3">
        <v>41.15</v>
      </c>
      <c r="F88" s="1" t="s">
        <v>27</v>
      </c>
      <c r="G88" s="1" t="s">
        <v>27</v>
      </c>
      <c r="H88" s="2" t="e">
        <f>F88+G88</f>
        <v>#VALUE!</v>
      </c>
      <c r="I88" s="5">
        <v>29.79</v>
      </c>
      <c r="J88" s="2" t="e">
        <f>F88+(I88/100*F88)</f>
        <v>#VALUE!</v>
      </c>
      <c r="K88" s="2" t="e">
        <f>G88+(I88/100*G88)</f>
        <v>#VALUE!</v>
      </c>
      <c r="L88" s="2" t="e">
        <f>TRUNC(J88+K88,2)</f>
        <v>#VALUE!</v>
      </c>
      <c r="M88" s="2" t="e">
        <f>TRUNC(IF((J88+K88), (J88/(J88+K88)*O88), 0),2)</f>
        <v>#VALUE!</v>
      </c>
      <c r="N88" s="2" t="e">
        <f>TRUNC(IF((J88+K88), (K88/(J88+K88)*O88), 0),2)</f>
        <v>#VALUE!</v>
      </c>
      <c r="O88" s="2" t="e">
        <f>TRUNC(L88*E88,2)</f>
        <v>#VALUE!</v>
      </c>
      <c r="P88" s="3" t="e">
        <f>IF(O88&lt;=(Referencial!O88*1.05),"PREÇO VÁLIDO","PREÇO INVÁLIDO")</f>
        <v>#VALUE!</v>
      </c>
      <c r="Q88" s="2" t="e">
        <f>(O88/Referencial!O88)-1</f>
        <v>#VALUE!</v>
      </c>
    </row>
    <row r="89" spans="1:17" ht="24.95" customHeight="1">
      <c r="A89" s="3" t="s">
        <v>21</v>
      </c>
      <c r="B89" s="3" t="s">
        <v>140</v>
      </c>
      <c r="C89" s="3" t="s">
        <v>141</v>
      </c>
      <c r="D89" s="3" t="s">
        <v>31</v>
      </c>
      <c r="E89" s="3">
        <v>41.15</v>
      </c>
      <c r="F89" s="1" t="s">
        <v>27</v>
      </c>
      <c r="G89" s="1" t="s">
        <v>27</v>
      </c>
      <c r="H89" s="2" t="e">
        <f>F89+G89</f>
        <v>#VALUE!</v>
      </c>
      <c r="I89" s="5">
        <v>29.79</v>
      </c>
      <c r="J89" s="2" t="e">
        <f>F89+(I89/100*F89)</f>
        <v>#VALUE!</v>
      </c>
      <c r="K89" s="2" t="e">
        <f>G89+(I89/100*G89)</f>
        <v>#VALUE!</v>
      </c>
      <c r="L89" s="2" t="e">
        <f>TRUNC(J89+K89,2)</f>
        <v>#VALUE!</v>
      </c>
      <c r="M89" s="2" t="e">
        <f>TRUNC(IF((J89+K89), (J89/(J89+K89)*O89), 0),2)</f>
        <v>#VALUE!</v>
      </c>
      <c r="N89" s="2" t="e">
        <f>TRUNC(IF((J89+K89), (K89/(J89+K89)*O89), 0),2)</f>
        <v>#VALUE!</v>
      </c>
      <c r="O89" s="2" t="e">
        <f>TRUNC(L89*E89,2)</f>
        <v>#VALUE!</v>
      </c>
      <c r="P89" s="3" t="e">
        <f>IF(O89&lt;=(Referencial!O89*1.05),"PREÇO VÁLIDO","PREÇO INVÁLIDO")</f>
        <v>#VALUE!</v>
      </c>
      <c r="Q89" s="2" t="e">
        <f>(O89/Referencial!O89)-1</f>
        <v>#VALUE!</v>
      </c>
    </row>
    <row r="90" spans="1:17" ht="24.95" customHeight="1">
      <c r="A90" s="3" t="s">
        <v>21</v>
      </c>
      <c r="B90" s="3"/>
      <c r="C90" s="3" t="s">
        <v>142</v>
      </c>
      <c r="D90" s="3"/>
      <c r="E90" s="3">
        <v>0</v>
      </c>
      <c r="F90" s="1"/>
      <c r="G90" s="1"/>
      <c r="H90" s="3"/>
      <c r="I90" s="5"/>
      <c r="J90" s="3"/>
      <c r="K90" s="3"/>
      <c r="L90" s="3"/>
      <c r="M90" s="3"/>
      <c r="N90" s="3"/>
      <c r="O90" s="3"/>
      <c r="P90" s="3"/>
      <c r="Q90" s="2"/>
    </row>
    <row r="91" spans="1:17" ht="24.95" customHeight="1">
      <c r="A91" s="3" t="s">
        <v>21</v>
      </c>
      <c r="B91" s="3" t="s">
        <v>138</v>
      </c>
      <c r="C91" s="3" t="s">
        <v>139</v>
      </c>
      <c r="D91" s="3" t="s">
        <v>31</v>
      </c>
      <c r="E91" s="3">
        <v>120.2</v>
      </c>
      <c r="F91" s="1" t="s">
        <v>27</v>
      </c>
      <c r="G91" s="1" t="s">
        <v>27</v>
      </c>
      <c r="H91" s="2" t="e">
        <f t="shared" ref="H91:H96" si="14">F91+G91</f>
        <v>#VALUE!</v>
      </c>
      <c r="I91" s="5">
        <v>29.79</v>
      </c>
      <c r="J91" s="2" t="e">
        <f t="shared" ref="J91:J96" si="15">F91+(I91/100*F91)</f>
        <v>#VALUE!</v>
      </c>
      <c r="K91" s="2" t="e">
        <f t="shared" ref="K91:K96" si="16">G91+(I91/100*G91)</f>
        <v>#VALUE!</v>
      </c>
      <c r="L91" s="2" t="e">
        <f t="shared" ref="L91:L96" si="17">TRUNC(J91+K91,2)</f>
        <v>#VALUE!</v>
      </c>
      <c r="M91" s="2" t="e">
        <f t="shared" ref="M91:M96" si="18">TRUNC(IF((J91+K91), (J91/(J91+K91)*O91), 0),2)</f>
        <v>#VALUE!</v>
      </c>
      <c r="N91" s="2" t="e">
        <f t="shared" ref="N91:N96" si="19">TRUNC(IF((J91+K91), (K91/(J91+K91)*O91), 0),2)</f>
        <v>#VALUE!</v>
      </c>
      <c r="O91" s="2" t="e">
        <f t="shared" ref="O91:O96" si="20">TRUNC(L91*E91,2)</f>
        <v>#VALUE!</v>
      </c>
      <c r="P91" s="3" t="e">
        <f>IF(O91&lt;=(Referencial!O91*1.05),"PREÇO VÁLIDO","PREÇO INVÁLIDO")</f>
        <v>#VALUE!</v>
      </c>
      <c r="Q91" s="2" t="e">
        <f>(O91/Referencial!O91)-1</f>
        <v>#VALUE!</v>
      </c>
    </row>
    <row r="92" spans="1:17" ht="24.95" customHeight="1">
      <c r="A92" s="3" t="s">
        <v>21</v>
      </c>
      <c r="B92" s="3" t="s">
        <v>140</v>
      </c>
      <c r="C92" s="3" t="s">
        <v>141</v>
      </c>
      <c r="D92" s="3" t="s">
        <v>31</v>
      </c>
      <c r="E92" s="3">
        <v>120.2</v>
      </c>
      <c r="F92" s="1" t="s">
        <v>27</v>
      </c>
      <c r="G92" s="1" t="s">
        <v>27</v>
      </c>
      <c r="H92" s="2" t="e">
        <f t="shared" si="14"/>
        <v>#VALUE!</v>
      </c>
      <c r="I92" s="5">
        <v>29.79</v>
      </c>
      <c r="J92" s="2" t="e">
        <f t="shared" si="15"/>
        <v>#VALUE!</v>
      </c>
      <c r="K92" s="2" t="e">
        <f t="shared" si="16"/>
        <v>#VALUE!</v>
      </c>
      <c r="L92" s="2" t="e">
        <f t="shared" si="17"/>
        <v>#VALUE!</v>
      </c>
      <c r="M92" s="2" t="e">
        <f t="shared" si="18"/>
        <v>#VALUE!</v>
      </c>
      <c r="N92" s="2" t="e">
        <f t="shared" si="19"/>
        <v>#VALUE!</v>
      </c>
      <c r="O92" s="2" t="e">
        <f t="shared" si="20"/>
        <v>#VALUE!</v>
      </c>
      <c r="P92" s="3" t="e">
        <f>IF(O92&lt;=(Referencial!O92*1.05),"PREÇO VÁLIDO","PREÇO INVÁLIDO")</f>
        <v>#VALUE!</v>
      </c>
      <c r="Q92" s="2" t="e">
        <f>(O92/Referencial!O92)-1</f>
        <v>#VALUE!</v>
      </c>
    </row>
    <row r="93" spans="1:17" ht="24.95" customHeight="1">
      <c r="A93" s="3" t="s">
        <v>21</v>
      </c>
      <c r="B93" s="3" t="s">
        <v>143</v>
      </c>
      <c r="C93" s="3" t="s">
        <v>144</v>
      </c>
      <c r="D93" s="3" t="s">
        <v>31</v>
      </c>
      <c r="E93" s="3">
        <v>30</v>
      </c>
      <c r="F93" s="1" t="s">
        <v>27</v>
      </c>
      <c r="G93" s="1" t="s">
        <v>27</v>
      </c>
      <c r="H93" s="2" t="e">
        <f t="shared" si="14"/>
        <v>#VALUE!</v>
      </c>
      <c r="I93" s="5">
        <v>29.79</v>
      </c>
      <c r="J93" s="2" t="e">
        <f t="shared" si="15"/>
        <v>#VALUE!</v>
      </c>
      <c r="K93" s="2" t="e">
        <f t="shared" si="16"/>
        <v>#VALUE!</v>
      </c>
      <c r="L93" s="2" t="e">
        <f t="shared" si="17"/>
        <v>#VALUE!</v>
      </c>
      <c r="M93" s="2" t="e">
        <f t="shared" si="18"/>
        <v>#VALUE!</v>
      </c>
      <c r="N93" s="2" t="e">
        <f t="shared" si="19"/>
        <v>#VALUE!</v>
      </c>
      <c r="O93" s="2" t="e">
        <f t="shared" si="20"/>
        <v>#VALUE!</v>
      </c>
      <c r="P93" s="3" t="e">
        <f>IF(O93&lt;=(Referencial!O93*1.05),"PREÇO VÁLIDO","PREÇO INVÁLIDO")</f>
        <v>#VALUE!</v>
      </c>
      <c r="Q93" s="2" t="e">
        <f>(O93/Referencial!O93)-1</f>
        <v>#VALUE!</v>
      </c>
    </row>
    <row r="94" spans="1:17" ht="24.95" customHeight="1">
      <c r="A94" s="3" t="s">
        <v>21</v>
      </c>
      <c r="B94" s="3" t="s">
        <v>138</v>
      </c>
      <c r="C94" s="3" t="s">
        <v>139</v>
      </c>
      <c r="D94" s="3" t="s">
        <v>31</v>
      </c>
      <c r="E94" s="3">
        <v>175.28</v>
      </c>
      <c r="F94" s="1" t="s">
        <v>27</v>
      </c>
      <c r="G94" s="1" t="s">
        <v>27</v>
      </c>
      <c r="H94" s="2" t="e">
        <f t="shared" si="14"/>
        <v>#VALUE!</v>
      </c>
      <c r="I94" s="5">
        <v>29.79</v>
      </c>
      <c r="J94" s="2" t="e">
        <f t="shared" si="15"/>
        <v>#VALUE!</v>
      </c>
      <c r="K94" s="2" t="e">
        <f t="shared" si="16"/>
        <v>#VALUE!</v>
      </c>
      <c r="L94" s="2" t="e">
        <f t="shared" si="17"/>
        <v>#VALUE!</v>
      </c>
      <c r="M94" s="2" t="e">
        <f t="shared" si="18"/>
        <v>#VALUE!</v>
      </c>
      <c r="N94" s="2" t="e">
        <f t="shared" si="19"/>
        <v>#VALUE!</v>
      </c>
      <c r="O94" s="2" t="e">
        <f t="shared" si="20"/>
        <v>#VALUE!</v>
      </c>
      <c r="P94" s="3" t="e">
        <f>IF(O94&lt;=(Referencial!O94*1.05),"PREÇO VÁLIDO","PREÇO INVÁLIDO")</f>
        <v>#VALUE!</v>
      </c>
      <c r="Q94" s="2" t="e">
        <f>(O94/Referencial!O94)-1</f>
        <v>#VALUE!</v>
      </c>
    </row>
    <row r="95" spans="1:17" ht="24.95" customHeight="1">
      <c r="A95" s="3" t="s">
        <v>21</v>
      </c>
      <c r="B95" s="3" t="s">
        <v>140</v>
      </c>
      <c r="C95" s="3" t="s">
        <v>141</v>
      </c>
      <c r="D95" s="3" t="s">
        <v>31</v>
      </c>
      <c r="E95" s="3">
        <v>175.28</v>
      </c>
      <c r="F95" s="1" t="s">
        <v>27</v>
      </c>
      <c r="G95" s="1" t="s">
        <v>27</v>
      </c>
      <c r="H95" s="2" t="e">
        <f t="shared" si="14"/>
        <v>#VALUE!</v>
      </c>
      <c r="I95" s="5">
        <v>29.79</v>
      </c>
      <c r="J95" s="2" t="e">
        <f t="shared" si="15"/>
        <v>#VALUE!</v>
      </c>
      <c r="K95" s="2" t="e">
        <f t="shared" si="16"/>
        <v>#VALUE!</v>
      </c>
      <c r="L95" s="2" t="e">
        <f t="shared" si="17"/>
        <v>#VALUE!</v>
      </c>
      <c r="M95" s="2" t="e">
        <f t="shared" si="18"/>
        <v>#VALUE!</v>
      </c>
      <c r="N95" s="2" t="e">
        <f t="shared" si="19"/>
        <v>#VALUE!</v>
      </c>
      <c r="O95" s="2" t="e">
        <f t="shared" si="20"/>
        <v>#VALUE!</v>
      </c>
      <c r="P95" s="3" t="e">
        <f>IF(O95&lt;=(Referencial!O95*1.05),"PREÇO VÁLIDO","PREÇO INVÁLIDO")</f>
        <v>#VALUE!</v>
      </c>
      <c r="Q95" s="2" t="e">
        <f>(O95/Referencial!O95)-1</f>
        <v>#VALUE!</v>
      </c>
    </row>
    <row r="96" spans="1:17" ht="24.95" customHeight="1">
      <c r="A96" s="3" t="s">
        <v>21</v>
      </c>
      <c r="B96" s="3" t="s">
        <v>145</v>
      </c>
      <c r="C96" s="3" t="s">
        <v>146</v>
      </c>
      <c r="D96" s="3" t="s">
        <v>31</v>
      </c>
      <c r="E96" s="3">
        <v>95.09</v>
      </c>
      <c r="F96" s="1" t="s">
        <v>27</v>
      </c>
      <c r="G96" s="1" t="s">
        <v>27</v>
      </c>
      <c r="H96" s="2" t="e">
        <f t="shared" si="14"/>
        <v>#VALUE!</v>
      </c>
      <c r="I96" s="5">
        <v>29.79</v>
      </c>
      <c r="J96" s="2" t="e">
        <f t="shared" si="15"/>
        <v>#VALUE!</v>
      </c>
      <c r="K96" s="2" t="e">
        <f t="shared" si="16"/>
        <v>#VALUE!</v>
      </c>
      <c r="L96" s="2" t="e">
        <f t="shared" si="17"/>
        <v>#VALUE!</v>
      </c>
      <c r="M96" s="2" t="e">
        <f t="shared" si="18"/>
        <v>#VALUE!</v>
      </c>
      <c r="N96" s="2" t="e">
        <f t="shared" si="19"/>
        <v>#VALUE!</v>
      </c>
      <c r="O96" s="2" t="e">
        <f t="shared" si="20"/>
        <v>#VALUE!</v>
      </c>
      <c r="P96" s="3" t="e">
        <f>IF(O96&lt;=(Referencial!O96*1.05),"PREÇO VÁLIDO","PREÇO INVÁLIDO")</f>
        <v>#VALUE!</v>
      </c>
      <c r="Q96" s="2" t="e">
        <f>(O96/Referencial!O96)-1</f>
        <v>#VALUE!</v>
      </c>
    </row>
    <row r="97" spans="1:17">
      <c r="N97" s="7" t="s">
        <v>98</v>
      </c>
      <c r="O97" s="8" t="e">
        <f>TRUNC(SUM(O84:O96),2)</f>
        <v>#VALUE!</v>
      </c>
    </row>
    <row r="99" spans="1:17">
      <c r="A99" s="9" t="s">
        <v>147</v>
      </c>
    </row>
    <row r="100" spans="1:17">
      <c r="A100" s="11" t="s">
        <v>4</v>
      </c>
      <c r="B100" s="11" t="s">
        <v>5</v>
      </c>
      <c r="C100" s="11" t="s">
        <v>6</v>
      </c>
      <c r="D100" s="11" t="s">
        <v>7</v>
      </c>
      <c r="E100" s="11" t="s">
        <v>8</v>
      </c>
      <c r="F100" s="1" t="s">
        <v>9</v>
      </c>
      <c r="G100" s="1" t="s">
        <v>10</v>
      </c>
      <c r="H100" s="11" t="s">
        <v>12</v>
      </c>
      <c r="I100" s="11" t="s">
        <v>13</v>
      </c>
      <c r="J100" s="11" t="s">
        <v>14</v>
      </c>
      <c r="K100" s="11" t="s">
        <v>15</v>
      </c>
      <c r="L100" s="11" t="s">
        <v>11</v>
      </c>
      <c r="M100" s="11" t="s">
        <v>16</v>
      </c>
      <c r="N100" s="11" t="s">
        <v>17</v>
      </c>
      <c r="O100" s="11" t="s">
        <v>18</v>
      </c>
      <c r="P100" s="11" t="s">
        <v>19</v>
      </c>
      <c r="Q100" s="11" t="s">
        <v>20</v>
      </c>
    </row>
    <row r="101" spans="1:17" ht="24.95" customHeight="1">
      <c r="A101" s="3" t="s">
        <v>21</v>
      </c>
      <c r="B101" s="3"/>
      <c r="C101" s="3" t="s">
        <v>148</v>
      </c>
      <c r="D101" s="3"/>
      <c r="E101" s="3">
        <v>0</v>
      </c>
      <c r="F101" s="1"/>
      <c r="G101" s="1"/>
      <c r="H101" s="3"/>
      <c r="I101" s="5"/>
      <c r="J101" s="3"/>
      <c r="K101" s="3"/>
      <c r="L101" s="3"/>
      <c r="M101" s="3"/>
      <c r="N101" s="3"/>
      <c r="O101" s="3"/>
      <c r="P101" s="3"/>
      <c r="Q101" s="2"/>
    </row>
    <row r="102" spans="1:17" ht="24.95" customHeight="1">
      <c r="A102" s="3" t="s">
        <v>21</v>
      </c>
      <c r="B102" s="3" t="s">
        <v>149</v>
      </c>
      <c r="C102" s="3" t="s">
        <v>150</v>
      </c>
      <c r="D102" s="3" t="s">
        <v>31</v>
      </c>
      <c r="E102" s="3">
        <v>56.43</v>
      </c>
      <c r="F102" s="1" t="s">
        <v>27</v>
      </c>
      <c r="G102" s="1" t="s">
        <v>27</v>
      </c>
      <c r="H102" s="2" t="e">
        <f>F102+G102</f>
        <v>#VALUE!</v>
      </c>
      <c r="I102" s="5">
        <v>29.79</v>
      </c>
      <c r="J102" s="2" t="e">
        <f>F102+(I102/100*F102)</f>
        <v>#VALUE!</v>
      </c>
      <c r="K102" s="2" t="e">
        <f>G102+(I102/100*G102)</f>
        <v>#VALUE!</v>
      </c>
      <c r="L102" s="2" t="e">
        <f>TRUNC(J102+K102,2)</f>
        <v>#VALUE!</v>
      </c>
      <c r="M102" s="2" t="e">
        <f>TRUNC(IF((J102+K102), (J102/(J102+K102)*O102), 0),2)</f>
        <v>#VALUE!</v>
      </c>
      <c r="N102" s="2" t="e">
        <f>TRUNC(IF((J102+K102), (K102/(J102+K102)*O102), 0),2)</f>
        <v>#VALUE!</v>
      </c>
      <c r="O102" s="2" t="e">
        <f>TRUNC(L102*E102,2)</f>
        <v>#VALUE!</v>
      </c>
      <c r="P102" s="3" t="e">
        <f>IF(O102&lt;=(Referencial!O102*1.05),"PREÇO VÁLIDO","PREÇO INVÁLIDO")</f>
        <v>#VALUE!</v>
      </c>
      <c r="Q102" s="2" t="e">
        <f>(O102/Referencial!O102)-1</f>
        <v>#VALUE!</v>
      </c>
    </row>
    <row r="103" spans="1:17" ht="24.95" customHeight="1">
      <c r="A103" s="3" t="s">
        <v>21</v>
      </c>
      <c r="B103" s="3" t="s">
        <v>151</v>
      </c>
      <c r="C103" s="3" t="s">
        <v>152</v>
      </c>
      <c r="D103" s="3" t="s">
        <v>31</v>
      </c>
      <c r="E103" s="3">
        <v>56.43</v>
      </c>
      <c r="F103" s="1" t="s">
        <v>27</v>
      </c>
      <c r="G103" s="1" t="s">
        <v>27</v>
      </c>
      <c r="H103" s="2" t="e">
        <f>F103+G103</f>
        <v>#VALUE!</v>
      </c>
      <c r="I103" s="5">
        <v>29.79</v>
      </c>
      <c r="J103" s="2" t="e">
        <f>F103+(I103/100*F103)</f>
        <v>#VALUE!</v>
      </c>
      <c r="K103" s="2" t="e">
        <f>G103+(I103/100*G103)</f>
        <v>#VALUE!</v>
      </c>
      <c r="L103" s="2" t="e">
        <f>TRUNC(J103+K103,2)</f>
        <v>#VALUE!</v>
      </c>
      <c r="M103" s="2" t="e">
        <f>TRUNC(IF((J103+K103), (J103/(J103+K103)*O103), 0),2)</f>
        <v>#VALUE!</v>
      </c>
      <c r="N103" s="2" t="e">
        <f>TRUNC(IF((J103+K103), (K103/(J103+K103)*O103), 0),2)</f>
        <v>#VALUE!</v>
      </c>
      <c r="O103" s="2" t="e">
        <f>TRUNC(L103*E103,2)</f>
        <v>#VALUE!</v>
      </c>
      <c r="P103" s="3" t="e">
        <f>IF(O103&lt;=(Referencial!O103*1.05),"PREÇO VÁLIDO","PREÇO INVÁLIDO")</f>
        <v>#VALUE!</v>
      </c>
      <c r="Q103" s="2" t="e">
        <f>(O103/Referencial!O103)-1</f>
        <v>#VALUE!</v>
      </c>
    </row>
    <row r="104" spans="1:17">
      <c r="N104" s="7" t="s">
        <v>98</v>
      </c>
      <c r="O104" s="8" t="e">
        <f>TRUNC(SUM(O99:O103),2)</f>
        <v>#VALUE!</v>
      </c>
    </row>
    <row r="106" spans="1:17">
      <c r="A106" s="9" t="s">
        <v>153</v>
      </c>
    </row>
    <row r="107" spans="1:17">
      <c r="A107" s="11" t="s">
        <v>4</v>
      </c>
      <c r="B107" s="11" t="s">
        <v>5</v>
      </c>
      <c r="C107" s="11" t="s">
        <v>6</v>
      </c>
      <c r="D107" s="11" t="s">
        <v>7</v>
      </c>
      <c r="E107" s="11" t="s">
        <v>8</v>
      </c>
      <c r="F107" s="1" t="s">
        <v>9</v>
      </c>
      <c r="G107" s="1" t="s">
        <v>10</v>
      </c>
      <c r="H107" s="11" t="s">
        <v>12</v>
      </c>
      <c r="I107" s="11" t="s">
        <v>13</v>
      </c>
      <c r="J107" s="11" t="s">
        <v>14</v>
      </c>
      <c r="K107" s="11" t="s">
        <v>15</v>
      </c>
      <c r="L107" s="11" t="s">
        <v>11</v>
      </c>
      <c r="M107" s="11" t="s">
        <v>16</v>
      </c>
      <c r="N107" s="11" t="s">
        <v>17</v>
      </c>
      <c r="O107" s="11" t="s">
        <v>18</v>
      </c>
      <c r="P107" s="11" t="s">
        <v>19</v>
      </c>
      <c r="Q107" s="11" t="s">
        <v>20</v>
      </c>
    </row>
    <row r="108" spans="1:17" ht="24.95" customHeight="1">
      <c r="A108" s="3" t="s">
        <v>21</v>
      </c>
      <c r="B108" s="3"/>
      <c r="C108" s="3" t="s">
        <v>154</v>
      </c>
      <c r="D108" s="3"/>
      <c r="E108" s="3">
        <v>0</v>
      </c>
      <c r="F108" s="1"/>
      <c r="G108" s="1"/>
      <c r="H108" s="3"/>
      <c r="I108" s="5"/>
      <c r="J108" s="3"/>
      <c r="K108" s="3"/>
      <c r="L108" s="3"/>
      <c r="M108" s="3"/>
      <c r="N108" s="3"/>
      <c r="O108" s="3"/>
      <c r="P108" s="3"/>
      <c r="Q108" s="2"/>
    </row>
    <row r="109" spans="1:17" ht="24.95" customHeight="1">
      <c r="A109" s="3" t="s">
        <v>21</v>
      </c>
      <c r="B109" s="3"/>
      <c r="C109" s="3" t="s">
        <v>155</v>
      </c>
      <c r="D109" s="3"/>
      <c r="E109" s="3">
        <v>0</v>
      </c>
      <c r="F109" s="1"/>
      <c r="G109" s="1"/>
      <c r="H109" s="3"/>
      <c r="I109" s="5"/>
      <c r="J109" s="3"/>
      <c r="K109" s="3"/>
      <c r="L109" s="3"/>
      <c r="M109" s="3"/>
      <c r="N109" s="3"/>
      <c r="O109" s="3"/>
      <c r="P109" s="3"/>
      <c r="Q109" s="2"/>
    </row>
    <row r="110" spans="1:17" ht="24.95" customHeight="1">
      <c r="A110" s="3" t="s">
        <v>21</v>
      </c>
      <c r="B110" s="3" t="s">
        <v>156</v>
      </c>
      <c r="C110" s="3" t="s">
        <v>157</v>
      </c>
      <c r="D110" s="3" t="s">
        <v>31</v>
      </c>
      <c r="E110" s="3">
        <v>436.18</v>
      </c>
      <c r="F110" s="1" t="s">
        <v>27</v>
      </c>
      <c r="G110" s="1" t="s">
        <v>27</v>
      </c>
      <c r="H110" s="2" t="e">
        <f t="shared" ref="H110:H115" si="21">F110+G110</f>
        <v>#VALUE!</v>
      </c>
      <c r="I110" s="5">
        <v>29.79</v>
      </c>
      <c r="J110" s="2" t="e">
        <f t="shared" ref="J110:J115" si="22">F110+(I110/100*F110)</f>
        <v>#VALUE!</v>
      </c>
      <c r="K110" s="2" t="e">
        <f t="shared" ref="K110:K115" si="23">G110+(I110/100*G110)</f>
        <v>#VALUE!</v>
      </c>
      <c r="L110" s="2" t="e">
        <f t="shared" ref="L110:L115" si="24">TRUNC(J110+K110,2)</f>
        <v>#VALUE!</v>
      </c>
      <c r="M110" s="2" t="e">
        <f t="shared" ref="M110:M115" si="25">TRUNC(IF((J110+K110), (J110/(J110+K110)*O110), 0),2)</f>
        <v>#VALUE!</v>
      </c>
      <c r="N110" s="2" t="e">
        <f t="shared" ref="N110:N115" si="26">TRUNC(IF((J110+K110), (K110/(J110+K110)*O110), 0),2)</f>
        <v>#VALUE!</v>
      </c>
      <c r="O110" s="2" t="e">
        <f t="shared" ref="O110:O115" si="27">TRUNC(L110*E110,2)</f>
        <v>#VALUE!</v>
      </c>
      <c r="P110" s="3" t="e">
        <f>IF(O110&lt;=(Referencial!O110*1.05),"PREÇO VÁLIDO","PREÇO INVÁLIDO")</f>
        <v>#VALUE!</v>
      </c>
      <c r="Q110" s="2" t="e">
        <f>(O110/Referencial!O110)-1</f>
        <v>#VALUE!</v>
      </c>
    </row>
    <row r="111" spans="1:17" ht="24.95" customHeight="1">
      <c r="A111" s="3" t="s">
        <v>21</v>
      </c>
      <c r="B111" s="3" t="s">
        <v>158</v>
      </c>
      <c r="C111" s="3" t="s">
        <v>159</v>
      </c>
      <c r="D111" s="3" t="s">
        <v>31</v>
      </c>
      <c r="E111" s="3">
        <v>321.05</v>
      </c>
      <c r="F111" s="1" t="s">
        <v>27</v>
      </c>
      <c r="G111" s="1" t="s">
        <v>27</v>
      </c>
      <c r="H111" s="2" t="e">
        <f t="shared" si="21"/>
        <v>#VALUE!</v>
      </c>
      <c r="I111" s="5">
        <v>29.79</v>
      </c>
      <c r="J111" s="2" t="e">
        <f t="shared" si="22"/>
        <v>#VALUE!</v>
      </c>
      <c r="K111" s="2" t="e">
        <f t="shared" si="23"/>
        <v>#VALUE!</v>
      </c>
      <c r="L111" s="2" t="e">
        <f t="shared" si="24"/>
        <v>#VALUE!</v>
      </c>
      <c r="M111" s="2" t="e">
        <f t="shared" si="25"/>
        <v>#VALUE!</v>
      </c>
      <c r="N111" s="2" t="e">
        <f t="shared" si="26"/>
        <v>#VALUE!</v>
      </c>
      <c r="O111" s="2" t="e">
        <f t="shared" si="27"/>
        <v>#VALUE!</v>
      </c>
      <c r="P111" s="3" t="e">
        <f>IF(O111&lt;=(Referencial!O111*1.05),"PREÇO VÁLIDO","PREÇO INVÁLIDO")</f>
        <v>#VALUE!</v>
      </c>
      <c r="Q111" s="2" t="e">
        <f>(O111/Referencial!O111)-1</f>
        <v>#VALUE!</v>
      </c>
    </row>
    <row r="112" spans="1:17" ht="24.95" customHeight="1">
      <c r="A112" s="3" t="s">
        <v>21</v>
      </c>
      <c r="B112" s="3" t="s">
        <v>160</v>
      </c>
      <c r="C112" s="3" t="s">
        <v>161</v>
      </c>
      <c r="D112" s="3" t="s">
        <v>31</v>
      </c>
      <c r="E112" s="3">
        <v>321.05</v>
      </c>
      <c r="F112" s="1" t="s">
        <v>27</v>
      </c>
      <c r="G112" s="1" t="s">
        <v>27</v>
      </c>
      <c r="H112" s="2" t="e">
        <f t="shared" si="21"/>
        <v>#VALUE!</v>
      </c>
      <c r="I112" s="5">
        <v>29.79</v>
      </c>
      <c r="J112" s="2" t="e">
        <f t="shared" si="22"/>
        <v>#VALUE!</v>
      </c>
      <c r="K112" s="2" t="e">
        <f t="shared" si="23"/>
        <v>#VALUE!</v>
      </c>
      <c r="L112" s="2" t="e">
        <f t="shared" si="24"/>
        <v>#VALUE!</v>
      </c>
      <c r="M112" s="2" t="e">
        <f t="shared" si="25"/>
        <v>#VALUE!</v>
      </c>
      <c r="N112" s="2" t="e">
        <f t="shared" si="26"/>
        <v>#VALUE!</v>
      </c>
      <c r="O112" s="2" t="e">
        <f t="shared" si="27"/>
        <v>#VALUE!</v>
      </c>
      <c r="P112" s="3" t="e">
        <f>IF(O112&lt;=(Referencial!O112*1.05),"PREÇO VÁLIDO","PREÇO INVÁLIDO")</f>
        <v>#VALUE!</v>
      </c>
      <c r="Q112" s="2" t="e">
        <f>(O112/Referencial!O112)-1</f>
        <v>#VALUE!</v>
      </c>
    </row>
    <row r="113" spans="1:17" ht="24.95" customHeight="1">
      <c r="A113" s="3" t="s">
        <v>21</v>
      </c>
      <c r="B113" s="3" t="s">
        <v>162</v>
      </c>
      <c r="C113" s="3" t="s">
        <v>163</v>
      </c>
      <c r="D113" s="3" t="s">
        <v>31</v>
      </c>
      <c r="E113" s="3">
        <v>115.13</v>
      </c>
      <c r="F113" s="1" t="s">
        <v>27</v>
      </c>
      <c r="G113" s="1" t="s">
        <v>27</v>
      </c>
      <c r="H113" s="2" t="e">
        <f t="shared" si="21"/>
        <v>#VALUE!</v>
      </c>
      <c r="I113" s="5">
        <v>29.79</v>
      </c>
      <c r="J113" s="2" t="e">
        <f t="shared" si="22"/>
        <v>#VALUE!</v>
      </c>
      <c r="K113" s="2" t="e">
        <f t="shared" si="23"/>
        <v>#VALUE!</v>
      </c>
      <c r="L113" s="2" t="e">
        <f t="shared" si="24"/>
        <v>#VALUE!</v>
      </c>
      <c r="M113" s="2" t="e">
        <f t="shared" si="25"/>
        <v>#VALUE!</v>
      </c>
      <c r="N113" s="2" t="e">
        <f t="shared" si="26"/>
        <v>#VALUE!</v>
      </c>
      <c r="O113" s="2" t="e">
        <f t="shared" si="27"/>
        <v>#VALUE!</v>
      </c>
      <c r="P113" s="3" t="e">
        <f>IF(O113&lt;=(Referencial!O113*1.05),"PREÇO VÁLIDO","PREÇO INVÁLIDO")</f>
        <v>#VALUE!</v>
      </c>
      <c r="Q113" s="2" t="e">
        <f>(O113/Referencial!O113)-1</f>
        <v>#VALUE!</v>
      </c>
    </row>
    <row r="114" spans="1:17" ht="24.95" customHeight="1">
      <c r="A114" s="3" t="s">
        <v>21</v>
      </c>
      <c r="B114" s="3" t="s">
        <v>164</v>
      </c>
      <c r="C114" s="3" t="s">
        <v>165</v>
      </c>
      <c r="D114" s="3" t="s">
        <v>31</v>
      </c>
      <c r="E114" s="3">
        <v>321.05</v>
      </c>
      <c r="F114" s="1" t="s">
        <v>27</v>
      </c>
      <c r="G114" s="1" t="s">
        <v>27</v>
      </c>
      <c r="H114" s="2" t="e">
        <f t="shared" si="21"/>
        <v>#VALUE!</v>
      </c>
      <c r="I114" s="5">
        <v>29.79</v>
      </c>
      <c r="J114" s="2" t="e">
        <f t="shared" si="22"/>
        <v>#VALUE!</v>
      </c>
      <c r="K114" s="2" t="e">
        <f t="shared" si="23"/>
        <v>#VALUE!</v>
      </c>
      <c r="L114" s="2" t="e">
        <f t="shared" si="24"/>
        <v>#VALUE!</v>
      </c>
      <c r="M114" s="2" t="e">
        <f t="shared" si="25"/>
        <v>#VALUE!</v>
      </c>
      <c r="N114" s="2" t="e">
        <f t="shared" si="26"/>
        <v>#VALUE!</v>
      </c>
      <c r="O114" s="2" t="e">
        <f t="shared" si="27"/>
        <v>#VALUE!</v>
      </c>
      <c r="P114" s="3" t="e">
        <f>IF(O114&lt;=(Referencial!O114*1.05),"PREÇO VÁLIDO","PREÇO INVÁLIDO")</f>
        <v>#VALUE!</v>
      </c>
      <c r="Q114" s="2" t="e">
        <f>(O114/Referencial!O114)-1</f>
        <v>#VALUE!</v>
      </c>
    </row>
    <row r="115" spans="1:17" ht="24.95" customHeight="1">
      <c r="A115" s="3" t="s">
        <v>21</v>
      </c>
      <c r="B115" s="3" t="s">
        <v>166</v>
      </c>
      <c r="C115" s="3" t="s">
        <v>167</v>
      </c>
      <c r="D115" s="3" t="s">
        <v>31</v>
      </c>
      <c r="E115" s="3">
        <v>115.13</v>
      </c>
      <c r="F115" s="1" t="s">
        <v>27</v>
      </c>
      <c r="G115" s="1" t="s">
        <v>27</v>
      </c>
      <c r="H115" s="2" t="e">
        <f t="shared" si="21"/>
        <v>#VALUE!</v>
      </c>
      <c r="I115" s="5">
        <v>29.79</v>
      </c>
      <c r="J115" s="2" t="e">
        <f t="shared" si="22"/>
        <v>#VALUE!</v>
      </c>
      <c r="K115" s="2" t="e">
        <f t="shared" si="23"/>
        <v>#VALUE!</v>
      </c>
      <c r="L115" s="2" t="e">
        <f t="shared" si="24"/>
        <v>#VALUE!</v>
      </c>
      <c r="M115" s="2" t="e">
        <f t="shared" si="25"/>
        <v>#VALUE!</v>
      </c>
      <c r="N115" s="2" t="e">
        <f t="shared" si="26"/>
        <v>#VALUE!</v>
      </c>
      <c r="O115" s="2" t="e">
        <f t="shared" si="27"/>
        <v>#VALUE!</v>
      </c>
      <c r="P115" s="3" t="e">
        <f>IF(O115&lt;=(Referencial!O115*1.05),"PREÇO VÁLIDO","PREÇO INVÁLIDO")</f>
        <v>#VALUE!</v>
      </c>
      <c r="Q115" s="2" t="e">
        <f>(O115/Referencial!O115)-1</f>
        <v>#VALUE!</v>
      </c>
    </row>
    <row r="116" spans="1:17" ht="24.95" customHeight="1">
      <c r="A116" s="3" t="s">
        <v>21</v>
      </c>
      <c r="B116" s="3"/>
      <c r="C116" s="3" t="s">
        <v>168</v>
      </c>
      <c r="D116" s="3"/>
      <c r="E116" s="3">
        <v>0</v>
      </c>
      <c r="F116" s="1"/>
      <c r="G116" s="1"/>
      <c r="H116" s="3"/>
      <c r="I116" s="5"/>
      <c r="J116" s="3"/>
      <c r="K116" s="3"/>
      <c r="L116" s="3"/>
      <c r="M116" s="3"/>
      <c r="N116" s="3"/>
      <c r="O116" s="3"/>
      <c r="P116" s="3"/>
      <c r="Q116" s="2"/>
    </row>
    <row r="117" spans="1:17" ht="24.95" customHeight="1">
      <c r="A117" s="3" t="s">
        <v>21</v>
      </c>
      <c r="B117" s="3" t="s">
        <v>156</v>
      </c>
      <c r="C117" s="3" t="s">
        <v>157</v>
      </c>
      <c r="D117" s="3" t="s">
        <v>31</v>
      </c>
      <c r="E117" s="3">
        <v>187.57</v>
      </c>
      <c r="F117" s="1" t="s">
        <v>27</v>
      </c>
      <c r="G117" s="1" t="s">
        <v>27</v>
      </c>
      <c r="H117" s="2" t="e">
        <f>F117+G117</f>
        <v>#VALUE!</v>
      </c>
      <c r="I117" s="5">
        <v>29.79</v>
      </c>
      <c r="J117" s="2" t="e">
        <f>F117+(I117/100*F117)</f>
        <v>#VALUE!</v>
      </c>
      <c r="K117" s="2" t="e">
        <f>G117+(I117/100*G117)</f>
        <v>#VALUE!</v>
      </c>
      <c r="L117" s="2" t="e">
        <f>TRUNC(J117+K117,2)</f>
        <v>#VALUE!</v>
      </c>
      <c r="M117" s="2" t="e">
        <f>TRUNC(IF((J117+K117), (J117/(J117+K117)*O117), 0),2)</f>
        <v>#VALUE!</v>
      </c>
      <c r="N117" s="2" t="e">
        <f>TRUNC(IF((J117+K117), (K117/(J117+K117)*O117), 0),2)</f>
        <v>#VALUE!</v>
      </c>
      <c r="O117" s="2" t="e">
        <f>TRUNC(L117*E117,2)</f>
        <v>#VALUE!</v>
      </c>
      <c r="P117" s="3" t="e">
        <f>IF(O117&lt;=(Referencial!O117*1.05),"PREÇO VÁLIDO","PREÇO INVÁLIDO")</f>
        <v>#VALUE!</v>
      </c>
      <c r="Q117" s="2" t="e">
        <f>(O117/Referencial!O117)-1</f>
        <v>#VALUE!</v>
      </c>
    </row>
    <row r="118" spans="1:17" ht="24.95" customHeight="1">
      <c r="A118" s="3" t="s">
        <v>21</v>
      </c>
      <c r="B118" s="3" t="s">
        <v>158</v>
      </c>
      <c r="C118" s="3" t="s">
        <v>159</v>
      </c>
      <c r="D118" s="3" t="s">
        <v>31</v>
      </c>
      <c r="E118" s="3">
        <v>187.57</v>
      </c>
      <c r="F118" s="1" t="s">
        <v>27</v>
      </c>
      <c r="G118" s="1" t="s">
        <v>27</v>
      </c>
      <c r="H118" s="2" t="e">
        <f>F118+G118</f>
        <v>#VALUE!</v>
      </c>
      <c r="I118" s="5">
        <v>29.79</v>
      </c>
      <c r="J118" s="2" t="e">
        <f>F118+(I118/100*F118)</f>
        <v>#VALUE!</v>
      </c>
      <c r="K118" s="2" t="e">
        <f>G118+(I118/100*G118)</f>
        <v>#VALUE!</v>
      </c>
      <c r="L118" s="2" t="e">
        <f>TRUNC(J118+K118,2)</f>
        <v>#VALUE!</v>
      </c>
      <c r="M118" s="2" t="e">
        <f>TRUNC(IF((J118+K118), (J118/(J118+K118)*O118), 0),2)</f>
        <v>#VALUE!</v>
      </c>
      <c r="N118" s="2" t="e">
        <f>TRUNC(IF((J118+K118), (K118/(J118+K118)*O118), 0),2)</f>
        <v>#VALUE!</v>
      </c>
      <c r="O118" s="2" t="e">
        <f>TRUNC(L118*E118,2)</f>
        <v>#VALUE!</v>
      </c>
      <c r="P118" s="3" t="e">
        <f>IF(O118&lt;=(Referencial!O118*1.05),"PREÇO VÁLIDO","PREÇO INVÁLIDO")</f>
        <v>#VALUE!</v>
      </c>
      <c r="Q118" s="2" t="e">
        <f>(O118/Referencial!O118)-1</f>
        <v>#VALUE!</v>
      </c>
    </row>
    <row r="119" spans="1:17" ht="24.95" customHeight="1">
      <c r="A119" s="3" t="s">
        <v>21</v>
      </c>
      <c r="B119" s="3" t="s">
        <v>160</v>
      </c>
      <c r="C119" s="3" t="s">
        <v>161</v>
      </c>
      <c r="D119" s="3" t="s">
        <v>31</v>
      </c>
      <c r="E119" s="3">
        <v>187.57</v>
      </c>
      <c r="F119" s="1" t="s">
        <v>27</v>
      </c>
      <c r="G119" s="1" t="s">
        <v>27</v>
      </c>
      <c r="H119" s="2" t="e">
        <f>F119+G119</f>
        <v>#VALUE!</v>
      </c>
      <c r="I119" s="5">
        <v>29.79</v>
      </c>
      <c r="J119" s="2" t="e">
        <f>F119+(I119/100*F119)</f>
        <v>#VALUE!</v>
      </c>
      <c r="K119" s="2" t="e">
        <f>G119+(I119/100*G119)</f>
        <v>#VALUE!</v>
      </c>
      <c r="L119" s="2" t="e">
        <f>TRUNC(J119+K119,2)</f>
        <v>#VALUE!</v>
      </c>
      <c r="M119" s="2" t="e">
        <f>TRUNC(IF((J119+K119), (J119/(J119+K119)*O119), 0),2)</f>
        <v>#VALUE!</v>
      </c>
      <c r="N119" s="2" t="e">
        <f>TRUNC(IF((J119+K119), (K119/(J119+K119)*O119), 0),2)</f>
        <v>#VALUE!</v>
      </c>
      <c r="O119" s="2" t="e">
        <f>TRUNC(L119*E119,2)</f>
        <v>#VALUE!</v>
      </c>
      <c r="P119" s="3" t="e">
        <f>IF(O119&lt;=(Referencial!O119*1.05),"PREÇO VÁLIDO","PREÇO INVÁLIDO")</f>
        <v>#VALUE!</v>
      </c>
      <c r="Q119" s="2" t="e">
        <f>(O119/Referencial!O119)-1</f>
        <v>#VALUE!</v>
      </c>
    </row>
    <row r="120" spans="1:17" ht="24.95" customHeight="1">
      <c r="A120" s="3" t="s">
        <v>21</v>
      </c>
      <c r="B120" s="3" t="s">
        <v>164</v>
      </c>
      <c r="C120" s="3" t="s">
        <v>165</v>
      </c>
      <c r="D120" s="3" t="s">
        <v>31</v>
      </c>
      <c r="E120" s="3">
        <v>187.57</v>
      </c>
      <c r="F120" s="1" t="s">
        <v>27</v>
      </c>
      <c r="G120" s="1" t="s">
        <v>27</v>
      </c>
      <c r="H120" s="2" t="e">
        <f>F120+G120</f>
        <v>#VALUE!</v>
      </c>
      <c r="I120" s="5">
        <v>29.79</v>
      </c>
      <c r="J120" s="2" t="e">
        <f>F120+(I120/100*F120)</f>
        <v>#VALUE!</v>
      </c>
      <c r="K120" s="2" t="e">
        <f>G120+(I120/100*G120)</f>
        <v>#VALUE!</v>
      </c>
      <c r="L120" s="2" t="e">
        <f>TRUNC(J120+K120,2)</f>
        <v>#VALUE!</v>
      </c>
      <c r="M120" s="2" t="e">
        <f>TRUNC(IF((J120+K120), (J120/(J120+K120)*O120), 0),2)</f>
        <v>#VALUE!</v>
      </c>
      <c r="N120" s="2" t="e">
        <f>TRUNC(IF((J120+K120), (K120/(J120+K120)*O120), 0),2)</f>
        <v>#VALUE!</v>
      </c>
      <c r="O120" s="2" t="e">
        <f>TRUNC(L120*E120,2)</f>
        <v>#VALUE!</v>
      </c>
      <c r="P120" s="3" t="e">
        <f>IF(O120&lt;=(Referencial!O120*1.05),"PREÇO VÁLIDO","PREÇO INVÁLIDO")</f>
        <v>#VALUE!</v>
      </c>
      <c r="Q120" s="2" t="e">
        <f>(O120/Referencial!O120)-1</f>
        <v>#VALUE!</v>
      </c>
    </row>
    <row r="121" spans="1:17" ht="24.95" customHeight="1">
      <c r="A121" s="3" t="s">
        <v>21</v>
      </c>
      <c r="B121" s="3"/>
      <c r="C121" s="3" t="s">
        <v>169</v>
      </c>
      <c r="D121" s="3"/>
      <c r="E121" s="3">
        <v>0</v>
      </c>
      <c r="F121" s="1"/>
      <c r="G121" s="1"/>
      <c r="H121" s="3"/>
      <c r="I121" s="5"/>
      <c r="J121" s="3"/>
      <c r="K121" s="3"/>
      <c r="L121" s="3"/>
      <c r="M121" s="3"/>
      <c r="N121" s="3"/>
      <c r="O121" s="3"/>
      <c r="P121" s="3"/>
      <c r="Q121" s="2"/>
    </row>
    <row r="122" spans="1:17" ht="24.95" customHeight="1">
      <c r="A122" s="3" t="s">
        <v>21</v>
      </c>
      <c r="B122" s="3" t="s">
        <v>156</v>
      </c>
      <c r="C122" s="3" t="s">
        <v>157</v>
      </c>
      <c r="D122" s="3" t="s">
        <v>31</v>
      </c>
      <c r="E122" s="3">
        <v>175.28</v>
      </c>
      <c r="F122" s="1" t="s">
        <v>27</v>
      </c>
      <c r="G122" s="1" t="s">
        <v>27</v>
      </c>
      <c r="H122" s="2" t="e">
        <f>F122+G122</f>
        <v>#VALUE!</v>
      </c>
      <c r="I122" s="5">
        <v>29.79</v>
      </c>
      <c r="J122" s="2" t="e">
        <f>F122+(I122/100*F122)</f>
        <v>#VALUE!</v>
      </c>
      <c r="K122" s="2" t="e">
        <f>G122+(I122/100*G122)</f>
        <v>#VALUE!</v>
      </c>
      <c r="L122" s="2" t="e">
        <f>TRUNC(J122+K122,2)</f>
        <v>#VALUE!</v>
      </c>
      <c r="M122" s="2" t="e">
        <f>TRUNC(IF((J122+K122), (J122/(J122+K122)*O122), 0),2)</f>
        <v>#VALUE!</v>
      </c>
      <c r="N122" s="2" t="e">
        <f>TRUNC(IF((J122+K122), (K122/(J122+K122)*O122), 0),2)</f>
        <v>#VALUE!</v>
      </c>
      <c r="O122" s="2" t="e">
        <f>TRUNC(L122*E122,2)</f>
        <v>#VALUE!</v>
      </c>
      <c r="P122" s="3" t="e">
        <f>IF(O122&lt;=(Referencial!O122*1.05),"PREÇO VÁLIDO","PREÇO INVÁLIDO")</f>
        <v>#VALUE!</v>
      </c>
      <c r="Q122" s="2" t="e">
        <f>(O122/Referencial!O122)-1</f>
        <v>#VALUE!</v>
      </c>
    </row>
    <row r="123" spans="1:17" ht="24.95" customHeight="1">
      <c r="A123" s="3" t="s">
        <v>21</v>
      </c>
      <c r="B123" s="3" t="s">
        <v>160</v>
      </c>
      <c r="C123" s="3" t="s">
        <v>161</v>
      </c>
      <c r="D123" s="3" t="s">
        <v>31</v>
      </c>
      <c r="E123" s="3">
        <v>175.28</v>
      </c>
      <c r="F123" s="1" t="s">
        <v>27</v>
      </c>
      <c r="G123" s="1" t="s">
        <v>27</v>
      </c>
      <c r="H123" s="2" t="e">
        <f>F123+G123</f>
        <v>#VALUE!</v>
      </c>
      <c r="I123" s="5">
        <v>29.79</v>
      </c>
      <c r="J123" s="2" t="e">
        <f>F123+(I123/100*F123)</f>
        <v>#VALUE!</v>
      </c>
      <c r="K123" s="2" t="e">
        <f>G123+(I123/100*G123)</f>
        <v>#VALUE!</v>
      </c>
      <c r="L123" s="2" t="e">
        <f>TRUNC(J123+K123,2)</f>
        <v>#VALUE!</v>
      </c>
      <c r="M123" s="2" t="e">
        <f>TRUNC(IF((J123+K123), (J123/(J123+K123)*O123), 0),2)</f>
        <v>#VALUE!</v>
      </c>
      <c r="N123" s="2" t="e">
        <f>TRUNC(IF((J123+K123), (K123/(J123+K123)*O123), 0),2)</f>
        <v>#VALUE!</v>
      </c>
      <c r="O123" s="2" t="e">
        <f>TRUNC(L123*E123,2)</f>
        <v>#VALUE!</v>
      </c>
      <c r="P123" s="3" t="e">
        <f>IF(O123&lt;=(Referencial!O123*1.05),"PREÇO VÁLIDO","PREÇO INVÁLIDO")</f>
        <v>#VALUE!</v>
      </c>
      <c r="Q123" s="2" t="e">
        <f>(O123/Referencial!O123)-1</f>
        <v>#VALUE!</v>
      </c>
    </row>
    <row r="124" spans="1:17" ht="24.95" customHeight="1">
      <c r="A124" s="3" t="s">
        <v>21</v>
      </c>
      <c r="B124" s="3" t="s">
        <v>164</v>
      </c>
      <c r="C124" s="3" t="s">
        <v>165</v>
      </c>
      <c r="D124" s="3" t="s">
        <v>31</v>
      </c>
      <c r="E124" s="3">
        <v>175.28</v>
      </c>
      <c r="F124" s="1" t="s">
        <v>27</v>
      </c>
      <c r="G124" s="1" t="s">
        <v>27</v>
      </c>
      <c r="H124" s="2" t="e">
        <f>F124+G124</f>
        <v>#VALUE!</v>
      </c>
      <c r="I124" s="5">
        <v>29.79</v>
      </c>
      <c r="J124" s="2" t="e">
        <f>F124+(I124/100*F124)</f>
        <v>#VALUE!</v>
      </c>
      <c r="K124" s="2" t="e">
        <f>G124+(I124/100*G124)</f>
        <v>#VALUE!</v>
      </c>
      <c r="L124" s="2" t="e">
        <f>TRUNC(J124+K124,2)</f>
        <v>#VALUE!</v>
      </c>
      <c r="M124" s="2" t="e">
        <f>TRUNC(IF((J124+K124), (J124/(J124+K124)*O124), 0),2)</f>
        <v>#VALUE!</v>
      </c>
      <c r="N124" s="2" t="e">
        <f>TRUNC(IF((J124+K124), (K124/(J124+K124)*O124), 0),2)</f>
        <v>#VALUE!</v>
      </c>
      <c r="O124" s="2" t="e">
        <f>TRUNC(L124*E124,2)</f>
        <v>#VALUE!</v>
      </c>
      <c r="P124" s="3" t="e">
        <f>IF(O124&lt;=(Referencial!O124*1.05),"PREÇO VÁLIDO","PREÇO INVÁLIDO")</f>
        <v>#VALUE!</v>
      </c>
      <c r="Q124" s="2" t="e">
        <f>(O124/Referencial!O124)-1</f>
        <v>#VALUE!</v>
      </c>
    </row>
    <row r="125" spans="1:17">
      <c r="N125" s="7" t="s">
        <v>98</v>
      </c>
      <c r="O125" s="8" t="e">
        <f>TRUNC(SUM(O106:O124),2)</f>
        <v>#VALUE!</v>
      </c>
    </row>
    <row r="127" spans="1:17">
      <c r="A127" s="9" t="s">
        <v>170</v>
      </c>
    </row>
    <row r="128" spans="1:17">
      <c r="A128" s="11" t="s">
        <v>4</v>
      </c>
      <c r="B128" s="11" t="s">
        <v>5</v>
      </c>
      <c r="C128" s="11" t="s">
        <v>6</v>
      </c>
      <c r="D128" s="11" t="s">
        <v>7</v>
      </c>
      <c r="E128" s="11" t="s">
        <v>8</v>
      </c>
      <c r="F128" s="1" t="s">
        <v>9</v>
      </c>
      <c r="G128" s="1" t="s">
        <v>10</v>
      </c>
      <c r="H128" s="11" t="s">
        <v>12</v>
      </c>
      <c r="I128" s="11" t="s">
        <v>13</v>
      </c>
      <c r="J128" s="11" t="s">
        <v>14</v>
      </c>
      <c r="K128" s="11" t="s">
        <v>15</v>
      </c>
      <c r="L128" s="11" t="s">
        <v>11</v>
      </c>
      <c r="M128" s="11" t="s">
        <v>16</v>
      </c>
      <c r="N128" s="11" t="s">
        <v>17</v>
      </c>
      <c r="O128" s="11" t="s">
        <v>18</v>
      </c>
      <c r="P128" s="11" t="s">
        <v>19</v>
      </c>
      <c r="Q128" s="11" t="s">
        <v>20</v>
      </c>
    </row>
    <row r="129" spans="1:17" ht="24.95" customHeight="1">
      <c r="A129" s="3" t="s">
        <v>21</v>
      </c>
      <c r="B129" s="3"/>
      <c r="C129" s="3" t="s">
        <v>171</v>
      </c>
      <c r="D129" s="3"/>
      <c r="E129" s="3">
        <v>0</v>
      </c>
      <c r="F129" s="1"/>
      <c r="G129" s="1"/>
      <c r="H129" s="3"/>
      <c r="I129" s="5"/>
      <c r="J129" s="3"/>
      <c r="K129" s="3"/>
      <c r="L129" s="3"/>
      <c r="M129" s="3"/>
      <c r="N129" s="3"/>
      <c r="O129" s="3"/>
      <c r="P129" s="3"/>
      <c r="Q129" s="2"/>
    </row>
    <row r="130" spans="1:17" ht="24.95" customHeight="1">
      <c r="A130" s="3" t="s">
        <v>21</v>
      </c>
      <c r="B130" s="3"/>
      <c r="C130" s="3" t="s">
        <v>172</v>
      </c>
      <c r="D130" s="3"/>
      <c r="E130" s="3">
        <v>0</v>
      </c>
      <c r="F130" s="1"/>
      <c r="G130" s="1"/>
      <c r="H130" s="3"/>
      <c r="I130" s="5"/>
      <c r="J130" s="3"/>
      <c r="K130" s="3"/>
      <c r="L130" s="3"/>
      <c r="M130" s="3"/>
      <c r="N130" s="3"/>
      <c r="O130" s="3"/>
      <c r="P130" s="3"/>
      <c r="Q130" s="2"/>
    </row>
    <row r="131" spans="1:17" ht="24.95" customHeight="1">
      <c r="A131" s="3" t="s">
        <v>21</v>
      </c>
      <c r="B131" s="3" t="s">
        <v>173</v>
      </c>
      <c r="C131" s="3" t="s">
        <v>174</v>
      </c>
      <c r="D131" s="3" t="s">
        <v>43</v>
      </c>
      <c r="E131" s="3">
        <v>2.6</v>
      </c>
      <c r="F131" s="1" t="s">
        <v>27</v>
      </c>
      <c r="G131" s="1" t="s">
        <v>27</v>
      </c>
      <c r="H131" s="2" t="e">
        <f t="shared" ref="H131:H138" si="28">F131+G131</f>
        <v>#VALUE!</v>
      </c>
      <c r="I131" s="5">
        <v>29.79</v>
      </c>
      <c r="J131" s="2" t="e">
        <f t="shared" ref="J131:J138" si="29">F131+(I131/100*F131)</f>
        <v>#VALUE!</v>
      </c>
      <c r="K131" s="2" t="e">
        <f t="shared" ref="K131:K138" si="30">G131+(I131/100*G131)</f>
        <v>#VALUE!</v>
      </c>
      <c r="L131" s="2" t="e">
        <f t="shared" ref="L131:L138" si="31">TRUNC(J131+K131,2)</f>
        <v>#VALUE!</v>
      </c>
      <c r="M131" s="2" t="e">
        <f t="shared" ref="M131:M138" si="32">TRUNC(IF((J131+K131), (J131/(J131+K131)*O131), 0),2)</f>
        <v>#VALUE!</v>
      </c>
      <c r="N131" s="2" t="e">
        <f t="shared" ref="N131:N138" si="33">TRUNC(IF((J131+K131), (K131/(J131+K131)*O131), 0),2)</f>
        <v>#VALUE!</v>
      </c>
      <c r="O131" s="2" t="e">
        <f t="shared" ref="O131:O138" si="34">TRUNC(L131*E131,2)</f>
        <v>#VALUE!</v>
      </c>
      <c r="P131" s="3" t="e">
        <f>IF(O131&lt;=(Referencial!O131*1.05),"PREÇO VÁLIDO","PREÇO INVÁLIDO")</f>
        <v>#VALUE!</v>
      </c>
      <c r="Q131" s="2" t="e">
        <f>(O131/Referencial!O131)-1</f>
        <v>#VALUE!</v>
      </c>
    </row>
    <row r="132" spans="1:17" ht="24.95" customHeight="1">
      <c r="A132" s="3" t="s">
        <v>21</v>
      </c>
      <c r="B132" s="3" t="s">
        <v>175</v>
      </c>
      <c r="C132" s="3" t="s">
        <v>176</v>
      </c>
      <c r="D132" s="3" t="s">
        <v>26</v>
      </c>
      <c r="E132" s="3">
        <v>1</v>
      </c>
      <c r="F132" s="1" t="s">
        <v>27</v>
      </c>
      <c r="G132" s="1" t="s">
        <v>27</v>
      </c>
      <c r="H132" s="2" t="e">
        <f t="shared" si="28"/>
        <v>#VALUE!</v>
      </c>
      <c r="I132" s="5">
        <v>29.79</v>
      </c>
      <c r="J132" s="2" t="e">
        <f t="shared" si="29"/>
        <v>#VALUE!</v>
      </c>
      <c r="K132" s="2" t="e">
        <f t="shared" si="30"/>
        <v>#VALUE!</v>
      </c>
      <c r="L132" s="2" t="e">
        <f t="shared" si="31"/>
        <v>#VALUE!</v>
      </c>
      <c r="M132" s="2" t="e">
        <f t="shared" si="32"/>
        <v>#VALUE!</v>
      </c>
      <c r="N132" s="2" t="e">
        <f t="shared" si="33"/>
        <v>#VALUE!</v>
      </c>
      <c r="O132" s="2" t="e">
        <f t="shared" si="34"/>
        <v>#VALUE!</v>
      </c>
      <c r="P132" s="3" t="e">
        <f>IF(O132&lt;=(Referencial!O132*1.05),"PREÇO VÁLIDO","PREÇO INVÁLIDO")</f>
        <v>#VALUE!</v>
      </c>
      <c r="Q132" s="2" t="e">
        <f>(O132/Referencial!O132)-1</f>
        <v>#VALUE!</v>
      </c>
    </row>
    <row r="133" spans="1:17" ht="24.95" customHeight="1">
      <c r="A133" s="3" t="s">
        <v>21</v>
      </c>
      <c r="B133" s="3" t="s">
        <v>177</v>
      </c>
      <c r="C133" s="3" t="s">
        <v>178</v>
      </c>
      <c r="D133" s="3" t="s">
        <v>26</v>
      </c>
      <c r="E133" s="3">
        <v>4</v>
      </c>
      <c r="F133" s="1" t="s">
        <v>27</v>
      </c>
      <c r="G133" s="1" t="s">
        <v>27</v>
      </c>
      <c r="H133" s="2" t="e">
        <f t="shared" si="28"/>
        <v>#VALUE!</v>
      </c>
      <c r="I133" s="5">
        <v>29.79</v>
      </c>
      <c r="J133" s="2" t="e">
        <f t="shared" si="29"/>
        <v>#VALUE!</v>
      </c>
      <c r="K133" s="2" t="e">
        <f t="shared" si="30"/>
        <v>#VALUE!</v>
      </c>
      <c r="L133" s="2" t="e">
        <f t="shared" si="31"/>
        <v>#VALUE!</v>
      </c>
      <c r="M133" s="2" t="e">
        <f t="shared" si="32"/>
        <v>#VALUE!</v>
      </c>
      <c r="N133" s="2" t="e">
        <f t="shared" si="33"/>
        <v>#VALUE!</v>
      </c>
      <c r="O133" s="2" t="e">
        <f t="shared" si="34"/>
        <v>#VALUE!</v>
      </c>
      <c r="P133" s="3" t="e">
        <f>IF(O133&lt;=(Referencial!O133*1.05),"PREÇO VÁLIDO","PREÇO INVÁLIDO")</f>
        <v>#VALUE!</v>
      </c>
      <c r="Q133" s="2" t="e">
        <f>(O133/Referencial!O133)-1</f>
        <v>#VALUE!</v>
      </c>
    </row>
    <row r="134" spans="1:17" ht="24.95" customHeight="1">
      <c r="A134" s="3" t="s">
        <v>21</v>
      </c>
      <c r="B134" s="3" t="s">
        <v>179</v>
      </c>
      <c r="C134" s="3" t="s">
        <v>180</v>
      </c>
      <c r="D134" s="3" t="s">
        <v>26</v>
      </c>
      <c r="E134" s="3">
        <v>1</v>
      </c>
      <c r="F134" s="1" t="s">
        <v>27</v>
      </c>
      <c r="G134" s="1" t="s">
        <v>27</v>
      </c>
      <c r="H134" s="2" t="e">
        <f t="shared" si="28"/>
        <v>#VALUE!</v>
      </c>
      <c r="I134" s="5">
        <v>29.79</v>
      </c>
      <c r="J134" s="2" t="e">
        <f t="shared" si="29"/>
        <v>#VALUE!</v>
      </c>
      <c r="K134" s="2" t="e">
        <f t="shared" si="30"/>
        <v>#VALUE!</v>
      </c>
      <c r="L134" s="2" t="e">
        <f t="shared" si="31"/>
        <v>#VALUE!</v>
      </c>
      <c r="M134" s="2" t="e">
        <f t="shared" si="32"/>
        <v>#VALUE!</v>
      </c>
      <c r="N134" s="2" t="e">
        <f t="shared" si="33"/>
        <v>#VALUE!</v>
      </c>
      <c r="O134" s="2" t="e">
        <f t="shared" si="34"/>
        <v>#VALUE!</v>
      </c>
      <c r="P134" s="3" t="e">
        <f>IF(O134&lt;=(Referencial!O134*1.05),"PREÇO VÁLIDO","PREÇO INVÁLIDO")</f>
        <v>#VALUE!</v>
      </c>
      <c r="Q134" s="2" t="e">
        <f>(O134/Referencial!O134)-1</f>
        <v>#VALUE!</v>
      </c>
    </row>
    <row r="135" spans="1:17" ht="24.95" customHeight="1">
      <c r="A135" s="3" t="s">
        <v>21</v>
      </c>
      <c r="B135" s="3" t="s">
        <v>181</v>
      </c>
      <c r="C135" s="3" t="s">
        <v>182</v>
      </c>
      <c r="D135" s="3" t="s">
        <v>26</v>
      </c>
      <c r="E135" s="3">
        <v>1</v>
      </c>
      <c r="F135" s="1" t="s">
        <v>27</v>
      </c>
      <c r="G135" s="1" t="s">
        <v>27</v>
      </c>
      <c r="H135" s="2" t="e">
        <f t="shared" si="28"/>
        <v>#VALUE!</v>
      </c>
      <c r="I135" s="5">
        <v>29.79</v>
      </c>
      <c r="J135" s="2" t="e">
        <f t="shared" si="29"/>
        <v>#VALUE!</v>
      </c>
      <c r="K135" s="2" t="e">
        <f t="shared" si="30"/>
        <v>#VALUE!</v>
      </c>
      <c r="L135" s="2" t="e">
        <f t="shared" si="31"/>
        <v>#VALUE!</v>
      </c>
      <c r="M135" s="2" t="e">
        <f t="shared" si="32"/>
        <v>#VALUE!</v>
      </c>
      <c r="N135" s="2" t="e">
        <f t="shared" si="33"/>
        <v>#VALUE!</v>
      </c>
      <c r="O135" s="2" t="e">
        <f t="shared" si="34"/>
        <v>#VALUE!</v>
      </c>
      <c r="P135" s="3" t="e">
        <f>IF(O135&lt;=(Referencial!O135*1.05),"PREÇO VÁLIDO","PREÇO INVÁLIDO")</f>
        <v>#VALUE!</v>
      </c>
      <c r="Q135" s="2" t="e">
        <f>(O135/Referencial!O135)-1</f>
        <v>#VALUE!</v>
      </c>
    </row>
    <row r="136" spans="1:17" ht="24.95" customHeight="1">
      <c r="A136" s="3" t="s">
        <v>21</v>
      </c>
      <c r="B136" s="3" t="s">
        <v>183</v>
      </c>
      <c r="C136" s="3" t="s">
        <v>184</v>
      </c>
      <c r="D136" s="3" t="s">
        <v>26</v>
      </c>
      <c r="E136" s="3">
        <v>2</v>
      </c>
      <c r="F136" s="1" t="s">
        <v>27</v>
      </c>
      <c r="G136" s="1" t="s">
        <v>27</v>
      </c>
      <c r="H136" s="2" t="e">
        <f t="shared" si="28"/>
        <v>#VALUE!</v>
      </c>
      <c r="I136" s="5">
        <v>29.79</v>
      </c>
      <c r="J136" s="2" t="e">
        <f t="shared" si="29"/>
        <v>#VALUE!</v>
      </c>
      <c r="K136" s="2" t="e">
        <f t="shared" si="30"/>
        <v>#VALUE!</v>
      </c>
      <c r="L136" s="2" t="e">
        <f t="shared" si="31"/>
        <v>#VALUE!</v>
      </c>
      <c r="M136" s="2" t="e">
        <f t="shared" si="32"/>
        <v>#VALUE!</v>
      </c>
      <c r="N136" s="2" t="e">
        <f t="shared" si="33"/>
        <v>#VALUE!</v>
      </c>
      <c r="O136" s="2" t="e">
        <f t="shared" si="34"/>
        <v>#VALUE!</v>
      </c>
      <c r="P136" s="3" t="e">
        <f>IF(O136&lt;=(Referencial!O136*1.05),"PREÇO VÁLIDO","PREÇO INVÁLIDO")</f>
        <v>#VALUE!</v>
      </c>
      <c r="Q136" s="2" t="e">
        <f>(O136/Referencial!O136)-1</f>
        <v>#VALUE!</v>
      </c>
    </row>
    <row r="137" spans="1:17" ht="24.95" customHeight="1">
      <c r="A137" s="3" t="s">
        <v>21</v>
      </c>
      <c r="B137" s="3" t="s">
        <v>185</v>
      </c>
      <c r="C137" s="3" t="s">
        <v>186</v>
      </c>
      <c r="D137" s="3" t="s">
        <v>26</v>
      </c>
      <c r="E137" s="3">
        <v>1</v>
      </c>
      <c r="F137" s="1" t="s">
        <v>27</v>
      </c>
      <c r="G137" s="1" t="s">
        <v>27</v>
      </c>
      <c r="H137" s="2" t="e">
        <f t="shared" si="28"/>
        <v>#VALUE!</v>
      </c>
      <c r="I137" s="5">
        <v>29.79</v>
      </c>
      <c r="J137" s="2" t="e">
        <f t="shared" si="29"/>
        <v>#VALUE!</v>
      </c>
      <c r="K137" s="2" t="e">
        <f t="shared" si="30"/>
        <v>#VALUE!</v>
      </c>
      <c r="L137" s="2" t="e">
        <f t="shared" si="31"/>
        <v>#VALUE!</v>
      </c>
      <c r="M137" s="2" t="e">
        <f t="shared" si="32"/>
        <v>#VALUE!</v>
      </c>
      <c r="N137" s="2" t="e">
        <f t="shared" si="33"/>
        <v>#VALUE!</v>
      </c>
      <c r="O137" s="2" t="e">
        <f t="shared" si="34"/>
        <v>#VALUE!</v>
      </c>
      <c r="P137" s="3" t="e">
        <f>IF(O137&lt;=(Referencial!O137*1.05),"PREÇO VÁLIDO","PREÇO INVÁLIDO")</f>
        <v>#VALUE!</v>
      </c>
      <c r="Q137" s="2" t="e">
        <f>(O137/Referencial!O137)-1</f>
        <v>#VALUE!</v>
      </c>
    </row>
    <row r="138" spans="1:17" ht="24.95" customHeight="1">
      <c r="A138" s="3" t="s">
        <v>21</v>
      </c>
      <c r="B138" s="3" t="s">
        <v>187</v>
      </c>
      <c r="C138" s="3" t="s">
        <v>188</v>
      </c>
      <c r="D138" s="3" t="s">
        <v>26</v>
      </c>
      <c r="E138" s="3">
        <v>1</v>
      </c>
      <c r="F138" s="1" t="s">
        <v>27</v>
      </c>
      <c r="G138" s="1" t="s">
        <v>27</v>
      </c>
      <c r="H138" s="2" t="e">
        <f t="shared" si="28"/>
        <v>#VALUE!</v>
      </c>
      <c r="I138" s="5">
        <v>29.79</v>
      </c>
      <c r="J138" s="2" t="e">
        <f t="shared" si="29"/>
        <v>#VALUE!</v>
      </c>
      <c r="K138" s="2" t="e">
        <f t="shared" si="30"/>
        <v>#VALUE!</v>
      </c>
      <c r="L138" s="2" t="e">
        <f t="shared" si="31"/>
        <v>#VALUE!</v>
      </c>
      <c r="M138" s="2" t="e">
        <f t="shared" si="32"/>
        <v>#VALUE!</v>
      </c>
      <c r="N138" s="2" t="e">
        <f t="shared" si="33"/>
        <v>#VALUE!</v>
      </c>
      <c r="O138" s="2" t="e">
        <f t="shared" si="34"/>
        <v>#VALUE!</v>
      </c>
      <c r="P138" s="3" t="e">
        <f>IF(O138&lt;=(Referencial!O138*1.05),"PREÇO VÁLIDO","PREÇO INVÁLIDO")</f>
        <v>#VALUE!</v>
      </c>
      <c r="Q138" s="2" t="e">
        <f>(O138/Referencial!O138)-1</f>
        <v>#VALUE!</v>
      </c>
    </row>
    <row r="139" spans="1:17" ht="24.95" customHeight="1">
      <c r="A139" s="3" t="s">
        <v>21</v>
      </c>
      <c r="B139" s="3"/>
      <c r="C139" s="3" t="s">
        <v>189</v>
      </c>
      <c r="D139" s="3"/>
      <c r="E139" s="3">
        <v>0</v>
      </c>
      <c r="F139" s="1"/>
      <c r="G139" s="1"/>
      <c r="H139" s="3"/>
      <c r="I139" s="5"/>
      <c r="J139" s="3"/>
      <c r="K139" s="3"/>
      <c r="L139" s="3"/>
      <c r="M139" s="3"/>
      <c r="N139" s="3"/>
      <c r="O139" s="3"/>
      <c r="P139" s="3"/>
      <c r="Q139" s="2"/>
    </row>
    <row r="140" spans="1:17" ht="24.95" customHeight="1">
      <c r="A140" s="3" t="s">
        <v>21</v>
      </c>
      <c r="B140" s="3" t="s">
        <v>190</v>
      </c>
      <c r="C140" s="3" t="s">
        <v>191</v>
      </c>
      <c r="D140" s="3" t="s">
        <v>26</v>
      </c>
      <c r="E140" s="3">
        <v>1</v>
      </c>
      <c r="F140" s="1" t="s">
        <v>27</v>
      </c>
      <c r="G140" s="1" t="s">
        <v>27</v>
      </c>
      <c r="H140" s="2" t="e">
        <f t="shared" ref="H140:H145" si="35">F140+G140</f>
        <v>#VALUE!</v>
      </c>
      <c r="I140" s="5">
        <v>29.79</v>
      </c>
      <c r="J140" s="2" t="e">
        <f t="shared" ref="J140:J145" si="36">F140+(I140/100*F140)</f>
        <v>#VALUE!</v>
      </c>
      <c r="K140" s="2" t="e">
        <f t="shared" ref="K140:K145" si="37">G140+(I140/100*G140)</f>
        <v>#VALUE!</v>
      </c>
      <c r="L140" s="2" t="e">
        <f t="shared" ref="L140:L145" si="38">TRUNC(J140+K140,2)</f>
        <v>#VALUE!</v>
      </c>
      <c r="M140" s="2" t="e">
        <f t="shared" ref="M140:M145" si="39">TRUNC(IF((J140+K140), (J140/(J140+K140)*O140), 0),2)</f>
        <v>#VALUE!</v>
      </c>
      <c r="N140" s="2" t="e">
        <f t="shared" ref="N140:N145" si="40">TRUNC(IF((J140+K140), (K140/(J140+K140)*O140), 0),2)</f>
        <v>#VALUE!</v>
      </c>
      <c r="O140" s="2" t="e">
        <f t="shared" ref="O140:O145" si="41">TRUNC(L140*E140,2)</f>
        <v>#VALUE!</v>
      </c>
      <c r="P140" s="3" t="e">
        <f>IF(O140&lt;=(Referencial!O140*1.05),"PREÇO VÁLIDO","PREÇO INVÁLIDO")</f>
        <v>#VALUE!</v>
      </c>
      <c r="Q140" s="2" t="e">
        <f>(O140/Referencial!O140)-1</f>
        <v>#VALUE!</v>
      </c>
    </row>
    <row r="141" spans="1:17" ht="24.95" customHeight="1">
      <c r="A141" s="3" t="s">
        <v>21</v>
      </c>
      <c r="B141" s="3" t="s">
        <v>192</v>
      </c>
      <c r="C141" s="3" t="s">
        <v>193</v>
      </c>
      <c r="D141" s="3" t="s">
        <v>26</v>
      </c>
      <c r="E141" s="3">
        <v>1</v>
      </c>
      <c r="F141" s="1" t="s">
        <v>27</v>
      </c>
      <c r="G141" s="1" t="s">
        <v>27</v>
      </c>
      <c r="H141" s="2" t="e">
        <f t="shared" si="35"/>
        <v>#VALUE!</v>
      </c>
      <c r="I141" s="5">
        <v>29.79</v>
      </c>
      <c r="J141" s="2" t="e">
        <f t="shared" si="36"/>
        <v>#VALUE!</v>
      </c>
      <c r="K141" s="2" t="e">
        <f t="shared" si="37"/>
        <v>#VALUE!</v>
      </c>
      <c r="L141" s="2" t="e">
        <f t="shared" si="38"/>
        <v>#VALUE!</v>
      </c>
      <c r="M141" s="2" t="e">
        <f t="shared" si="39"/>
        <v>#VALUE!</v>
      </c>
      <c r="N141" s="2" t="e">
        <f t="shared" si="40"/>
        <v>#VALUE!</v>
      </c>
      <c r="O141" s="2" t="e">
        <f t="shared" si="41"/>
        <v>#VALUE!</v>
      </c>
      <c r="P141" s="3" t="e">
        <f>IF(O141&lt;=(Referencial!O141*1.05),"PREÇO VÁLIDO","PREÇO INVÁLIDO")</f>
        <v>#VALUE!</v>
      </c>
      <c r="Q141" s="2" t="e">
        <f>(O141/Referencial!O141)-1</f>
        <v>#VALUE!</v>
      </c>
    </row>
    <row r="142" spans="1:17" ht="24.95" customHeight="1">
      <c r="A142" s="3" t="s">
        <v>21</v>
      </c>
      <c r="B142" s="3" t="s">
        <v>194</v>
      </c>
      <c r="C142" s="3" t="s">
        <v>195</v>
      </c>
      <c r="D142" s="3" t="s">
        <v>26</v>
      </c>
      <c r="E142" s="3">
        <v>6</v>
      </c>
      <c r="F142" s="1" t="s">
        <v>27</v>
      </c>
      <c r="G142" s="1" t="s">
        <v>27</v>
      </c>
      <c r="H142" s="2" t="e">
        <f t="shared" si="35"/>
        <v>#VALUE!</v>
      </c>
      <c r="I142" s="5">
        <v>29.79</v>
      </c>
      <c r="J142" s="2" t="e">
        <f t="shared" si="36"/>
        <v>#VALUE!</v>
      </c>
      <c r="K142" s="2" t="e">
        <f t="shared" si="37"/>
        <v>#VALUE!</v>
      </c>
      <c r="L142" s="2" t="e">
        <f t="shared" si="38"/>
        <v>#VALUE!</v>
      </c>
      <c r="M142" s="2" t="e">
        <f t="shared" si="39"/>
        <v>#VALUE!</v>
      </c>
      <c r="N142" s="2" t="e">
        <f t="shared" si="40"/>
        <v>#VALUE!</v>
      </c>
      <c r="O142" s="2" t="e">
        <f t="shared" si="41"/>
        <v>#VALUE!</v>
      </c>
      <c r="P142" s="3" t="e">
        <f>IF(O142&lt;=(Referencial!O142*1.05),"PREÇO VÁLIDO","PREÇO INVÁLIDO")</f>
        <v>#VALUE!</v>
      </c>
      <c r="Q142" s="2" t="e">
        <f>(O142/Referencial!O142)-1</f>
        <v>#VALUE!</v>
      </c>
    </row>
    <row r="143" spans="1:17" ht="24.95" customHeight="1">
      <c r="A143" s="3" t="s">
        <v>21</v>
      </c>
      <c r="B143" s="3" t="s">
        <v>196</v>
      </c>
      <c r="C143" s="3" t="s">
        <v>197</v>
      </c>
      <c r="D143" s="3" t="s">
        <v>26</v>
      </c>
      <c r="E143" s="3">
        <v>2</v>
      </c>
      <c r="F143" s="1" t="s">
        <v>27</v>
      </c>
      <c r="G143" s="1" t="s">
        <v>27</v>
      </c>
      <c r="H143" s="2" t="e">
        <f t="shared" si="35"/>
        <v>#VALUE!</v>
      </c>
      <c r="I143" s="5">
        <v>29.79</v>
      </c>
      <c r="J143" s="2" t="e">
        <f t="shared" si="36"/>
        <v>#VALUE!</v>
      </c>
      <c r="K143" s="2" t="e">
        <f t="shared" si="37"/>
        <v>#VALUE!</v>
      </c>
      <c r="L143" s="2" t="e">
        <f t="shared" si="38"/>
        <v>#VALUE!</v>
      </c>
      <c r="M143" s="2" t="e">
        <f t="shared" si="39"/>
        <v>#VALUE!</v>
      </c>
      <c r="N143" s="2" t="e">
        <f t="shared" si="40"/>
        <v>#VALUE!</v>
      </c>
      <c r="O143" s="2" t="e">
        <f t="shared" si="41"/>
        <v>#VALUE!</v>
      </c>
      <c r="P143" s="3" t="e">
        <f>IF(O143&lt;=(Referencial!O143*1.05),"PREÇO VÁLIDO","PREÇO INVÁLIDO")</f>
        <v>#VALUE!</v>
      </c>
      <c r="Q143" s="2" t="e">
        <f>(O143/Referencial!O143)-1</f>
        <v>#VALUE!</v>
      </c>
    </row>
    <row r="144" spans="1:17" ht="24.95" customHeight="1">
      <c r="A144" s="3" t="s">
        <v>21</v>
      </c>
      <c r="B144" s="3" t="s">
        <v>198</v>
      </c>
      <c r="C144" s="3" t="s">
        <v>199</v>
      </c>
      <c r="D144" s="3" t="s">
        <v>26</v>
      </c>
      <c r="E144" s="3">
        <v>5</v>
      </c>
      <c r="F144" s="1" t="s">
        <v>27</v>
      </c>
      <c r="G144" s="1" t="s">
        <v>27</v>
      </c>
      <c r="H144" s="2" t="e">
        <f t="shared" si="35"/>
        <v>#VALUE!</v>
      </c>
      <c r="I144" s="5">
        <v>29.79</v>
      </c>
      <c r="J144" s="2" t="e">
        <f t="shared" si="36"/>
        <v>#VALUE!</v>
      </c>
      <c r="K144" s="2" t="e">
        <f t="shared" si="37"/>
        <v>#VALUE!</v>
      </c>
      <c r="L144" s="2" t="e">
        <f t="shared" si="38"/>
        <v>#VALUE!</v>
      </c>
      <c r="M144" s="2" t="e">
        <f t="shared" si="39"/>
        <v>#VALUE!</v>
      </c>
      <c r="N144" s="2" t="e">
        <f t="shared" si="40"/>
        <v>#VALUE!</v>
      </c>
      <c r="O144" s="2" t="e">
        <f t="shared" si="41"/>
        <v>#VALUE!</v>
      </c>
      <c r="P144" s="3" t="e">
        <f>IF(O144&lt;=(Referencial!O144*1.05),"PREÇO VÁLIDO","PREÇO INVÁLIDO")</f>
        <v>#VALUE!</v>
      </c>
      <c r="Q144" s="2" t="e">
        <f>(O144/Referencial!O144)-1</f>
        <v>#VALUE!</v>
      </c>
    </row>
    <row r="145" spans="1:17" ht="24.95" customHeight="1">
      <c r="A145" s="3" t="s">
        <v>21</v>
      </c>
      <c r="B145" s="3" t="s">
        <v>200</v>
      </c>
      <c r="C145" s="3" t="s">
        <v>201</v>
      </c>
      <c r="D145" s="3" t="s">
        <v>26</v>
      </c>
      <c r="E145" s="3">
        <v>1</v>
      </c>
      <c r="F145" s="1" t="s">
        <v>27</v>
      </c>
      <c r="G145" s="1" t="s">
        <v>27</v>
      </c>
      <c r="H145" s="2" t="e">
        <f t="shared" si="35"/>
        <v>#VALUE!</v>
      </c>
      <c r="I145" s="5">
        <v>29.79</v>
      </c>
      <c r="J145" s="2" t="e">
        <f t="shared" si="36"/>
        <v>#VALUE!</v>
      </c>
      <c r="K145" s="2" t="e">
        <f t="shared" si="37"/>
        <v>#VALUE!</v>
      </c>
      <c r="L145" s="2" t="e">
        <f t="shared" si="38"/>
        <v>#VALUE!</v>
      </c>
      <c r="M145" s="2" t="e">
        <f t="shared" si="39"/>
        <v>#VALUE!</v>
      </c>
      <c r="N145" s="2" t="e">
        <f t="shared" si="40"/>
        <v>#VALUE!</v>
      </c>
      <c r="O145" s="2" t="e">
        <f t="shared" si="41"/>
        <v>#VALUE!</v>
      </c>
      <c r="P145" s="3" t="e">
        <f>IF(O145&lt;=(Referencial!O145*1.05),"PREÇO VÁLIDO","PREÇO INVÁLIDO")</f>
        <v>#VALUE!</v>
      </c>
      <c r="Q145" s="2" t="e">
        <f>(O145/Referencial!O145)-1</f>
        <v>#VALUE!</v>
      </c>
    </row>
    <row r="146" spans="1:17">
      <c r="N146" s="7" t="s">
        <v>98</v>
      </c>
      <c r="O146" s="8" t="e">
        <f>TRUNC(SUM(O127:O145),2)</f>
        <v>#VALUE!</v>
      </c>
    </row>
    <row r="148" spans="1:17">
      <c r="A148" s="9" t="s">
        <v>202</v>
      </c>
    </row>
    <row r="149" spans="1:17">
      <c r="A149" s="11" t="s">
        <v>4</v>
      </c>
      <c r="B149" s="11" t="s">
        <v>5</v>
      </c>
      <c r="C149" s="11" t="s">
        <v>6</v>
      </c>
      <c r="D149" s="11" t="s">
        <v>7</v>
      </c>
      <c r="E149" s="11" t="s">
        <v>8</v>
      </c>
      <c r="F149" s="1" t="s">
        <v>9</v>
      </c>
      <c r="G149" s="1" t="s">
        <v>10</v>
      </c>
      <c r="H149" s="11" t="s">
        <v>12</v>
      </c>
      <c r="I149" s="11" t="s">
        <v>13</v>
      </c>
      <c r="J149" s="11" t="s">
        <v>14</v>
      </c>
      <c r="K149" s="11" t="s">
        <v>15</v>
      </c>
      <c r="L149" s="11" t="s">
        <v>11</v>
      </c>
      <c r="M149" s="11" t="s">
        <v>16</v>
      </c>
      <c r="N149" s="11" t="s">
        <v>17</v>
      </c>
      <c r="O149" s="11" t="s">
        <v>18</v>
      </c>
      <c r="P149" s="11" t="s">
        <v>19</v>
      </c>
      <c r="Q149" s="11" t="s">
        <v>20</v>
      </c>
    </row>
    <row r="150" spans="1:17" ht="24.95" customHeight="1">
      <c r="A150" s="3" t="s">
        <v>21</v>
      </c>
      <c r="B150" s="3"/>
      <c r="C150" s="3" t="s">
        <v>203</v>
      </c>
      <c r="D150" s="3"/>
      <c r="E150" s="3">
        <v>0</v>
      </c>
      <c r="F150" s="1"/>
      <c r="G150" s="1"/>
      <c r="H150" s="3"/>
      <c r="I150" s="5"/>
      <c r="J150" s="3"/>
      <c r="K150" s="3"/>
      <c r="L150" s="3"/>
      <c r="M150" s="3"/>
      <c r="N150" s="3"/>
      <c r="O150" s="3"/>
      <c r="P150" s="3"/>
      <c r="Q150" s="2"/>
    </row>
    <row r="151" spans="1:17" ht="24.95" customHeight="1">
      <c r="A151" s="3" t="s">
        <v>21</v>
      </c>
      <c r="B151" s="3"/>
      <c r="C151" s="3" t="s">
        <v>204</v>
      </c>
      <c r="D151" s="3"/>
      <c r="E151" s="3">
        <v>0</v>
      </c>
      <c r="F151" s="1"/>
      <c r="G151" s="1"/>
      <c r="H151" s="3"/>
      <c r="I151" s="5"/>
      <c r="J151" s="3"/>
      <c r="K151" s="3"/>
      <c r="L151" s="3"/>
      <c r="M151" s="3"/>
      <c r="N151" s="3"/>
      <c r="O151" s="3"/>
      <c r="P151" s="3"/>
      <c r="Q151" s="2"/>
    </row>
    <row r="152" spans="1:17" ht="24.95" customHeight="1">
      <c r="A152" s="3" t="s">
        <v>21</v>
      </c>
      <c r="B152" s="3" t="s">
        <v>205</v>
      </c>
      <c r="C152" s="3" t="s">
        <v>206</v>
      </c>
      <c r="D152" s="3" t="s">
        <v>43</v>
      </c>
      <c r="E152" s="3">
        <v>15.68</v>
      </c>
      <c r="F152" s="1" t="s">
        <v>27</v>
      </c>
      <c r="G152" s="1" t="s">
        <v>27</v>
      </c>
      <c r="H152" s="2" t="e">
        <f t="shared" ref="H152:H158" si="42">F152+G152</f>
        <v>#VALUE!</v>
      </c>
      <c r="I152" s="5">
        <v>29.79</v>
      </c>
      <c r="J152" s="2" t="e">
        <f t="shared" ref="J152:J158" si="43">F152+(I152/100*F152)</f>
        <v>#VALUE!</v>
      </c>
      <c r="K152" s="2" t="e">
        <f t="shared" ref="K152:K158" si="44">G152+(I152/100*G152)</f>
        <v>#VALUE!</v>
      </c>
      <c r="L152" s="2" t="e">
        <f t="shared" ref="L152:L158" si="45">TRUNC(J152+K152,2)</f>
        <v>#VALUE!</v>
      </c>
      <c r="M152" s="2" t="e">
        <f t="shared" ref="M152:M158" si="46">TRUNC(IF((J152+K152), (J152/(J152+K152)*O152), 0),2)</f>
        <v>#VALUE!</v>
      </c>
      <c r="N152" s="2" t="e">
        <f t="shared" ref="N152:N158" si="47">TRUNC(IF((J152+K152), (K152/(J152+K152)*O152), 0),2)</f>
        <v>#VALUE!</v>
      </c>
      <c r="O152" s="2" t="e">
        <f t="shared" ref="O152:O158" si="48">TRUNC(L152*E152,2)</f>
        <v>#VALUE!</v>
      </c>
      <c r="P152" s="3" t="e">
        <f>IF(O152&lt;=(Referencial!O152*1.05),"PREÇO VÁLIDO","PREÇO INVÁLIDO")</f>
        <v>#VALUE!</v>
      </c>
      <c r="Q152" s="2" t="e">
        <f>(O152/Referencial!O152)-1</f>
        <v>#VALUE!</v>
      </c>
    </row>
    <row r="153" spans="1:17" ht="24.95" customHeight="1">
      <c r="A153" s="3" t="s">
        <v>21</v>
      </c>
      <c r="B153" s="3" t="s">
        <v>207</v>
      </c>
      <c r="C153" s="3" t="s">
        <v>208</v>
      </c>
      <c r="D153" s="3" t="s">
        <v>43</v>
      </c>
      <c r="E153" s="3">
        <v>15.68</v>
      </c>
      <c r="F153" s="1" t="s">
        <v>27</v>
      </c>
      <c r="G153" s="1" t="s">
        <v>27</v>
      </c>
      <c r="H153" s="2" t="e">
        <f t="shared" si="42"/>
        <v>#VALUE!</v>
      </c>
      <c r="I153" s="5">
        <v>29.79</v>
      </c>
      <c r="J153" s="2" t="e">
        <f t="shared" si="43"/>
        <v>#VALUE!</v>
      </c>
      <c r="K153" s="2" t="e">
        <f t="shared" si="44"/>
        <v>#VALUE!</v>
      </c>
      <c r="L153" s="2" t="e">
        <f t="shared" si="45"/>
        <v>#VALUE!</v>
      </c>
      <c r="M153" s="2" t="e">
        <f t="shared" si="46"/>
        <v>#VALUE!</v>
      </c>
      <c r="N153" s="2" t="e">
        <f t="shared" si="47"/>
        <v>#VALUE!</v>
      </c>
      <c r="O153" s="2" t="e">
        <f t="shared" si="48"/>
        <v>#VALUE!</v>
      </c>
      <c r="P153" s="3" t="e">
        <f>IF(O153&lt;=(Referencial!O153*1.05),"PREÇO VÁLIDO","PREÇO INVÁLIDO")</f>
        <v>#VALUE!</v>
      </c>
      <c r="Q153" s="2" t="e">
        <f>(O153/Referencial!O153)-1</f>
        <v>#VALUE!</v>
      </c>
    </row>
    <row r="154" spans="1:17" ht="24.95" customHeight="1">
      <c r="A154" s="3" t="s">
        <v>21</v>
      </c>
      <c r="B154" s="3" t="s">
        <v>209</v>
      </c>
      <c r="C154" s="3" t="s">
        <v>210</v>
      </c>
      <c r="D154" s="3" t="s">
        <v>43</v>
      </c>
      <c r="E154" s="3">
        <v>95.31</v>
      </c>
      <c r="F154" s="1" t="s">
        <v>27</v>
      </c>
      <c r="G154" s="1" t="s">
        <v>27</v>
      </c>
      <c r="H154" s="2" t="e">
        <f t="shared" si="42"/>
        <v>#VALUE!</v>
      </c>
      <c r="I154" s="5">
        <v>29.79</v>
      </c>
      <c r="J154" s="2" t="e">
        <f t="shared" si="43"/>
        <v>#VALUE!</v>
      </c>
      <c r="K154" s="2" t="e">
        <f t="shared" si="44"/>
        <v>#VALUE!</v>
      </c>
      <c r="L154" s="2" t="e">
        <f t="shared" si="45"/>
        <v>#VALUE!</v>
      </c>
      <c r="M154" s="2" t="e">
        <f t="shared" si="46"/>
        <v>#VALUE!</v>
      </c>
      <c r="N154" s="2" t="e">
        <f t="shared" si="47"/>
        <v>#VALUE!</v>
      </c>
      <c r="O154" s="2" t="e">
        <f t="shared" si="48"/>
        <v>#VALUE!</v>
      </c>
      <c r="P154" s="3" t="e">
        <f>IF(O154&lt;=(Referencial!O154*1.05),"PREÇO VÁLIDO","PREÇO INVÁLIDO")</f>
        <v>#VALUE!</v>
      </c>
      <c r="Q154" s="2" t="e">
        <f>(O154/Referencial!O154)-1</f>
        <v>#VALUE!</v>
      </c>
    </row>
    <row r="155" spans="1:17" ht="24.95" customHeight="1">
      <c r="A155" s="3" t="s">
        <v>21</v>
      </c>
      <c r="B155" s="3" t="s">
        <v>211</v>
      </c>
      <c r="C155" s="3" t="s">
        <v>212</v>
      </c>
      <c r="D155" s="3" t="s">
        <v>26</v>
      </c>
      <c r="E155" s="3">
        <v>18</v>
      </c>
      <c r="F155" s="1" t="s">
        <v>27</v>
      </c>
      <c r="G155" s="1" t="s">
        <v>27</v>
      </c>
      <c r="H155" s="2" t="e">
        <f t="shared" si="42"/>
        <v>#VALUE!</v>
      </c>
      <c r="I155" s="5">
        <v>29.79</v>
      </c>
      <c r="J155" s="2" t="e">
        <f t="shared" si="43"/>
        <v>#VALUE!</v>
      </c>
      <c r="K155" s="2" t="e">
        <f t="shared" si="44"/>
        <v>#VALUE!</v>
      </c>
      <c r="L155" s="2" t="e">
        <f t="shared" si="45"/>
        <v>#VALUE!</v>
      </c>
      <c r="M155" s="2" t="e">
        <f t="shared" si="46"/>
        <v>#VALUE!</v>
      </c>
      <c r="N155" s="2" t="e">
        <f t="shared" si="47"/>
        <v>#VALUE!</v>
      </c>
      <c r="O155" s="2" t="e">
        <f t="shared" si="48"/>
        <v>#VALUE!</v>
      </c>
      <c r="P155" s="3" t="e">
        <f>IF(O155&lt;=(Referencial!O155*1.05),"PREÇO VÁLIDO","PREÇO INVÁLIDO")</f>
        <v>#VALUE!</v>
      </c>
      <c r="Q155" s="2" t="e">
        <f>(O155/Referencial!O155)-1</f>
        <v>#VALUE!</v>
      </c>
    </row>
    <row r="156" spans="1:17" ht="24.95" customHeight="1">
      <c r="A156" s="3" t="s">
        <v>21</v>
      </c>
      <c r="B156" s="3" t="s">
        <v>213</v>
      </c>
      <c r="C156" s="3" t="s">
        <v>214</v>
      </c>
      <c r="D156" s="3" t="s">
        <v>26</v>
      </c>
      <c r="E156" s="3">
        <v>8</v>
      </c>
      <c r="F156" s="1" t="s">
        <v>27</v>
      </c>
      <c r="G156" s="1" t="s">
        <v>27</v>
      </c>
      <c r="H156" s="2" t="e">
        <f t="shared" si="42"/>
        <v>#VALUE!</v>
      </c>
      <c r="I156" s="5">
        <v>29.79</v>
      </c>
      <c r="J156" s="2" t="e">
        <f t="shared" si="43"/>
        <v>#VALUE!</v>
      </c>
      <c r="K156" s="2" t="e">
        <f t="shared" si="44"/>
        <v>#VALUE!</v>
      </c>
      <c r="L156" s="2" t="e">
        <f t="shared" si="45"/>
        <v>#VALUE!</v>
      </c>
      <c r="M156" s="2" t="e">
        <f t="shared" si="46"/>
        <v>#VALUE!</v>
      </c>
      <c r="N156" s="2" t="e">
        <f t="shared" si="47"/>
        <v>#VALUE!</v>
      </c>
      <c r="O156" s="2" t="e">
        <f t="shared" si="48"/>
        <v>#VALUE!</v>
      </c>
      <c r="P156" s="3" t="e">
        <f>IF(O156&lt;=(Referencial!O156*1.05),"PREÇO VÁLIDO","PREÇO INVÁLIDO")</f>
        <v>#VALUE!</v>
      </c>
      <c r="Q156" s="2" t="e">
        <f>(O156/Referencial!O156)-1</f>
        <v>#VALUE!</v>
      </c>
    </row>
    <row r="157" spans="1:17" ht="24.95" customHeight="1">
      <c r="A157" s="3" t="s">
        <v>21</v>
      </c>
      <c r="B157" s="3" t="s">
        <v>215</v>
      </c>
      <c r="C157" s="3" t="s">
        <v>216</v>
      </c>
      <c r="D157" s="3" t="s">
        <v>26</v>
      </c>
      <c r="E157" s="3">
        <v>8</v>
      </c>
      <c r="F157" s="1" t="s">
        <v>27</v>
      </c>
      <c r="G157" s="1" t="s">
        <v>27</v>
      </c>
      <c r="H157" s="2" t="e">
        <f t="shared" si="42"/>
        <v>#VALUE!</v>
      </c>
      <c r="I157" s="5">
        <v>29.79</v>
      </c>
      <c r="J157" s="2" t="e">
        <f t="shared" si="43"/>
        <v>#VALUE!</v>
      </c>
      <c r="K157" s="2" t="e">
        <f t="shared" si="44"/>
        <v>#VALUE!</v>
      </c>
      <c r="L157" s="2" t="e">
        <f t="shared" si="45"/>
        <v>#VALUE!</v>
      </c>
      <c r="M157" s="2" t="e">
        <f t="shared" si="46"/>
        <v>#VALUE!</v>
      </c>
      <c r="N157" s="2" t="e">
        <f t="shared" si="47"/>
        <v>#VALUE!</v>
      </c>
      <c r="O157" s="2" t="e">
        <f t="shared" si="48"/>
        <v>#VALUE!</v>
      </c>
      <c r="P157" s="3" t="e">
        <f>IF(O157&lt;=(Referencial!O157*1.05),"PREÇO VÁLIDO","PREÇO INVÁLIDO")</f>
        <v>#VALUE!</v>
      </c>
      <c r="Q157" s="2" t="e">
        <f>(O157/Referencial!O157)-1</f>
        <v>#VALUE!</v>
      </c>
    </row>
    <row r="158" spans="1:17" ht="24.95" customHeight="1">
      <c r="A158" s="3" t="s">
        <v>21</v>
      </c>
      <c r="B158" s="3" t="s">
        <v>217</v>
      </c>
      <c r="C158" s="3" t="s">
        <v>218</v>
      </c>
      <c r="D158" s="3" t="s">
        <v>26</v>
      </c>
      <c r="E158" s="3">
        <v>1</v>
      </c>
      <c r="F158" s="1" t="s">
        <v>27</v>
      </c>
      <c r="G158" s="1" t="s">
        <v>27</v>
      </c>
      <c r="H158" s="2" t="e">
        <f t="shared" si="42"/>
        <v>#VALUE!</v>
      </c>
      <c r="I158" s="5">
        <v>29.79</v>
      </c>
      <c r="J158" s="2" t="e">
        <f t="shared" si="43"/>
        <v>#VALUE!</v>
      </c>
      <c r="K158" s="2" t="e">
        <f t="shared" si="44"/>
        <v>#VALUE!</v>
      </c>
      <c r="L158" s="2" t="e">
        <f t="shared" si="45"/>
        <v>#VALUE!</v>
      </c>
      <c r="M158" s="2" t="e">
        <f t="shared" si="46"/>
        <v>#VALUE!</v>
      </c>
      <c r="N158" s="2" t="e">
        <f t="shared" si="47"/>
        <v>#VALUE!</v>
      </c>
      <c r="O158" s="2" t="e">
        <f t="shared" si="48"/>
        <v>#VALUE!</v>
      </c>
      <c r="P158" s="3" t="e">
        <f>IF(O158&lt;=(Referencial!O158*1.05),"PREÇO VÁLIDO","PREÇO INVÁLIDO")</f>
        <v>#VALUE!</v>
      </c>
      <c r="Q158" s="2" t="e">
        <f>(O158/Referencial!O158)-1</f>
        <v>#VALUE!</v>
      </c>
    </row>
    <row r="159" spans="1:17" ht="24.95" customHeight="1">
      <c r="A159" s="3" t="s">
        <v>21</v>
      </c>
      <c r="B159" s="3"/>
      <c r="C159" s="3" t="s">
        <v>219</v>
      </c>
      <c r="D159" s="3"/>
      <c r="E159" s="3">
        <v>0</v>
      </c>
      <c r="F159" s="1"/>
      <c r="G159" s="1"/>
      <c r="H159" s="3"/>
      <c r="I159" s="5"/>
      <c r="J159" s="3"/>
      <c r="K159" s="3"/>
      <c r="L159" s="3"/>
      <c r="M159" s="3"/>
      <c r="N159" s="3"/>
      <c r="O159" s="3"/>
      <c r="P159" s="3"/>
      <c r="Q159" s="2"/>
    </row>
    <row r="160" spans="1:17" ht="24.95" customHeight="1">
      <c r="A160" s="3" t="s">
        <v>21</v>
      </c>
      <c r="B160" s="3" t="s">
        <v>220</v>
      </c>
      <c r="C160" s="3" t="s">
        <v>221</v>
      </c>
      <c r="D160" s="3" t="s">
        <v>43</v>
      </c>
      <c r="E160" s="3">
        <v>8.92</v>
      </c>
      <c r="F160" s="1" t="s">
        <v>27</v>
      </c>
      <c r="G160" s="1" t="s">
        <v>27</v>
      </c>
      <c r="H160" s="2" t="e">
        <f t="shared" ref="H160:H182" si="49">F160+G160</f>
        <v>#VALUE!</v>
      </c>
      <c r="I160" s="5">
        <v>29.79</v>
      </c>
      <c r="J160" s="2" t="e">
        <f t="shared" ref="J160:J182" si="50">F160+(I160/100*F160)</f>
        <v>#VALUE!</v>
      </c>
      <c r="K160" s="2" t="e">
        <f t="shared" ref="K160:K182" si="51">G160+(I160/100*G160)</f>
        <v>#VALUE!</v>
      </c>
      <c r="L160" s="2" t="e">
        <f t="shared" ref="L160:L182" si="52">TRUNC(J160+K160,2)</f>
        <v>#VALUE!</v>
      </c>
      <c r="M160" s="2" t="e">
        <f t="shared" ref="M160:M182" si="53">TRUNC(IF((J160+K160), (J160/(J160+K160)*O160), 0),2)</f>
        <v>#VALUE!</v>
      </c>
      <c r="N160" s="2" t="e">
        <f t="shared" ref="N160:N182" si="54">TRUNC(IF((J160+K160), (K160/(J160+K160)*O160), 0),2)</f>
        <v>#VALUE!</v>
      </c>
      <c r="O160" s="2" t="e">
        <f t="shared" ref="O160:O182" si="55">TRUNC(L160*E160,2)</f>
        <v>#VALUE!</v>
      </c>
      <c r="P160" s="3" t="e">
        <f>IF(O160&lt;=(Referencial!O160*1.05),"PREÇO VÁLIDO","PREÇO INVÁLIDO")</f>
        <v>#VALUE!</v>
      </c>
      <c r="Q160" s="2" t="e">
        <f>(O160/Referencial!O160)-1</f>
        <v>#VALUE!</v>
      </c>
    </row>
    <row r="161" spans="1:17" ht="24.95" customHeight="1">
      <c r="A161" s="3" t="s">
        <v>21</v>
      </c>
      <c r="B161" s="3" t="s">
        <v>222</v>
      </c>
      <c r="C161" s="3" t="s">
        <v>223</v>
      </c>
      <c r="D161" s="3" t="s">
        <v>43</v>
      </c>
      <c r="E161" s="3">
        <v>7.02</v>
      </c>
      <c r="F161" s="1" t="s">
        <v>27</v>
      </c>
      <c r="G161" s="1" t="s">
        <v>27</v>
      </c>
      <c r="H161" s="2" t="e">
        <f t="shared" si="49"/>
        <v>#VALUE!</v>
      </c>
      <c r="I161" s="5">
        <v>29.79</v>
      </c>
      <c r="J161" s="2" t="e">
        <f t="shared" si="50"/>
        <v>#VALUE!</v>
      </c>
      <c r="K161" s="2" t="e">
        <f t="shared" si="51"/>
        <v>#VALUE!</v>
      </c>
      <c r="L161" s="2" t="e">
        <f t="shared" si="52"/>
        <v>#VALUE!</v>
      </c>
      <c r="M161" s="2" t="e">
        <f t="shared" si="53"/>
        <v>#VALUE!</v>
      </c>
      <c r="N161" s="2" t="e">
        <f t="shared" si="54"/>
        <v>#VALUE!</v>
      </c>
      <c r="O161" s="2" t="e">
        <f t="shared" si="55"/>
        <v>#VALUE!</v>
      </c>
      <c r="P161" s="3" t="e">
        <f>IF(O161&lt;=(Referencial!O161*1.05),"PREÇO VÁLIDO","PREÇO INVÁLIDO")</f>
        <v>#VALUE!</v>
      </c>
      <c r="Q161" s="2" t="e">
        <f>(O161/Referencial!O161)-1</f>
        <v>#VALUE!</v>
      </c>
    </row>
    <row r="162" spans="1:17" ht="24.95" customHeight="1">
      <c r="A162" s="3" t="s">
        <v>21</v>
      </c>
      <c r="B162" s="3" t="s">
        <v>224</v>
      </c>
      <c r="C162" s="3" t="s">
        <v>225</v>
      </c>
      <c r="D162" s="3" t="s">
        <v>43</v>
      </c>
      <c r="E162" s="3">
        <v>10.35</v>
      </c>
      <c r="F162" s="1" t="s">
        <v>27</v>
      </c>
      <c r="G162" s="1" t="s">
        <v>27</v>
      </c>
      <c r="H162" s="2" t="e">
        <f t="shared" si="49"/>
        <v>#VALUE!</v>
      </c>
      <c r="I162" s="5">
        <v>29.79</v>
      </c>
      <c r="J162" s="2" t="e">
        <f t="shared" si="50"/>
        <v>#VALUE!</v>
      </c>
      <c r="K162" s="2" t="e">
        <f t="shared" si="51"/>
        <v>#VALUE!</v>
      </c>
      <c r="L162" s="2" t="e">
        <f t="shared" si="52"/>
        <v>#VALUE!</v>
      </c>
      <c r="M162" s="2" t="e">
        <f t="shared" si="53"/>
        <v>#VALUE!</v>
      </c>
      <c r="N162" s="2" t="e">
        <f t="shared" si="54"/>
        <v>#VALUE!</v>
      </c>
      <c r="O162" s="2" t="e">
        <f t="shared" si="55"/>
        <v>#VALUE!</v>
      </c>
      <c r="P162" s="3" t="e">
        <f>IF(O162&lt;=(Referencial!O162*1.05),"PREÇO VÁLIDO","PREÇO INVÁLIDO")</f>
        <v>#VALUE!</v>
      </c>
      <c r="Q162" s="2" t="e">
        <f>(O162/Referencial!O162)-1</f>
        <v>#VALUE!</v>
      </c>
    </row>
    <row r="163" spans="1:17" ht="24.95" customHeight="1">
      <c r="A163" s="3" t="s">
        <v>21</v>
      </c>
      <c r="B163" s="3" t="s">
        <v>226</v>
      </c>
      <c r="C163" s="3" t="s">
        <v>227</v>
      </c>
      <c r="D163" s="3" t="s">
        <v>43</v>
      </c>
      <c r="E163" s="3">
        <v>54.86</v>
      </c>
      <c r="F163" s="1" t="s">
        <v>27</v>
      </c>
      <c r="G163" s="1" t="s">
        <v>27</v>
      </c>
      <c r="H163" s="2" t="e">
        <f t="shared" si="49"/>
        <v>#VALUE!</v>
      </c>
      <c r="I163" s="5">
        <v>29.79</v>
      </c>
      <c r="J163" s="2" t="e">
        <f t="shared" si="50"/>
        <v>#VALUE!</v>
      </c>
      <c r="K163" s="2" t="e">
        <f t="shared" si="51"/>
        <v>#VALUE!</v>
      </c>
      <c r="L163" s="2" t="e">
        <f t="shared" si="52"/>
        <v>#VALUE!</v>
      </c>
      <c r="M163" s="2" t="e">
        <f t="shared" si="53"/>
        <v>#VALUE!</v>
      </c>
      <c r="N163" s="2" t="e">
        <f t="shared" si="54"/>
        <v>#VALUE!</v>
      </c>
      <c r="O163" s="2" t="e">
        <f t="shared" si="55"/>
        <v>#VALUE!</v>
      </c>
      <c r="P163" s="3" t="e">
        <f>IF(O163&lt;=(Referencial!O163*1.05),"PREÇO VÁLIDO","PREÇO INVÁLIDO")</f>
        <v>#VALUE!</v>
      </c>
      <c r="Q163" s="2" t="e">
        <f>(O163/Referencial!O163)-1</f>
        <v>#VALUE!</v>
      </c>
    </row>
    <row r="164" spans="1:17" ht="24.95" customHeight="1">
      <c r="A164" s="3" t="s">
        <v>21</v>
      </c>
      <c r="B164" s="3" t="s">
        <v>228</v>
      </c>
      <c r="C164" s="3" t="s">
        <v>229</v>
      </c>
      <c r="D164" s="3" t="s">
        <v>26</v>
      </c>
      <c r="E164" s="3">
        <v>1</v>
      </c>
      <c r="F164" s="1" t="s">
        <v>27</v>
      </c>
      <c r="G164" s="1" t="s">
        <v>27</v>
      </c>
      <c r="H164" s="2" t="e">
        <f t="shared" si="49"/>
        <v>#VALUE!</v>
      </c>
      <c r="I164" s="5">
        <v>29.79</v>
      </c>
      <c r="J164" s="2" t="e">
        <f t="shared" si="50"/>
        <v>#VALUE!</v>
      </c>
      <c r="K164" s="2" t="e">
        <f t="shared" si="51"/>
        <v>#VALUE!</v>
      </c>
      <c r="L164" s="2" t="e">
        <f t="shared" si="52"/>
        <v>#VALUE!</v>
      </c>
      <c r="M164" s="2" t="e">
        <f t="shared" si="53"/>
        <v>#VALUE!</v>
      </c>
      <c r="N164" s="2" t="e">
        <f t="shared" si="54"/>
        <v>#VALUE!</v>
      </c>
      <c r="O164" s="2" t="e">
        <f t="shared" si="55"/>
        <v>#VALUE!</v>
      </c>
      <c r="P164" s="3" t="e">
        <f>IF(O164&lt;=(Referencial!O164*1.05),"PREÇO VÁLIDO","PREÇO INVÁLIDO")</f>
        <v>#VALUE!</v>
      </c>
      <c r="Q164" s="2" t="e">
        <f>(O164/Referencial!O164)-1</f>
        <v>#VALUE!</v>
      </c>
    </row>
    <row r="165" spans="1:17" ht="24.95" customHeight="1">
      <c r="A165" s="3" t="s">
        <v>21</v>
      </c>
      <c r="B165" s="3" t="s">
        <v>230</v>
      </c>
      <c r="C165" s="3" t="s">
        <v>231</v>
      </c>
      <c r="D165" s="3" t="s">
        <v>26</v>
      </c>
      <c r="E165" s="3">
        <v>1</v>
      </c>
      <c r="F165" s="1" t="s">
        <v>27</v>
      </c>
      <c r="G165" s="1" t="s">
        <v>27</v>
      </c>
      <c r="H165" s="2" t="e">
        <f t="shared" si="49"/>
        <v>#VALUE!</v>
      </c>
      <c r="I165" s="5">
        <v>29.79</v>
      </c>
      <c r="J165" s="2" t="e">
        <f t="shared" si="50"/>
        <v>#VALUE!</v>
      </c>
      <c r="K165" s="2" t="e">
        <f t="shared" si="51"/>
        <v>#VALUE!</v>
      </c>
      <c r="L165" s="2" t="e">
        <f t="shared" si="52"/>
        <v>#VALUE!</v>
      </c>
      <c r="M165" s="2" t="e">
        <f t="shared" si="53"/>
        <v>#VALUE!</v>
      </c>
      <c r="N165" s="2" t="e">
        <f t="shared" si="54"/>
        <v>#VALUE!</v>
      </c>
      <c r="O165" s="2" t="e">
        <f t="shared" si="55"/>
        <v>#VALUE!</v>
      </c>
      <c r="P165" s="3" t="e">
        <f>IF(O165&lt;=(Referencial!O165*1.05),"PREÇO VÁLIDO","PREÇO INVÁLIDO")</f>
        <v>#VALUE!</v>
      </c>
      <c r="Q165" s="2" t="e">
        <f>(O165/Referencial!O165)-1</f>
        <v>#VALUE!</v>
      </c>
    </row>
    <row r="166" spans="1:17" ht="24.95" customHeight="1">
      <c r="A166" s="3" t="s">
        <v>21</v>
      </c>
      <c r="B166" s="3" t="s">
        <v>232</v>
      </c>
      <c r="C166" s="3" t="s">
        <v>233</v>
      </c>
      <c r="D166" s="3" t="s">
        <v>26</v>
      </c>
      <c r="E166" s="3">
        <v>1</v>
      </c>
      <c r="F166" s="1" t="s">
        <v>27</v>
      </c>
      <c r="G166" s="1" t="s">
        <v>27</v>
      </c>
      <c r="H166" s="2" t="e">
        <f t="shared" si="49"/>
        <v>#VALUE!</v>
      </c>
      <c r="I166" s="5">
        <v>29.79</v>
      </c>
      <c r="J166" s="2" t="e">
        <f t="shared" si="50"/>
        <v>#VALUE!</v>
      </c>
      <c r="K166" s="2" t="e">
        <f t="shared" si="51"/>
        <v>#VALUE!</v>
      </c>
      <c r="L166" s="2" t="e">
        <f t="shared" si="52"/>
        <v>#VALUE!</v>
      </c>
      <c r="M166" s="2" t="e">
        <f t="shared" si="53"/>
        <v>#VALUE!</v>
      </c>
      <c r="N166" s="2" t="e">
        <f t="shared" si="54"/>
        <v>#VALUE!</v>
      </c>
      <c r="O166" s="2" t="e">
        <f t="shared" si="55"/>
        <v>#VALUE!</v>
      </c>
      <c r="P166" s="3" t="e">
        <f>IF(O166&lt;=(Referencial!O166*1.05),"PREÇO VÁLIDO","PREÇO INVÁLIDO")</f>
        <v>#VALUE!</v>
      </c>
      <c r="Q166" s="2" t="e">
        <f>(O166/Referencial!O166)-1</f>
        <v>#VALUE!</v>
      </c>
    </row>
    <row r="167" spans="1:17" ht="24.95" customHeight="1">
      <c r="A167" s="3" t="s">
        <v>21</v>
      </c>
      <c r="B167" s="3" t="s">
        <v>234</v>
      </c>
      <c r="C167" s="3" t="s">
        <v>235</v>
      </c>
      <c r="D167" s="3" t="s">
        <v>26</v>
      </c>
      <c r="E167" s="3">
        <v>2</v>
      </c>
      <c r="F167" s="1" t="s">
        <v>27</v>
      </c>
      <c r="G167" s="1" t="s">
        <v>27</v>
      </c>
      <c r="H167" s="2" t="e">
        <f t="shared" si="49"/>
        <v>#VALUE!</v>
      </c>
      <c r="I167" s="5">
        <v>29.79</v>
      </c>
      <c r="J167" s="2" t="e">
        <f t="shared" si="50"/>
        <v>#VALUE!</v>
      </c>
      <c r="K167" s="2" t="e">
        <f t="shared" si="51"/>
        <v>#VALUE!</v>
      </c>
      <c r="L167" s="2" t="e">
        <f t="shared" si="52"/>
        <v>#VALUE!</v>
      </c>
      <c r="M167" s="2" t="e">
        <f t="shared" si="53"/>
        <v>#VALUE!</v>
      </c>
      <c r="N167" s="2" t="e">
        <f t="shared" si="54"/>
        <v>#VALUE!</v>
      </c>
      <c r="O167" s="2" t="e">
        <f t="shared" si="55"/>
        <v>#VALUE!</v>
      </c>
      <c r="P167" s="3" t="e">
        <f>IF(O167&lt;=(Referencial!O167*1.05),"PREÇO VÁLIDO","PREÇO INVÁLIDO")</f>
        <v>#VALUE!</v>
      </c>
      <c r="Q167" s="2" t="e">
        <f>(O167/Referencial!O167)-1</f>
        <v>#VALUE!</v>
      </c>
    </row>
    <row r="168" spans="1:17" ht="24.95" customHeight="1">
      <c r="A168" s="3" t="s">
        <v>21</v>
      </c>
      <c r="B168" s="3" t="s">
        <v>236</v>
      </c>
      <c r="C168" s="3" t="s">
        <v>237</v>
      </c>
      <c r="D168" s="3" t="s">
        <v>26</v>
      </c>
      <c r="E168" s="3">
        <v>8</v>
      </c>
      <c r="F168" s="1" t="s">
        <v>27</v>
      </c>
      <c r="G168" s="1" t="s">
        <v>27</v>
      </c>
      <c r="H168" s="2" t="e">
        <f t="shared" si="49"/>
        <v>#VALUE!</v>
      </c>
      <c r="I168" s="5">
        <v>29.79</v>
      </c>
      <c r="J168" s="2" t="e">
        <f t="shared" si="50"/>
        <v>#VALUE!</v>
      </c>
      <c r="K168" s="2" t="e">
        <f t="shared" si="51"/>
        <v>#VALUE!</v>
      </c>
      <c r="L168" s="2" t="e">
        <f t="shared" si="52"/>
        <v>#VALUE!</v>
      </c>
      <c r="M168" s="2" t="e">
        <f t="shared" si="53"/>
        <v>#VALUE!</v>
      </c>
      <c r="N168" s="2" t="e">
        <f t="shared" si="54"/>
        <v>#VALUE!</v>
      </c>
      <c r="O168" s="2" t="e">
        <f t="shared" si="55"/>
        <v>#VALUE!</v>
      </c>
      <c r="P168" s="3" t="e">
        <f>IF(O168&lt;=(Referencial!O168*1.05),"PREÇO VÁLIDO","PREÇO INVÁLIDO")</f>
        <v>#VALUE!</v>
      </c>
      <c r="Q168" s="2" t="e">
        <f>(O168/Referencial!O168)-1</f>
        <v>#VALUE!</v>
      </c>
    </row>
    <row r="169" spans="1:17" ht="24.95" customHeight="1">
      <c r="A169" s="3" t="s">
        <v>21</v>
      </c>
      <c r="B169" s="3" t="s">
        <v>238</v>
      </c>
      <c r="C169" s="3" t="s">
        <v>239</v>
      </c>
      <c r="D169" s="3" t="s">
        <v>26</v>
      </c>
      <c r="E169" s="3">
        <v>4</v>
      </c>
      <c r="F169" s="1" t="s">
        <v>27</v>
      </c>
      <c r="G169" s="1" t="s">
        <v>27</v>
      </c>
      <c r="H169" s="2" t="e">
        <f t="shared" si="49"/>
        <v>#VALUE!</v>
      </c>
      <c r="I169" s="5">
        <v>29.79</v>
      </c>
      <c r="J169" s="2" t="e">
        <f t="shared" si="50"/>
        <v>#VALUE!</v>
      </c>
      <c r="K169" s="2" t="e">
        <f t="shared" si="51"/>
        <v>#VALUE!</v>
      </c>
      <c r="L169" s="2" t="e">
        <f t="shared" si="52"/>
        <v>#VALUE!</v>
      </c>
      <c r="M169" s="2" t="e">
        <f t="shared" si="53"/>
        <v>#VALUE!</v>
      </c>
      <c r="N169" s="2" t="e">
        <f t="shared" si="54"/>
        <v>#VALUE!</v>
      </c>
      <c r="O169" s="2" t="e">
        <f t="shared" si="55"/>
        <v>#VALUE!</v>
      </c>
      <c r="P169" s="3" t="e">
        <f>IF(O169&lt;=(Referencial!O169*1.05),"PREÇO VÁLIDO","PREÇO INVÁLIDO")</f>
        <v>#VALUE!</v>
      </c>
      <c r="Q169" s="2" t="e">
        <f>(O169/Referencial!O169)-1</f>
        <v>#VALUE!</v>
      </c>
    </row>
    <row r="170" spans="1:17" ht="24.95" customHeight="1">
      <c r="A170" s="3" t="s">
        <v>21</v>
      </c>
      <c r="B170" s="3" t="s">
        <v>240</v>
      </c>
      <c r="C170" s="3" t="s">
        <v>241</v>
      </c>
      <c r="D170" s="3" t="s">
        <v>26</v>
      </c>
      <c r="E170" s="3">
        <v>3</v>
      </c>
      <c r="F170" s="1" t="s">
        <v>27</v>
      </c>
      <c r="G170" s="1" t="s">
        <v>27</v>
      </c>
      <c r="H170" s="2" t="e">
        <f t="shared" si="49"/>
        <v>#VALUE!</v>
      </c>
      <c r="I170" s="5">
        <v>29.79</v>
      </c>
      <c r="J170" s="2" t="e">
        <f t="shared" si="50"/>
        <v>#VALUE!</v>
      </c>
      <c r="K170" s="2" t="e">
        <f t="shared" si="51"/>
        <v>#VALUE!</v>
      </c>
      <c r="L170" s="2" t="e">
        <f t="shared" si="52"/>
        <v>#VALUE!</v>
      </c>
      <c r="M170" s="2" t="e">
        <f t="shared" si="53"/>
        <v>#VALUE!</v>
      </c>
      <c r="N170" s="2" t="e">
        <f t="shared" si="54"/>
        <v>#VALUE!</v>
      </c>
      <c r="O170" s="2" t="e">
        <f t="shared" si="55"/>
        <v>#VALUE!</v>
      </c>
      <c r="P170" s="3" t="e">
        <f>IF(O170&lt;=(Referencial!O170*1.05),"PREÇO VÁLIDO","PREÇO INVÁLIDO")</f>
        <v>#VALUE!</v>
      </c>
      <c r="Q170" s="2" t="e">
        <f>(O170/Referencial!O170)-1</f>
        <v>#VALUE!</v>
      </c>
    </row>
    <row r="171" spans="1:17" ht="24.95" customHeight="1">
      <c r="A171" s="3" t="s">
        <v>21</v>
      </c>
      <c r="B171" s="3" t="s">
        <v>242</v>
      </c>
      <c r="C171" s="3" t="s">
        <v>243</v>
      </c>
      <c r="D171" s="3" t="s">
        <v>26</v>
      </c>
      <c r="E171" s="3">
        <v>1</v>
      </c>
      <c r="F171" s="1" t="s">
        <v>27</v>
      </c>
      <c r="G171" s="1" t="s">
        <v>27</v>
      </c>
      <c r="H171" s="2" t="e">
        <f t="shared" si="49"/>
        <v>#VALUE!</v>
      </c>
      <c r="I171" s="5">
        <v>29.79</v>
      </c>
      <c r="J171" s="2" t="e">
        <f t="shared" si="50"/>
        <v>#VALUE!</v>
      </c>
      <c r="K171" s="2" t="e">
        <f t="shared" si="51"/>
        <v>#VALUE!</v>
      </c>
      <c r="L171" s="2" t="e">
        <f t="shared" si="52"/>
        <v>#VALUE!</v>
      </c>
      <c r="M171" s="2" t="e">
        <f t="shared" si="53"/>
        <v>#VALUE!</v>
      </c>
      <c r="N171" s="2" t="e">
        <f t="shared" si="54"/>
        <v>#VALUE!</v>
      </c>
      <c r="O171" s="2" t="e">
        <f t="shared" si="55"/>
        <v>#VALUE!</v>
      </c>
      <c r="P171" s="3" t="e">
        <f>IF(O171&lt;=(Referencial!O171*1.05),"PREÇO VÁLIDO","PREÇO INVÁLIDO")</f>
        <v>#VALUE!</v>
      </c>
      <c r="Q171" s="2" t="e">
        <f>(O171/Referencial!O171)-1</f>
        <v>#VALUE!</v>
      </c>
    </row>
    <row r="172" spans="1:17" ht="24.95" customHeight="1">
      <c r="A172" s="3" t="s">
        <v>21</v>
      </c>
      <c r="B172" s="3" t="s">
        <v>244</v>
      </c>
      <c r="C172" s="3" t="s">
        <v>245</v>
      </c>
      <c r="D172" s="3" t="s">
        <v>26</v>
      </c>
      <c r="E172" s="3">
        <v>2</v>
      </c>
      <c r="F172" s="1" t="s">
        <v>27</v>
      </c>
      <c r="G172" s="1" t="s">
        <v>27</v>
      </c>
      <c r="H172" s="2" t="e">
        <f t="shared" si="49"/>
        <v>#VALUE!</v>
      </c>
      <c r="I172" s="5">
        <v>29.79</v>
      </c>
      <c r="J172" s="2" t="e">
        <f t="shared" si="50"/>
        <v>#VALUE!</v>
      </c>
      <c r="K172" s="2" t="e">
        <f t="shared" si="51"/>
        <v>#VALUE!</v>
      </c>
      <c r="L172" s="2" t="e">
        <f t="shared" si="52"/>
        <v>#VALUE!</v>
      </c>
      <c r="M172" s="2" t="e">
        <f t="shared" si="53"/>
        <v>#VALUE!</v>
      </c>
      <c r="N172" s="2" t="e">
        <f t="shared" si="54"/>
        <v>#VALUE!</v>
      </c>
      <c r="O172" s="2" t="e">
        <f t="shared" si="55"/>
        <v>#VALUE!</v>
      </c>
      <c r="P172" s="3" t="e">
        <f>IF(O172&lt;=(Referencial!O172*1.05),"PREÇO VÁLIDO","PREÇO INVÁLIDO")</f>
        <v>#VALUE!</v>
      </c>
      <c r="Q172" s="2" t="e">
        <f>(O172/Referencial!O172)-1</f>
        <v>#VALUE!</v>
      </c>
    </row>
    <row r="173" spans="1:17" ht="24.95" customHeight="1">
      <c r="A173" s="3" t="s">
        <v>21</v>
      </c>
      <c r="B173" s="3" t="s">
        <v>246</v>
      </c>
      <c r="C173" s="3" t="s">
        <v>247</v>
      </c>
      <c r="D173" s="3" t="s">
        <v>26</v>
      </c>
      <c r="E173" s="3">
        <v>1</v>
      </c>
      <c r="F173" s="1" t="s">
        <v>27</v>
      </c>
      <c r="G173" s="1" t="s">
        <v>27</v>
      </c>
      <c r="H173" s="2" t="e">
        <f t="shared" si="49"/>
        <v>#VALUE!</v>
      </c>
      <c r="I173" s="5">
        <v>29.79</v>
      </c>
      <c r="J173" s="2" t="e">
        <f t="shared" si="50"/>
        <v>#VALUE!</v>
      </c>
      <c r="K173" s="2" t="e">
        <f t="shared" si="51"/>
        <v>#VALUE!</v>
      </c>
      <c r="L173" s="2" t="e">
        <f t="shared" si="52"/>
        <v>#VALUE!</v>
      </c>
      <c r="M173" s="2" t="e">
        <f t="shared" si="53"/>
        <v>#VALUE!</v>
      </c>
      <c r="N173" s="2" t="e">
        <f t="shared" si="54"/>
        <v>#VALUE!</v>
      </c>
      <c r="O173" s="2" t="e">
        <f t="shared" si="55"/>
        <v>#VALUE!</v>
      </c>
      <c r="P173" s="3" t="e">
        <f>IF(O173&lt;=(Referencial!O173*1.05),"PREÇO VÁLIDO","PREÇO INVÁLIDO")</f>
        <v>#VALUE!</v>
      </c>
      <c r="Q173" s="2" t="e">
        <f>(O173/Referencial!O173)-1</f>
        <v>#VALUE!</v>
      </c>
    </row>
    <row r="174" spans="1:17" ht="24.95" customHeight="1">
      <c r="A174" s="3" t="s">
        <v>21</v>
      </c>
      <c r="B174" s="3" t="s">
        <v>248</v>
      </c>
      <c r="C174" s="3" t="s">
        <v>249</v>
      </c>
      <c r="D174" s="3" t="s">
        <v>26</v>
      </c>
      <c r="E174" s="3">
        <v>1</v>
      </c>
      <c r="F174" s="1" t="s">
        <v>27</v>
      </c>
      <c r="G174" s="1" t="s">
        <v>27</v>
      </c>
      <c r="H174" s="2" t="e">
        <f t="shared" si="49"/>
        <v>#VALUE!</v>
      </c>
      <c r="I174" s="5">
        <v>29.79</v>
      </c>
      <c r="J174" s="2" t="e">
        <f t="shared" si="50"/>
        <v>#VALUE!</v>
      </c>
      <c r="K174" s="2" t="e">
        <f t="shared" si="51"/>
        <v>#VALUE!</v>
      </c>
      <c r="L174" s="2" t="e">
        <f t="shared" si="52"/>
        <v>#VALUE!</v>
      </c>
      <c r="M174" s="2" t="e">
        <f t="shared" si="53"/>
        <v>#VALUE!</v>
      </c>
      <c r="N174" s="2" t="e">
        <f t="shared" si="54"/>
        <v>#VALUE!</v>
      </c>
      <c r="O174" s="2" t="e">
        <f t="shared" si="55"/>
        <v>#VALUE!</v>
      </c>
      <c r="P174" s="3" t="e">
        <f>IF(O174&lt;=(Referencial!O174*1.05),"PREÇO VÁLIDO","PREÇO INVÁLIDO")</f>
        <v>#VALUE!</v>
      </c>
      <c r="Q174" s="2" t="e">
        <f>(O174/Referencial!O174)-1</f>
        <v>#VALUE!</v>
      </c>
    </row>
    <row r="175" spans="1:17" ht="24.95" customHeight="1">
      <c r="A175" s="3" t="s">
        <v>21</v>
      </c>
      <c r="B175" s="3" t="s">
        <v>250</v>
      </c>
      <c r="C175" s="3" t="s">
        <v>251</v>
      </c>
      <c r="D175" s="3" t="s">
        <v>26</v>
      </c>
      <c r="E175" s="3">
        <v>3</v>
      </c>
      <c r="F175" s="1" t="s">
        <v>27</v>
      </c>
      <c r="G175" s="1" t="s">
        <v>27</v>
      </c>
      <c r="H175" s="2" t="e">
        <f t="shared" si="49"/>
        <v>#VALUE!</v>
      </c>
      <c r="I175" s="5">
        <v>29.79</v>
      </c>
      <c r="J175" s="2" t="e">
        <f t="shared" si="50"/>
        <v>#VALUE!</v>
      </c>
      <c r="K175" s="2" t="e">
        <f t="shared" si="51"/>
        <v>#VALUE!</v>
      </c>
      <c r="L175" s="2" t="e">
        <f t="shared" si="52"/>
        <v>#VALUE!</v>
      </c>
      <c r="M175" s="2" t="e">
        <f t="shared" si="53"/>
        <v>#VALUE!</v>
      </c>
      <c r="N175" s="2" t="e">
        <f t="shared" si="54"/>
        <v>#VALUE!</v>
      </c>
      <c r="O175" s="2" t="e">
        <f t="shared" si="55"/>
        <v>#VALUE!</v>
      </c>
      <c r="P175" s="3" t="e">
        <f>IF(O175&lt;=(Referencial!O175*1.05),"PREÇO VÁLIDO","PREÇO INVÁLIDO")</f>
        <v>#VALUE!</v>
      </c>
      <c r="Q175" s="2" t="e">
        <f>(O175/Referencial!O175)-1</f>
        <v>#VALUE!</v>
      </c>
    </row>
    <row r="176" spans="1:17" ht="24.95" customHeight="1">
      <c r="A176" s="3" t="s">
        <v>21</v>
      </c>
      <c r="B176" s="3" t="s">
        <v>252</v>
      </c>
      <c r="C176" s="3" t="s">
        <v>253</v>
      </c>
      <c r="D176" s="3" t="s">
        <v>26</v>
      </c>
      <c r="E176" s="3">
        <v>1</v>
      </c>
      <c r="F176" s="1" t="s">
        <v>27</v>
      </c>
      <c r="G176" s="1" t="s">
        <v>27</v>
      </c>
      <c r="H176" s="2" t="e">
        <f t="shared" si="49"/>
        <v>#VALUE!</v>
      </c>
      <c r="I176" s="5">
        <v>29.79</v>
      </c>
      <c r="J176" s="2" t="e">
        <f t="shared" si="50"/>
        <v>#VALUE!</v>
      </c>
      <c r="K176" s="2" t="e">
        <f t="shared" si="51"/>
        <v>#VALUE!</v>
      </c>
      <c r="L176" s="2" t="e">
        <f t="shared" si="52"/>
        <v>#VALUE!</v>
      </c>
      <c r="M176" s="2" t="e">
        <f t="shared" si="53"/>
        <v>#VALUE!</v>
      </c>
      <c r="N176" s="2" t="e">
        <f t="shared" si="54"/>
        <v>#VALUE!</v>
      </c>
      <c r="O176" s="2" t="e">
        <f t="shared" si="55"/>
        <v>#VALUE!</v>
      </c>
      <c r="P176" s="3" t="e">
        <f>IF(O176&lt;=(Referencial!O176*1.05),"PREÇO VÁLIDO","PREÇO INVÁLIDO")</f>
        <v>#VALUE!</v>
      </c>
      <c r="Q176" s="2" t="e">
        <f>(O176/Referencial!O176)-1</f>
        <v>#VALUE!</v>
      </c>
    </row>
    <row r="177" spans="1:17" ht="24.95" customHeight="1">
      <c r="A177" s="3" t="s">
        <v>21</v>
      </c>
      <c r="B177" s="3" t="s">
        <v>254</v>
      </c>
      <c r="C177" s="3" t="s">
        <v>255</v>
      </c>
      <c r="D177" s="3" t="s">
        <v>26</v>
      </c>
      <c r="E177" s="3">
        <v>1</v>
      </c>
      <c r="F177" s="1" t="s">
        <v>27</v>
      </c>
      <c r="G177" s="1" t="s">
        <v>27</v>
      </c>
      <c r="H177" s="2" t="e">
        <f t="shared" si="49"/>
        <v>#VALUE!</v>
      </c>
      <c r="I177" s="5">
        <v>29.79</v>
      </c>
      <c r="J177" s="2" t="e">
        <f t="shared" si="50"/>
        <v>#VALUE!</v>
      </c>
      <c r="K177" s="2" t="e">
        <f t="shared" si="51"/>
        <v>#VALUE!</v>
      </c>
      <c r="L177" s="2" t="e">
        <f t="shared" si="52"/>
        <v>#VALUE!</v>
      </c>
      <c r="M177" s="2" t="e">
        <f t="shared" si="53"/>
        <v>#VALUE!</v>
      </c>
      <c r="N177" s="2" t="e">
        <f t="shared" si="54"/>
        <v>#VALUE!</v>
      </c>
      <c r="O177" s="2" t="e">
        <f t="shared" si="55"/>
        <v>#VALUE!</v>
      </c>
      <c r="P177" s="3" t="e">
        <f>IF(O177&lt;=(Referencial!O177*1.05),"PREÇO VÁLIDO","PREÇO INVÁLIDO")</f>
        <v>#VALUE!</v>
      </c>
      <c r="Q177" s="2" t="e">
        <f>(O177/Referencial!O177)-1</f>
        <v>#VALUE!</v>
      </c>
    </row>
    <row r="178" spans="1:17" ht="24.95" customHeight="1">
      <c r="A178" s="3" t="s">
        <v>21</v>
      </c>
      <c r="B178" s="3" t="s">
        <v>256</v>
      </c>
      <c r="C178" s="3" t="s">
        <v>257</v>
      </c>
      <c r="D178" s="3" t="s">
        <v>26</v>
      </c>
      <c r="E178" s="3">
        <v>1</v>
      </c>
      <c r="F178" s="1" t="s">
        <v>27</v>
      </c>
      <c r="G178" s="1" t="s">
        <v>27</v>
      </c>
      <c r="H178" s="2" t="e">
        <f t="shared" si="49"/>
        <v>#VALUE!</v>
      </c>
      <c r="I178" s="5">
        <v>29.79</v>
      </c>
      <c r="J178" s="2" t="e">
        <f t="shared" si="50"/>
        <v>#VALUE!</v>
      </c>
      <c r="K178" s="2" t="e">
        <f t="shared" si="51"/>
        <v>#VALUE!</v>
      </c>
      <c r="L178" s="2" t="e">
        <f t="shared" si="52"/>
        <v>#VALUE!</v>
      </c>
      <c r="M178" s="2" t="e">
        <f t="shared" si="53"/>
        <v>#VALUE!</v>
      </c>
      <c r="N178" s="2" t="e">
        <f t="shared" si="54"/>
        <v>#VALUE!</v>
      </c>
      <c r="O178" s="2" t="e">
        <f t="shared" si="55"/>
        <v>#VALUE!</v>
      </c>
      <c r="P178" s="3" t="e">
        <f>IF(O178&lt;=(Referencial!O178*1.05),"PREÇO VÁLIDO","PREÇO INVÁLIDO")</f>
        <v>#VALUE!</v>
      </c>
      <c r="Q178" s="2" t="e">
        <f>(O178/Referencial!O178)-1</f>
        <v>#VALUE!</v>
      </c>
    </row>
    <row r="179" spans="1:17" ht="24.95" customHeight="1">
      <c r="A179" s="3" t="s">
        <v>21</v>
      </c>
      <c r="B179" s="3" t="s">
        <v>258</v>
      </c>
      <c r="C179" s="3" t="s">
        <v>259</v>
      </c>
      <c r="D179" s="3" t="s">
        <v>26</v>
      </c>
      <c r="E179" s="3">
        <v>3</v>
      </c>
      <c r="F179" s="1" t="s">
        <v>27</v>
      </c>
      <c r="G179" s="1" t="s">
        <v>27</v>
      </c>
      <c r="H179" s="2" t="e">
        <f t="shared" si="49"/>
        <v>#VALUE!</v>
      </c>
      <c r="I179" s="5">
        <v>29.79</v>
      </c>
      <c r="J179" s="2" t="e">
        <f t="shared" si="50"/>
        <v>#VALUE!</v>
      </c>
      <c r="K179" s="2" t="e">
        <f t="shared" si="51"/>
        <v>#VALUE!</v>
      </c>
      <c r="L179" s="2" t="e">
        <f t="shared" si="52"/>
        <v>#VALUE!</v>
      </c>
      <c r="M179" s="2" t="e">
        <f t="shared" si="53"/>
        <v>#VALUE!</v>
      </c>
      <c r="N179" s="2" t="e">
        <f t="shared" si="54"/>
        <v>#VALUE!</v>
      </c>
      <c r="O179" s="2" t="e">
        <f t="shared" si="55"/>
        <v>#VALUE!</v>
      </c>
      <c r="P179" s="3" t="e">
        <f>IF(O179&lt;=(Referencial!O179*1.05),"PREÇO VÁLIDO","PREÇO INVÁLIDO")</f>
        <v>#VALUE!</v>
      </c>
      <c r="Q179" s="2" t="e">
        <f>(O179/Referencial!O179)-1</f>
        <v>#VALUE!</v>
      </c>
    </row>
    <row r="180" spans="1:17" ht="24.95" customHeight="1">
      <c r="A180" s="3" t="s">
        <v>21</v>
      </c>
      <c r="B180" s="3" t="s">
        <v>260</v>
      </c>
      <c r="C180" s="3" t="s">
        <v>261</v>
      </c>
      <c r="D180" s="3" t="s">
        <v>26</v>
      </c>
      <c r="E180" s="3">
        <v>1</v>
      </c>
      <c r="F180" s="1" t="s">
        <v>27</v>
      </c>
      <c r="G180" s="1" t="s">
        <v>27</v>
      </c>
      <c r="H180" s="2" t="e">
        <f t="shared" si="49"/>
        <v>#VALUE!</v>
      </c>
      <c r="I180" s="5">
        <v>29.79</v>
      </c>
      <c r="J180" s="2" t="e">
        <f t="shared" si="50"/>
        <v>#VALUE!</v>
      </c>
      <c r="K180" s="2" t="e">
        <f t="shared" si="51"/>
        <v>#VALUE!</v>
      </c>
      <c r="L180" s="2" t="e">
        <f t="shared" si="52"/>
        <v>#VALUE!</v>
      </c>
      <c r="M180" s="2" t="e">
        <f t="shared" si="53"/>
        <v>#VALUE!</v>
      </c>
      <c r="N180" s="2" t="e">
        <f t="shared" si="54"/>
        <v>#VALUE!</v>
      </c>
      <c r="O180" s="2" t="e">
        <f t="shared" si="55"/>
        <v>#VALUE!</v>
      </c>
      <c r="P180" s="3" t="e">
        <f>IF(O180&lt;=(Referencial!O180*1.05),"PREÇO VÁLIDO","PREÇO INVÁLIDO")</f>
        <v>#VALUE!</v>
      </c>
      <c r="Q180" s="2" t="e">
        <f>(O180/Referencial!O180)-1</f>
        <v>#VALUE!</v>
      </c>
    </row>
    <row r="181" spans="1:17" ht="24.95" customHeight="1">
      <c r="A181" s="3" t="s">
        <v>21</v>
      </c>
      <c r="B181" s="3" t="s">
        <v>262</v>
      </c>
      <c r="C181" s="3" t="s">
        <v>263</v>
      </c>
      <c r="D181" s="3" t="s">
        <v>36</v>
      </c>
      <c r="E181" s="3">
        <v>6.49</v>
      </c>
      <c r="F181" s="1" t="s">
        <v>27</v>
      </c>
      <c r="G181" s="1" t="s">
        <v>27</v>
      </c>
      <c r="H181" s="2" t="e">
        <f t="shared" si="49"/>
        <v>#VALUE!</v>
      </c>
      <c r="I181" s="5">
        <v>29.79</v>
      </c>
      <c r="J181" s="2" t="e">
        <f t="shared" si="50"/>
        <v>#VALUE!</v>
      </c>
      <c r="K181" s="2" t="e">
        <f t="shared" si="51"/>
        <v>#VALUE!</v>
      </c>
      <c r="L181" s="2" t="e">
        <f t="shared" si="52"/>
        <v>#VALUE!</v>
      </c>
      <c r="M181" s="2" t="e">
        <f t="shared" si="53"/>
        <v>#VALUE!</v>
      </c>
      <c r="N181" s="2" t="e">
        <f t="shared" si="54"/>
        <v>#VALUE!</v>
      </c>
      <c r="O181" s="2" t="e">
        <f t="shared" si="55"/>
        <v>#VALUE!</v>
      </c>
      <c r="P181" s="3" t="e">
        <f>IF(O181&lt;=(Referencial!O181*1.05),"PREÇO VÁLIDO","PREÇO INVÁLIDO")</f>
        <v>#VALUE!</v>
      </c>
      <c r="Q181" s="2" t="e">
        <f>(O181/Referencial!O181)-1</f>
        <v>#VALUE!</v>
      </c>
    </row>
    <row r="182" spans="1:17" ht="24.95" customHeight="1">
      <c r="A182" s="3" t="s">
        <v>21</v>
      </c>
      <c r="B182" s="3" t="s">
        <v>264</v>
      </c>
      <c r="C182" s="3" t="s">
        <v>265</v>
      </c>
      <c r="D182" s="3" t="s">
        <v>36</v>
      </c>
      <c r="E182" s="3">
        <v>6.49</v>
      </c>
      <c r="F182" s="1" t="s">
        <v>27</v>
      </c>
      <c r="G182" s="1" t="s">
        <v>27</v>
      </c>
      <c r="H182" s="2" t="e">
        <f t="shared" si="49"/>
        <v>#VALUE!</v>
      </c>
      <c r="I182" s="5">
        <v>29.79</v>
      </c>
      <c r="J182" s="2" t="e">
        <f t="shared" si="50"/>
        <v>#VALUE!</v>
      </c>
      <c r="K182" s="2" t="e">
        <f t="shared" si="51"/>
        <v>#VALUE!</v>
      </c>
      <c r="L182" s="2" t="e">
        <f t="shared" si="52"/>
        <v>#VALUE!</v>
      </c>
      <c r="M182" s="2" t="e">
        <f t="shared" si="53"/>
        <v>#VALUE!</v>
      </c>
      <c r="N182" s="2" t="e">
        <f t="shared" si="54"/>
        <v>#VALUE!</v>
      </c>
      <c r="O182" s="2" t="e">
        <f t="shared" si="55"/>
        <v>#VALUE!</v>
      </c>
      <c r="P182" s="3" t="e">
        <f>IF(O182&lt;=(Referencial!O182*1.05),"PREÇO VÁLIDO","PREÇO INVÁLIDO")</f>
        <v>#VALUE!</v>
      </c>
      <c r="Q182" s="2" t="e">
        <f>(O182/Referencial!O182)-1</f>
        <v>#VALUE!</v>
      </c>
    </row>
    <row r="183" spans="1:17" ht="24.95" customHeight="1">
      <c r="A183" s="3" t="s">
        <v>21</v>
      </c>
      <c r="B183" s="3"/>
      <c r="C183" s="3" t="s">
        <v>266</v>
      </c>
      <c r="D183" s="3"/>
      <c r="E183" s="3">
        <v>0</v>
      </c>
      <c r="F183" s="1"/>
      <c r="G183" s="1"/>
      <c r="H183" s="3"/>
      <c r="I183" s="5"/>
      <c r="J183" s="3"/>
      <c r="K183" s="3"/>
      <c r="L183" s="3"/>
      <c r="M183" s="3"/>
      <c r="N183" s="3"/>
      <c r="O183" s="3"/>
      <c r="P183" s="3"/>
      <c r="Q183" s="2"/>
    </row>
    <row r="184" spans="1:17" ht="24.95" customHeight="1">
      <c r="A184" s="3" t="s">
        <v>21</v>
      </c>
      <c r="B184" s="3" t="s">
        <v>267</v>
      </c>
      <c r="C184" s="3" t="s">
        <v>268</v>
      </c>
      <c r="D184" s="3" t="s">
        <v>43</v>
      </c>
      <c r="E184" s="3">
        <v>6</v>
      </c>
      <c r="F184" s="1" t="s">
        <v>27</v>
      </c>
      <c r="G184" s="1" t="s">
        <v>27</v>
      </c>
      <c r="H184" s="2" t="e">
        <f>F184+G184</f>
        <v>#VALUE!</v>
      </c>
      <c r="I184" s="5">
        <v>29.79</v>
      </c>
      <c r="J184" s="2" t="e">
        <f>F184+(I184/100*F184)</f>
        <v>#VALUE!</v>
      </c>
      <c r="K184" s="2" t="e">
        <f>G184+(I184/100*G184)</f>
        <v>#VALUE!</v>
      </c>
      <c r="L184" s="2" t="e">
        <f>TRUNC(J184+K184,2)</f>
        <v>#VALUE!</v>
      </c>
      <c r="M184" s="2" t="e">
        <f>TRUNC(IF((J184+K184), (J184/(J184+K184)*O184), 0),2)</f>
        <v>#VALUE!</v>
      </c>
      <c r="N184" s="2" t="e">
        <f>TRUNC(IF((J184+K184), (K184/(J184+K184)*O184), 0),2)</f>
        <v>#VALUE!</v>
      </c>
      <c r="O184" s="2" t="e">
        <f>TRUNC(L184*E184,2)</f>
        <v>#VALUE!</v>
      </c>
      <c r="P184" s="3" t="e">
        <f>IF(O184&lt;=(Referencial!O184*1.05),"PREÇO VÁLIDO","PREÇO INVÁLIDO")</f>
        <v>#VALUE!</v>
      </c>
      <c r="Q184" s="2" t="e">
        <f>(O184/Referencial!O184)-1</f>
        <v>#VALUE!</v>
      </c>
    </row>
    <row r="185" spans="1:17">
      <c r="N185" s="7" t="s">
        <v>98</v>
      </c>
      <c r="O185" s="8" t="e">
        <f>TRUNC(SUM(O148:O184),2)</f>
        <v>#VALUE!</v>
      </c>
    </row>
    <row r="187" spans="1:17">
      <c r="A187" s="9" t="s">
        <v>269</v>
      </c>
    </row>
    <row r="188" spans="1:17">
      <c r="A188" s="11" t="s">
        <v>4</v>
      </c>
      <c r="B188" s="11" t="s">
        <v>5</v>
      </c>
      <c r="C188" s="11" t="s">
        <v>6</v>
      </c>
      <c r="D188" s="11" t="s">
        <v>7</v>
      </c>
      <c r="E188" s="11" t="s">
        <v>8</v>
      </c>
      <c r="F188" s="1" t="s">
        <v>9</v>
      </c>
      <c r="G188" s="1" t="s">
        <v>10</v>
      </c>
      <c r="H188" s="11" t="s">
        <v>12</v>
      </c>
      <c r="I188" s="11" t="s">
        <v>13</v>
      </c>
      <c r="J188" s="11" t="s">
        <v>14</v>
      </c>
      <c r="K188" s="11" t="s">
        <v>15</v>
      </c>
      <c r="L188" s="11" t="s">
        <v>11</v>
      </c>
      <c r="M188" s="11" t="s">
        <v>16</v>
      </c>
      <c r="N188" s="11" t="s">
        <v>17</v>
      </c>
      <c r="O188" s="11" t="s">
        <v>18</v>
      </c>
      <c r="P188" s="11" t="s">
        <v>19</v>
      </c>
      <c r="Q188" s="11" t="s">
        <v>20</v>
      </c>
    </row>
    <row r="189" spans="1:17" ht="24.95" customHeight="1">
      <c r="A189" s="3" t="s">
        <v>21</v>
      </c>
      <c r="B189" s="3"/>
      <c r="C189" s="3" t="s">
        <v>270</v>
      </c>
      <c r="D189" s="3"/>
      <c r="E189" s="3">
        <v>0</v>
      </c>
      <c r="F189" s="1"/>
      <c r="G189" s="1"/>
      <c r="H189" s="3"/>
      <c r="I189" s="5"/>
      <c r="J189" s="3"/>
      <c r="K189" s="3"/>
      <c r="L189" s="3"/>
      <c r="M189" s="3"/>
      <c r="N189" s="3"/>
      <c r="O189" s="3"/>
      <c r="P189" s="3"/>
      <c r="Q189" s="2"/>
    </row>
    <row r="190" spans="1:17" ht="24.95" customHeight="1">
      <c r="A190" s="3" t="s">
        <v>21</v>
      </c>
      <c r="B190" s="3"/>
      <c r="C190" s="3" t="s">
        <v>271</v>
      </c>
      <c r="D190" s="3"/>
      <c r="E190" s="3">
        <v>0</v>
      </c>
      <c r="F190" s="1"/>
      <c r="G190" s="1"/>
      <c r="H190" s="3"/>
      <c r="I190" s="5"/>
      <c r="J190" s="3"/>
      <c r="K190" s="3"/>
      <c r="L190" s="3"/>
      <c r="M190" s="3"/>
      <c r="N190" s="3"/>
      <c r="O190" s="3"/>
      <c r="P190" s="3"/>
      <c r="Q190" s="2"/>
    </row>
    <row r="191" spans="1:17" ht="24.95" customHeight="1">
      <c r="A191" s="3" t="s">
        <v>21</v>
      </c>
      <c r="B191" s="3" t="s">
        <v>272</v>
      </c>
      <c r="C191" s="3" t="s">
        <v>273</v>
      </c>
      <c r="D191" s="3" t="s">
        <v>26</v>
      </c>
      <c r="E191" s="3">
        <v>58</v>
      </c>
      <c r="F191" s="1" t="s">
        <v>27</v>
      </c>
      <c r="G191" s="1" t="s">
        <v>27</v>
      </c>
      <c r="H191" s="2" t="e">
        <f>F191+G191</f>
        <v>#VALUE!</v>
      </c>
      <c r="I191" s="5">
        <v>29.79</v>
      </c>
      <c r="J191" s="2" t="e">
        <f>F191+(I191/100*F191)</f>
        <v>#VALUE!</v>
      </c>
      <c r="K191" s="2" t="e">
        <f>G191+(I191/100*G191)</f>
        <v>#VALUE!</v>
      </c>
      <c r="L191" s="2" t="e">
        <f>TRUNC(J191+K191,2)</f>
        <v>#VALUE!</v>
      </c>
      <c r="M191" s="2" t="e">
        <f>TRUNC(IF((J191+K191), (J191/(J191+K191)*O191), 0),2)</f>
        <v>#VALUE!</v>
      </c>
      <c r="N191" s="2" t="e">
        <f>TRUNC(IF((J191+K191), (K191/(J191+K191)*O191), 0),2)</f>
        <v>#VALUE!</v>
      </c>
      <c r="O191" s="2" t="e">
        <f>TRUNC(L191*E191,2)</f>
        <v>#VALUE!</v>
      </c>
      <c r="P191" s="3" t="e">
        <f>IF(O191&lt;=(Referencial!O191*1.05),"PREÇO VÁLIDO","PREÇO INVÁLIDO")</f>
        <v>#VALUE!</v>
      </c>
      <c r="Q191" s="2" t="e">
        <f>(O191/Referencial!O191)-1</f>
        <v>#VALUE!</v>
      </c>
    </row>
    <row r="192" spans="1:17" ht="24.95" customHeight="1">
      <c r="A192" s="3" t="s">
        <v>21</v>
      </c>
      <c r="B192" s="3" t="s">
        <v>274</v>
      </c>
      <c r="C192" s="3" t="s">
        <v>275</v>
      </c>
      <c r="D192" s="3" t="s">
        <v>26</v>
      </c>
      <c r="E192" s="3">
        <v>20</v>
      </c>
      <c r="F192" s="1" t="s">
        <v>27</v>
      </c>
      <c r="G192" s="1" t="s">
        <v>27</v>
      </c>
      <c r="H192" s="2" t="e">
        <f>F192+G192</f>
        <v>#VALUE!</v>
      </c>
      <c r="I192" s="5">
        <v>29.79</v>
      </c>
      <c r="J192" s="2" t="e">
        <f>F192+(I192/100*F192)</f>
        <v>#VALUE!</v>
      </c>
      <c r="K192" s="2" t="e">
        <f>G192+(I192/100*G192)</f>
        <v>#VALUE!</v>
      </c>
      <c r="L192" s="2" t="e">
        <f>TRUNC(J192+K192,2)</f>
        <v>#VALUE!</v>
      </c>
      <c r="M192" s="2" t="e">
        <f>TRUNC(IF((J192+K192), (J192/(J192+K192)*O192), 0),2)</f>
        <v>#VALUE!</v>
      </c>
      <c r="N192" s="2" t="e">
        <f>TRUNC(IF((J192+K192), (K192/(J192+K192)*O192), 0),2)</f>
        <v>#VALUE!</v>
      </c>
      <c r="O192" s="2" t="e">
        <f>TRUNC(L192*E192,2)</f>
        <v>#VALUE!</v>
      </c>
      <c r="P192" s="3" t="e">
        <f>IF(O192&lt;=(Referencial!O192*1.05),"PREÇO VÁLIDO","PREÇO INVÁLIDO")</f>
        <v>#VALUE!</v>
      </c>
      <c r="Q192" s="2" t="e">
        <f>(O192/Referencial!O192)-1</f>
        <v>#VALUE!</v>
      </c>
    </row>
    <row r="193" spans="1:17" ht="24.95" customHeight="1">
      <c r="A193" s="3" t="s">
        <v>21</v>
      </c>
      <c r="B193" s="3" t="s">
        <v>276</v>
      </c>
      <c r="C193" s="3" t="s">
        <v>277</v>
      </c>
      <c r="D193" s="3" t="s">
        <v>26</v>
      </c>
      <c r="E193" s="3">
        <v>5</v>
      </c>
      <c r="F193" s="1" t="s">
        <v>27</v>
      </c>
      <c r="G193" s="1" t="s">
        <v>27</v>
      </c>
      <c r="H193" s="2" t="e">
        <f>F193+G193</f>
        <v>#VALUE!</v>
      </c>
      <c r="I193" s="5">
        <v>29.79</v>
      </c>
      <c r="J193" s="2" t="e">
        <f>F193+(I193/100*F193)</f>
        <v>#VALUE!</v>
      </c>
      <c r="K193" s="2" t="e">
        <f>G193+(I193/100*G193)</f>
        <v>#VALUE!</v>
      </c>
      <c r="L193" s="2" t="e">
        <f>TRUNC(J193+K193,2)</f>
        <v>#VALUE!</v>
      </c>
      <c r="M193" s="2" t="e">
        <f>TRUNC(IF((J193+K193), (J193/(J193+K193)*O193), 0),2)</f>
        <v>#VALUE!</v>
      </c>
      <c r="N193" s="2" t="e">
        <f>TRUNC(IF((J193+K193), (K193/(J193+K193)*O193), 0),2)</f>
        <v>#VALUE!</v>
      </c>
      <c r="O193" s="2" t="e">
        <f>TRUNC(L193*E193,2)</f>
        <v>#VALUE!</v>
      </c>
      <c r="P193" s="3" t="e">
        <f>IF(O193&lt;=(Referencial!O193*1.05),"PREÇO VÁLIDO","PREÇO INVÁLIDO")</f>
        <v>#VALUE!</v>
      </c>
      <c r="Q193" s="2" t="e">
        <f>(O193/Referencial!O193)-1</f>
        <v>#VALUE!</v>
      </c>
    </row>
    <row r="194" spans="1:17" ht="24.95" customHeight="1">
      <c r="A194" s="3" t="s">
        <v>21</v>
      </c>
      <c r="B194" s="3" t="s">
        <v>278</v>
      </c>
      <c r="C194" s="3" t="s">
        <v>279</v>
      </c>
      <c r="D194" s="3" t="s">
        <v>26</v>
      </c>
      <c r="E194" s="3">
        <v>8</v>
      </c>
      <c r="F194" s="1" t="s">
        <v>27</v>
      </c>
      <c r="G194" s="1" t="s">
        <v>27</v>
      </c>
      <c r="H194" s="2" t="e">
        <f>F194+G194</f>
        <v>#VALUE!</v>
      </c>
      <c r="I194" s="5">
        <v>29.79</v>
      </c>
      <c r="J194" s="2" t="e">
        <f>F194+(I194/100*F194)</f>
        <v>#VALUE!</v>
      </c>
      <c r="K194" s="2" t="e">
        <f>G194+(I194/100*G194)</f>
        <v>#VALUE!</v>
      </c>
      <c r="L194" s="2" t="e">
        <f>TRUNC(J194+K194,2)</f>
        <v>#VALUE!</v>
      </c>
      <c r="M194" s="2" t="e">
        <f>TRUNC(IF((J194+K194), (J194/(J194+K194)*O194), 0),2)</f>
        <v>#VALUE!</v>
      </c>
      <c r="N194" s="2" t="e">
        <f>TRUNC(IF((J194+K194), (K194/(J194+K194)*O194), 0),2)</f>
        <v>#VALUE!</v>
      </c>
      <c r="O194" s="2" t="e">
        <f>TRUNC(L194*E194,2)</f>
        <v>#VALUE!</v>
      </c>
      <c r="P194" s="3" t="e">
        <f>IF(O194&lt;=(Referencial!O194*1.05),"PREÇO VÁLIDO","PREÇO INVÁLIDO")</f>
        <v>#VALUE!</v>
      </c>
      <c r="Q194" s="2" t="e">
        <f>(O194/Referencial!O194)-1</f>
        <v>#VALUE!</v>
      </c>
    </row>
    <row r="195" spans="1:17" ht="24.95" customHeight="1">
      <c r="A195" s="3" t="s">
        <v>21</v>
      </c>
      <c r="B195" s="3"/>
      <c r="C195" s="3" t="s">
        <v>280</v>
      </c>
      <c r="D195" s="3"/>
      <c r="E195" s="3">
        <v>0</v>
      </c>
      <c r="F195" s="1"/>
      <c r="G195" s="1"/>
      <c r="H195" s="3"/>
      <c r="I195" s="5"/>
      <c r="J195" s="3"/>
      <c r="K195" s="3"/>
      <c r="L195" s="3"/>
      <c r="M195" s="3"/>
      <c r="N195" s="3"/>
      <c r="O195" s="3"/>
      <c r="P195" s="3"/>
      <c r="Q195" s="2"/>
    </row>
    <row r="196" spans="1:17" ht="24.95" customHeight="1">
      <c r="A196" s="3" t="s">
        <v>21</v>
      </c>
      <c r="B196" s="3" t="s">
        <v>281</v>
      </c>
      <c r="C196" s="3" t="s">
        <v>282</v>
      </c>
      <c r="D196" s="3" t="s">
        <v>26</v>
      </c>
      <c r="E196" s="3">
        <v>115</v>
      </c>
      <c r="F196" s="1" t="s">
        <v>27</v>
      </c>
      <c r="G196" s="1" t="s">
        <v>27</v>
      </c>
      <c r="H196" s="2" t="e">
        <f>F196+G196</f>
        <v>#VALUE!</v>
      </c>
      <c r="I196" s="5">
        <v>29.79</v>
      </c>
      <c r="J196" s="2" t="e">
        <f>F196+(I196/100*F196)</f>
        <v>#VALUE!</v>
      </c>
      <c r="K196" s="2" t="e">
        <f>G196+(I196/100*G196)</f>
        <v>#VALUE!</v>
      </c>
      <c r="L196" s="2" t="e">
        <f>TRUNC(J196+K196,2)</f>
        <v>#VALUE!</v>
      </c>
      <c r="M196" s="2" t="e">
        <f>TRUNC(IF((J196+K196), (J196/(J196+K196)*O196), 0),2)</f>
        <v>#VALUE!</v>
      </c>
      <c r="N196" s="2" t="e">
        <f>TRUNC(IF((J196+K196), (K196/(J196+K196)*O196), 0),2)</f>
        <v>#VALUE!</v>
      </c>
      <c r="O196" s="2" t="e">
        <f>TRUNC(L196*E196,2)</f>
        <v>#VALUE!</v>
      </c>
      <c r="P196" s="3" t="e">
        <f>IF(O196&lt;=(Referencial!O196*1.05),"PREÇO VÁLIDO","PREÇO INVÁLIDO")</f>
        <v>#VALUE!</v>
      </c>
      <c r="Q196" s="2" t="e">
        <f>(O196/Referencial!O196)-1</f>
        <v>#VALUE!</v>
      </c>
    </row>
    <row r="197" spans="1:17" ht="24.95" customHeight="1">
      <c r="A197" s="3" t="s">
        <v>21</v>
      </c>
      <c r="B197" s="3" t="s">
        <v>283</v>
      </c>
      <c r="C197" s="3" t="s">
        <v>284</v>
      </c>
      <c r="D197" s="3" t="s">
        <v>26</v>
      </c>
      <c r="E197" s="3">
        <v>25</v>
      </c>
      <c r="F197" s="1" t="s">
        <v>27</v>
      </c>
      <c r="G197" s="1" t="s">
        <v>27</v>
      </c>
      <c r="H197" s="2" t="e">
        <f>F197+G197</f>
        <v>#VALUE!</v>
      </c>
      <c r="I197" s="5">
        <v>29.79</v>
      </c>
      <c r="J197" s="2" t="e">
        <f>F197+(I197/100*F197)</f>
        <v>#VALUE!</v>
      </c>
      <c r="K197" s="2" t="e">
        <f>G197+(I197/100*G197)</f>
        <v>#VALUE!</v>
      </c>
      <c r="L197" s="2" t="e">
        <f>TRUNC(J197+K197,2)</f>
        <v>#VALUE!</v>
      </c>
      <c r="M197" s="2" t="e">
        <f>TRUNC(IF((J197+K197), (J197/(J197+K197)*O197), 0),2)</f>
        <v>#VALUE!</v>
      </c>
      <c r="N197" s="2" t="e">
        <f>TRUNC(IF((J197+K197), (K197/(J197+K197)*O197), 0),2)</f>
        <v>#VALUE!</v>
      </c>
      <c r="O197" s="2" t="e">
        <f>TRUNC(L197*E197,2)</f>
        <v>#VALUE!</v>
      </c>
      <c r="P197" s="3" t="e">
        <f>IF(O197&lt;=(Referencial!O197*1.05),"PREÇO VÁLIDO","PREÇO INVÁLIDO")</f>
        <v>#VALUE!</v>
      </c>
      <c r="Q197" s="2" t="e">
        <f>(O197/Referencial!O197)-1</f>
        <v>#VALUE!</v>
      </c>
    </row>
    <row r="198" spans="1:17" ht="24.95" customHeight="1">
      <c r="A198" s="3" t="s">
        <v>21</v>
      </c>
      <c r="B198" s="3" t="s">
        <v>285</v>
      </c>
      <c r="C198" s="3" t="s">
        <v>286</v>
      </c>
      <c r="D198" s="3" t="s">
        <v>26</v>
      </c>
      <c r="E198" s="3">
        <v>5</v>
      </c>
      <c r="F198" s="1" t="s">
        <v>27</v>
      </c>
      <c r="G198" s="1" t="s">
        <v>27</v>
      </c>
      <c r="H198" s="2" t="e">
        <f>F198+G198</f>
        <v>#VALUE!</v>
      </c>
      <c r="I198" s="5">
        <v>21.38</v>
      </c>
      <c r="J198" s="2" t="e">
        <f>F198+(I198/100*F198)</f>
        <v>#VALUE!</v>
      </c>
      <c r="K198" s="2" t="e">
        <f>G198+(I198/100*G198)</f>
        <v>#VALUE!</v>
      </c>
      <c r="L198" s="2" t="e">
        <f>TRUNC(J198+K198,2)</f>
        <v>#VALUE!</v>
      </c>
      <c r="M198" s="2" t="e">
        <f>TRUNC(IF((J198+K198), (J198/(J198+K198)*O198), 0),2)</f>
        <v>#VALUE!</v>
      </c>
      <c r="N198" s="2" t="e">
        <f>TRUNC(IF((J198+K198), (K198/(J198+K198)*O198), 0),2)</f>
        <v>#VALUE!</v>
      </c>
      <c r="O198" s="2" t="e">
        <f>TRUNC(L198*E198,2)</f>
        <v>#VALUE!</v>
      </c>
      <c r="P198" s="3" t="e">
        <f>IF(O198&lt;=(Referencial!O198*1.05),"PREÇO VÁLIDO","PREÇO INVÁLIDO")</f>
        <v>#VALUE!</v>
      </c>
      <c r="Q198" s="2" t="e">
        <f>(O198/Referencial!O198)-1</f>
        <v>#VALUE!</v>
      </c>
    </row>
    <row r="199" spans="1:17" ht="24.95" customHeight="1">
      <c r="A199" s="3" t="s">
        <v>21</v>
      </c>
      <c r="B199" s="3" t="s">
        <v>287</v>
      </c>
      <c r="C199" s="3" t="s">
        <v>288</v>
      </c>
      <c r="D199" s="3" t="s">
        <v>26</v>
      </c>
      <c r="E199" s="3">
        <v>8</v>
      </c>
      <c r="F199" s="1" t="s">
        <v>27</v>
      </c>
      <c r="G199" s="1" t="s">
        <v>27</v>
      </c>
      <c r="H199" s="2" t="e">
        <f>F199+G199</f>
        <v>#VALUE!</v>
      </c>
      <c r="I199" s="5">
        <v>29.79</v>
      </c>
      <c r="J199" s="2" t="e">
        <f>F199+(I199/100*F199)</f>
        <v>#VALUE!</v>
      </c>
      <c r="K199" s="2" t="e">
        <f>G199+(I199/100*G199)</f>
        <v>#VALUE!</v>
      </c>
      <c r="L199" s="2" t="e">
        <f>TRUNC(J199+K199,2)</f>
        <v>#VALUE!</v>
      </c>
      <c r="M199" s="2" t="e">
        <f>TRUNC(IF((J199+K199), (J199/(J199+K199)*O199), 0),2)</f>
        <v>#VALUE!</v>
      </c>
      <c r="N199" s="2" t="e">
        <f>TRUNC(IF((J199+K199), (K199/(J199+K199)*O199), 0),2)</f>
        <v>#VALUE!</v>
      </c>
      <c r="O199" s="2" t="e">
        <f>TRUNC(L199*E199,2)</f>
        <v>#VALUE!</v>
      </c>
      <c r="P199" s="3" t="e">
        <f>IF(O199&lt;=(Referencial!O199*1.05),"PREÇO VÁLIDO","PREÇO INVÁLIDO")</f>
        <v>#VALUE!</v>
      </c>
      <c r="Q199" s="2" t="e">
        <f>(O199/Referencial!O199)-1</f>
        <v>#VALUE!</v>
      </c>
    </row>
    <row r="200" spans="1:17" ht="24.95" customHeight="1">
      <c r="A200" s="3" t="s">
        <v>21</v>
      </c>
      <c r="B200" s="3"/>
      <c r="C200" s="3" t="s">
        <v>289</v>
      </c>
      <c r="D200" s="3"/>
      <c r="E200" s="3">
        <v>0</v>
      </c>
      <c r="F200" s="1"/>
      <c r="G200" s="1"/>
      <c r="H200" s="3"/>
      <c r="I200" s="5"/>
      <c r="J200" s="3"/>
      <c r="K200" s="3"/>
      <c r="L200" s="3"/>
      <c r="M200" s="3"/>
      <c r="N200" s="3"/>
      <c r="O200" s="3"/>
      <c r="P200" s="3"/>
      <c r="Q200" s="2"/>
    </row>
    <row r="201" spans="1:17" ht="24.95" customHeight="1">
      <c r="A201" s="3" t="s">
        <v>21</v>
      </c>
      <c r="B201" s="3" t="s">
        <v>290</v>
      </c>
      <c r="C201" s="3" t="s">
        <v>291</v>
      </c>
      <c r="D201" s="3" t="s">
        <v>43</v>
      </c>
      <c r="E201" s="3">
        <v>200</v>
      </c>
      <c r="F201" s="1" t="s">
        <v>27</v>
      </c>
      <c r="G201" s="1" t="s">
        <v>27</v>
      </c>
      <c r="H201" s="2" t="e">
        <f>F201+G201</f>
        <v>#VALUE!</v>
      </c>
      <c r="I201" s="5">
        <v>29.79</v>
      </c>
      <c r="J201" s="2" t="e">
        <f>F201+(I201/100*F201)</f>
        <v>#VALUE!</v>
      </c>
      <c r="K201" s="2" t="e">
        <f>G201+(I201/100*G201)</f>
        <v>#VALUE!</v>
      </c>
      <c r="L201" s="2" t="e">
        <f>TRUNC(J201+K201,2)</f>
        <v>#VALUE!</v>
      </c>
      <c r="M201" s="2" t="e">
        <f>TRUNC(IF((J201+K201), (J201/(J201+K201)*O201), 0),2)</f>
        <v>#VALUE!</v>
      </c>
      <c r="N201" s="2" t="e">
        <f>TRUNC(IF((J201+K201), (K201/(J201+K201)*O201), 0),2)</f>
        <v>#VALUE!</v>
      </c>
      <c r="O201" s="2" t="e">
        <f>TRUNC(L201*E201,2)</f>
        <v>#VALUE!</v>
      </c>
      <c r="P201" s="3" t="e">
        <f>IF(O201&lt;=(Referencial!O201*1.05),"PREÇO VÁLIDO","PREÇO INVÁLIDO")</f>
        <v>#VALUE!</v>
      </c>
      <c r="Q201" s="2" t="e">
        <f>(O201/Referencial!O201)-1</f>
        <v>#VALUE!</v>
      </c>
    </row>
    <row r="202" spans="1:17" ht="24.95" customHeight="1">
      <c r="A202" s="3" t="s">
        <v>21</v>
      </c>
      <c r="B202" s="3" t="s">
        <v>290</v>
      </c>
      <c r="C202" s="3" t="s">
        <v>291</v>
      </c>
      <c r="D202" s="3" t="s">
        <v>43</v>
      </c>
      <c r="E202" s="3">
        <v>100</v>
      </c>
      <c r="F202" s="1" t="s">
        <v>27</v>
      </c>
      <c r="G202" s="1" t="s">
        <v>27</v>
      </c>
      <c r="H202" s="2" t="e">
        <f>F202+G202</f>
        <v>#VALUE!</v>
      </c>
      <c r="I202" s="5">
        <v>29.79</v>
      </c>
      <c r="J202" s="2" t="e">
        <f>F202+(I202/100*F202)</f>
        <v>#VALUE!</v>
      </c>
      <c r="K202" s="2" t="e">
        <f>G202+(I202/100*G202)</f>
        <v>#VALUE!</v>
      </c>
      <c r="L202" s="2" t="e">
        <f>TRUNC(J202+K202,2)</f>
        <v>#VALUE!</v>
      </c>
      <c r="M202" s="2" t="e">
        <f>TRUNC(IF((J202+K202), (J202/(J202+K202)*O202), 0),2)</f>
        <v>#VALUE!</v>
      </c>
      <c r="N202" s="2" t="e">
        <f>TRUNC(IF((J202+K202), (K202/(J202+K202)*O202), 0),2)</f>
        <v>#VALUE!</v>
      </c>
      <c r="O202" s="2" t="e">
        <f>TRUNC(L202*E202,2)</f>
        <v>#VALUE!</v>
      </c>
      <c r="P202" s="3" t="e">
        <f>IF(O202&lt;=(Referencial!O202*1.05),"PREÇO VÁLIDO","PREÇO INVÁLIDO")</f>
        <v>#VALUE!</v>
      </c>
      <c r="Q202" s="2" t="e">
        <f>(O202/Referencial!O202)-1</f>
        <v>#VALUE!</v>
      </c>
    </row>
    <row r="203" spans="1:17" ht="24.95" customHeight="1">
      <c r="A203" s="3" t="s">
        <v>21</v>
      </c>
      <c r="B203" s="3" t="s">
        <v>292</v>
      </c>
      <c r="C203" s="3" t="s">
        <v>293</v>
      </c>
      <c r="D203" s="3" t="s">
        <v>43</v>
      </c>
      <c r="E203" s="3">
        <v>100</v>
      </c>
      <c r="F203" s="1" t="s">
        <v>27</v>
      </c>
      <c r="G203" s="1" t="s">
        <v>27</v>
      </c>
      <c r="H203" s="2" t="e">
        <f>F203+G203</f>
        <v>#VALUE!</v>
      </c>
      <c r="I203" s="5">
        <v>29.79</v>
      </c>
      <c r="J203" s="2" t="e">
        <f>F203+(I203/100*F203)</f>
        <v>#VALUE!</v>
      </c>
      <c r="K203" s="2" t="e">
        <f>G203+(I203/100*G203)</f>
        <v>#VALUE!</v>
      </c>
      <c r="L203" s="2" t="e">
        <f>TRUNC(J203+K203,2)</f>
        <v>#VALUE!</v>
      </c>
      <c r="M203" s="2" t="e">
        <f>TRUNC(IF((J203+K203), (J203/(J203+K203)*O203), 0),2)</f>
        <v>#VALUE!</v>
      </c>
      <c r="N203" s="2" t="e">
        <f>TRUNC(IF((J203+K203), (K203/(J203+K203)*O203), 0),2)</f>
        <v>#VALUE!</v>
      </c>
      <c r="O203" s="2" t="e">
        <f>TRUNC(L203*E203,2)</f>
        <v>#VALUE!</v>
      </c>
      <c r="P203" s="3" t="e">
        <f>IF(O203&lt;=(Referencial!O203*1.05),"PREÇO VÁLIDO","PREÇO INVÁLIDO")</f>
        <v>#VALUE!</v>
      </c>
      <c r="Q203" s="2" t="e">
        <f>(O203/Referencial!O203)-1</f>
        <v>#VALUE!</v>
      </c>
    </row>
    <row r="204" spans="1:17" ht="24.95" customHeight="1">
      <c r="A204" s="3" t="s">
        <v>21</v>
      </c>
      <c r="B204" s="3" t="s">
        <v>262</v>
      </c>
      <c r="C204" s="3" t="s">
        <v>263</v>
      </c>
      <c r="D204" s="3" t="s">
        <v>36</v>
      </c>
      <c r="E204" s="3">
        <v>8</v>
      </c>
      <c r="F204" s="1" t="s">
        <v>27</v>
      </c>
      <c r="G204" s="1" t="s">
        <v>27</v>
      </c>
      <c r="H204" s="2" t="e">
        <f>F204+G204</f>
        <v>#VALUE!</v>
      </c>
      <c r="I204" s="5">
        <v>29.79</v>
      </c>
      <c r="J204" s="2" t="e">
        <f>F204+(I204/100*F204)</f>
        <v>#VALUE!</v>
      </c>
      <c r="K204" s="2" t="e">
        <f>G204+(I204/100*G204)</f>
        <v>#VALUE!</v>
      </c>
      <c r="L204" s="2" t="e">
        <f>TRUNC(J204+K204,2)</f>
        <v>#VALUE!</v>
      </c>
      <c r="M204" s="2" t="e">
        <f>TRUNC(IF((J204+K204), (J204/(J204+K204)*O204), 0),2)</f>
        <v>#VALUE!</v>
      </c>
      <c r="N204" s="2" t="e">
        <f>TRUNC(IF((J204+K204), (K204/(J204+K204)*O204), 0),2)</f>
        <v>#VALUE!</v>
      </c>
      <c r="O204" s="2" t="e">
        <f>TRUNC(L204*E204,2)</f>
        <v>#VALUE!</v>
      </c>
      <c r="P204" s="3" t="e">
        <f>IF(O204&lt;=(Referencial!O204*1.05),"PREÇO VÁLIDO","PREÇO INVÁLIDO")</f>
        <v>#VALUE!</v>
      </c>
      <c r="Q204" s="2" t="e">
        <f>(O204/Referencial!O204)-1</f>
        <v>#VALUE!</v>
      </c>
    </row>
    <row r="205" spans="1:17" ht="24.95" customHeight="1">
      <c r="A205" s="3" t="s">
        <v>21</v>
      </c>
      <c r="B205" s="3" t="s">
        <v>264</v>
      </c>
      <c r="C205" s="3" t="s">
        <v>265</v>
      </c>
      <c r="D205" s="3" t="s">
        <v>36</v>
      </c>
      <c r="E205" s="3">
        <v>8</v>
      </c>
      <c r="F205" s="1" t="s">
        <v>27</v>
      </c>
      <c r="G205" s="1" t="s">
        <v>27</v>
      </c>
      <c r="H205" s="2" t="e">
        <f>F205+G205</f>
        <v>#VALUE!</v>
      </c>
      <c r="I205" s="5">
        <v>29.79</v>
      </c>
      <c r="J205" s="2" t="e">
        <f>F205+(I205/100*F205)</f>
        <v>#VALUE!</v>
      </c>
      <c r="K205" s="2" t="e">
        <f>G205+(I205/100*G205)</f>
        <v>#VALUE!</v>
      </c>
      <c r="L205" s="2" t="e">
        <f>TRUNC(J205+K205,2)</f>
        <v>#VALUE!</v>
      </c>
      <c r="M205" s="2" t="e">
        <f>TRUNC(IF((J205+K205), (J205/(J205+K205)*O205), 0),2)</f>
        <v>#VALUE!</v>
      </c>
      <c r="N205" s="2" t="e">
        <f>TRUNC(IF((J205+K205), (K205/(J205+K205)*O205), 0),2)</f>
        <v>#VALUE!</v>
      </c>
      <c r="O205" s="2" t="e">
        <f>TRUNC(L205*E205,2)</f>
        <v>#VALUE!</v>
      </c>
      <c r="P205" s="3" t="e">
        <f>IF(O205&lt;=(Referencial!O205*1.05),"PREÇO VÁLIDO","PREÇO INVÁLIDO")</f>
        <v>#VALUE!</v>
      </c>
      <c r="Q205" s="2" t="e">
        <f>(O205/Referencial!O205)-1</f>
        <v>#VALUE!</v>
      </c>
    </row>
    <row r="206" spans="1:17" ht="24.95" customHeight="1">
      <c r="A206" s="3" t="s">
        <v>21</v>
      </c>
      <c r="B206" s="3"/>
      <c r="C206" s="3" t="s">
        <v>294</v>
      </c>
      <c r="D206" s="3"/>
      <c r="E206" s="3">
        <v>0</v>
      </c>
      <c r="F206" s="1"/>
      <c r="G206" s="1"/>
      <c r="H206" s="3"/>
      <c r="I206" s="5"/>
      <c r="J206" s="3"/>
      <c r="K206" s="3"/>
      <c r="L206" s="3"/>
      <c r="M206" s="3"/>
      <c r="N206" s="3"/>
      <c r="O206" s="3"/>
      <c r="P206" s="3"/>
      <c r="Q206" s="2"/>
    </row>
    <row r="207" spans="1:17" ht="24.95" customHeight="1">
      <c r="A207" s="3" t="s">
        <v>21</v>
      </c>
      <c r="B207" s="3" t="s">
        <v>295</v>
      </c>
      <c r="C207" s="3" t="s">
        <v>296</v>
      </c>
      <c r="D207" s="3" t="s">
        <v>26</v>
      </c>
      <c r="E207" s="3">
        <v>1</v>
      </c>
      <c r="F207" s="1" t="s">
        <v>27</v>
      </c>
      <c r="G207" s="1" t="s">
        <v>27</v>
      </c>
      <c r="H207" s="2" t="e">
        <f t="shared" ref="H207:H215" si="56">F207+G207</f>
        <v>#VALUE!</v>
      </c>
      <c r="I207" s="5">
        <v>21.38</v>
      </c>
      <c r="J207" s="2" t="e">
        <f t="shared" ref="J207:J215" si="57">F207+(I207/100*F207)</f>
        <v>#VALUE!</v>
      </c>
      <c r="K207" s="2" t="e">
        <f t="shared" ref="K207:K215" si="58">G207+(I207/100*G207)</f>
        <v>#VALUE!</v>
      </c>
      <c r="L207" s="2" t="e">
        <f t="shared" ref="L207:L215" si="59">TRUNC(J207+K207,2)</f>
        <v>#VALUE!</v>
      </c>
      <c r="M207" s="2" t="e">
        <f t="shared" ref="M207:M215" si="60">TRUNC(IF((J207+K207), (J207/(J207+K207)*O207), 0),2)</f>
        <v>#VALUE!</v>
      </c>
      <c r="N207" s="2" t="e">
        <f t="shared" ref="N207:N215" si="61">TRUNC(IF((J207+K207), (K207/(J207+K207)*O207), 0),2)</f>
        <v>#VALUE!</v>
      </c>
      <c r="O207" s="2" t="e">
        <f t="shared" ref="O207:O215" si="62">TRUNC(L207*E207,2)</f>
        <v>#VALUE!</v>
      </c>
      <c r="P207" s="3" t="e">
        <f>IF(O207&lt;=(Referencial!O207*1.05),"PREÇO VÁLIDO","PREÇO INVÁLIDO")</f>
        <v>#VALUE!</v>
      </c>
      <c r="Q207" s="2" t="e">
        <f>(O207/Referencial!O207)-1</f>
        <v>#VALUE!</v>
      </c>
    </row>
    <row r="208" spans="1:17" ht="24.95" customHeight="1">
      <c r="A208" s="3" t="s">
        <v>21</v>
      </c>
      <c r="B208" s="3" t="s">
        <v>297</v>
      </c>
      <c r="C208" s="3" t="s">
        <v>298</v>
      </c>
      <c r="D208" s="3" t="s">
        <v>26</v>
      </c>
      <c r="E208" s="3">
        <v>1</v>
      </c>
      <c r="F208" s="1" t="s">
        <v>27</v>
      </c>
      <c r="G208" s="1" t="s">
        <v>27</v>
      </c>
      <c r="H208" s="2" t="e">
        <f t="shared" si="56"/>
        <v>#VALUE!</v>
      </c>
      <c r="I208" s="5">
        <v>29.79</v>
      </c>
      <c r="J208" s="2" t="e">
        <f t="shared" si="57"/>
        <v>#VALUE!</v>
      </c>
      <c r="K208" s="2" t="e">
        <f t="shared" si="58"/>
        <v>#VALUE!</v>
      </c>
      <c r="L208" s="2" t="e">
        <f t="shared" si="59"/>
        <v>#VALUE!</v>
      </c>
      <c r="M208" s="2" t="e">
        <f t="shared" si="60"/>
        <v>#VALUE!</v>
      </c>
      <c r="N208" s="2" t="e">
        <f t="shared" si="61"/>
        <v>#VALUE!</v>
      </c>
      <c r="O208" s="2" t="e">
        <f t="shared" si="62"/>
        <v>#VALUE!</v>
      </c>
      <c r="P208" s="3" t="e">
        <f>IF(O208&lt;=(Referencial!O208*1.05),"PREÇO VÁLIDO","PREÇO INVÁLIDO")</f>
        <v>#VALUE!</v>
      </c>
      <c r="Q208" s="2" t="e">
        <f>(O208/Referencial!O208)-1</f>
        <v>#VALUE!</v>
      </c>
    </row>
    <row r="209" spans="1:17" ht="24.95" customHeight="1">
      <c r="A209" s="3" t="s">
        <v>21</v>
      </c>
      <c r="B209" s="3" t="s">
        <v>299</v>
      </c>
      <c r="C209" s="3" t="s">
        <v>300</v>
      </c>
      <c r="D209" s="3" t="s">
        <v>26</v>
      </c>
      <c r="E209" s="3">
        <v>1</v>
      </c>
      <c r="F209" s="1" t="s">
        <v>27</v>
      </c>
      <c r="G209" s="1" t="s">
        <v>27</v>
      </c>
      <c r="H209" s="2" t="e">
        <f t="shared" si="56"/>
        <v>#VALUE!</v>
      </c>
      <c r="I209" s="5">
        <v>29.79</v>
      </c>
      <c r="J209" s="2" t="e">
        <f t="shared" si="57"/>
        <v>#VALUE!</v>
      </c>
      <c r="K209" s="2" t="e">
        <f t="shared" si="58"/>
        <v>#VALUE!</v>
      </c>
      <c r="L209" s="2" t="e">
        <f t="shared" si="59"/>
        <v>#VALUE!</v>
      </c>
      <c r="M209" s="2" t="e">
        <f t="shared" si="60"/>
        <v>#VALUE!</v>
      </c>
      <c r="N209" s="2" t="e">
        <f t="shared" si="61"/>
        <v>#VALUE!</v>
      </c>
      <c r="O209" s="2" t="e">
        <f t="shared" si="62"/>
        <v>#VALUE!</v>
      </c>
      <c r="P209" s="3" t="e">
        <f>IF(O209&lt;=(Referencial!O209*1.05),"PREÇO VÁLIDO","PREÇO INVÁLIDO")</f>
        <v>#VALUE!</v>
      </c>
      <c r="Q209" s="2" t="e">
        <f>(O209/Referencial!O209)-1</f>
        <v>#VALUE!</v>
      </c>
    </row>
    <row r="210" spans="1:17" ht="24.95" customHeight="1">
      <c r="A210" s="3" t="s">
        <v>21</v>
      </c>
      <c r="B210" s="3" t="s">
        <v>301</v>
      </c>
      <c r="C210" s="3" t="s">
        <v>302</v>
      </c>
      <c r="D210" s="3" t="s">
        <v>26</v>
      </c>
      <c r="E210" s="3">
        <v>11</v>
      </c>
      <c r="F210" s="1" t="s">
        <v>27</v>
      </c>
      <c r="G210" s="1" t="s">
        <v>27</v>
      </c>
      <c r="H210" s="2" t="e">
        <f t="shared" si="56"/>
        <v>#VALUE!</v>
      </c>
      <c r="I210" s="5">
        <v>29.79</v>
      </c>
      <c r="J210" s="2" t="e">
        <f t="shared" si="57"/>
        <v>#VALUE!</v>
      </c>
      <c r="K210" s="2" t="e">
        <f t="shared" si="58"/>
        <v>#VALUE!</v>
      </c>
      <c r="L210" s="2" t="e">
        <f t="shared" si="59"/>
        <v>#VALUE!</v>
      </c>
      <c r="M210" s="2" t="e">
        <f t="shared" si="60"/>
        <v>#VALUE!</v>
      </c>
      <c r="N210" s="2" t="e">
        <f t="shared" si="61"/>
        <v>#VALUE!</v>
      </c>
      <c r="O210" s="2" t="e">
        <f t="shared" si="62"/>
        <v>#VALUE!</v>
      </c>
      <c r="P210" s="3" t="e">
        <f>IF(O210&lt;=(Referencial!O210*1.05),"PREÇO VÁLIDO","PREÇO INVÁLIDO")</f>
        <v>#VALUE!</v>
      </c>
      <c r="Q210" s="2" t="e">
        <f>(O210/Referencial!O210)-1</f>
        <v>#VALUE!</v>
      </c>
    </row>
    <row r="211" spans="1:17" ht="24.95" customHeight="1">
      <c r="A211" s="3" t="s">
        <v>21</v>
      </c>
      <c r="B211" s="3" t="s">
        <v>303</v>
      </c>
      <c r="C211" s="3" t="s">
        <v>304</v>
      </c>
      <c r="D211" s="3" t="s">
        <v>26</v>
      </c>
      <c r="E211" s="3">
        <v>5</v>
      </c>
      <c r="F211" s="1" t="s">
        <v>27</v>
      </c>
      <c r="G211" s="1" t="s">
        <v>27</v>
      </c>
      <c r="H211" s="2" t="e">
        <f t="shared" si="56"/>
        <v>#VALUE!</v>
      </c>
      <c r="I211" s="5">
        <v>29.79</v>
      </c>
      <c r="J211" s="2" t="e">
        <f t="shared" si="57"/>
        <v>#VALUE!</v>
      </c>
      <c r="K211" s="2" t="e">
        <f t="shared" si="58"/>
        <v>#VALUE!</v>
      </c>
      <c r="L211" s="2" t="e">
        <f t="shared" si="59"/>
        <v>#VALUE!</v>
      </c>
      <c r="M211" s="2" t="e">
        <f t="shared" si="60"/>
        <v>#VALUE!</v>
      </c>
      <c r="N211" s="2" t="e">
        <f t="shared" si="61"/>
        <v>#VALUE!</v>
      </c>
      <c r="O211" s="2" t="e">
        <f t="shared" si="62"/>
        <v>#VALUE!</v>
      </c>
      <c r="P211" s="3" t="e">
        <f>IF(O211&lt;=(Referencial!O211*1.05),"PREÇO VÁLIDO","PREÇO INVÁLIDO")</f>
        <v>#VALUE!</v>
      </c>
      <c r="Q211" s="2" t="e">
        <f>(O211/Referencial!O211)-1</f>
        <v>#VALUE!</v>
      </c>
    </row>
    <row r="212" spans="1:17" ht="24.95" customHeight="1">
      <c r="A212" s="3" t="s">
        <v>21</v>
      </c>
      <c r="B212" s="3" t="s">
        <v>305</v>
      </c>
      <c r="C212" s="3" t="s">
        <v>306</v>
      </c>
      <c r="D212" s="3" t="s">
        <v>26</v>
      </c>
      <c r="E212" s="3">
        <v>3</v>
      </c>
      <c r="F212" s="1" t="s">
        <v>27</v>
      </c>
      <c r="G212" s="1" t="s">
        <v>27</v>
      </c>
      <c r="H212" s="2" t="e">
        <f t="shared" si="56"/>
        <v>#VALUE!</v>
      </c>
      <c r="I212" s="5">
        <v>29.79</v>
      </c>
      <c r="J212" s="2" t="e">
        <f t="shared" si="57"/>
        <v>#VALUE!</v>
      </c>
      <c r="K212" s="2" t="e">
        <f t="shared" si="58"/>
        <v>#VALUE!</v>
      </c>
      <c r="L212" s="2" t="e">
        <f t="shared" si="59"/>
        <v>#VALUE!</v>
      </c>
      <c r="M212" s="2" t="e">
        <f t="shared" si="60"/>
        <v>#VALUE!</v>
      </c>
      <c r="N212" s="2" t="e">
        <f t="shared" si="61"/>
        <v>#VALUE!</v>
      </c>
      <c r="O212" s="2" t="e">
        <f t="shared" si="62"/>
        <v>#VALUE!</v>
      </c>
      <c r="P212" s="3" t="e">
        <f>IF(O212&lt;=(Referencial!O212*1.05),"PREÇO VÁLIDO","PREÇO INVÁLIDO")</f>
        <v>#VALUE!</v>
      </c>
      <c r="Q212" s="2" t="e">
        <f>(O212/Referencial!O212)-1</f>
        <v>#VALUE!</v>
      </c>
    </row>
    <row r="213" spans="1:17" ht="24.95" customHeight="1">
      <c r="A213" s="3" t="s">
        <v>21</v>
      </c>
      <c r="B213" s="3" t="s">
        <v>307</v>
      </c>
      <c r="C213" s="3" t="s">
        <v>308</v>
      </c>
      <c r="D213" s="3" t="s">
        <v>26</v>
      </c>
      <c r="E213" s="3">
        <v>3</v>
      </c>
      <c r="F213" s="1" t="s">
        <v>27</v>
      </c>
      <c r="G213" s="1" t="s">
        <v>27</v>
      </c>
      <c r="H213" s="2" t="e">
        <f t="shared" si="56"/>
        <v>#VALUE!</v>
      </c>
      <c r="I213" s="5">
        <v>29.79</v>
      </c>
      <c r="J213" s="2" t="e">
        <f t="shared" si="57"/>
        <v>#VALUE!</v>
      </c>
      <c r="K213" s="2" t="e">
        <f t="shared" si="58"/>
        <v>#VALUE!</v>
      </c>
      <c r="L213" s="2" t="e">
        <f t="shared" si="59"/>
        <v>#VALUE!</v>
      </c>
      <c r="M213" s="2" t="e">
        <f t="shared" si="60"/>
        <v>#VALUE!</v>
      </c>
      <c r="N213" s="2" t="e">
        <f t="shared" si="61"/>
        <v>#VALUE!</v>
      </c>
      <c r="O213" s="2" t="e">
        <f t="shared" si="62"/>
        <v>#VALUE!</v>
      </c>
      <c r="P213" s="3" t="e">
        <f>IF(O213&lt;=(Referencial!O213*1.05),"PREÇO VÁLIDO","PREÇO INVÁLIDO")</f>
        <v>#VALUE!</v>
      </c>
      <c r="Q213" s="2" t="e">
        <f>(O213/Referencial!O213)-1</f>
        <v>#VALUE!</v>
      </c>
    </row>
    <row r="214" spans="1:17" ht="24.95" customHeight="1">
      <c r="A214" s="3" t="s">
        <v>21</v>
      </c>
      <c r="B214" s="3" t="s">
        <v>297</v>
      </c>
      <c r="C214" s="3" t="s">
        <v>298</v>
      </c>
      <c r="D214" s="3" t="s">
        <v>26</v>
      </c>
      <c r="E214" s="3">
        <v>1</v>
      </c>
      <c r="F214" s="1" t="s">
        <v>27</v>
      </c>
      <c r="G214" s="1" t="s">
        <v>27</v>
      </c>
      <c r="H214" s="2" t="e">
        <f t="shared" si="56"/>
        <v>#VALUE!</v>
      </c>
      <c r="I214" s="5">
        <v>29.79</v>
      </c>
      <c r="J214" s="2" t="e">
        <f t="shared" si="57"/>
        <v>#VALUE!</v>
      </c>
      <c r="K214" s="2" t="e">
        <f t="shared" si="58"/>
        <v>#VALUE!</v>
      </c>
      <c r="L214" s="2" t="e">
        <f t="shared" si="59"/>
        <v>#VALUE!</v>
      </c>
      <c r="M214" s="2" t="e">
        <f t="shared" si="60"/>
        <v>#VALUE!</v>
      </c>
      <c r="N214" s="2" t="e">
        <f t="shared" si="61"/>
        <v>#VALUE!</v>
      </c>
      <c r="O214" s="2" t="e">
        <f t="shared" si="62"/>
        <v>#VALUE!</v>
      </c>
      <c r="P214" s="3" t="e">
        <f>IF(O214&lt;=(Referencial!O214*1.05),"PREÇO VÁLIDO","PREÇO INVÁLIDO")</f>
        <v>#VALUE!</v>
      </c>
      <c r="Q214" s="2" t="e">
        <f>(O214/Referencial!O214)-1</f>
        <v>#VALUE!</v>
      </c>
    </row>
    <row r="215" spans="1:17" ht="24.95" customHeight="1">
      <c r="A215" s="3" t="s">
        <v>21</v>
      </c>
      <c r="B215" s="3" t="s">
        <v>297</v>
      </c>
      <c r="C215" s="3" t="s">
        <v>298</v>
      </c>
      <c r="D215" s="3" t="s">
        <v>26</v>
      </c>
      <c r="E215" s="3">
        <v>1</v>
      </c>
      <c r="F215" s="1" t="s">
        <v>27</v>
      </c>
      <c r="G215" s="1" t="s">
        <v>27</v>
      </c>
      <c r="H215" s="2" t="e">
        <f t="shared" si="56"/>
        <v>#VALUE!</v>
      </c>
      <c r="I215" s="5">
        <v>29.79</v>
      </c>
      <c r="J215" s="2" t="e">
        <f t="shared" si="57"/>
        <v>#VALUE!</v>
      </c>
      <c r="K215" s="2" t="e">
        <f t="shared" si="58"/>
        <v>#VALUE!</v>
      </c>
      <c r="L215" s="2" t="e">
        <f t="shared" si="59"/>
        <v>#VALUE!</v>
      </c>
      <c r="M215" s="2" t="e">
        <f t="shared" si="60"/>
        <v>#VALUE!</v>
      </c>
      <c r="N215" s="2" t="e">
        <f t="shared" si="61"/>
        <v>#VALUE!</v>
      </c>
      <c r="O215" s="2" t="e">
        <f t="shared" si="62"/>
        <v>#VALUE!</v>
      </c>
      <c r="P215" s="3" t="e">
        <f>IF(O215&lt;=(Referencial!O215*1.05),"PREÇO VÁLIDO","PREÇO INVÁLIDO")</f>
        <v>#VALUE!</v>
      </c>
      <c r="Q215" s="2" t="e">
        <f>(O215/Referencial!O215)-1</f>
        <v>#VALUE!</v>
      </c>
    </row>
    <row r="216" spans="1:17" ht="24.95" customHeight="1">
      <c r="A216" s="3" t="s">
        <v>21</v>
      </c>
      <c r="B216" s="3"/>
      <c r="C216" s="3" t="s">
        <v>309</v>
      </c>
      <c r="D216" s="3"/>
      <c r="E216" s="3">
        <v>0</v>
      </c>
      <c r="F216" s="1"/>
      <c r="G216" s="1"/>
      <c r="H216" s="3"/>
      <c r="I216" s="5"/>
      <c r="J216" s="3"/>
      <c r="K216" s="3"/>
      <c r="L216" s="3"/>
      <c r="M216" s="3"/>
      <c r="N216" s="3"/>
      <c r="O216" s="3"/>
      <c r="P216" s="3"/>
      <c r="Q216" s="2"/>
    </row>
    <row r="217" spans="1:17" ht="24.95" customHeight="1">
      <c r="A217" s="3" t="s">
        <v>21</v>
      </c>
      <c r="B217" s="3" t="s">
        <v>310</v>
      </c>
      <c r="C217" s="3" t="s">
        <v>311</v>
      </c>
      <c r="D217" s="3" t="s">
        <v>26</v>
      </c>
      <c r="E217" s="3">
        <v>1</v>
      </c>
      <c r="F217" s="1" t="s">
        <v>27</v>
      </c>
      <c r="G217" s="1" t="s">
        <v>27</v>
      </c>
      <c r="H217" s="2" t="e">
        <f t="shared" ref="H217:H233" si="63">F217+G217</f>
        <v>#VALUE!</v>
      </c>
      <c r="I217" s="5">
        <v>29.79</v>
      </c>
      <c r="J217" s="2" t="e">
        <f t="shared" ref="J217:J233" si="64">F217+(I217/100*F217)</f>
        <v>#VALUE!</v>
      </c>
      <c r="K217" s="2" t="e">
        <f t="shared" ref="K217:K233" si="65">G217+(I217/100*G217)</f>
        <v>#VALUE!</v>
      </c>
      <c r="L217" s="2" t="e">
        <f t="shared" ref="L217:L233" si="66">TRUNC(J217+K217,2)</f>
        <v>#VALUE!</v>
      </c>
      <c r="M217" s="2" t="e">
        <f t="shared" ref="M217:M233" si="67">TRUNC(IF((J217+K217), (J217/(J217+K217)*O217), 0),2)</f>
        <v>#VALUE!</v>
      </c>
      <c r="N217" s="2" t="e">
        <f t="shared" ref="N217:N233" si="68">TRUNC(IF((J217+K217), (K217/(J217+K217)*O217), 0),2)</f>
        <v>#VALUE!</v>
      </c>
      <c r="O217" s="2" t="e">
        <f t="shared" ref="O217:O233" si="69">TRUNC(L217*E217,2)</f>
        <v>#VALUE!</v>
      </c>
      <c r="P217" s="3" t="e">
        <f>IF(O217&lt;=(Referencial!O217*1.05),"PREÇO VÁLIDO","PREÇO INVÁLIDO")</f>
        <v>#VALUE!</v>
      </c>
      <c r="Q217" s="2" t="e">
        <f>(O217/Referencial!O217)-1</f>
        <v>#VALUE!</v>
      </c>
    </row>
    <row r="218" spans="1:17" ht="24.95" customHeight="1">
      <c r="A218" s="3" t="s">
        <v>21</v>
      </c>
      <c r="B218" s="3" t="s">
        <v>312</v>
      </c>
      <c r="C218" s="3" t="s">
        <v>313</v>
      </c>
      <c r="D218" s="3" t="s">
        <v>26</v>
      </c>
      <c r="E218" s="3">
        <v>1</v>
      </c>
      <c r="F218" s="1" t="s">
        <v>27</v>
      </c>
      <c r="G218" s="1" t="s">
        <v>27</v>
      </c>
      <c r="H218" s="2" t="e">
        <f t="shared" si="63"/>
        <v>#VALUE!</v>
      </c>
      <c r="I218" s="5">
        <v>21.38</v>
      </c>
      <c r="J218" s="2" t="e">
        <f t="shared" si="64"/>
        <v>#VALUE!</v>
      </c>
      <c r="K218" s="2" t="e">
        <f t="shared" si="65"/>
        <v>#VALUE!</v>
      </c>
      <c r="L218" s="2" t="e">
        <f t="shared" si="66"/>
        <v>#VALUE!</v>
      </c>
      <c r="M218" s="2" t="e">
        <f t="shared" si="67"/>
        <v>#VALUE!</v>
      </c>
      <c r="N218" s="2" t="e">
        <f t="shared" si="68"/>
        <v>#VALUE!</v>
      </c>
      <c r="O218" s="2" t="e">
        <f t="shared" si="69"/>
        <v>#VALUE!</v>
      </c>
      <c r="P218" s="3" t="e">
        <f>IF(O218&lt;=(Referencial!O218*1.05),"PREÇO VÁLIDO","PREÇO INVÁLIDO")</f>
        <v>#VALUE!</v>
      </c>
      <c r="Q218" s="2" t="e">
        <f>(O218/Referencial!O218)-1</f>
        <v>#VALUE!</v>
      </c>
    </row>
    <row r="219" spans="1:17" ht="24.95" customHeight="1">
      <c r="A219" s="3" t="s">
        <v>21</v>
      </c>
      <c r="B219" s="3" t="s">
        <v>314</v>
      </c>
      <c r="C219" s="3" t="s">
        <v>315</v>
      </c>
      <c r="D219" s="3" t="s">
        <v>26</v>
      </c>
      <c r="E219" s="3">
        <v>1</v>
      </c>
      <c r="F219" s="1" t="s">
        <v>27</v>
      </c>
      <c r="G219" s="1" t="s">
        <v>27</v>
      </c>
      <c r="H219" s="2" t="e">
        <f t="shared" si="63"/>
        <v>#VALUE!</v>
      </c>
      <c r="I219" s="5">
        <v>29.79</v>
      </c>
      <c r="J219" s="2" t="e">
        <f t="shared" si="64"/>
        <v>#VALUE!</v>
      </c>
      <c r="K219" s="2" t="e">
        <f t="shared" si="65"/>
        <v>#VALUE!</v>
      </c>
      <c r="L219" s="2" t="e">
        <f t="shared" si="66"/>
        <v>#VALUE!</v>
      </c>
      <c r="M219" s="2" t="e">
        <f t="shared" si="67"/>
        <v>#VALUE!</v>
      </c>
      <c r="N219" s="2" t="e">
        <f t="shared" si="68"/>
        <v>#VALUE!</v>
      </c>
      <c r="O219" s="2" t="e">
        <f t="shared" si="69"/>
        <v>#VALUE!</v>
      </c>
      <c r="P219" s="3" t="e">
        <f>IF(O219&lt;=(Referencial!O219*1.05),"PREÇO VÁLIDO","PREÇO INVÁLIDO")</f>
        <v>#VALUE!</v>
      </c>
      <c r="Q219" s="2" t="e">
        <f>(O219/Referencial!O219)-1</f>
        <v>#VALUE!</v>
      </c>
    </row>
    <row r="220" spans="1:17" ht="24.95" customHeight="1">
      <c r="A220" s="3" t="s">
        <v>21</v>
      </c>
      <c r="B220" s="3" t="s">
        <v>299</v>
      </c>
      <c r="C220" s="3" t="s">
        <v>300</v>
      </c>
      <c r="D220" s="3" t="s">
        <v>26</v>
      </c>
      <c r="E220" s="3">
        <v>1</v>
      </c>
      <c r="F220" s="1" t="s">
        <v>27</v>
      </c>
      <c r="G220" s="1" t="s">
        <v>27</v>
      </c>
      <c r="H220" s="2" t="e">
        <f t="shared" si="63"/>
        <v>#VALUE!</v>
      </c>
      <c r="I220" s="5">
        <v>29.79</v>
      </c>
      <c r="J220" s="2" t="e">
        <f t="shared" si="64"/>
        <v>#VALUE!</v>
      </c>
      <c r="K220" s="2" t="e">
        <f t="shared" si="65"/>
        <v>#VALUE!</v>
      </c>
      <c r="L220" s="2" t="e">
        <f t="shared" si="66"/>
        <v>#VALUE!</v>
      </c>
      <c r="M220" s="2" t="e">
        <f t="shared" si="67"/>
        <v>#VALUE!</v>
      </c>
      <c r="N220" s="2" t="e">
        <f t="shared" si="68"/>
        <v>#VALUE!</v>
      </c>
      <c r="O220" s="2" t="e">
        <f t="shared" si="69"/>
        <v>#VALUE!</v>
      </c>
      <c r="P220" s="3" t="e">
        <f>IF(O220&lt;=(Referencial!O220*1.05),"PREÇO VÁLIDO","PREÇO INVÁLIDO")</f>
        <v>#VALUE!</v>
      </c>
      <c r="Q220" s="2" t="e">
        <f>(O220/Referencial!O220)-1</f>
        <v>#VALUE!</v>
      </c>
    </row>
    <row r="221" spans="1:17" ht="24.95" customHeight="1">
      <c r="A221" s="3" t="s">
        <v>21</v>
      </c>
      <c r="B221" s="3" t="s">
        <v>305</v>
      </c>
      <c r="C221" s="3" t="s">
        <v>306</v>
      </c>
      <c r="D221" s="3" t="s">
        <v>26</v>
      </c>
      <c r="E221" s="3">
        <v>2</v>
      </c>
      <c r="F221" s="1" t="s">
        <v>27</v>
      </c>
      <c r="G221" s="1" t="s">
        <v>27</v>
      </c>
      <c r="H221" s="2" t="e">
        <f t="shared" si="63"/>
        <v>#VALUE!</v>
      </c>
      <c r="I221" s="5">
        <v>29.79</v>
      </c>
      <c r="J221" s="2" t="e">
        <f t="shared" si="64"/>
        <v>#VALUE!</v>
      </c>
      <c r="K221" s="2" t="e">
        <f t="shared" si="65"/>
        <v>#VALUE!</v>
      </c>
      <c r="L221" s="2" t="e">
        <f t="shared" si="66"/>
        <v>#VALUE!</v>
      </c>
      <c r="M221" s="2" t="e">
        <f t="shared" si="67"/>
        <v>#VALUE!</v>
      </c>
      <c r="N221" s="2" t="e">
        <f t="shared" si="68"/>
        <v>#VALUE!</v>
      </c>
      <c r="O221" s="2" t="e">
        <f t="shared" si="69"/>
        <v>#VALUE!</v>
      </c>
      <c r="P221" s="3" t="e">
        <f>IF(O221&lt;=(Referencial!O221*1.05),"PREÇO VÁLIDO","PREÇO INVÁLIDO")</f>
        <v>#VALUE!</v>
      </c>
      <c r="Q221" s="2" t="e">
        <f>(O221/Referencial!O221)-1</f>
        <v>#VALUE!</v>
      </c>
    </row>
    <row r="222" spans="1:17" ht="24.95" customHeight="1">
      <c r="A222" s="3" t="s">
        <v>21</v>
      </c>
      <c r="B222" s="3" t="s">
        <v>316</v>
      </c>
      <c r="C222" s="3" t="s">
        <v>317</v>
      </c>
      <c r="D222" s="3" t="s">
        <v>26</v>
      </c>
      <c r="E222" s="3">
        <v>3</v>
      </c>
      <c r="F222" s="1" t="s">
        <v>27</v>
      </c>
      <c r="G222" s="1" t="s">
        <v>27</v>
      </c>
      <c r="H222" s="2" t="e">
        <f t="shared" si="63"/>
        <v>#VALUE!</v>
      </c>
      <c r="I222" s="5">
        <v>29.79</v>
      </c>
      <c r="J222" s="2" t="e">
        <f t="shared" si="64"/>
        <v>#VALUE!</v>
      </c>
      <c r="K222" s="2" t="e">
        <f t="shared" si="65"/>
        <v>#VALUE!</v>
      </c>
      <c r="L222" s="2" t="e">
        <f t="shared" si="66"/>
        <v>#VALUE!</v>
      </c>
      <c r="M222" s="2" t="e">
        <f t="shared" si="67"/>
        <v>#VALUE!</v>
      </c>
      <c r="N222" s="2" t="e">
        <f t="shared" si="68"/>
        <v>#VALUE!</v>
      </c>
      <c r="O222" s="2" t="e">
        <f t="shared" si="69"/>
        <v>#VALUE!</v>
      </c>
      <c r="P222" s="3" t="e">
        <f>IF(O222&lt;=(Referencial!O222*1.05),"PREÇO VÁLIDO","PREÇO INVÁLIDO")</f>
        <v>#VALUE!</v>
      </c>
      <c r="Q222" s="2" t="e">
        <f>(O222/Referencial!O222)-1</f>
        <v>#VALUE!</v>
      </c>
    </row>
    <row r="223" spans="1:17" ht="24.95" customHeight="1">
      <c r="A223" s="3" t="s">
        <v>21</v>
      </c>
      <c r="B223" s="3" t="s">
        <v>318</v>
      </c>
      <c r="C223" s="3" t="s">
        <v>319</v>
      </c>
      <c r="D223" s="3" t="s">
        <v>26</v>
      </c>
      <c r="E223" s="3">
        <v>3</v>
      </c>
      <c r="F223" s="1" t="s">
        <v>27</v>
      </c>
      <c r="G223" s="1" t="s">
        <v>27</v>
      </c>
      <c r="H223" s="2" t="e">
        <f t="shared" si="63"/>
        <v>#VALUE!</v>
      </c>
      <c r="I223" s="5">
        <v>29.79</v>
      </c>
      <c r="J223" s="2" t="e">
        <f t="shared" si="64"/>
        <v>#VALUE!</v>
      </c>
      <c r="K223" s="2" t="e">
        <f t="shared" si="65"/>
        <v>#VALUE!</v>
      </c>
      <c r="L223" s="2" t="e">
        <f t="shared" si="66"/>
        <v>#VALUE!</v>
      </c>
      <c r="M223" s="2" t="e">
        <f t="shared" si="67"/>
        <v>#VALUE!</v>
      </c>
      <c r="N223" s="2" t="e">
        <f t="shared" si="68"/>
        <v>#VALUE!</v>
      </c>
      <c r="O223" s="2" t="e">
        <f t="shared" si="69"/>
        <v>#VALUE!</v>
      </c>
      <c r="P223" s="3" t="e">
        <f>IF(O223&lt;=(Referencial!O223*1.05),"PREÇO VÁLIDO","PREÇO INVÁLIDO")</f>
        <v>#VALUE!</v>
      </c>
      <c r="Q223" s="2" t="e">
        <f>(O223/Referencial!O223)-1</f>
        <v>#VALUE!</v>
      </c>
    </row>
    <row r="224" spans="1:17" ht="24.95" customHeight="1">
      <c r="A224" s="3" t="s">
        <v>21</v>
      </c>
      <c r="B224" s="3" t="s">
        <v>320</v>
      </c>
      <c r="C224" s="3" t="s">
        <v>321</v>
      </c>
      <c r="D224" s="3" t="s">
        <v>26</v>
      </c>
      <c r="E224" s="3">
        <v>3</v>
      </c>
      <c r="F224" s="1" t="s">
        <v>27</v>
      </c>
      <c r="G224" s="1" t="s">
        <v>27</v>
      </c>
      <c r="H224" s="2" t="e">
        <f t="shared" si="63"/>
        <v>#VALUE!</v>
      </c>
      <c r="I224" s="5">
        <v>29.79</v>
      </c>
      <c r="J224" s="2" t="e">
        <f t="shared" si="64"/>
        <v>#VALUE!</v>
      </c>
      <c r="K224" s="2" t="e">
        <f t="shared" si="65"/>
        <v>#VALUE!</v>
      </c>
      <c r="L224" s="2" t="e">
        <f t="shared" si="66"/>
        <v>#VALUE!</v>
      </c>
      <c r="M224" s="2" t="e">
        <f t="shared" si="67"/>
        <v>#VALUE!</v>
      </c>
      <c r="N224" s="2" t="e">
        <f t="shared" si="68"/>
        <v>#VALUE!</v>
      </c>
      <c r="O224" s="2" t="e">
        <f t="shared" si="69"/>
        <v>#VALUE!</v>
      </c>
      <c r="P224" s="3" t="e">
        <f>IF(O224&lt;=(Referencial!O224*1.05),"PREÇO VÁLIDO","PREÇO INVÁLIDO")</f>
        <v>#VALUE!</v>
      </c>
      <c r="Q224" s="2" t="e">
        <f>(O224/Referencial!O224)-1</f>
        <v>#VALUE!</v>
      </c>
    </row>
    <row r="225" spans="1:17" ht="24.95" customHeight="1">
      <c r="A225" s="3" t="s">
        <v>21</v>
      </c>
      <c r="B225" s="3" t="s">
        <v>322</v>
      </c>
      <c r="C225" s="3" t="s">
        <v>323</v>
      </c>
      <c r="D225" s="3" t="s">
        <v>26</v>
      </c>
      <c r="E225" s="3">
        <v>3</v>
      </c>
      <c r="F225" s="1" t="s">
        <v>27</v>
      </c>
      <c r="G225" s="1" t="s">
        <v>27</v>
      </c>
      <c r="H225" s="2" t="e">
        <f t="shared" si="63"/>
        <v>#VALUE!</v>
      </c>
      <c r="I225" s="5">
        <v>29.79</v>
      </c>
      <c r="J225" s="2" t="e">
        <f t="shared" si="64"/>
        <v>#VALUE!</v>
      </c>
      <c r="K225" s="2" t="e">
        <f t="shared" si="65"/>
        <v>#VALUE!</v>
      </c>
      <c r="L225" s="2" t="e">
        <f t="shared" si="66"/>
        <v>#VALUE!</v>
      </c>
      <c r="M225" s="2" t="e">
        <f t="shared" si="67"/>
        <v>#VALUE!</v>
      </c>
      <c r="N225" s="2" t="e">
        <f t="shared" si="68"/>
        <v>#VALUE!</v>
      </c>
      <c r="O225" s="2" t="e">
        <f t="shared" si="69"/>
        <v>#VALUE!</v>
      </c>
      <c r="P225" s="3" t="e">
        <f>IF(O225&lt;=(Referencial!O225*1.05),"PREÇO VÁLIDO","PREÇO INVÁLIDO")</f>
        <v>#VALUE!</v>
      </c>
      <c r="Q225" s="2" t="e">
        <f>(O225/Referencial!O225)-1</f>
        <v>#VALUE!</v>
      </c>
    </row>
    <row r="226" spans="1:17" ht="24.95" customHeight="1">
      <c r="A226" s="3" t="s">
        <v>324</v>
      </c>
      <c r="B226" s="3" t="s">
        <v>325</v>
      </c>
      <c r="C226" s="3" t="s">
        <v>326</v>
      </c>
      <c r="D226" s="3" t="s">
        <v>43</v>
      </c>
      <c r="E226" s="3">
        <v>8</v>
      </c>
      <c r="F226" s="1" t="s">
        <v>27</v>
      </c>
      <c r="G226" s="1" t="s">
        <v>27</v>
      </c>
      <c r="H226" s="2" t="e">
        <f t="shared" si="63"/>
        <v>#VALUE!</v>
      </c>
      <c r="I226" s="5">
        <v>29.79</v>
      </c>
      <c r="J226" s="2" t="e">
        <f t="shared" si="64"/>
        <v>#VALUE!</v>
      </c>
      <c r="K226" s="2" t="e">
        <f t="shared" si="65"/>
        <v>#VALUE!</v>
      </c>
      <c r="L226" s="2" t="e">
        <f t="shared" si="66"/>
        <v>#VALUE!</v>
      </c>
      <c r="M226" s="2" t="e">
        <f t="shared" si="67"/>
        <v>#VALUE!</v>
      </c>
      <c r="N226" s="2" t="e">
        <f t="shared" si="68"/>
        <v>#VALUE!</v>
      </c>
      <c r="O226" s="2" t="e">
        <f t="shared" si="69"/>
        <v>#VALUE!</v>
      </c>
      <c r="P226" s="3" t="e">
        <f>IF(O226&lt;=(Referencial!O226*1.05),"PREÇO VÁLIDO","PREÇO INVÁLIDO")</f>
        <v>#VALUE!</v>
      </c>
      <c r="Q226" s="2" t="e">
        <f>(O226/Referencial!O226)-1</f>
        <v>#VALUE!</v>
      </c>
    </row>
    <row r="227" spans="1:17" ht="24.95" customHeight="1">
      <c r="A227" s="3" t="s">
        <v>324</v>
      </c>
      <c r="B227" s="3" t="s">
        <v>325</v>
      </c>
      <c r="C227" s="3" t="s">
        <v>326</v>
      </c>
      <c r="D227" s="3" t="s">
        <v>43</v>
      </c>
      <c r="E227" s="3">
        <v>8</v>
      </c>
      <c r="F227" s="1" t="s">
        <v>27</v>
      </c>
      <c r="G227" s="1" t="s">
        <v>27</v>
      </c>
      <c r="H227" s="2" t="e">
        <f t="shared" si="63"/>
        <v>#VALUE!</v>
      </c>
      <c r="I227" s="5">
        <v>29.79</v>
      </c>
      <c r="J227" s="2" t="e">
        <f t="shared" si="64"/>
        <v>#VALUE!</v>
      </c>
      <c r="K227" s="2" t="e">
        <f t="shared" si="65"/>
        <v>#VALUE!</v>
      </c>
      <c r="L227" s="2" t="e">
        <f t="shared" si="66"/>
        <v>#VALUE!</v>
      </c>
      <c r="M227" s="2" t="e">
        <f t="shared" si="67"/>
        <v>#VALUE!</v>
      </c>
      <c r="N227" s="2" t="e">
        <f t="shared" si="68"/>
        <v>#VALUE!</v>
      </c>
      <c r="O227" s="2" t="e">
        <f t="shared" si="69"/>
        <v>#VALUE!</v>
      </c>
      <c r="P227" s="3" t="e">
        <f>IF(O227&lt;=(Referencial!O227*1.05),"PREÇO VÁLIDO","PREÇO INVÁLIDO")</f>
        <v>#VALUE!</v>
      </c>
      <c r="Q227" s="2" t="e">
        <f>(O227/Referencial!O227)-1</f>
        <v>#VALUE!</v>
      </c>
    </row>
    <row r="228" spans="1:17" ht="24.95" customHeight="1">
      <c r="A228" s="3" t="s">
        <v>324</v>
      </c>
      <c r="B228" s="3" t="s">
        <v>325</v>
      </c>
      <c r="C228" s="3" t="s">
        <v>326</v>
      </c>
      <c r="D228" s="3" t="s">
        <v>43</v>
      </c>
      <c r="E228" s="3">
        <v>8</v>
      </c>
      <c r="F228" s="1" t="s">
        <v>27</v>
      </c>
      <c r="G228" s="1" t="s">
        <v>27</v>
      </c>
      <c r="H228" s="2" t="e">
        <f t="shared" si="63"/>
        <v>#VALUE!</v>
      </c>
      <c r="I228" s="5">
        <v>29.79</v>
      </c>
      <c r="J228" s="2" t="e">
        <f t="shared" si="64"/>
        <v>#VALUE!</v>
      </c>
      <c r="K228" s="2" t="e">
        <f t="shared" si="65"/>
        <v>#VALUE!</v>
      </c>
      <c r="L228" s="2" t="e">
        <f t="shared" si="66"/>
        <v>#VALUE!</v>
      </c>
      <c r="M228" s="2" t="e">
        <f t="shared" si="67"/>
        <v>#VALUE!</v>
      </c>
      <c r="N228" s="2" t="e">
        <f t="shared" si="68"/>
        <v>#VALUE!</v>
      </c>
      <c r="O228" s="2" t="e">
        <f t="shared" si="69"/>
        <v>#VALUE!</v>
      </c>
      <c r="P228" s="3" t="e">
        <f>IF(O228&lt;=(Referencial!O228*1.05),"PREÇO VÁLIDO","PREÇO INVÁLIDO")</f>
        <v>#VALUE!</v>
      </c>
      <c r="Q228" s="2" t="e">
        <f>(O228/Referencial!O228)-1</f>
        <v>#VALUE!</v>
      </c>
    </row>
    <row r="229" spans="1:17" ht="24.95" customHeight="1">
      <c r="A229" s="3" t="s">
        <v>324</v>
      </c>
      <c r="B229" s="3" t="s">
        <v>325</v>
      </c>
      <c r="C229" s="3" t="s">
        <v>326</v>
      </c>
      <c r="D229" s="3" t="s">
        <v>43</v>
      </c>
      <c r="E229" s="3">
        <v>8</v>
      </c>
      <c r="F229" s="1" t="s">
        <v>27</v>
      </c>
      <c r="G229" s="1" t="s">
        <v>27</v>
      </c>
      <c r="H229" s="2" t="e">
        <f t="shared" si="63"/>
        <v>#VALUE!</v>
      </c>
      <c r="I229" s="5">
        <v>29.79</v>
      </c>
      <c r="J229" s="2" t="e">
        <f t="shared" si="64"/>
        <v>#VALUE!</v>
      </c>
      <c r="K229" s="2" t="e">
        <f t="shared" si="65"/>
        <v>#VALUE!</v>
      </c>
      <c r="L229" s="2" t="e">
        <f t="shared" si="66"/>
        <v>#VALUE!</v>
      </c>
      <c r="M229" s="2" t="e">
        <f t="shared" si="67"/>
        <v>#VALUE!</v>
      </c>
      <c r="N229" s="2" t="e">
        <f t="shared" si="68"/>
        <v>#VALUE!</v>
      </c>
      <c r="O229" s="2" t="e">
        <f t="shared" si="69"/>
        <v>#VALUE!</v>
      </c>
      <c r="P229" s="3" t="e">
        <f>IF(O229&lt;=(Referencial!O229*1.05),"PREÇO VÁLIDO","PREÇO INVÁLIDO")</f>
        <v>#VALUE!</v>
      </c>
      <c r="Q229" s="2" t="e">
        <f>(O229/Referencial!O229)-1</f>
        <v>#VALUE!</v>
      </c>
    </row>
    <row r="230" spans="1:17" ht="24.95" customHeight="1">
      <c r="A230" s="3" t="s">
        <v>324</v>
      </c>
      <c r="B230" s="3" t="s">
        <v>325</v>
      </c>
      <c r="C230" s="3" t="s">
        <v>326</v>
      </c>
      <c r="D230" s="3" t="s">
        <v>43</v>
      </c>
      <c r="E230" s="3">
        <v>3</v>
      </c>
      <c r="F230" s="1" t="s">
        <v>27</v>
      </c>
      <c r="G230" s="1" t="s">
        <v>27</v>
      </c>
      <c r="H230" s="2" t="e">
        <f t="shared" si="63"/>
        <v>#VALUE!</v>
      </c>
      <c r="I230" s="5">
        <v>29.79</v>
      </c>
      <c r="J230" s="2" t="e">
        <f t="shared" si="64"/>
        <v>#VALUE!</v>
      </c>
      <c r="K230" s="2" t="e">
        <f t="shared" si="65"/>
        <v>#VALUE!</v>
      </c>
      <c r="L230" s="2" t="e">
        <f t="shared" si="66"/>
        <v>#VALUE!</v>
      </c>
      <c r="M230" s="2" t="e">
        <f t="shared" si="67"/>
        <v>#VALUE!</v>
      </c>
      <c r="N230" s="2" t="e">
        <f t="shared" si="68"/>
        <v>#VALUE!</v>
      </c>
      <c r="O230" s="2" t="e">
        <f t="shared" si="69"/>
        <v>#VALUE!</v>
      </c>
      <c r="P230" s="3" t="e">
        <f>IF(O230&lt;=(Referencial!O230*1.05),"PREÇO VÁLIDO","PREÇO INVÁLIDO")</f>
        <v>#VALUE!</v>
      </c>
      <c r="Q230" s="2" t="e">
        <f>(O230/Referencial!O230)-1</f>
        <v>#VALUE!</v>
      </c>
    </row>
    <row r="231" spans="1:17" ht="24.95" customHeight="1">
      <c r="A231" s="3" t="s">
        <v>21</v>
      </c>
      <c r="B231" s="3" t="s">
        <v>327</v>
      </c>
      <c r="C231" s="3" t="s">
        <v>328</v>
      </c>
      <c r="D231" s="3" t="s">
        <v>26</v>
      </c>
      <c r="E231" s="3">
        <v>1</v>
      </c>
      <c r="F231" s="1" t="s">
        <v>27</v>
      </c>
      <c r="G231" s="1" t="s">
        <v>27</v>
      </c>
      <c r="H231" s="2" t="e">
        <f t="shared" si="63"/>
        <v>#VALUE!</v>
      </c>
      <c r="I231" s="5">
        <v>29.79</v>
      </c>
      <c r="J231" s="2" t="e">
        <f t="shared" si="64"/>
        <v>#VALUE!</v>
      </c>
      <c r="K231" s="2" t="e">
        <f t="shared" si="65"/>
        <v>#VALUE!</v>
      </c>
      <c r="L231" s="2" t="e">
        <f t="shared" si="66"/>
        <v>#VALUE!</v>
      </c>
      <c r="M231" s="2" t="e">
        <f t="shared" si="67"/>
        <v>#VALUE!</v>
      </c>
      <c r="N231" s="2" t="e">
        <f t="shared" si="68"/>
        <v>#VALUE!</v>
      </c>
      <c r="O231" s="2" t="e">
        <f t="shared" si="69"/>
        <v>#VALUE!</v>
      </c>
      <c r="P231" s="3" t="e">
        <f>IF(O231&lt;=(Referencial!O231*1.05),"PREÇO VÁLIDO","PREÇO INVÁLIDO")</f>
        <v>#VALUE!</v>
      </c>
      <c r="Q231" s="2" t="e">
        <f>(O231/Referencial!O231)-1</f>
        <v>#VALUE!</v>
      </c>
    </row>
    <row r="232" spans="1:17" ht="24.95" customHeight="1">
      <c r="A232" s="3" t="s">
        <v>21</v>
      </c>
      <c r="B232" s="3" t="s">
        <v>329</v>
      </c>
      <c r="C232" s="3" t="s">
        <v>330</v>
      </c>
      <c r="D232" s="3" t="s">
        <v>26</v>
      </c>
      <c r="E232" s="3">
        <v>1</v>
      </c>
      <c r="F232" s="1" t="s">
        <v>27</v>
      </c>
      <c r="G232" s="1" t="s">
        <v>27</v>
      </c>
      <c r="H232" s="2" t="e">
        <f t="shared" si="63"/>
        <v>#VALUE!</v>
      </c>
      <c r="I232" s="5">
        <v>29.79</v>
      </c>
      <c r="J232" s="2" t="e">
        <f t="shared" si="64"/>
        <v>#VALUE!</v>
      </c>
      <c r="K232" s="2" t="e">
        <f t="shared" si="65"/>
        <v>#VALUE!</v>
      </c>
      <c r="L232" s="2" t="e">
        <f t="shared" si="66"/>
        <v>#VALUE!</v>
      </c>
      <c r="M232" s="2" t="e">
        <f t="shared" si="67"/>
        <v>#VALUE!</v>
      </c>
      <c r="N232" s="2" t="e">
        <f t="shared" si="68"/>
        <v>#VALUE!</v>
      </c>
      <c r="O232" s="2" t="e">
        <f t="shared" si="69"/>
        <v>#VALUE!</v>
      </c>
      <c r="P232" s="3" t="e">
        <f>IF(O232&lt;=(Referencial!O232*1.05),"PREÇO VÁLIDO","PREÇO INVÁLIDO")</f>
        <v>#VALUE!</v>
      </c>
      <c r="Q232" s="2" t="e">
        <f>(O232/Referencial!O232)-1</f>
        <v>#VALUE!</v>
      </c>
    </row>
    <row r="233" spans="1:17" ht="24.95" customHeight="1">
      <c r="A233" s="3" t="s">
        <v>21</v>
      </c>
      <c r="B233" s="3" t="s">
        <v>331</v>
      </c>
      <c r="C233" s="3" t="s">
        <v>332</v>
      </c>
      <c r="D233" s="3" t="s">
        <v>26</v>
      </c>
      <c r="E233" s="3">
        <v>1</v>
      </c>
      <c r="F233" s="1" t="s">
        <v>27</v>
      </c>
      <c r="G233" s="1" t="s">
        <v>27</v>
      </c>
      <c r="H233" s="2" t="e">
        <f t="shared" si="63"/>
        <v>#VALUE!</v>
      </c>
      <c r="I233" s="5">
        <v>29.79</v>
      </c>
      <c r="J233" s="2" t="e">
        <f t="shared" si="64"/>
        <v>#VALUE!</v>
      </c>
      <c r="K233" s="2" t="e">
        <f t="shared" si="65"/>
        <v>#VALUE!</v>
      </c>
      <c r="L233" s="2" t="e">
        <f t="shared" si="66"/>
        <v>#VALUE!</v>
      </c>
      <c r="M233" s="2" t="e">
        <f t="shared" si="67"/>
        <v>#VALUE!</v>
      </c>
      <c r="N233" s="2" t="e">
        <f t="shared" si="68"/>
        <v>#VALUE!</v>
      </c>
      <c r="O233" s="2" t="e">
        <f t="shared" si="69"/>
        <v>#VALUE!</v>
      </c>
      <c r="P233" s="3" t="e">
        <f>IF(O233&lt;=(Referencial!O233*1.05),"PREÇO VÁLIDO","PREÇO INVÁLIDO")</f>
        <v>#VALUE!</v>
      </c>
      <c r="Q233" s="2" t="e">
        <f>(O233/Referencial!O233)-1</f>
        <v>#VALUE!</v>
      </c>
    </row>
    <row r="234" spans="1:17" ht="24.95" customHeight="1">
      <c r="A234" s="3" t="s">
        <v>21</v>
      </c>
      <c r="B234" s="3"/>
      <c r="C234" s="3" t="s">
        <v>333</v>
      </c>
      <c r="D234" s="3"/>
      <c r="E234" s="3">
        <v>0</v>
      </c>
      <c r="F234" s="1"/>
      <c r="G234" s="1"/>
      <c r="H234" s="3"/>
      <c r="I234" s="5"/>
      <c r="J234" s="3"/>
      <c r="K234" s="3"/>
      <c r="L234" s="3"/>
      <c r="M234" s="3"/>
      <c r="N234" s="3"/>
      <c r="O234" s="3"/>
      <c r="P234" s="3"/>
      <c r="Q234" s="2"/>
    </row>
    <row r="235" spans="1:17" ht="24.95" customHeight="1">
      <c r="A235" s="3" t="s">
        <v>21</v>
      </c>
      <c r="B235" s="3" t="s">
        <v>334</v>
      </c>
      <c r="C235" s="3" t="s">
        <v>335</v>
      </c>
      <c r="D235" s="3" t="s">
        <v>26</v>
      </c>
      <c r="E235" s="3">
        <v>5</v>
      </c>
      <c r="F235" s="1" t="s">
        <v>27</v>
      </c>
      <c r="G235" s="1" t="s">
        <v>27</v>
      </c>
      <c r="H235" s="2" t="e">
        <f>F235+G235</f>
        <v>#VALUE!</v>
      </c>
      <c r="I235" s="5">
        <v>29.79</v>
      </c>
      <c r="J235" s="2" t="e">
        <f>F235+(I235/100*F235)</f>
        <v>#VALUE!</v>
      </c>
      <c r="K235" s="2" t="e">
        <f>G235+(I235/100*G235)</f>
        <v>#VALUE!</v>
      </c>
      <c r="L235" s="2" t="e">
        <f>TRUNC(J235+K235,2)</f>
        <v>#VALUE!</v>
      </c>
      <c r="M235" s="2" t="e">
        <f>TRUNC(IF((J235+K235), (J235/(J235+K235)*O235), 0),2)</f>
        <v>#VALUE!</v>
      </c>
      <c r="N235" s="2" t="e">
        <f>TRUNC(IF((J235+K235), (K235/(J235+K235)*O235), 0),2)</f>
        <v>#VALUE!</v>
      </c>
      <c r="O235" s="2" t="e">
        <f>TRUNC(L235*E235,2)</f>
        <v>#VALUE!</v>
      </c>
      <c r="P235" s="3" t="e">
        <f>IF(O235&lt;=(Referencial!O235*1.05),"PREÇO VÁLIDO","PREÇO INVÁLIDO")</f>
        <v>#VALUE!</v>
      </c>
      <c r="Q235" s="2" t="e">
        <f>(O235/Referencial!O235)-1</f>
        <v>#VALUE!</v>
      </c>
    </row>
    <row r="236" spans="1:17" ht="24.95" customHeight="1">
      <c r="A236" s="3" t="s">
        <v>21</v>
      </c>
      <c r="B236" s="3" t="s">
        <v>336</v>
      </c>
      <c r="C236" s="3" t="s">
        <v>337</v>
      </c>
      <c r="D236" s="3" t="s">
        <v>26</v>
      </c>
      <c r="E236" s="3">
        <v>20</v>
      </c>
      <c r="F236" s="1" t="s">
        <v>27</v>
      </c>
      <c r="G236" s="1" t="s">
        <v>27</v>
      </c>
      <c r="H236" s="2" t="e">
        <f>F236+G236</f>
        <v>#VALUE!</v>
      </c>
      <c r="I236" s="5">
        <v>29.79</v>
      </c>
      <c r="J236" s="2" t="e">
        <f>F236+(I236/100*F236)</f>
        <v>#VALUE!</v>
      </c>
      <c r="K236" s="2" t="e">
        <f>G236+(I236/100*G236)</f>
        <v>#VALUE!</v>
      </c>
      <c r="L236" s="2" t="e">
        <f>TRUNC(J236+K236,2)</f>
        <v>#VALUE!</v>
      </c>
      <c r="M236" s="2" t="e">
        <f>TRUNC(IF((J236+K236), (J236/(J236+K236)*O236), 0),2)</f>
        <v>#VALUE!</v>
      </c>
      <c r="N236" s="2" t="e">
        <f>TRUNC(IF((J236+K236), (K236/(J236+K236)*O236), 0),2)</f>
        <v>#VALUE!</v>
      </c>
      <c r="O236" s="2" t="e">
        <f>TRUNC(L236*E236,2)</f>
        <v>#VALUE!</v>
      </c>
      <c r="P236" s="3" t="e">
        <f>IF(O236&lt;=(Referencial!O236*1.05),"PREÇO VÁLIDO","PREÇO INVÁLIDO")</f>
        <v>#VALUE!</v>
      </c>
      <c r="Q236" s="2" t="e">
        <f>(O236/Referencial!O236)-1</f>
        <v>#VALUE!</v>
      </c>
    </row>
    <row r="237" spans="1:17" ht="24.95" customHeight="1">
      <c r="A237" s="3" t="s">
        <v>21</v>
      </c>
      <c r="B237" s="3"/>
      <c r="C237" s="3" t="s">
        <v>338</v>
      </c>
      <c r="D237" s="3"/>
      <c r="E237" s="3">
        <v>0</v>
      </c>
      <c r="F237" s="1"/>
      <c r="G237" s="1"/>
      <c r="H237" s="3"/>
      <c r="I237" s="5"/>
      <c r="J237" s="3"/>
      <c r="K237" s="3"/>
      <c r="L237" s="3"/>
      <c r="M237" s="3"/>
      <c r="N237" s="3"/>
      <c r="O237" s="3"/>
      <c r="P237" s="3"/>
      <c r="Q237" s="2"/>
    </row>
    <row r="238" spans="1:17" ht="24.95" customHeight="1">
      <c r="A238" s="3" t="s">
        <v>21</v>
      </c>
      <c r="B238" s="3" t="s">
        <v>329</v>
      </c>
      <c r="C238" s="3" t="s">
        <v>330</v>
      </c>
      <c r="D238" s="3" t="s">
        <v>26</v>
      </c>
      <c r="E238" s="3">
        <v>3</v>
      </c>
      <c r="F238" s="1" t="s">
        <v>27</v>
      </c>
      <c r="G238" s="1" t="s">
        <v>27</v>
      </c>
      <c r="H238" s="2" t="e">
        <f>F238+G238</f>
        <v>#VALUE!</v>
      </c>
      <c r="I238" s="5">
        <v>29.79</v>
      </c>
      <c r="J238" s="2" t="e">
        <f>F238+(I238/100*F238)</f>
        <v>#VALUE!</v>
      </c>
      <c r="K238" s="2" t="e">
        <f>G238+(I238/100*G238)</f>
        <v>#VALUE!</v>
      </c>
      <c r="L238" s="2" t="e">
        <f>TRUNC(J238+K238,2)</f>
        <v>#VALUE!</v>
      </c>
      <c r="M238" s="2" t="e">
        <f>TRUNC(IF((J238+K238), (J238/(J238+K238)*O238), 0),2)</f>
        <v>#VALUE!</v>
      </c>
      <c r="N238" s="2" t="e">
        <f>TRUNC(IF((J238+K238), (K238/(J238+K238)*O238), 0),2)</f>
        <v>#VALUE!</v>
      </c>
      <c r="O238" s="2" t="e">
        <f>TRUNC(L238*E238,2)</f>
        <v>#VALUE!</v>
      </c>
      <c r="P238" s="3" t="e">
        <f>IF(O238&lt;=(Referencial!O238*1.05),"PREÇO VÁLIDO","PREÇO INVÁLIDO")</f>
        <v>#VALUE!</v>
      </c>
      <c r="Q238" s="2" t="e">
        <f>(O238/Referencial!O238)-1</f>
        <v>#VALUE!</v>
      </c>
    </row>
    <row r="239" spans="1:17" ht="24.95" customHeight="1">
      <c r="A239" s="3" t="s">
        <v>21</v>
      </c>
      <c r="B239" s="3" t="s">
        <v>331</v>
      </c>
      <c r="C239" s="3" t="s">
        <v>332</v>
      </c>
      <c r="D239" s="3" t="s">
        <v>26</v>
      </c>
      <c r="E239" s="3">
        <v>3</v>
      </c>
      <c r="F239" s="1" t="s">
        <v>27</v>
      </c>
      <c r="G239" s="1" t="s">
        <v>27</v>
      </c>
      <c r="H239" s="2" t="e">
        <f>F239+G239</f>
        <v>#VALUE!</v>
      </c>
      <c r="I239" s="5">
        <v>29.79</v>
      </c>
      <c r="J239" s="2" t="e">
        <f>F239+(I239/100*F239)</f>
        <v>#VALUE!</v>
      </c>
      <c r="K239" s="2" t="e">
        <f>G239+(I239/100*G239)</f>
        <v>#VALUE!</v>
      </c>
      <c r="L239" s="2" t="e">
        <f>TRUNC(J239+K239,2)</f>
        <v>#VALUE!</v>
      </c>
      <c r="M239" s="2" t="e">
        <f>TRUNC(IF((J239+K239), (J239/(J239+K239)*O239), 0),2)</f>
        <v>#VALUE!</v>
      </c>
      <c r="N239" s="2" t="e">
        <f>TRUNC(IF((J239+K239), (K239/(J239+K239)*O239), 0),2)</f>
        <v>#VALUE!</v>
      </c>
      <c r="O239" s="2" t="e">
        <f>TRUNC(L239*E239,2)</f>
        <v>#VALUE!</v>
      </c>
      <c r="P239" s="3" t="e">
        <f>IF(O239&lt;=(Referencial!O239*1.05),"PREÇO VÁLIDO","PREÇO INVÁLIDO")</f>
        <v>#VALUE!</v>
      </c>
      <c r="Q239" s="2" t="e">
        <f>(O239/Referencial!O239)-1</f>
        <v>#VALUE!</v>
      </c>
    </row>
    <row r="240" spans="1:17" ht="24.95" customHeight="1">
      <c r="A240" s="3" t="s">
        <v>21</v>
      </c>
      <c r="B240" s="3" t="s">
        <v>339</v>
      </c>
      <c r="C240" s="3" t="s">
        <v>340</v>
      </c>
      <c r="D240" s="3" t="s">
        <v>43</v>
      </c>
      <c r="E240" s="3">
        <v>8</v>
      </c>
      <c r="F240" s="1" t="s">
        <v>27</v>
      </c>
      <c r="G240" s="1" t="s">
        <v>27</v>
      </c>
      <c r="H240" s="2" t="e">
        <f>F240+G240</f>
        <v>#VALUE!</v>
      </c>
      <c r="I240" s="5">
        <v>29.79</v>
      </c>
      <c r="J240" s="2" t="e">
        <f>F240+(I240/100*F240)</f>
        <v>#VALUE!</v>
      </c>
      <c r="K240" s="2" t="e">
        <f>G240+(I240/100*G240)</f>
        <v>#VALUE!</v>
      </c>
      <c r="L240" s="2" t="e">
        <f>TRUNC(J240+K240,2)</f>
        <v>#VALUE!</v>
      </c>
      <c r="M240" s="2" t="e">
        <f>TRUNC(IF((J240+K240), (J240/(J240+K240)*O240), 0),2)</f>
        <v>#VALUE!</v>
      </c>
      <c r="N240" s="2" t="e">
        <f>TRUNC(IF((J240+K240), (K240/(J240+K240)*O240), 0),2)</f>
        <v>#VALUE!</v>
      </c>
      <c r="O240" s="2" t="e">
        <f>TRUNC(L240*E240,2)</f>
        <v>#VALUE!</v>
      </c>
      <c r="P240" s="3" t="e">
        <f>IF(O240&lt;=(Referencial!O240*1.05),"PREÇO VÁLIDO","PREÇO INVÁLIDO")</f>
        <v>#VALUE!</v>
      </c>
      <c r="Q240" s="2" t="e">
        <f>(O240/Referencial!O240)-1</f>
        <v>#VALUE!</v>
      </c>
    </row>
    <row r="241" spans="1:17" ht="24.95" customHeight="1">
      <c r="A241" s="3" t="s">
        <v>21</v>
      </c>
      <c r="B241" s="3" t="s">
        <v>341</v>
      </c>
      <c r="C241" s="3" t="s">
        <v>342</v>
      </c>
      <c r="D241" s="3" t="s">
        <v>26</v>
      </c>
      <c r="E241" s="3">
        <v>1</v>
      </c>
      <c r="F241" s="1" t="s">
        <v>27</v>
      </c>
      <c r="G241" s="1" t="s">
        <v>27</v>
      </c>
      <c r="H241" s="2" t="e">
        <f>F241+G241</f>
        <v>#VALUE!</v>
      </c>
      <c r="I241" s="5">
        <v>29.79</v>
      </c>
      <c r="J241" s="2" t="e">
        <f>F241+(I241/100*F241)</f>
        <v>#VALUE!</v>
      </c>
      <c r="K241" s="2" t="e">
        <f>G241+(I241/100*G241)</f>
        <v>#VALUE!</v>
      </c>
      <c r="L241" s="2" t="e">
        <f>TRUNC(J241+K241,2)</f>
        <v>#VALUE!</v>
      </c>
      <c r="M241" s="2" t="e">
        <f>TRUNC(IF((J241+K241), (J241/(J241+K241)*O241), 0),2)</f>
        <v>#VALUE!</v>
      </c>
      <c r="N241" s="2" t="e">
        <f>TRUNC(IF((J241+K241), (K241/(J241+K241)*O241), 0),2)</f>
        <v>#VALUE!</v>
      </c>
      <c r="O241" s="2" t="e">
        <f>TRUNC(L241*E241,2)</f>
        <v>#VALUE!</v>
      </c>
      <c r="P241" s="3" t="e">
        <f>IF(O241&lt;=(Referencial!O241*1.05),"PREÇO VÁLIDO","PREÇO INVÁLIDO")</f>
        <v>#VALUE!</v>
      </c>
      <c r="Q241" s="2" t="e">
        <f>(O241/Referencial!O241)-1</f>
        <v>#VALUE!</v>
      </c>
    </row>
    <row r="242" spans="1:17" ht="24.95" customHeight="1">
      <c r="A242" s="3" t="s">
        <v>21</v>
      </c>
      <c r="B242" s="3"/>
      <c r="C242" s="3" t="s">
        <v>343</v>
      </c>
      <c r="D242" s="3"/>
      <c r="E242" s="3">
        <v>0</v>
      </c>
      <c r="F242" s="1"/>
      <c r="G242" s="1"/>
      <c r="H242" s="3"/>
      <c r="I242" s="5"/>
      <c r="J242" s="3"/>
      <c r="K242" s="3"/>
      <c r="L242" s="3"/>
      <c r="M242" s="3"/>
      <c r="N242" s="3"/>
      <c r="O242" s="3"/>
      <c r="P242" s="3"/>
      <c r="Q242" s="2"/>
    </row>
    <row r="243" spans="1:17" ht="24.95" customHeight="1">
      <c r="A243" s="3" t="s">
        <v>21</v>
      </c>
      <c r="B243" s="3" t="s">
        <v>344</v>
      </c>
      <c r="C243" s="3" t="s">
        <v>345</v>
      </c>
      <c r="D243" s="3" t="s">
        <v>26</v>
      </c>
      <c r="E243" s="3">
        <v>24</v>
      </c>
      <c r="F243" s="1" t="s">
        <v>27</v>
      </c>
      <c r="G243" s="1" t="s">
        <v>27</v>
      </c>
      <c r="H243" s="2" t="e">
        <f>F243+G243</f>
        <v>#VALUE!</v>
      </c>
      <c r="I243" s="5">
        <v>21.38</v>
      </c>
      <c r="J243" s="2" t="e">
        <f>F243+(I243/100*F243)</f>
        <v>#VALUE!</v>
      </c>
      <c r="K243" s="2" t="e">
        <f>G243+(I243/100*G243)</f>
        <v>#VALUE!</v>
      </c>
      <c r="L243" s="2" t="e">
        <f>TRUNC(J243+K243,2)</f>
        <v>#VALUE!</v>
      </c>
      <c r="M243" s="2" t="e">
        <f>TRUNC(IF((J243+K243), (J243/(J243+K243)*O243), 0),2)</f>
        <v>#VALUE!</v>
      </c>
      <c r="N243" s="2" t="e">
        <f>TRUNC(IF((J243+K243), (K243/(J243+K243)*O243), 0),2)</f>
        <v>#VALUE!</v>
      </c>
      <c r="O243" s="2" t="e">
        <f>TRUNC(L243*E243,2)</f>
        <v>#VALUE!</v>
      </c>
      <c r="P243" s="3" t="e">
        <f>IF(O243&lt;=(Referencial!O243*1.05),"PREÇO VÁLIDO","PREÇO INVÁLIDO")</f>
        <v>#VALUE!</v>
      </c>
      <c r="Q243" s="2" t="e">
        <f>(O243/Referencial!O243)-1</f>
        <v>#VALUE!</v>
      </c>
    </row>
    <row r="244" spans="1:17" ht="24.95" customHeight="1">
      <c r="A244" s="3" t="s">
        <v>21</v>
      </c>
      <c r="B244" s="3" t="s">
        <v>346</v>
      </c>
      <c r="C244" s="3" t="s">
        <v>347</v>
      </c>
      <c r="D244" s="3" t="s">
        <v>26</v>
      </c>
      <c r="E244" s="3">
        <v>7</v>
      </c>
      <c r="F244" s="1" t="s">
        <v>27</v>
      </c>
      <c r="G244" s="1" t="s">
        <v>27</v>
      </c>
      <c r="H244" s="2" t="e">
        <f>F244+G244</f>
        <v>#VALUE!</v>
      </c>
      <c r="I244" s="5">
        <v>21.38</v>
      </c>
      <c r="J244" s="2" t="e">
        <f>F244+(I244/100*F244)</f>
        <v>#VALUE!</v>
      </c>
      <c r="K244" s="2" t="e">
        <f>G244+(I244/100*G244)</f>
        <v>#VALUE!</v>
      </c>
      <c r="L244" s="2" t="e">
        <f>TRUNC(J244+K244,2)</f>
        <v>#VALUE!</v>
      </c>
      <c r="M244" s="2" t="e">
        <f>TRUNC(IF((J244+K244), (J244/(J244+K244)*O244), 0),2)</f>
        <v>#VALUE!</v>
      </c>
      <c r="N244" s="2" t="e">
        <f>TRUNC(IF((J244+K244), (K244/(J244+K244)*O244), 0),2)</f>
        <v>#VALUE!</v>
      </c>
      <c r="O244" s="2" t="e">
        <f>TRUNC(L244*E244,2)</f>
        <v>#VALUE!</v>
      </c>
      <c r="P244" s="3" t="e">
        <f>IF(O244&lt;=(Referencial!O244*1.05),"PREÇO VÁLIDO","PREÇO INVÁLIDO")</f>
        <v>#VALUE!</v>
      </c>
      <c r="Q244" s="2" t="e">
        <f>(O244/Referencial!O244)-1</f>
        <v>#VALUE!</v>
      </c>
    </row>
    <row r="245" spans="1:17" ht="24.95" customHeight="1">
      <c r="A245" s="3" t="s">
        <v>21</v>
      </c>
      <c r="B245" s="3" t="s">
        <v>348</v>
      </c>
      <c r="C245" s="3" t="s">
        <v>349</v>
      </c>
      <c r="D245" s="3" t="s">
        <v>26</v>
      </c>
      <c r="E245" s="3">
        <v>32</v>
      </c>
      <c r="F245" s="1" t="s">
        <v>27</v>
      </c>
      <c r="G245" s="1" t="s">
        <v>27</v>
      </c>
      <c r="H245" s="2" t="e">
        <f>F245+G245</f>
        <v>#VALUE!</v>
      </c>
      <c r="I245" s="5">
        <v>21.38</v>
      </c>
      <c r="J245" s="2" t="e">
        <f>F245+(I245/100*F245)</f>
        <v>#VALUE!</v>
      </c>
      <c r="K245" s="2" t="e">
        <f>G245+(I245/100*G245)</f>
        <v>#VALUE!</v>
      </c>
      <c r="L245" s="2" t="e">
        <f>TRUNC(J245+K245,2)</f>
        <v>#VALUE!</v>
      </c>
      <c r="M245" s="2" t="e">
        <f>TRUNC(IF((J245+K245), (J245/(J245+K245)*O245), 0),2)</f>
        <v>#VALUE!</v>
      </c>
      <c r="N245" s="2" t="e">
        <f>TRUNC(IF((J245+K245), (K245/(J245+K245)*O245), 0),2)</f>
        <v>#VALUE!</v>
      </c>
      <c r="O245" s="2" t="e">
        <f>TRUNC(L245*E245,2)</f>
        <v>#VALUE!</v>
      </c>
      <c r="P245" s="3" t="e">
        <f>IF(O245&lt;=(Referencial!O245*1.05),"PREÇO VÁLIDO","PREÇO INVÁLIDO")</f>
        <v>#VALUE!</v>
      </c>
      <c r="Q245" s="2" t="e">
        <f>(O245/Referencial!O245)-1</f>
        <v>#VALUE!</v>
      </c>
    </row>
    <row r="246" spans="1:17" ht="24.95" customHeight="1">
      <c r="A246" s="3" t="s">
        <v>21</v>
      </c>
      <c r="B246" s="3" t="s">
        <v>350</v>
      </c>
      <c r="C246" s="3" t="s">
        <v>351</v>
      </c>
      <c r="D246" s="3" t="s">
        <v>26</v>
      </c>
      <c r="E246" s="3">
        <v>5</v>
      </c>
      <c r="F246" s="1" t="s">
        <v>27</v>
      </c>
      <c r="G246" s="1" t="s">
        <v>27</v>
      </c>
      <c r="H246" s="2" t="e">
        <f>F246+G246</f>
        <v>#VALUE!</v>
      </c>
      <c r="I246" s="5">
        <v>21.38</v>
      </c>
      <c r="J246" s="2" t="e">
        <f>F246+(I246/100*F246)</f>
        <v>#VALUE!</v>
      </c>
      <c r="K246" s="2" t="e">
        <f>G246+(I246/100*G246)</f>
        <v>#VALUE!</v>
      </c>
      <c r="L246" s="2" t="e">
        <f>TRUNC(J246+K246,2)</f>
        <v>#VALUE!</v>
      </c>
      <c r="M246" s="2" t="e">
        <f>TRUNC(IF((J246+K246), (J246/(J246+K246)*O246), 0),2)</f>
        <v>#VALUE!</v>
      </c>
      <c r="N246" s="2" t="e">
        <f>TRUNC(IF((J246+K246), (K246/(J246+K246)*O246), 0),2)</f>
        <v>#VALUE!</v>
      </c>
      <c r="O246" s="2" t="e">
        <f>TRUNC(L246*E246,2)</f>
        <v>#VALUE!</v>
      </c>
      <c r="P246" s="3" t="e">
        <f>IF(O246&lt;=(Referencial!O246*1.05),"PREÇO VÁLIDO","PREÇO INVÁLIDO")</f>
        <v>#VALUE!</v>
      </c>
      <c r="Q246" s="2" t="e">
        <f>(O246/Referencial!O246)-1</f>
        <v>#VALUE!</v>
      </c>
    </row>
    <row r="247" spans="1:17" ht="24.95" customHeight="1">
      <c r="A247" s="3" t="s">
        <v>21</v>
      </c>
      <c r="B247" s="3" t="s">
        <v>352</v>
      </c>
      <c r="C247" s="3" t="s">
        <v>353</v>
      </c>
      <c r="D247" s="3" t="s">
        <v>43</v>
      </c>
      <c r="E247" s="3">
        <v>15.75</v>
      </c>
      <c r="F247" s="1" t="s">
        <v>27</v>
      </c>
      <c r="G247" s="1" t="s">
        <v>27</v>
      </c>
      <c r="H247" s="2" t="e">
        <f>F247+G247</f>
        <v>#VALUE!</v>
      </c>
      <c r="I247" s="5">
        <v>21.38</v>
      </c>
      <c r="J247" s="2" t="e">
        <f>F247+(I247/100*F247)</f>
        <v>#VALUE!</v>
      </c>
      <c r="K247" s="2" t="e">
        <f>G247+(I247/100*G247)</f>
        <v>#VALUE!</v>
      </c>
      <c r="L247" s="2" t="e">
        <f>TRUNC(J247+K247,2)</f>
        <v>#VALUE!</v>
      </c>
      <c r="M247" s="2" t="e">
        <f>TRUNC(IF((J247+K247), (J247/(J247+K247)*O247), 0),2)</f>
        <v>#VALUE!</v>
      </c>
      <c r="N247" s="2" t="e">
        <f>TRUNC(IF((J247+K247), (K247/(J247+K247)*O247), 0),2)</f>
        <v>#VALUE!</v>
      </c>
      <c r="O247" s="2" t="e">
        <f>TRUNC(L247*E247,2)</f>
        <v>#VALUE!</v>
      </c>
      <c r="P247" s="3" t="e">
        <f>IF(O247&lt;=(Referencial!O247*1.05),"PREÇO VÁLIDO","PREÇO INVÁLIDO")</f>
        <v>#VALUE!</v>
      </c>
      <c r="Q247" s="2" t="e">
        <f>(O247/Referencial!O247)-1</f>
        <v>#VALUE!</v>
      </c>
    </row>
    <row r="248" spans="1:17" ht="24.95" customHeight="1">
      <c r="A248" s="3" t="s">
        <v>21</v>
      </c>
      <c r="B248" s="3"/>
      <c r="C248" s="3" t="s">
        <v>354</v>
      </c>
      <c r="D248" s="3"/>
      <c r="E248" s="3">
        <v>0</v>
      </c>
      <c r="F248" s="1"/>
      <c r="G248" s="1"/>
      <c r="H248" s="3"/>
      <c r="I248" s="5"/>
      <c r="J248" s="3"/>
      <c r="K248" s="3"/>
      <c r="L248" s="3"/>
      <c r="M248" s="3"/>
      <c r="N248" s="3"/>
      <c r="O248" s="3"/>
      <c r="P248" s="3"/>
      <c r="Q248" s="2"/>
    </row>
    <row r="249" spans="1:17" ht="24.95" customHeight="1">
      <c r="A249" s="3" t="s">
        <v>21</v>
      </c>
      <c r="B249" s="3" t="s">
        <v>355</v>
      </c>
      <c r="C249" s="3" t="s">
        <v>356</v>
      </c>
      <c r="D249" s="3" t="s">
        <v>26</v>
      </c>
      <c r="E249" s="3">
        <v>2</v>
      </c>
      <c r="F249" s="1" t="s">
        <v>27</v>
      </c>
      <c r="G249" s="1" t="s">
        <v>27</v>
      </c>
      <c r="H249" s="2" t="e">
        <f>F249+G249</f>
        <v>#VALUE!</v>
      </c>
      <c r="I249" s="5">
        <v>29.79</v>
      </c>
      <c r="J249" s="2" t="e">
        <f>F249+(I249/100*F249)</f>
        <v>#VALUE!</v>
      </c>
      <c r="K249" s="2" t="e">
        <f>G249+(I249/100*G249)</f>
        <v>#VALUE!</v>
      </c>
      <c r="L249" s="2" t="e">
        <f>TRUNC(J249+K249,2)</f>
        <v>#VALUE!</v>
      </c>
      <c r="M249" s="2" t="e">
        <f>TRUNC(IF((J249+K249), (J249/(J249+K249)*O249), 0),2)</f>
        <v>#VALUE!</v>
      </c>
      <c r="N249" s="2" t="e">
        <f>TRUNC(IF((J249+K249), (K249/(J249+K249)*O249), 0),2)</f>
        <v>#VALUE!</v>
      </c>
      <c r="O249" s="2" t="e">
        <f>TRUNC(L249*E249,2)</f>
        <v>#VALUE!</v>
      </c>
      <c r="P249" s="3" t="e">
        <f>IF(O249&lt;=(Referencial!O249*1.05),"PREÇO VÁLIDO","PREÇO INVÁLIDO")</f>
        <v>#VALUE!</v>
      </c>
      <c r="Q249" s="2" t="e">
        <f>(O249/Referencial!O249)-1</f>
        <v>#VALUE!</v>
      </c>
    </row>
    <row r="250" spans="1:17" ht="24.95" customHeight="1">
      <c r="A250" s="3" t="s">
        <v>21</v>
      </c>
      <c r="B250" s="3"/>
      <c r="C250" s="3" t="s">
        <v>357</v>
      </c>
      <c r="D250" s="3"/>
      <c r="E250" s="3">
        <v>0</v>
      </c>
      <c r="F250" s="1"/>
      <c r="G250" s="1"/>
      <c r="H250" s="3"/>
      <c r="I250" s="5"/>
      <c r="J250" s="3"/>
      <c r="K250" s="3"/>
      <c r="L250" s="3"/>
      <c r="M250" s="3"/>
      <c r="N250" s="3"/>
      <c r="O250" s="3"/>
      <c r="P250" s="3"/>
      <c r="Q250" s="2"/>
    </row>
    <row r="251" spans="1:17" ht="24.95" customHeight="1">
      <c r="A251" s="3" t="s">
        <v>21</v>
      </c>
      <c r="B251" s="3" t="s">
        <v>358</v>
      </c>
      <c r="C251" s="3" t="s">
        <v>359</v>
      </c>
      <c r="D251" s="3" t="s">
        <v>43</v>
      </c>
      <c r="E251" s="3">
        <v>224.5</v>
      </c>
      <c r="F251" s="1" t="s">
        <v>27</v>
      </c>
      <c r="G251" s="1" t="s">
        <v>27</v>
      </c>
      <c r="H251" s="2" t="e">
        <f t="shared" ref="H251:H264" si="70">F251+G251</f>
        <v>#VALUE!</v>
      </c>
      <c r="I251" s="5">
        <v>29.79</v>
      </c>
      <c r="J251" s="2" t="e">
        <f t="shared" ref="J251:J264" si="71">F251+(I251/100*F251)</f>
        <v>#VALUE!</v>
      </c>
      <c r="K251" s="2" t="e">
        <f t="shared" ref="K251:K264" si="72">G251+(I251/100*G251)</f>
        <v>#VALUE!</v>
      </c>
      <c r="L251" s="2" t="e">
        <f t="shared" ref="L251:L264" si="73">TRUNC(J251+K251,2)</f>
        <v>#VALUE!</v>
      </c>
      <c r="M251" s="2" t="e">
        <f t="shared" ref="M251:M264" si="74">TRUNC(IF((J251+K251), (J251/(J251+K251)*O251), 0),2)</f>
        <v>#VALUE!</v>
      </c>
      <c r="N251" s="2" t="e">
        <f t="shared" ref="N251:N264" si="75">TRUNC(IF((J251+K251), (K251/(J251+K251)*O251), 0),2)</f>
        <v>#VALUE!</v>
      </c>
      <c r="O251" s="2" t="e">
        <f t="shared" ref="O251:O264" si="76">TRUNC(L251*E251,2)</f>
        <v>#VALUE!</v>
      </c>
      <c r="P251" s="3" t="e">
        <f>IF(O251&lt;=(Referencial!O251*1.05),"PREÇO VÁLIDO","PREÇO INVÁLIDO")</f>
        <v>#VALUE!</v>
      </c>
      <c r="Q251" s="2" t="e">
        <f>(O251/Referencial!O251)-1</f>
        <v>#VALUE!</v>
      </c>
    </row>
    <row r="252" spans="1:17" ht="24.95" customHeight="1">
      <c r="A252" s="3" t="s">
        <v>21</v>
      </c>
      <c r="B252" s="3" t="s">
        <v>358</v>
      </c>
      <c r="C252" s="3" t="s">
        <v>359</v>
      </c>
      <c r="D252" s="3" t="s">
        <v>43</v>
      </c>
      <c r="E252" s="3">
        <v>135.30000000000001</v>
      </c>
      <c r="F252" s="1" t="s">
        <v>27</v>
      </c>
      <c r="G252" s="1" t="s">
        <v>27</v>
      </c>
      <c r="H252" s="2" t="e">
        <f t="shared" si="70"/>
        <v>#VALUE!</v>
      </c>
      <c r="I252" s="5">
        <v>29.79</v>
      </c>
      <c r="J252" s="2" t="e">
        <f t="shared" si="71"/>
        <v>#VALUE!</v>
      </c>
      <c r="K252" s="2" t="e">
        <f t="shared" si="72"/>
        <v>#VALUE!</v>
      </c>
      <c r="L252" s="2" t="e">
        <f t="shared" si="73"/>
        <v>#VALUE!</v>
      </c>
      <c r="M252" s="2" t="e">
        <f t="shared" si="74"/>
        <v>#VALUE!</v>
      </c>
      <c r="N252" s="2" t="e">
        <f t="shared" si="75"/>
        <v>#VALUE!</v>
      </c>
      <c r="O252" s="2" t="e">
        <f t="shared" si="76"/>
        <v>#VALUE!</v>
      </c>
      <c r="P252" s="3" t="e">
        <f>IF(O252&lt;=(Referencial!O252*1.05),"PREÇO VÁLIDO","PREÇO INVÁLIDO")</f>
        <v>#VALUE!</v>
      </c>
      <c r="Q252" s="2" t="e">
        <f>(O252/Referencial!O252)-1</f>
        <v>#VALUE!</v>
      </c>
    </row>
    <row r="253" spans="1:17" ht="24.95" customHeight="1">
      <c r="A253" s="3" t="s">
        <v>21</v>
      </c>
      <c r="B253" s="3" t="s">
        <v>358</v>
      </c>
      <c r="C253" s="3" t="s">
        <v>359</v>
      </c>
      <c r="D253" s="3" t="s">
        <v>43</v>
      </c>
      <c r="E253" s="3">
        <v>223.7</v>
      </c>
      <c r="F253" s="1" t="s">
        <v>27</v>
      </c>
      <c r="G253" s="1" t="s">
        <v>27</v>
      </c>
      <c r="H253" s="2" t="e">
        <f t="shared" si="70"/>
        <v>#VALUE!</v>
      </c>
      <c r="I253" s="5">
        <v>29.79</v>
      </c>
      <c r="J253" s="2" t="e">
        <f t="shared" si="71"/>
        <v>#VALUE!</v>
      </c>
      <c r="K253" s="2" t="e">
        <f t="shared" si="72"/>
        <v>#VALUE!</v>
      </c>
      <c r="L253" s="2" t="e">
        <f t="shared" si="73"/>
        <v>#VALUE!</v>
      </c>
      <c r="M253" s="2" t="e">
        <f t="shared" si="74"/>
        <v>#VALUE!</v>
      </c>
      <c r="N253" s="2" t="e">
        <f t="shared" si="75"/>
        <v>#VALUE!</v>
      </c>
      <c r="O253" s="2" t="e">
        <f t="shared" si="76"/>
        <v>#VALUE!</v>
      </c>
      <c r="P253" s="3" t="e">
        <f>IF(O253&lt;=(Referencial!O253*1.05),"PREÇO VÁLIDO","PREÇO INVÁLIDO")</f>
        <v>#VALUE!</v>
      </c>
      <c r="Q253" s="2" t="e">
        <f>(O253/Referencial!O253)-1</f>
        <v>#VALUE!</v>
      </c>
    </row>
    <row r="254" spans="1:17" ht="24.95" customHeight="1">
      <c r="A254" s="3" t="s">
        <v>21</v>
      </c>
      <c r="B254" s="3" t="s">
        <v>360</v>
      </c>
      <c r="C254" s="3" t="s">
        <v>361</v>
      </c>
      <c r="D254" s="3" t="s">
        <v>43</v>
      </c>
      <c r="E254" s="3">
        <v>201.2</v>
      </c>
      <c r="F254" s="1" t="s">
        <v>27</v>
      </c>
      <c r="G254" s="1" t="s">
        <v>27</v>
      </c>
      <c r="H254" s="2" t="e">
        <f t="shared" si="70"/>
        <v>#VALUE!</v>
      </c>
      <c r="I254" s="5">
        <v>29.79</v>
      </c>
      <c r="J254" s="2" t="e">
        <f t="shared" si="71"/>
        <v>#VALUE!</v>
      </c>
      <c r="K254" s="2" t="e">
        <f t="shared" si="72"/>
        <v>#VALUE!</v>
      </c>
      <c r="L254" s="2" t="e">
        <f t="shared" si="73"/>
        <v>#VALUE!</v>
      </c>
      <c r="M254" s="2" t="e">
        <f t="shared" si="74"/>
        <v>#VALUE!</v>
      </c>
      <c r="N254" s="2" t="e">
        <f t="shared" si="75"/>
        <v>#VALUE!</v>
      </c>
      <c r="O254" s="2" t="e">
        <f t="shared" si="76"/>
        <v>#VALUE!</v>
      </c>
      <c r="P254" s="3" t="e">
        <f>IF(O254&lt;=(Referencial!O254*1.05),"PREÇO VÁLIDO","PREÇO INVÁLIDO")</f>
        <v>#VALUE!</v>
      </c>
      <c r="Q254" s="2" t="e">
        <f>(O254/Referencial!O254)-1</f>
        <v>#VALUE!</v>
      </c>
    </row>
    <row r="255" spans="1:17" ht="24.95" customHeight="1">
      <c r="A255" s="3" t="s">
        <v>21</v>
      </c>
      <c r="B255" s="3" t="s">
        <v>360</v>
      </c>
      <c r="C255" s="3" t="s">
        <v>361</v>
      </c>
      <c r="D255" s="3" t="s">
        <v>43</v>
      </c>
      <c r="E255" s="3">
        <v>25.6</v>
      </c>
      <c r="F255" s="1" t="s">
        <v>27</v>
      </c>
      <c r="G255" s="1" t="s">
        <v>27</v>
      </c>
      <c r="H255" s="2" t="e">
        <f t="shared" si="70"/>
        <v>#VALUE!</v>
      </c>
      <c r="I255" s="5">
        <v>29.79</v>
      </c>
      <c r="J255" s="2" t="e">
        <f t="shared" si="71"/>
        <v>#VALUE!</v>
      </c>
      <c r="K255" s="2" t="e">
        <f t="shared" si="72"/>
        <v>#VALUE!</v>
      </c>
      <c r="L255" s="2" t="e">
        <f t="shared" si="73"/>
        <v>#VALUE!</v>
      </c>
      <c r="M255" s="2" t="e">
        <f t="shared" si="74"/>
        <v>#VALUE!</v>
      </c>
      <c r="N255" s="2" t="e">
        <f t="shared" si="75"/>
        <v>#VALUE!</v>
      </c>
      <c r="O255" s="2" t="e">
        <f t="shared" si="76"/>
        <v>#VALUE!</v>
      </c>
      <c r="P255" s="3" t="e">
        <f>IF(O255&lt;=(Referencial!O255*1.05),"PREÇO VÁLIDO","PREÇO INVÁLIDO")</f>
        <v>#VALUE!</v>
      </c>
      <c r="Q255" s="2" t="e">
        <f>(O255/Referencial!O255)-1</f>
        <v>#VALUE!</v>
      </c>
    </row>
    <row r="256" spans="1:17" ht="24.95" customHeight="1">
      <c r="A256" s="3" t="s">
        <v>21</v>
      </c>
      <c r="B256" s="3" t="s">
        <v>360</v>
      </c>
      <c r="C256" s="3" t="s">
        <v>361</v>
      </c>
      <c r="D256" s="3" t="s">
        <v>43</v>
      </c>
      <c r="E256" s="3">
        <v>132.1</v>
      </c>
      <c r="F256" s="1" t="s">
        <v>27</v>
      </c>
      <c r="G256" s="1" t="s">
        <v>27</v>
      </c>
      <c r="H256" s="2" t="e">
        <f t="shared" si="70"/>
        <v>#VALUE!</v>
      </c>
      <c r="I256" s="5">
        <v>29.79</v>
      </c>
      <c r="J256" s="2" t="e">
        <f t="shared" si="71"/>
        <v>#VALUE!</v>
      </c>
      <c r="K256" s="2" t="e">
        <f t="shared" si="72"/>
        <v>#VALUE!</v>
      </c>
      <c r="L256" s="2" t="e">
        <f t="shared" si="73"/>
        <v>#VALUE!</v>
      </c>
      <c r="M256" s="2" t="e">
        <f t="shared" si="74"/>
        <v>#VALUE!</v>
      </c>
      <c r="N256" s="2" t="e">
        <f t="shared" si="75"/>
        <v>#VALUE!</v>
      </c>
      <c r="O256" s="2" t="e">
        <f t="shared" si="76"/>
        <v>#VALUE!</v>
      </c>
      <c r="P256" s="3" t="e">
        <f>IF(O256&lt;=(Referencial!O256*1.05),"PREÇO VÁLIDO","PREÇO INVÁLIDO")</f>
        <v>#VALUE!</v>
      </c>
      <c r="Q256" s="2" t="e">
        <f>(O256/Referencial!O256)-1</f>
        <v>#VALUE!</v>
      </c>
    </row>
    <row r="257" spans="1:17" ht="24.95" customHeight="1">
      <c r="A257" s="3" t="s">
        <v>21</v>
      </c>
      <c r="B257" s="3" t="s">
        <v>362</v>
      </c>
      <c r="C257" s="3" t="s">
        <v>363</v>
      </c>
      <c r="D257" s="3" t="s">
        <v>43</v>
      </c>
      <c r="E257" s="3">
        <v>128.1</v>
      </c>
      <c r="F257" s="1" t="s">
        <v>27</v>
      </c>
      <c r="G257" s="1" t="s">
        <v>27</v>
      </c>
      <c r="H257" s="2" t="e">
        <f t="shared" si="70"/>
        <v>#VALUE!</v>
      </c>
      <c r="I257" s="5">
        <v>29.79</v>
      </c>
      <c r="J257" s="2" t="e">
        <f t="shared" si="71"/>
        <v>#VALUE!</v>
      </c>
      <c r="K257" s="2" t="e">
        <f t="shared" si="72"/>
        <v>#VALUE!</v>
      </c>
      <c r="L257" s="2" t="e">
        <f t="shared" si="73"/>
        <v>#VALUE!</v>
      </c>
      <c r="M257" s="2" t="e">
        <f t="shared" si="74"/>
        <v>#VALUE!</v>
      </c>
      <c r="N257" s="2" t="e">
        <f t="shared" si="75"/>
        <v>#VALUE!</v>
      </c>
      <c r="O257" s="2" t="e">
        <f t="shared" si="76"/>
        <v>#VALUE!</v>
      </c>
      <c r="P257" s="3" t="e">
        <f>IF(O257&lt;=(Referencial!O257*1.05),"PREÇO VÁLIDO","PREÇO INVÁLIDO")</f>
        <v>#VALUE!</v>
      </c>
      <c r="Q257" s="2" t="e">
        <f>(O257/Referencial!O257)-1</f>
        <v>#VALUE!</v>
      </c>
    </row>
    <row r="258" spans="1:17" ht="24.95" customHeight="1">
      <c r="A258" s="3" t="s">
        <v>21</v>
      </c>
      <c r="B258" s="3" t="s">
        <v>362</v>
      </c>
      <c r="C258" s="3" t="s">
        <v>363</v>
      </c>
      <c r="D258" s="3" t="s">
        <v>43</v>
      </c>
      <c r="E258" s="3">
        <v>135.80000000000001</v>
      </c>
      <c r="F258" s="1" t="s">
        <v>27</v>
      </c>
      <c r="G258" s="1" t="s">
        <v>27</v>
      </c>
      <c r="H258" s="2" t="e">
        <f t="shared" si="70"/>
        <v>#VALUE!</v>
      </c>
      <c r="I258" s="5">
        <v>29.79</v>
      </c>
      <c r="J258" s="2" t="e">
        <f t="shared" si="71"/>
        <v>#VALUE!</v>
      </c>
      <c r="K258" s="2" t="e">
        <f t="shared" si="72"/>
        <v>#VALUE!</v>
      </c>
      <c r="L258" s="2" t="e">
        <f t="shared" si="73"/>
        <v>#VALUE!</v>
      </c>
      <c r="M258" s="2" t="e">
        <f t="shared" si="74"/>
        <v>#VALUE!</v>
      </c>
      <c r="N258" s="2" t="e">
        <f t="shared" si="75"/>
        <v>#VALUE!</v>
      </c>
      <c r="O258" s="2" t="e">
        <f t="shared" si="76"/>
        <v>#VALUE!</v>
      </c>
      <c r="P258" s="3" t="e">
        <f>IF(O258&lt;=(Referencial!O258*1.05),"PREÇO VÁLIDO","PREÇO INVÁLIDO")</f>
        <v>#VALUE!</v>
      </c>
      <c r="Q258" s="2" t="e">
        <f>(O258/Referencial!O258)-1</f>
        <v>#VALUE!</v>
      </c>
    </row>
    <row r="259" spans="1:17" ht="24.95" customHeight="1">
      <c r="A259" s="3" t="s">
        <v>21</v>
      </c>
      <c r="B259" s="3" t="s">
        <v>362</v>
      </c>
      <c r="C259" s="3" t="s">
        <v>363</v>
      </c>
      <c r="D259" s="3" t="s">
        <v>43</v>
      </c>
      <c r="E259" s="3">
        <v>141.30000000000001</v>
      </c>
      <c r="F259" s="1" t="s">
        <v>27</v>
      </c>
      <c r="G259" s="1" t="s">
        <v>27</v>
      </c>
      <c r="H259" s="2" t="e">
        <f t="shared" si="70"/>
        <v>#VALUE!</v>
      </c>
      <c r="I259" s="5">
        <v>29.79</v>
      </c>
      <c r="J259" s="2" t="e">
        <f t="shared" si="71"/>
        <v>#VALUE!</v>
      </c>
      <c r="K259" s="2" t="e">
        <f t="shared" si="72"/>
        <v>#VALUE!</v>
      </c>
      <c r="L259" s="2" t="e">
        <f t="shared" si="73"/>
        <v>#VALUE!</v>
      </c>
      <c r="M259" s="2" t="e">
        <f t="shared" si="74"/>
        <v>#VALUE!</v>
      </c>
      <c r="N259" s="2" t="e">
        <f t="shared" si="75"/>
        <v>#VALUE!</v>
      </c>
      <c r="O259" s="2" t="e">
        <f t="shared" si="76"/>
        <v>#VALUE!</v>
      </c>
      <c r="P259" s="3" t="e">
        <f>IF(O259&lt;=(Referencial!O259*1.05),"PREÇO VÁLIDO","PREÇO INVÁLIDO")</f>
        <v>#VALUE!</v>
      </c>
      <c r="Q259" s="2" t="e">
        <f>(O259/Referencial!O259)-1</f>
        <v>#VALUE!</v>
      </c>
    </row>
    <row r="260" spans="1:17" ht="24.95" customHeight="1">
      <c r="A260" s="3" t="s">
        <v>21</v>
      </c>
      <c r="B260" s="3" t="s">
        <v>364</v>
      </c>
      <c r="C260" s="3" t="s">
        <v>365</v>
      </c>
      <c r="D260" s="3" t="s">
        <v>43</v>
      </c>
      <c r="E260" s="3">
        <v>29.1</v>
      </c>
      <c r="F260" s="1" t="s">
        <v>27</v>
      </c>
      <c r="G260" s="1" t="s">
        <v>27</v>
      </c>
      <c r="H260" s="2" t="e">
        <f t="shared" si="70"/>
        <v>#VALUE!</v>
      </c>
      <c r="I260" s="5">
        <v>29.79</v>
      </c>
      <c r="J260" s="2" t="e">
        <f t="shared" si="71"/>
        <v>#VALUE!</v>
      </c>
      <c r="K260" s="2" t="e">
        <f t="shared" si="72"/>
        <v>#VALUE!</v>
      </c>
      <c r="L260" s="2" t="e">
        <f t="shared" si="73"/>
        <v>#VALUE!</v>
      </c>
      <c r="M260" s="2" t="e">
        <f t="shared" si="74"/>
        <v>#VALUE!</v>
      </c>
      <c r="N260" s="2" t="e">
        <f t="shared" si="75"/>
        <v>#VALUE!</v>
      </c>
      <c r="O260" s="2" t="e">
        <f t="shared" si="76"/>
        <v>#VALUE!</v>
      </c>
      <c r="P260" s="3" t="e">
        <f>IF(O260&lt;=(Referencial!O260*1.05),"PREÇO VÁLIDO","PREÇO INVÁLIDO")</f>
        <v>#VALUE!</v>
      </c>
      <c r="Q260" s="2" t="e">
        <f>(O260/Referencial!O260)-1</f>
        <v>#VALUE!</v>
      </c>
    </row>
    <row r="261" spans="1:17" ht="24.95" customHeight="1">
      <c r="A261" s="3" t="s">
        <v>21</v>
      </c>
      <c r="B261" s="3" t="s">
        <v>364</v>
      </c>
      <c r="C261" s="3" t="s">
        <v>365</v>
      </c>
      <c r="D261" s="3" t="s">
        <v>43</v>
      </c>
      <c r="E261" s="3">
        <v>29.1</v>
      </c>
      <c r="F261" s="1" t="s">
        <v>27</v>
      </c>
      <c r="G261" s="1" t="s">
        <v>27</v>
      </c>
      <c r="H261" s="2" t="e">
        <f t="shared" si="70"/>
        <v>#VALUE!</v>
      </c>
      <c r="I261" s="5">
        <v>29.79</v>
      </c>
      <c r="J261" s="2" t="e">
        <f t="shared" si="71"/>
        <v>#VALUE!</v>
      </c>
      <c r="K261" s="2" t="e">
        <f t="shared" si="72"/>
        <v>#VALUE!</v>
      </c>
      <c r="L261" s="2" t="e">
        <f t="shared" si="73"/>
        <v>#VALUE!</v>
      </c>
      <c r="M261" s="2" t="e">
        <f t="shared" si="74"/>
        <v>#VALUE!</v>
      </c>
      <c r="N261" s="2" t="e">
        <f t="shared" si="75"/>
        <v>#VALUE!</v>
      </c>
      <c r="O261" s="2" t="e">
        <f t="shared" si="76"/>
        <v>#VALUE!</v>
      </c>
      <c r="P261" s="3" t="e">
        <f>IF(O261&lt;=(Referencial!O261*1.05),"PREÇO VÁLIDO","PREÇO INVÁLIDO")</f>
        <v>#VALUE!</v>
      </c>
      <c r="Q261" s="2" t="e">
        <f>(O261/Referencial!O261)-1</f>
        <v>#VALUE!</v>
      </c>
    </row>
    <row r="262" spans="1:17" ht="24.95" customHeight="1">
      <c r="A262" s="3" t="s">
        <v>21</v>
      </c>
      <c r="B262" s="3" t="s">
        <v>364</v>
      </c>
      <c r="C262" s="3" t="s">
        <v>365</v>
      </c>
      <c r="D262" s="3" t="s">
        <v>43</v>
      </c>
      <c r="E262" s="3">
        <v>29.1</v>
      </c>
      <c r="F262" s="1" t="s">
        <v>27</v>
      </c>
      <c r="G262" s="1" t="s">
        <v>27</v>
      </c>
      <c r="H262" s="2" t="e">
        <f t="shared" si="70"/>
        <v>#VALUE!</v>
      </c>
      <c r="I262" s="5">
        <v>29.79</v>
      </c>
      <c r="J262" s="2" t="e">
        <f t="shared" si="71"/>
        <v>#VALUE!</v>
      </c>
      <c r="K262" s="2" t="e">
        <f t="shared" si="72"/>
        <v>#VALUE!</v>
      </c>
      <c r="L262" s="2" t="e">
        <f t="shared" si="73"/>
        <v>#VALUE!</v>
      </c>
      <c r="M262" s="2" t="e">
        <f t="shared" si="74"/>
        <v>#VALUE!</v>
      </c>
      <c r="N262" s="2" t="e">
        <f t="shared" si="75"/>
        <v>#VALUE!</v>
      </c>
      <c r="O262" s="2" t="e">
        <f t="shared" si="76"/>
        <v>#VALUE!</v>
      </c>
      <c r="P262" s="3" t="e">
        <f>IF(O262&lt;=(Referencial!O262*1.05),"PREÇO VÁLIDO","PREÇO INVÁLIDO")</f>
        <v>#VALUE!</v>
      </c>
      <c r="Q262" s="2" t="e">
        <f>(O262/Referencial!O262)-1</f>
        <v>#VALUE!</v>
      </c>
    </row>
    <row r="263" spans="1:17" ht="24.95" customHeight="1">
      <c r="A263" s="3" t="s">
        <v>21</v>
      </c>
      <c r="B263" s="3" t="s">
        <v>364</v>
      </c>
      <c r="C263" s="3" t="s">
        <v>365</v>
      </c>
      <c r="D263" s="3" t="s">
        <v>43</v>
      </c>
      <c r="E263" s="3">
        <v>29.1</v>
      </c>
      <c r="F263" s="1" t="s">
        <v>27</v>
      </c>
      <c r="G263" s="1" t="s">
        <v>27</v>
      </c>
      <c r="H263" s="2" t="e">
        <f t="shared" si="70"/>
        <v>#VALUE!</v>
      </c>
      <c r="I263" s="5">
        <v>29.79</v>
      </c>
      <c r="J263" s="2" t="e">
        <f t="shared" si="71"/>
        <v>#VALUE!</v>
      </c>
      <c r="K263" s="2" t="e">
        <f t="shared" si="72"/>
        <v>#VALUE!</v>
      </c>
      <c r="L263" s="2" t="e">
        <f t="shared" si="73"/>
        <v>#VALUE!</v>
      </c>
      <c r="M263" s="2" t="e">
        <f t="shared" si="74"/>
        <v>#VALUE!</v>
      </c>
      <c r="N263" s="2" t="e">
        <f t="shared" si="75"/>
        <v>#VALUE!</v>
      </c>
      <c r="O263" s="2" t="e">
        <f t="shared" si="76"/>
        <v>#VALUE!</v>
      </c>
      <c r="P263" s="3" t="e">
        <f>IF(O263&lt;=(Referencial!O263*1.05),"PREÇO VÁLIDO","PREÇO INVÁLIDO")</f>
        <v>#VALUE!</v>
      </c>
      <c r="Q263" s="2" t="e">
        <f>(O263/Referencial!O263)-1</f>
        <v>#VALUE!</v>
      </c>
    </row>
    <row r="264" spans="1:17" ht="24.95" customHeight="1">
      <c r="A264" s="3" t="s">
        <v>21</v>
      </c>
      <c r="B264" s="3" t="s">
        <v>364</v>
      </c>
      <c r="C264" s="3" t="s">
        <v>365</v>
      </c>
      <c r="D264" s="3" t="s">
        <v>43</v>
      </c>
      <c r="E264" s="3">
        <v>29.1</v>
      </c>
      <c r="F264" s="1" t="s">
        <v>27</v>
      </c>
      <c r="G264" s="1" t="s">
        <v>27</v>
      </c>
      <c r="H264" s="2" t="e">
        <f t="shared" si="70"/>
        <v>#VALUE!</v>
      </c>
      <c r="I264" s="5">
        <v>29.79</v>
      </c>
      <c r="J264" s="2" t="e">
        <f t="shared" si="71"/>
        <v>#VALUE!</v>
      </c>
      <c r="K264" s="2" t="e">
        <f t="shared" si="72"/>
        <v>#VALUE!</v>
      </c>
      <c r="L264" s="2" t="e">
        <f t="shared" si="73"/>
        <v>#VALUE!</v>
      </c>
      <c r="M264" s="2" t="e">
        <f t="shared" si="74"/>
        <v>#VALUE!</v>
      </c>
      <c r="N264" s="2" t="e">
        <f t="shared" si="75"/>
        <v>#VALUE!</v>
      </c>
      <c r="O264" s="2" t="e">
        <f t="shared" si="76"/>
        <v>#VALUE!</v>
      </c>
      <c r="P264" s="3" t="e">
        <f>IF(O264&lt;=(Referencial!O264*1.05),"PREÇO VÁLIDO","PREÇO INVÁLIDO")</f>
        <v>#VALUE!</v>
      </c>
      <c r="Q264" s="2" t="e">
        <f>(O264/Referencial!O264)-1</f>
        <v>#VALUE!</v>
      </c>
    </row>
    <row r="265" spans="1:17">
      <c r="N265" s="7" t="s">
        <v>98</v>
      </c>
      <c r="O265" s="8" t="e">
        <f>TRUNC(SUM(O187:O264),2)</f>
        <v>#VALUE!</v>
      </c>
    </row>
    <row r="267" spans="1:17">
      <c r="A267" s="9" t="s">
        <v>366</v>
      </c>
    </row>
    <row r="268" spans="1:17">
      <c r="A268" s="11" t="s">
        <v>4</v>
      </c>
      <c r="B268" s="11" t="s">
        <v>5</v>
      </c>
      <c r="C268" s="11" t="s">
        <v>6</v>
      </c>
      <c r="D268" s="11" t="s">
        <v>7</v>
      </c>
      <c r="E268" s="11" t="s">
        <v>8</v>
      </c>
      <c r="F268" s="1" t="s">
        <v>9</v>
      </c>
      <c r="G268" s="1" t="s">
        <v>10</v>
      </c>
      <c r="H268" s="11" t="s">
        <v>12</v>
      </c>
      <c r="I268" s="11" t="s">
        <v>13</v>
      </c>
      <c r="J268" s="11" t="s">
        <v>14</v>
      </c>
      <c r="K268" s="11" t="s">
        <v>15</v>
      </c>
      <c r="L268" s="11" t="s">
        <v>11</v>
      </c>
      <c r="M268" s="11" t="s">
        <v>16</v>
      </c>
      <c r="N268" s="11" t="s">
        <v>17</v>
      </c>
      <c r="O268" s="11" t="s">
        <v>18</v>
      </c>
      <c r="P268" s="11" t="s">
        <v>19</v>
      </c>
      <c r="Q268" s="11" t="s">
        <v>20</v>
      </c>
    </row>
    <row r="269" spans="1:17" ht="24.95" customHeight="1">
      <c r="A269" s="3" t="s">
        <v>21</v>
      </c>
      <c r="B269" s="3"/>
      <c r="C269" s="3" t="s">
        <v>367</v>
      </c>
      <c r="D269" s="3"/>
      <c r="E269" s="3">
        <v>0</v>
      </c>
      <c r="F269" s="1"/>
      <c r="G269" s="1"/>
      <c r="H269" s="3"/>
      <c r="I269" s="5"/>
      <c r="J269" s="3"/>
      <c r="K269" s="3"/>
      <c r="L269" s="3"/>
      <c r="M269" s="3"/>
      <c r="N269" s="3"/>
      <c r="O269" s="3"/>
      <c r="P269" s="3"/>
      <c r="Q269" s="2"/>
    </row>
    <row r="270" spans="1:17" ht="24.95" customHeight="1">
      <c r="A270" s="3" t="s">
        <v>21</v>
      </c>
      <c r="B270" s="3"/>
      <c r="C270" s="3" t="s">
        <v>368</v>
      </c>
      <c r="D270" s="3"/>
      <c r="E270" s="3">
        <v>0</v>
      </c>
      <c r="F270" s="1"/>
      <c r="G270" s="1"/>
      <c r="H270" s="3"/>
      <c r="I270" s="5"/>
      <c r="J270" s="3"/>
      <c r="K270" s="3"/>
      <c r="L270" s="3"/>
      <c r="M270" s="3"/>
      <c r="N270" s="3"/>
      <c r="O270" s="3"/>
      <c r="P270" s="3"/>
      <c r="Q270" s="2"/>
    </row>
    <row r="271" spans="1:17" ht="24.95" customHeight="1">
      <c r="A271" s="3" t="s">
        <v>21</v>
      </c>
      <c r="B271" s="3" t="s">
        <v>369</v>
      </c>
      <c r="C271" s="3" t="s">
        <v>370</v>
      </c>
      <c r="D271" s="3" t="s">
        <v>26</v>
      </c>
      <c r="E271" s="3">
        <v>1</v>
      </c>
      <c r="F271" s="1" t="s">
        <v>27</v>
      </c>
      <c r="G271" s="1" t="s">
        <v>27</v>
      </c>
      <c r="H271" s="2" t="e">
        <f>F271+G271</f>
        <v>#VALUE!</v>
      </c>
      <c r="I271" s="5">
        <v>21.38</v>
      </c>
      <c r="J271" s="2" t="e">
        <f>F271+(I271/100*F271)</f>
        <v>#VALUE!</v>
      </c>
      <c r="K271" s="2" t="e">
        <f>G271+(I271/100*G271)</f>
        <v>#VALUE!</v>
      </c>
      <c r="L271" s="2" t="e">
        <f>TRUNC(J271+K271,2)</f>
        <v>#VALUE!</v>
      </c>
      <c r="M271" s="2" t="e">
        <f>TRUNC(IF((J271+K271), (J271/(J271+K271)*O271), 0),2)</f>
        <v>#VALUE!</v>
      </c>
      <c r="N271" s="2" t="e">
        <f>TRUNC(IF((J271+K271), (K271/(J271+K271)*O271), 0),2)</f>
        <v>#VALUE!</v>
      </c>
      <c r="O271" s="2" t="e">
        <f>TRUNC(L271*E271,2)</f>
        <v>#VALUE!</v>
      </c>
      <c r="P271" s="3" t="e">
        <f>IF(O271&lt;=(Referencial!O271*1.05),"PREÇO VÁLIDO","PREÇO INVÁLIDO")</f>
        <v>#VALUE!</v>
      </c>
      <c r="Q271" s="2" t="e">
        <f>(O271/Referencial!O271)-1</f>
        <v>#VALUE!</v>
      </c>
    </row>
    <row r="272" spans="1:17" ht="24.95" customHeight="1">
      <c r="A272" s="3" t="s">
        <v>21</v>
      </c>
      <c r="B272" s="3"/>
      <c r="C272" s="3" t="s">
        <v>371</v>
      </c>
      <c r="D272" s="3"/>
      <c r="E272" s="3">
        <v>0</v>
      </c>
      <c r="F272" s="1"/>
      <c r="G272" s="1"/>
      <c r="H272" s="3"/>
      <c r="I272" s="5"/>
      <c r="J272" s="3"/>
      <c r="K272" s="3"/>
      <c r="L272" s="3"/>
      <c r="M272" s="3"/>
      <c r="N272" s="3"/>
      <c r="O272" s="3"/>
      <c r="P272" s="3"/>
      <c r="Q272" s="2"/>
    </row>
    <row r="273" spans="1:17" ht="24.95" customHeight="1">
      <c r="A273" s="3" t="s">
        <v>21</v>
      </c>
      <c r="B273" s="3" t="s">
        <v>372</v>
      </c>
      <c r="C273" s="3" t="s">
        <v>373</v>
      </c>
      <c r="D273" s="3" t="s">
        <v>26</v>
      </c>
      <c r="E273" s="3">
        <v>2</v>
      </c>
      <c r="F273" s="1" t="s">
        <v>27</v>
      </c>
      <c r="G273" s="1" t="s">
        <v>27</v>
      </c>
      <c r="H273" s="2" t="e">
        <f>F273+G273</f>
        <v>#VALUE!</v>
      </c>
      <c r="I273" s="5">
        <v>29.79</v>
      </c>
      <c r="J273" s="2" t="e">
        <f>F273+(I273/100*F273)</f>
        <v>#VALUE!</v>
      </c>
      <c r="K273" s="2" t="e">
        <f>G273+(I273/100*G273)</f>
        <v>#VALUE!</v>
      </c>
      <c r="L273" s="2" t="e">
        <f>TRUNC(J273+K273,2)</f>
        <v>#VALUE!</v>
      </c>
      <c r="M273" s="2" t="e">
        <f>TRUNC(IF((J273+K273), (J273/(J273+K273)*O273), 0),2)</f>
        <v>#VALUE!</v>
      </c>
      <c r="N273" s="2" t="e">
        <f>TRUNC(IF((J273+K273), (K273/(J273+K273)*O273), 0),2)</f>
        <v>#VALUE!</v>
      </c>
      <c r="O273" s="2" t="e">
        <f>TRUNC(L273*E273,2)</f>
        <v>#VALUE!</v>
      </c>
      <c r="P273" s="3" t="e">
        <f>IF(O273&lt;=(Referencial!O273*1.05),"PREÇO VÁLIDO","PREÇO INVÁLIDO")</f>
        <v>#VALUE!</v>
      </c>
      <c r="Q273" s="2" t="e">
        <f>(O273/Referencial!O273)-1</f>
        <v>#VALUE!</v>
      </c>
    </row>
    <row r="274" spans="1:17" ht="24.95" customHeight="1">
      <c r="A274" s="3" t="s">
        <v>21</v>
      </c>
      <c r="B274" s="3" t="s">
        <v>374</v>
      </c>
      <c r="C274" s="3" t="s">
        <v>375</v>
      </c>
      <c r="D274" s="3" t="s">
        <v>26</v>
      </c>
      <c r="E274" s="3">
        <v>10</v>
      </c>
      <c r="F274" s="1" t="s">
        <v>27</v>
      </c>
      <c r="G274" s="1" t="s">
        <v>27</v>
      </c>
      <c r="H274" s="2" t="e">
        <f>F274+G274</f>
        <v>#VALUE!</v>
      </c>
      <c r="I274" s="5">
        <v>29.79</v>
      </c>
      <c r="J274" s="2" t="e">
        <f>F274+(I274/100*F274)</f>
        <v>#VALUE!</v>
      </c>
      <c r="K274" s="2" t="e">
        <f>G274+(I274/100*G274)</f>
        <v>#VALUE!</v>
      </c>
      <c r="L274" s="2" t="e">
        <f>TRUNC(J274+K274,2)</f>
        <v>#VALUE!</v>
      </c>
      <c r="M274" s="2" t="e">
        <f>TRUNC(IF((J274+K274), (J274/(J274+K274)*O274), 0),2)</f>
        <v>#VALUE!</v>
      </c>
      <c r="N274" s="2" t="e">
        <f>TRUNC(IF((J274+K274), (K274/(J274+K274)*O274), 0),2)</f>
        <v>#VALUE!</v>
      </c>
      <c r="O274" s="2" t="e">
        <f>TRUNC(L274*E274,2)</f>
        <v>#VALUE!</v>
      </c>
      <c r="P274" s="3" t="e">
        <f>IF(O274&lt;=(Referencial!O274*1.05),"PREÇO VÁLIDO","PREÇO INVÁLIDO")</f>
        <v>#VALUE!</v>
      </c>
      <c r="Q274" s="2" t="e">
        <f>(O274/Referencial!O274)-1</f>
        <v>#VALUE!</v>
      </c>
    </row>
    <row r="275" spans="1:17" ht="24.95" customHeight="1">
      <c r="A275" s="3" t="s">
        <v>21</v>
      </c>
      <c r="B275" s="3" t="s">
        <v>376</v>
      </c>
      <c r="C275" s="3" t="s">
        <v>377</v>
      </c>
      <c r="D275" s="3" t="s">
        <v>26</v>
      </c>
      <c r="E275" s="3">
        <v>9</v>
      </c>
      <c r="F275" s="1" t="s">
        <v>27</v>
      </c>
      <c r="G275" s="1" t="s">
        <v>27</v>
      </c>
      <c r="H275" s="2" t="e">
        <f>F275+G275</f>
        <v>#VALUE!</v>
      </c>
      <c r="I275" s="5">
        <v>29.79</v>
      </c>
      <c r="J275" s="2" t="e">
        <f>F275+(I275/100*F275)</f>
        <v>#VALUE!</v>
      </c>
      <c r="K275" s="2" t="e">
        <f>G275+(I275/100*G275)</f>
        <v>#VALUE!</v>
      </c>
      <c r="L275" s="2" t="e">
        <f>TRUNC(J275+K275,2)</f>
        <v>#VALUE!</v>
      </c>
      <c r="M275" s="2" t="e">
        <f>TRUNC(IF((J275+K275), (J275/(J275+K275)*O275), 0),2)</f>
        <v>#VALUE!</v>
      </c>
      <c r="N275" s="2" t="e">
        <f>TRUNC(IF((J275+K275), (K275/(J275+K275)*O275), 0),2)</f>
        <v>#VALUE!</v>
      </c>
      <c r="O275" s="2" t="e">
        <f>TRUNC(L275*E275,2)</f>
        <v>#VALUE!</v>
      </c>
      <c r="P275" s="3" t="e">
        <f>IF(O275&lt;=(Referencial!O275*1.05),"PREÇO VÁLIDO","PREÇO INVÁLIDO")</f>
        <v>#VALUE!</v>
      </c>
      <c r="Q275" s="2" t="e">
        <f>(O275/Referencial!O275)-1</f>
        <v>#VALUE!</v>
      </c>
    </row>
    <row r="276" spans="1:17" ht="24.95" customHeight="1">
      <c r="A276" s="3" t="s">
        <v>21</v>
      </c>
      <c r="B276" s="3" t="s">
        <v>378</v>
      </c>
      <c r="C276" s="3" t="s">
        <v>379</v>
      </c>
      <c r="D276" s="3" t="s">
        <v>26</v>
      </c>
      <c r="E276" s="3">
        <v>18</v>
      </c>
      <c r="F276" s="1" t="s">
        <v>27</v>
      </c>
      <c r="G276" s="1" t="s">
        <v>27</v>
      </c>
      <c r="H276" s="2" t="e">
        <f>F276+G276</f>
        <v>#VALUE!</v>
      </c>
      <c r="I276" s="5">
        <v>29.79</v>
      </c>
      <c r="J276" s="2" t="e">
        <f>F276+(I276/100*F276)</f>
        <v>#VALUE!</v>
      </c>
      <c r="K276" s="2" t="e">
        <f>G276+(I276/100*G276)</f>
        <v>#VALUE!</v>
      </c>
      <c r="L276" s="2" t="e">
        <f>TRUNC(J276+K276,2)</f>
        <v>#VALUE!</v>
      </c>
      <c r="M276" s="2" t="e">
        <f>TRUNC(IF((J276+K276), (J276/(J276+K276)*O276), 0),2)</f>
        <v>#VALUE!</v>
      </c>
      <c r="N276" s="2" t="e">
        <f>TRUNC(IF((J276+K276), (K276/(J276+K276)*O276), 0),2)</f>
        <v>#VALUE!</v>
      </c>
      <c r="O276" s="2" t="e">
        <f>TRUNC(L276*E276,2)</f>
        <v>#VALUE!</v>
      </c>
      <c r="P276" s="3" t="e">
        <f>IF(O276&lt;=(Referencial!O276*1.05),"PREÇO VÁLIDO","PREÇO INVÁLIDO")</f>
        <v>#VALUE!</v>
      </c>
      <c r="Q276" s="2" t="e">
        <f>(O276/Referencial!O276)-1</f>
        <v>#VALUE!</v>
      </c>
    </row>
    <row r="277" spans="1:17" ht="24.95" customHeight="1">
      <c r="A277" s="3" t="s">
        <v>21</v>
      </c>
      <c r="B277" s="3"/>
      <c r="C277" s="3" t="s">
        <v>289</v>
      </c>
      <c r="D277" s="3"/>
      <c r="E277" s="3">
        <v>0</v>
      </c>
      <c r="F277" s="1"/>
      <c r="G277" s="1"/>
      <c r="H277" s="3"/>
      <c r="I277" s="5"/>
      <c r="J277" s="3"/>
      <c r="K277" s="3"/>
      <c r="L277" s="3"/>
      <c r="M277" s="3"/>
      <c r="N277" s="3"/>
      <c r="O277" s="3"/>
      <c r="P277" s="3"/>
      <c r="Q277" s="2"/>
    </row>
    <row r="278" spans="1:17" ht="24.95" customHeight="1">
      <c r="A278" s="3" t="s">
        <v>21</v>
      </c>
      <c r="B278" s="3" t="s">
        <v>262</v>
      </c>
      <c r="C278" s="3" t="s">
        <v>263</v>
      </c>
      <c r="D278" s="3" t="s">
        <v>36</v>
      </c>
      <c r="E278" s="3">
        <v>2</v>
      </c>
      <c r="F278" s="1" t="s">
        <v>27</v>
      </c>
      <c r="G278" s="1" t="s">
        <v>27</v>
      </c>
      <c r="H278" s="2" t="e">
        <f>F278+G278</f>
        <v>#VALUE!</v>
      </c>
      <c r="I278" s="5">
        <v>29.79</v>
      </c>
      <c r="J278" s="2" t="e">
        <f>F278+(I278/100*F278)</f>
        <v>#VALUE!</v>
      </c>
      <c r="K278" s="2" t="e">
        <f>G278+(I278/100*G278)</f>
        <v>#VALUE!</v>
      </c>
      <c r="L278" s="2" t="e">
        <f>TRUNC(J278+K278,2)</f>
        <v>#VALUE!</v>
      </c>
      <c r="M278" s="2" t="e">
        <f>TRUNC(IF((J278+K278), (J278/(J278+K278)*O278), 0),2)</f>
        <v>#VALUE!</v>
      </c>
      <c r="N278" s="2" t="e">
        <f>TRUNC(IF((J278+K278), (K278/(J278+K278)*O278), 0),2)</f>
        <v>#VALUE!</v>
      </c>
      <c r="O278" s="2" t="e">
        <f>TRUNC(L278*E278,2)</f>
        <v>#VALUE!</v>
      </c>
      <c r="P278" s="3" t="e">
        <f>IF(O278&lt;=(Referencial!O278*1.05),"PREÇO VÁLIDO","PREÇO INVÁLIDO")</f>
        <v>#VALUE!</v>
      </c>
      <c r="Q278" s="2" t="e">
        <f>(O278/Referencial!O278)-1</f>
        <v>#VALUE!</v>
      </c>
    </row>
    <row r="279" spans="1:17" ht="24.95" customHeight="1">
      <c r="A279" s="3" t="s">
        <v>21</v>
      </c>
      <c r="B279" s="3" t="s">
        <v>264</v>
      </c>
      <c r="C279" s="3" t="s">
        <v>265</v>
      </c>
      <c r="D279" s="3" t="s">
        <v>36</v>
      </c>
      <c r="E279" s="3">
        <v>2</v>
      </c>
      <c r="F279" s="1" t="s">
        <v>27</v>
      </c>
      <c r="G279" s="1" t="s">
        <v>27</v>
      </c>
      <c r="H279" s="2" t="e">
        <f>F279+G279</f>
        <v>#VALUE!</v>
      </c>
      <c r="I279" s="5">
        <v>29.79</v>
      </c>
      <c r="J279" s="2" t="e">
        <f>F279+(I279/100*F279)</f>
        <v>#VALUE!</v>
      </c>
      <c r="K279" s="2" t="e">
        <f>G279+(I279/100*G279)</f>
        <v>#VALUE!</v>
      </c>
      <c r="L279" s="2" t="e">
        <f>TRUNC(J279+K279,2)</f>
        <v>#VALUE!</v>
      </c>
      <c r="M279" s="2" t="e">
        <f>TRUNC(IF((J279+K279), (J279/(J279+K279)*O279), 0),2)</f>
        <v>#VALUE!</v>
      </c>
      <c r="N279" s="2" t="e">
        <f>TRUNC(IF((J279+K279), (K279/(J279+K279)*O279), 0),2)</f>
        <v>#VALUE!</v>
      </c>
      <c r="O279" s="2" t="e">
        <f>TRUNC(L279*E279,2)</f>
        <v>#VALUE!</v>
      </c>
      <c r="P279" s="3" t="e">
        <f>IF(O279&lt;=(Referencial!O279*1.05),"PREÇO VÁLIDO","PREÇO INVÁLIDO")</f>
        <v>#VALUE!</v>
      </c>
      <c r="Q279" s="2" t="e">
        <f>(O279/Referencial!O279)-1</f>
        <v>#VALUE!</v>
      </c>
    </row>
    <row r="280" spans="1:17" ht="24.95" customHeight="1">
      <c r="A280" s="3" t="s">
        <v>21</v>
      </c>
      <c r="B280" s="3" t="s">
        <v>292</v>
      </c>
      <c r="C280" s="3" t="s">
        <v>293</v>
      </c>
      <c r="D280" s="3" t="s">
        <v>43</v>
      </c>
      <c r="E280" s="3">
        <v>50</v>
      </c>
      <c r="F280" s="1" t="s">
        <v>27</v>
      </c>
      <c r="G280" s="1" t="s">
        <v>27</v>
      </c>
      <c r="H280" s="2" t="e">
        <f>F280+G280</f>
        <v>#VALUE!</v>
      </c>
      <c r="I280" s="5">
        <v>29.79</v>
      </c>
      <c r="J280" s="2" t="e">
        <f>F280+(I280/100*F280)</f>
        <v>#VALUE!</v>
      </c>
      <c r="K280" s="2" t="e">
        <f>G280+(I280/100*G280)</f>
        <v>#VALUE!</v>
      </c>
      <c r="L280" s="2" t="e">
        <f>TRUNC(J280+K280,2)</f>
        <v>#VALUE!</v>
      </c>
      <c r="M280" s="2" t="e">
        <f>TRUNC(IF((J280+K280), (J280/(J280+K280)*O280), 0),2)</f>
        <v>#VALUE!</v>
      </c>
      <c r="N280" s="2" t="e">
        <f>TRUNC(IF((J280+K280), (K280/(J280+K280)*O280), 0),2)</f>
        <v>#VALUE!</v>
      </c>
      <c r="O280" s="2" t="e">
        <f>TRUNC(L280*E280,2)</f>
        <v>#VALUE!</v>
      </c>
      <c r="P280" s="3" t="e">
        <f>IF(O280&lt;=(Referencial!O280*1.05),"PREÇO VÁLIDO","PREÇO INVÁLIDO")</f>
        <v>#VALUE!</v>
      </c>
      <c r="Q280" s="2" t="e">
        <f>(O280/Referencial!O280)-1</f>
        <v>#VALUE!</v>
      </c>
    </row>
    <row r="281" spans="1:17" ht="24.95" customHeight="1">
      <c r="A281" s="3" t="s">
        <v>21</v>
      </c>
      <c r="B281" s="3" t="s">
        <v>290</v>
      </c>
      <c r="C281" s="3" t="s">
        <v>291</v>
      </c>
      <c r="D281" s="3" t="s">
        <v>43</v>
      </c>
      <c r="E281" s="3">
        <v>150</v>
      </c>
      <c r="F281" s="1" t="s">
        <v>27</v>
      </c>
      <c r="G281" s="1" t="s">
        <v>27</v>
      </c>
      <c r="H281" s="2" t="e">
        <f>F281+G281</f>
        <v>#VALUE!</v>
      </c>
      <c r="I281" s="5">
        <v>29.79</v>
      </c>
      <c r="J281" s="2" t="e">
        <f>F281+(I281/100*F281)</f>
        <v>#VALUE!</v>
      </c>
      <c r="K281" s="2" t="e">
        <f>G281+(I281/100*G281)</f>
        <v>#VALUE!</v>
      </c>
      <c r="L281" s="2" t="e">
        <f>TRUNC(J281+K281,2)</f>
        <v>#VALUE!</v>
      </c>
      <c r="M281" s="2" t="e">
        <f>TRUNC(IF((J281+K281), (J281/(J281+K281)*O281), 0),2)</f>
        <v>#VALUE!</v>
      </c>
      <c r="N281" s="2" t="e">
        <f>TRUNC(IF((J281+K281), (K281/(J281+K281)*O281), 0),2)</f>
        <v>#VALUE!</v>
      </c>
      <c r="O281" s="2" t="e">
        <f>TRUNC(L281*E281,2)</f>
        <v>#VALUE!</v>
      </c>
      <c r="P281" s="3" t="e">
        <f>IF(O281&lt;=(Referencial!O281*1.05),"PREÇO VÁLIDO","PREÇO INVÁLIDO")</f>
        <v>#VALUE!</v>
      </c>
      <c r="Q281" s="2" t="e">
        <f>(O281/Referencial!O281)-1</f>
        <v>#VALUE!</v>
      </c>
    </row>
    <row r="282" spans="1:17" ht="24.95" customHeight="1">
      <c r="A282" s="3" t="s">
        <v>21</v>
      </c>
      <c r="B282" s="3" t="s">
        <v>264</v>
      </c>
      <c r="C282" s="3" t="s">
        <v>265</v>
      </c>
      <c r="D282" s="3" t="s">
        <v>36</v>
      </c>
      <c r="E282" s="3">
        <v>10.14</v>
      </c>
      <c r="F282" s="1" t="s">
        <v>27</v>
      </c>
      <c r="G282" s="1" t="s">
        <v>27</v>
      </c>
      <c r="H282" s="2" t="e">
        <f>F282+G282</f>
        <v>#VALUE!</v>
      </c>
      <c r="I282" s="5">
        <v>29.79</v>
      </c>
      <c r="J282" s="2" t="e">
        <f>F282+(I282/100*F282)</f>
        <v>#VALUE!</v>
      </c>
      <c r="K282" s="2" t="e">
        <f>G282+(I282/100*G282)</f>
        <v>#VALUE!</v>
      </c>
      <c r="L282" s="2" t="e">
        <f>TRUNC(J282+K282,2)</f>
        <v>#VALUE!</v>
      </c>
      <c r="M282" s="2" t="e">
        <f>TRUNC(IF((J282+K282), (J282/(J282+K282)*O282), 0),2)</f>
        <v>#VALUE!</v>
      </c>
      <c r="N282" s="2" t="e">
        <f>TRUNC(IF((J282+K282), (K282/(J282+K282)*O282), 0),2)</f>
        <v>#VALUE!</v>
      </c>
      <c r="O282" s="2" t="e">
        <f>TRUNC(L282*E282,2)</f>
        <v>#VALUE!</v>
      </c>
      <c r="P282" s="3" t="e">
        <f>IF(O282&lt;=(Referencial!O282*1.05),"PREÇO VÁLIDO","PREÇO INVÁLIDO")</f>
        <v>#VALUE!</v>
      </c>
      <c r="Q282" s="2" t="e">
        <f>(O282/Referencial!O282)-1</f>
        <v>#VALUE!</v>
      </c>
    </row>
    <row r="283" spans="1:17" ht="24.95" customHeight="1">
      <c r="A283" s="3" t="s">
        <v>21</v>
      </c>
      <c r="B283" s="3"/>
      <c r="C283" s="3" t="s">
        <v>380</v>
      </c>
      <c r="D283" s="3"/>
      <c r="E283" s="3">
        <v>0</v>
      </c>
      <c r="F283" s="1"/>
      <c r="G283" s="1"/>
      <c r="H283" s="3"/>
      <c r="I283" s="5"/>
      <c r="J283" s="3"/>
      <c r="K283" s="3"/>
      <c r="L283" s="3"/>
      <c r="M283" s="3"/>
      <c r="N283" s="3"/>
      <c r="O283" s="3"/>
      <c r="P283" s="3"/>
      <c r="Q283" s="2"/>
    </row>
    <row r="284" spans="1:17" ht="24.95" customHeight="1">
      <c r="A284" s="3" t="s">
        <v>21</v>
      </c>
      <c r="B284" s="3" t="s">
        <v>381</v>
      </c>
      <c r="C284" s="3" t="s">
        <v>382</v>
      </c>
      <c r="D284" s="3" t="s">
        <v>26</v>
      </c>
      <c r="E284" s="3">
        <v>1</v>
      </c>
      <c r="F284" s="1" t="s">
        <v>27</v>
      </c>
      <c r="G284" s="1" t="s">
        <v>27</v>
      </c>
      <c r="H284" s="2" t="e">
        <f t="shared" ref="H284:H291" si="77">F284+G284</f>
        <v>#VALUE!</v>
      </c>
      <c r="I284" s="5">
        <v>21.38</v>
      </c>
      <c r="J284" s="2" t="e">
        <f t="shared" ref="J284:J291" si="78">F284+(I284/100*F284)</f>
        <v>#VALUE!</v>
      </c>
      <c r="K284" s="2" t="e">
        <f t="shared" ref="K284:K291" si="79">G284+(I284/100*G284)</f>
        <v>#VALUE!</v>
      </c>
      <c r="L284" s="2" t="e">
        <f t="shared" ref="L284:L291" si="80">TRUNC(J284+K284,2)</f>
        <v>#VALUE!</v>
      </c>
      <c r="M284" s="2" t="e">
        <f t="shared" ref="M284:M291" si="81">TRUNC(IF((J284+K284), (J284/(J284+K284)*O284), 0),2)</f>
        <v>#VALUE!</v>
      </c>
      <c r="N284" s="2" t="e">
        <f t="shared" ref="N284:N291" si="82">TRUNC(IF((J284+K284), (K284/(J284+K284)*O284), 0),2)</f>
        <v>#VALUE!</v>
      </c>
      <c r="O284" s="2" t="e">
        <f t="shared" ref="O284:O291" si="83">TRUNC(L284*E284,2)</f>
        <v>#VALUE!</v>
      </c>
      <c r="P284" s="3" t="e">
        <f>IF(O284&lt;=(Referencial!O284*1.05),"PREÇO VÁLIDO","PREÇO INVÁLIDO")</f>
        <v>#VALUE!</v>
      </c>
      <c r="Q284" s="2" t="e">
        <f>(O284/Referencial!O284)-1</f>
        <v>#VALUE!</v>
      </c>
    </row>
    <row r="285" spans="1:17" ht="24.95" customHeight="1">
      <c r="A285" s="3" t="s">
        <v>21</v>
      </c>
      <c r="B285" s="3" t="s">
        <v>383</v>
      </c>
      <c r="C285" s="3" t="s">
        <v>384</v>
      </c>
      <c r="D285" s="3" t="s">
        <v>26</v>
      </c>
      <c r="E285" s="3">
        <v>1</v>
      </c>
      <c r="F285" s="1" t="s">
        <v>27</v>
      </c>
      <c r="G285" s="1" t="s">
        <v>27</v>
      </c>
      <c r="H285" s="2" t="e">
        <f t="shared" si="77"/>
        <v>#VALUE!</v>
      </c>
      <c r="I285" s="5">
        <v>21.38</v>
      </c>
      <c r="J285" s="2" t="e">
        <f t="shared" si="78"/>
        <v>#VALUE!</v>
      </c>
      <c r="K285" s="2" t="e">
        <f t="shared" si="79"/>
        <v>#VALUE!</v>
      </c>
      <c r="L285" s="2" t="e">
        <f t="shared" si="80"/>
        <v>#VALUE!</v>
      </c>
      <c r="M285" s="2" t="e">
        <f t="shared" si="81"/>
        <v>#VALUE!</v>
      </c>
      <c r="N285" s="2" t="e">
        <f t="shared" si="82"/>
        <v>#VALUE!</v>
      </c>
      <c r="O285" s="2" t="e">
        <f t="shared" si="83"/>
        <v>#VALUE!</v>
      </c>
      <c r="P285" s="3" t="e">
        <f>IF(O285&lt;=(Referencial!O285*1.05),"PREÇO VÁLIDO","PREÇO INVÁLIDO")</f>
        <v>#VALUE!</v>
      </c>
      <c r="Q285" s="2" t="e">
        <f>(O285/Referencial!O285)-1</f>
        <v>#VALUE!</v>
      </c>
    </row>
    <row r="286" spans="1:17" ht="24.95" customHeight="1">
      <c r="A286" s="3" t="s">
        <v>21</v>
      </c>
      <c r="B286" s="3" t="s">
        <v>385</v>
      </c>
      <c r="C286" s="3" t="s">
        <v>386</v>
      </c>
      <c r="D286" s="3" t="s">
        <v>26</v>
      </c>
      <c r="E286" s="3">
        <v>1</v>
      </c>
      <c r="F286" s="1" t="s">
        <v>27</v>
      </c>
      <c r="G286" s="1" t="s">
        <v>27</v>
      </c>
      <c r="H286" s="2" t="e">
        <f t="shared" si="77"/>
        <v>#VALUE!</v>
      </c>
      <c r="I286" s="5">
        <v>21.38</v>
      </c>
      <c r="J286" s="2" t="e">
        <f t="shared" si="78"/>
        <v>#VALUE!</v>
      </c>
      <c r="K286" s="2" t="e">
        <f t="shared" si="79"/>
        <v>#VALUE!</v>
      </c>
      <c r="L286" s="2" t="e">
        <f t="shared" si="80"/>
        <v>#VALUE!</v>
      </c>
      <c r="M286" s="2" t="e">
        <f t="shared" si="81"/>
        <v>#VALUE!</v>
      </c>
      <c r="N286" s="2" t="e">
        <f t="shared" si="82"/>
        <v>#VALUE!</v>
      </c>
      <c r="O286" s="2" t="e">
        <f t="shared" si="83"/>
        <v>#VALUE!</v>
      </c>
      <c r="P286" s="3" t="e">
        <f>IF(O286&lt;=(Referencial!O286*1.05),"PREÇO VÁLIDO","PREÇO INVÁLIDO")</f>
        <v>#VALUE!</v>
      </c>
      <c r="Q286" s="2" t="e">
        <f>(O286/Referencial!O286)-1</f>
        <v>#VALUE!</v>
      </c>
    </row>
    <row r="287" spans="1:17" ht="24.95" customHeight="1">
      <c r="A287" s="3" t="s">
        <v>21</v>
      </c>
      <c r="B287" s="3" t="s">
        <v>387</v>
      </c>
      <c r="C287" s="3" t="s">
        <v>388</v>
      </c>
      <c r="D287" s="3" t="s">
        <v>26</v>
      </c>
      <c r="E287" s="3">
        <v>1</v>
      </c>
      <c r="F287" s="1" t="s">
        <v>27</v>
      </c>
      <c r="G287" s="1" t="s">
        <v>27</v>
      </c>
      <c r="H287" s="2" t="e">
        <f t="shared" si="77"/>
        <v>#VALUE!</v>
      </c>
      <c r="I287" s="5">
        <v>21.38</v>
      </c>
      <c r="J287" s="2" t="e">
        <f t="shared" si="78"/>
        <v>#VALUE!</v>
      </c>
      <c r="K287" s="2" t="e">
        <f t="shared" si="79"/>
        <v>#VALUE!</v>
      </c>
      <c r="L287" s="2" t="e">
        <f t="shared" si="80"/>
        <v>#VALUE!</v>
      </c>
      <c r="M287" s="2" t="e">
        <f t="shared" si="81"/>
        <v>#VALUE!</v>
      </c>
      <c r="N287" s="2" t="e">
        <f t="shared" si="82"/>
        <v>#VALUE!</v>
      </c>
      <c r="O287" s="2" t="e">
        <f t="shared" si="83"/>
        <v>#VALUE!</v>
      </c>
      <c r="P287" s="3" t="e">
        <f>IF(O287&lt;=(Referencial!O287*1.05),"PREÇO VÁLIDO","PREÇO INVÁLIDO")</f>
        <v>#VALUE!</v>
      </c>
      <c r="Q287" s="2" t="e">
        <f>(O287/Referencial!O287)-1</f>
        <v>#VALUE!</v>
      </c>
    </row>
    <row r="288" spans="1:17" ht="24.95" customHeight="1">
      <c r="A288" s="3" t="s">
        <v>21</v>
      </c>
      <c r="B288" s="3" t="s">
        <v>389</v>
      </c>
      <c r="C288" s="3" t="s">
        <v>390</v>
      </c>
      <c r="D288" s="3" t="s">
        <v>26</v>
      </c>
      <c r="E288" s="3">
        <v>1</v>
      </c>
      <c r="F288" s="1" t="s">
        <v>27</v>
      </c>
      <c r="G288" s="1" t="s">
        <v>27</v>
      </c>
      <c r="H288" s="2" t="e">
        <f t="shared" si="77"/>
        <v>#VALUE!</v>
      </c>
      <c r="I288" s="5">
        <v>21.38</v>
      </c>
      <c r="J288" s="2" t="e">
        <f t="shared" si="78"/>
        <v>#VALUE!</v>
      </c>
      <c r="K288" s="2" t="e">
        <f t="shared" si="79"/>
        <v>#VALUE!</v>
      </c>
      <c r="L288" s="2" t="e">
        <f t="shared" si="80"/>
        <v>#VALUE!</v>
      </c>
      <c r="M288" s="2" t="e">
        <f t="shared" si="81"/>
        <v>#VALUE!</v>
      </c>
      <c r="N288" s="2" t="e">
        <f t="shared" si="82"/>
        <v>#VALUE!</v>
      </c>
      <c r="O288" s="2" t="e">
        <f t="shared" si="83"/>
        <v>#VALUE!</v>
      </c>
      <c r="P288" s="3" t="e">
        <f>IF(O288&lt;=(Referencial!O288*1.05),"PREÇO VÁLIDO","PREÇO INVÁLIDO")</f>
        <v>#VALUE!</v>
      </c>
      <c r="Q288" s="2" t="e">
        <f>(O288/Referencial!O288)-1</f>
        <v>#VALUE!</v>
      </c>
    </row>
    <row r="289" spans="1:17" ht="24.95" customHeight="1">
      <c r="A289" s="3" t="s">
        <v>21</v>
      </c>
      <c r="B289" s="3" t="s">
        <v>391</v>
      </c>
      <c r="C289" s="3" t="s">
        <v>392</v>
      </c>
      <c r="D289" s="3" t="s">
        <v>26</v>
      </c>
      <c r="E289" s="3">
        <v>4</v>
      </c>
      <c r="F289" s="1" t="s">
        <v>27</v>
      </c>
      <c r="G289" s="1" t="s">
        <v>27</v>
      </c>
      <c r="H289" s="2" t="e">
        <f t="shared" si="77"/>
        <v>#VALUE!</v>
      </c>
      <c r="I289" s="5">
        <v>21.38</v>
      </c>
      <c r="J289" s="2" t="e">
        <f t="shared" si="78"/>
        <v>#VALUE!</v>
      </c>
      <c r="K289" s="2" t="e">
        <f t="shared" si="79"/>
        <v>#VALUE!</v>
      </c>
      <c r="L289" s="2" t="e">
        <f t="shared" si="80"/>
        <v>#VALUE!</v>
      </c>
      <c r="M289" s="2" t="e">
        <f t="shared" si="81"/>
        <v>#VALUE!</v>
      </c>
      <c r="N289" s="2" t="e">
        <f t="shared" si="82"/>
        <v>#VALUE!</v>
      </c>
      <c r="O289" s="2" t="e">
        <f t="shared" si="83"/>
        <v>#VALUE!</v>
      </c>
      <c r="P289" s="3" t="e">
        <f>IF(O289&lt;=(Referencial!O289*1.05),"PREÇO VÁLIDO","PREÇO INVÁLIDO")</f>
        <v>#VALUE!</v>
      </c>
      <c r="Q289" s="2" t="e">
        <f>(O289/Referencial!O289)-1</f>
        <v>#VALUE!</v>
      </c>
    </row>
    <row r="290" spans="1:17" ht="24.95" customHeight="1">
      <c r="A290" s="3" t="s">
        <v>21</v>
      </c>
      <c r="B290" s="3" t="s">
        <v>393</v>
      </c>
      <c r="C290" s="3" t="s">
        <v>394</v>
      </c>
      <c r="D290" s="3" t="s">
        <v>26</v>
      </c>
      <c r="E290" s="3">
        <v>7</v>
      </c>
      <c r="F290" s="1" t="s">
        <v>27</v>
      </c>
      <c r="G290" s="1" t="s">
        <v>27</v>
      </c>
      <c r="H290" s="2" t="e">
        <f t="shared" si="77"/>
        <v>#VALUE!</v>
      </c>
      <c r="I290" s="5">
        <v>21.38</v>
      </c>
      <c r="J290" s="2" t="e">
        <f t="shared" si="78"/>
        <v>#VALUE!</v>
      </c>
      <c r="K290" s="2" t="e">
        <f t="shared" si="79"/>
        <v>#VALUE!</v>
      </c>
      <c r="L290" s="2" t="e">
        <f t="shared" si="80"/>
        <v>#VALUE!</v>
      </c>
      <c r="M290" s="2" t="e">
        <f t="shared" si="81"/>
        <v>#VALUE!</v>
      </c>
      <c r="N290" s="2" t="e">
        <f t="shared" si="82"/>
        <v>#VALUE!</v>
      </c>
      <c r="O290" s="2" t="e">
        <f t="shared" si="83"/>
        <v>#VALUE!</v>
      </c>
      <c r="P290" s="3" t="e">
        <f>IF(O290&lt;=(Referencial!O290*1.05),"PREÇO VÁLIDO","PREÇO INVÁLIDO")</f>
        <v>#VALUE!</v>
      </c>
      <c r="Q290" s="2" t="e">
        <f>(O290/Referencial!O290)-1</f>
        <v>#VALUE!</v>
      </c>
    </row>
    <row r="291" spans="1:17" ht="24.95" customHeight="1">
      <c r="A291" s="3" t="s">
        <v>21</v>
      </c>
      <c r="B291" s="3" t="s">
        <v>387</v>
      </c>
      <c r="C291" s="3" t="s">
        <v>388</v>
      </c>
      <c r="D291" s="3" t="s">
        <v>26</v>
      </c>
      <c r="E291" s="3">
        <v>1</v>
      </c>
      <c r="F291" s="1" t="s">
        <v>27</v>
      </c>
      <c r="G291" s="1" t="s">
        <v>27</v>
      </c>
      <c r="H291" s="2" t="e">
        <f t="shared" si="77"/>
        <v>#VALUE!</v>
      </c>
      <c r="I291" s="5">
        <v>21.38</v>
      </c>
      <c r="J291" s="2" t="e">
        <f t="shared" si="78"/>
        <v>#VALUE!</v>
      </c>
      <c r="K291" s="2" t="e">
        <f t="shared" si="79"/>
        <v>#VALUE!</v>
      </c>
      <c r="L291" s="2" t="e">
        <f t="shared" si="80"/>
        <v>#VALUE!</v>
      </c>
      <c r="M291" s="2" t="e">
        <f t="shared" si="81"/>
        <v>#VALUE!</v>
      </c>
      <c r="N291" s="2" t="e">
        <f t="shared" si="82"/>
        <v>#VALUE!</v>
      </c>
      <c r="O291" s="2" t="e">
        <f t="shared" si="83"/>
        <v>#VALUE!</v>
      </c>
      <c r="P291" s="3" t="e">
        <f>IF(O291&lt;=(Referencial!O291*1.05),"PREÇO VÁLIDO","PREÇO INVÁLIDO")</f>
        <v>#VALUE!</v>
      </c>
      <c r="Q291" s="2" t="e">
        <f>(O291/Referencial!O291)-1</f>
        <v>#VALUE!</v>
      </c>
    </row>
    <row r="292" spans="1:17" ht="24.95" customHeight="1">
      <c r="A292" s="3" t="s">
        <v>21</v>
      </c>
      <c r="B292" s="3"/>
      <c r="C292" s="3" t="s">
        <v>395</v>
      </c>
      <c r="D292" s="3"/>
      <c r="E292" s="3">
        <v>0</v>
      </c>
      <c r="F292" s="1"/>
      <c r="G292" s="1"/>
      <c r="H292" s="3"/>
      <c r="I292" s="5"/>
      <c r="J292" s="3"/>
      <c r="K292" s="3"/>
      <c r="L292" s="3"/>
      <c r="M292" s="3"/>
      <c r="N292" s="3"/>
      <c r="O292" s="3"/>
      <c r="P292" s="3"/>
      <c r="Q292" s="2"/>
    </row>
    <row r="293" spans="1:17" ht="24.95" customHeight="1">
      <c r="A293" s="3" t="s">
        <v>21</v>
      </c>
      <c r="B293" s="3" t="s">
        <v>396</v>
      </c>
      <c r="C293" s="3" t="s">
        <v>397</v>
      </c>
      <c r="D293" s="3" t="s">
        <v>43</v>
      </c>
      <c r="E293" s="3">
        <v>300</v>
      </c>
      <c r="F293" s="1" t="s">
        <v>27</v>
      </c>
      <c r="G293" s="1" t="s">
        <v>27</v>
      </c>
      <c r="H293" s="2" t="e">
        <f>F293+G293</f>
        <v>#VALUE!</v>
      </c>
      <c r="I293" s="5">
        <v>29.79</v>
      </c>
      <c r="J293" s="2" t="e">
        <f>F293+(I293/100*F293)</f>
        <v>#VALUE!</v>
      </c>
      <c r="K293" s="2" t="e">
        <f>G293+(I293/100*G293)</f>
        <v>#VALUE!</v>
      </c>
      <c r="L293" s="2" t="e">
        <f>TRUNC(J293+K293,2)</f>
        <v>#VALUE!</v>
      </c>
      <c r="M293" s="2" t="e">
        <f>TRUNC(IF((J293+K293), (J293/(J293+K293)*O293), 0),2)</f>
        <v>#VALUE!</v>
      </c>
      <c r="N293" s="2" t="e">
        <f>TRUNC(IF((J293+K293), (K293/(J293+K293)*O293), 0),2)</f>
        <v>#VALUE!</v>
      </c>
      <c r="O293" s="2" t="e">
        <f>TRUNC(L293*E293,2)</f>
        <v>#VALUE!</v>
      </c>
      <c r="P293" s="3" t="e">
        <f>IF(O293&lt;=(Referencial!O293*1.05),"PREÇO VÁLIDO","PREÇO INVÁLIDO")</f>
        <v>#VALUE!</v>
      </c>
      <c r="Q293" s="2" t="e">
        <f>(O293/Referencial!O293)-1</f>
        <v>#VALUE!</v>
      </c>
    </row>
    <row r="294" spans="1:17" ht="24.95" customHeight="1">
      <c r="A294" s="3" t="s">
        <v>21</v>
      </c>
      <c r="B294" s="3" t="s">
        <v>398</v>
      </c>
      <c r="C294" s="3" t="s">
        <v>399</v>
      </c>
      <c r="D294" s="3" t="s">
        <v>26</v>
      </c>
      <c r="E294" s="3">
        <v>24</v>
      </c>
      <c r="F294" s="1" t="s">
        <v>27</v>
      </c>
      <c r="G294" s="1" t="s">
        <v>27</v>
      </c>
      <c r="H294" s="2" t="e">
        <f>F294+G294</f>
        <v>#VALUE!</v>
      </c>
      <c r="I294" s="5">
        <v>29.79</v>
      </c>
      <c r="J294" s="2" t="e">
        <f>F294+(I294/100*F294)</f>
        <v>#VALUE!</v>
      </c>
      <c r="K294" s="2" t="e">
        <f>G294+(I294/100*G294)</f>
        <v>#VALUE!</v>
      </c>
      <c r="L294" s="2" t="e">
        <f>TRUNC(J294+K294,2)</f>
        <v>#VALUE!</v>
      </c>
      <c r="M294" s="2" t="e">
        <f>TRUNC(IF((J294+K294), (J294/(J294+K294)*O294), 0),2)</f>
        <v>#VALUE!</v>
      </c>
      <c r="N294" s="2" t="e">
        <f>TRUNC(IF((J294+K294), (K294/(J294+K294)*O294), 0),2)</f>
        <v>#VALUE!</v>
      </c>
      <c r="O294" s="2" t="e">
        <f>TRUNC(L294*E294,2)</f>
        <v>#VALUE!</v>
      </c>
      <c r="P294" s="3" t="e">
        <f>IF(O294&lt;=(Referencial!O294*1.05),"PREÇO VÁLIDO","PREÇO INVÁLIDO")</f>
        <v>#VALUE!</v>
      </c>
      <c r="Q294" s="2" t="e">
        <f>(O294/Referencial!O294)-1</f>
        <v>#VALUE!</v>
      </c>
    </row>
    <row r="295" spans="1:17" ht="24.95" customHeight="1">
      <c r="A295" s="3" t="s">
        <v>21</v>
      </c>
      <c r="B295" s="3" t="s">
        <v>400</v>
      </c>
      <c r="C295" s="3" t="s">
        <v>401</v>
      </c>
      <c r="D295" s="3" t="s">
        <v>26</v>
      </c>
      <c r="E295" s="3">
        <v>24</v>
      </c>
      <c r="F295" s="1" t="s">
        <v>27</v>
      </c>
      <c r="G295" s="1" t="s">
        <v>27</v>
      </c>
      <c r="H295" s="2" t="e">
        <f>F295+G295</f>
        <v>#VALUE!</v>
      </c>
      <c r="I295" s="5">
        <v>29.79</v>
      </c>
      <c r="J295" s="2" t="e">
        <f>F295+(I295/100*F295)</f>
        <v>#VALUE!</v>
      </c>
      <c r="K295" s="2" t="e">
        <f>G295+(I295/100*G295)</f>
        <v>#VALUE!</v>
      </c>
      <c r="L295" s="2" t="e">
        <f>TRUNC(J295+K295,2)</f>
        <v>#VALUE!</v>
      </c>
      <c r="M295" s="2" t="e">
        <f>TRUNC(IF((J295+K295), (J295/(J295+K295)*O295), 0),2)</f>
        <v>#VALUE!</v>
      </c>
      <c r="N295" s="2" t="e">
        <f>TRUNC(IF((J295+K295), (K295/(J295+K295)*O295), 0),2)</f>
        <v>#VALUE!</v>
      </c>
      <c r="O295" s="2" t="e">
        <f>TRUNC(L295*E295,2)</f>
        <v>#VALUE!</v>
      </c>
      <c r="P295" s="3" t="e">
        <f>IF(O295&lt;=(Referencial!O295*1.05),"PREÇO VÁLIDO","PREÇO INVÁLIDO")</f>
        <v>#VALUE!</v>
      </c>
      <c r="Q295" s="2" t="e">
        <f>(O295/Referencial!O295)-1</f>
        <v>#VALUE!</v>
      </c>
    </row>
    <row r="296" spans="1:17" ht="24.95" customHeight="1">
      <c r="A296" s="3" t="s">
        <v>21</v>
      </c>
      <c r="B296" s="3"/>
      <c r="C296" s="3" t="s">
        <v>402</v>
      </c>
      <c r="D296" s="3"/>
      <c r="E296" s="3">
        <v>0</v>
      </c>
      <c r="F296" s="1"/>
      <c r="G296" s="1"/>
      <c r="H296" s="3"/>
      <c r="I296" s="5"/>
      <c r="J296" s="3"/>
      <c r="K296" s="3"/>
      <c r="L296" s="3"/>
      <c r="M296" s="3"/>
      <c r="N296" s="3"/>
      <c r="O296" s="3"/>
      <c r="P296" s="3"/>
      <c r="Q296" s="2"/>
    </row>
    <row r="297" spans="1:17" ht="24.95" customHeight="1">
      <c r="A297" s="3" t="s">
        <v>21</v>
      </c>
      <c r="B297" s="3" t="s">
        <v>403</v>
      </c>
      <c r="C297" s="3" t="s">
        <v>404</v>
      </c>
      <c r="D297" s="3" t="s">
        <v>26</v>
      </c>
      <c r="E297" s="3">
        <v>6</v>
      </c>
      <c r="F297" s="1" t="s">
        <v>27</v>
      </c>
      <c r="G297" s="1" t="s">
        <v>27</v>
      </c>
      <c r="H297" s="2" t="e">
        <f>F297+G297</f>
        <v>#VALUE!</v>
      </c>
      <c r="I297" s="5">
        <v>21.38</v>
      </c>
      <c r="J297" s="2" t="e">
        <f>F297+(I297/100*F297)</f>
        <v>#VALUE!</v>
      </c>
      <c r="K297" s="2" t="e">
        <f>G297+(I297/100*G297)</f>
        <v>#VALUE!</v>
      </c>
      <c r="L297" s="2" t="e">
        <f>TRUNC(J297+K297,2)</f>
        <v>#VALUE!</v>
      </c>
      <c r="M297" s="2" t="e">
        <f>TRUNC(IF((J297+K297), (J297/(J297+K297)*O297), 0),2)</f>
        <v>#VALUE!</v>
      </c>
      <c r="N297" s="2" t="e">
        <f>TRUNC(IF((J297+K297), (K297/(J297+K297)*O297), 0),2)</f>
        <v>#VALUE!</v>
      </c>
      <c r="O297" s="2" t="e">
        <f>TRUNC(L297*E297,2)</f>
        <v>#VALUE!</v>
      </c>
      <c r="P297" s="3" t="e">
        <f>IF(O297&lt;=(Referencial!O297*1.05),"PREÇO VÁLIDO","PREÇO INVÁLIDO")</f>
        <v>#VALUE!</v>
      </c>
      <c r="Q297" s="2" t="e">
        <f>(O297/Referencial!O297)-1</f>
        <v>#VALUE!</v>
      </c>
    </row>
    <row r="298" spans="1:17" ht="24.95" customHeight="1">
      <c r="A298" s="3" t="s">
        <v>21</v>
      </c>
      <c r="B298" s="3" t="s">
        <v>405</v>
      </c>
      <c r="C298" s="3" t="s">
        <v>406</v>
      </c>
      <c r="D298" s="3" t="s">
        <v>26</v>
      </c>
      <c r="E298" s="3">
        <v>13</v>
      </c>
      <c r="F298" s="1" t="s">
        <v>27</v>
      </c>
      <c r="G298" s="1" t="s">
        <v>27</v>
      </c>
      <c r="H298" s="2" t="e">
        <f>F298+G298</f>
        <v>#VALUE!</v>
      </c>
      <c r="I298" s="5">
        <v>21.38</v>
      </c>
      <c r="J298" s="2" t="e">
        <f>F298+(I298/100*F298)</f>
        <v>#VALUE!</v>
      </c>
      <c r="K298" s="2" t="e">
        <f>G298+(I298/100*G298)</f>
        <v>#VALUE!</v>
      </c>
      <c r="L298" s="2" t="e">
        <f>TRUNC(J298+K298,2)</f>
        <v>#VALUE!</v>
      </c>
      <c r="M298" s="2" t="e">
        <f>TRUNC(IF((J298+K298), (J298/(J298+K298)*O298), 0),2)</f>
        <v>#VALUE!</v>
      </c>
      <c r="N298" s="2" t="e">
        <f>TRUNC(IF((J298+K298), (K298/(J298+K298)*O298), 0),2)</f>
        <v>#VALUE!</v>
      </c>
      <c r="O298" s="2" t="e">
        <f>TRUNC(L298*E298,2)</f>
        <v>#VALUE!</v>
      </c>
      <c r="P298" s="3" t="e">
        <f>IF(O298&lt;=(Referencial!O298*1.05),"PREÇO VÁLIDO","PREÇO INVÁLIDO")</f>
        <v>#VALUE!</v>
      </c>
      <c r="Q298" s="2" t="e">
        <f>(O298/Referencial!O298)-1</f>
        <v>#VALUE!</v>
      </c>
    </row>
    <row r="299" spans="1:17" ht="24.95" customHeight="1">
      <c r="A299" s="3" t="s">
        <v>21</v>
      </c>
      <c r="B299" s="3" t="s">
        <v>407</v>
      </c>
      <c r="C299" s="3" t="s">
        <v>408</v>
      </c>
      <c r="D299" s="3" t="s">
        <v>26</v>
      </c>
      <c r="E299" s="3">
        <v>6</v>
      </c>
      <c r="F299" s="1" t="s">
        <v>27</v>
      </c>
      <c r="G299" s="1" t="s">
        <v>27</v>
      </c>
      <c r="H299" s="2" t="e">
        <f>F299+G299</f>
        <v>#VALUE!</v>
      </c>
      <c r="I299" s="5">
        <v>21.38</v>
      </c>
      <c r="J299" s="2" t="e">
        <f>F299+(I299/100*F299)</f>
        <v>#VALUE!</v>
      </c>
      <c r="K299" s="2" t="e">
        <f>G299+(I299/100*G299)</f>
        <v>#VALUE!</v>
      </c>
      <c r="L299" s="2" t="e">
        <f>TRUNC(J299+K299,2)</f>
        <v>#VALUE!</v>
      </c>
      <c r="M299" s="2" t="e">
        <f>TRUNC(IF((J299+K299), (J299/(J299+K299)*O299), 0),2)</f>
        <v>#VALUE!</v>
      </c>
      <c r="N299" s="2" t="e">
        <f>TRUNC(IF((J299+K299), (K299/(J299+K299)*O299), 0),2)</f>
        <v>#VALUE!</v>
      </c>
      <c r="O299" s="2" t="e">
        <f>TRUNC(L299*E299,2)</f>
        <v>#VALUE!</v>
      </c>
      <c r="P299" s="3" t="e">
        <f>IF(O299&lt;=(Referencial!O299*1.05),"PREÇO VÁLIDO","PREÇO INVÁLIDO")</f>
        <v>#VALUE!</v>
      </c>
      <c r="Q299" s="2" t="e">
        <f>(O299/Referencial!O299)-1</f>
        <v>#VALUE!</v>
      </c>
    </row>
    <row r="300" spans="1:17" ht="24.95" customHeight="1">
      <c r="A300" s="3" t="s">
        <v>21</v>
      </c>
      <c r="B300" s="3" t="s">
        <v>409</v>
      </c>
      <c r="C300" s="3" t="s">
        <v>410</v>
      </c>
      <c r="D300" s="3" t="s">
        <v>26</v>
      </c>
      <c r="E300" s="3">
        <v>3</v>
      </c>
      <c r="F300" s="1" t="s">
        <v>27</v>
      </c>
      <c r="G300" s="1" t="s">
        <v>27</v>
      </c>
      <c r="H300" s="2" t="e">
        <f>F300+G300</f>
        <v>#VALUE!</v>
      </c>
      <c r="I300" s="5">
        <v>21.38</v>
      </c>
      <c r="J300" s="2" t="e">
        <f>F300+(I300/100*F300)</f>
        <v>#VALUE!</v>
      </c>
      <c r="K300" s="2" t="e">
        <f>G300+(I300/100*G300)</f>
        <v>#VALUE!</v>
      </c>
      <c r="L300" s="2" t="e">
        <f>TRUNC(J300+K300,2)</f>
        <v>#VALUE!</v>
      </c>
      <c r="M300" s="2" t="e">
        <f>TRUNC(IF((J300+K300), (J300/(J300+K300)*O300), 0),2)</f>
        <v>#VALUE!</v>
      </c>
      <c r="N300" s="2" t="e">
        <f>TRUNC(IF((J300+K300), (K300/(J300+K300)*O300), 0),2)</f>
        <v>#VALUE!</v>
      </c>
      <c r="O300" s="2" t="e">
        <f>TRUNC(L300*E300,2)</f>
        <v>#VALUE!</v>
      </c>
      <c r="P300" s="3" t="e">
        <f>IF(O300&lt;=(Referencial!O300*1.05),"PREÇO VÁLIDO","PREÇO INVÁLIDO")</f>
        <v>#VALUE!</v>
      </c>
      <c r="Q300" s="2" t="e">
        <f>(O300/Referencial!O300)-1</f>
        <v>#VALUE!</v>
      </c>
    </row>
    <row r="301" spans="1:17" ht="24.95" customHeight="1">
      <c r="A301" s="3" t="s">
        <v>21</v>
      </c>
      <c r="B301" s="3"/>
      <c r="C301" s="3" t="s">
        <v>411</v>
      </c>
      <c r="D301" s="3"/>
      <c r="E301" s="3">
        <v>0</v>
      </c>
      <c r="F301" s="1"/>
      <c r="G301" s="1"/>
      <c r="H301" s="3"/>
      <c r="I301" s="5"/>
      <c r="J301" s="3"/>
      <c r="K301" s="3"/>
      <c r="L301" s="3"/>
      <c r="M301" s="3"/>
      <c r="N301" s="3"/>
      <c r="O301" s="3"/>
      <c r="P301" s="3"/>
      <c r="Q301" s="2"/>
    </row>
    <row r="302" spans="1:17" ht="24.95" customHeight="1">
      <c r="A302" s="3" t="s">
        <v>21</v>
      </c>
      <c r="B302" s="3" t="s">
        <v>412</v>
      </c>
      <c r="C302" s="3" t="s">
        <v>413</v>
      </c>
      <c r="D302" s="3" t="s">
        <v>26</v>
      </c>
      <c r="E302" s="3">
        <v>1</v>
      </c>
      <c r="F302" s="1" t="s">
        <v>27</v>
      </c>
      <c r="G302" s="1" t="s">
        <v>27</v>
      </c>
      <c r="H302" s="2" t="e">
        <f>F302+G302</f>
        <v>#VALUE!</v>
      </c>
      <c r="I302" s="5">
        <v>21.38</v>
      </c>
      <c r="J302" s="2" t="e">
        <f>F302+(I302/100*F302)</f>
        <v>#VALUE!</v>
      </c>
      <c r="K302" s="2" t="e">
        <f>G302+(I302/100*G302)</f>
        <v>#VALUE!</v>
      </c>
      <c r="L302" s="2" t="e">
        <f>TRUNC(J302+K302,2)</f>
        <v>#VALUE!</v>
      </c>
      <c r="M302" s="2" t="e">
        <f>TRUNC(IF((J302+K302), (J302/(J302+K302)*O302), 0),2)</f>
        <v>#VALUE!</v>
      </c>
      <c r="N302" s="2" t="e">
        <f>TRUNC(IF((J302+K302), (K302/(J302+K302)*O302), 0),2)</f>
        <v>#VALUE!</v>
      </c>
      <c r="O302" s="2" t="e">
        <f>TRUNC(L302*E302,2)</f>
        <v>#VALUE!</v>
      </c>
      <c r="P302" s="3" t="e">
        <f>IF(O302&lt;=(Referencial!O302*1.05),"PREÇO VÁLIDO","PREÇO INVÁLIDO")</f>
        <v>#VALUE!</v>
      </c>
      <c r="Q302" s="2" t="e">
        <f>(O302/Referencial!O302)-1</f>
        <v>#VALUE!</v>
      </c>
    </row>
    <row r="303" spans="1:17">
      <c r="N303" s="7" t="s">
        <v>98</v>
      </c>
      <c r="O303" s="8" t="e">
        <f>TRUNC(SUM(O267:O302),2)</f>
        <v>#VALUE!</v>
      </c>
    </row>
    <row r="305" spans="1:17">
      <c r="A305" s="9" t="s">
        <v>414</v>
      </c>
    </row>
    <row r="306" spans="1:17">
      <c r="A306" s="11" t="s">
        <v>4</v>
      </c>
      <c r="B306" s="11" t="s">
        <v>5</v>
      </c>
      <c r="C306" s="11" t="s">
        <v>6</v>
      </c>
      <c r="D306" s="11" t="s">
        <v>7</v>
      </c>
      <c r="E306" s="11" t="s">
        <v>8</v>
      </c>
      <c r="F306" s="1" t="s">
        <v>9</v>
      </c>
      <c r="G306" s="1" t="s">
        <v>10</v>
      </c>
      <c r="H306" s="11" t="s">
        <v>12</v>
      </c>
      <c r="I306" s="11" t="s">
        <v>13</v>
      </c>
      <c r="J306" s="11" t="s">
        <v>14</v>
      </c>
      <c r="K306" s="11" t="s">
        <v>15</v>
      </c>
      <c r="L306" s="11" t="s">
        <v>11</v>
      </c>
      <c r="M306" s="11" t="s">
        <v>16</v>
      </c>
      <c r="N306" s="11" t="s">
        <v>17</v>
      </c>
      <c r="O306" s="11" t="s">
        <v>18</v>
      </c>
      <c r="P306" s="11" t="s">
        <v>19</v>
      </c>
      <c r="Q306" s="11" t="s">
        <v>20</v>
      </c>
    </row>
    <row r="307" spans="1:17" ht="24.95" customHeight="1">
      <c r="A307" s="3" t="s">
        <v>21</v>
      </c>
      <c r="B307" s="3"/>
      <c r="C307" s="3" t="s">
        <v>415</v>
      </c>
      <c r="D307" s="3"/>
      <c r="E307" s="3">
        <v>0</v>
      </c>
      <c r="F307" s="1"/>
      <c r="G307" s="1"/>
      <c r="H307" s="3"/>
      <c r="I307" s="5"/>
      <c r="J307" s="3"/>
      <c r="K307" s="3"/>
      <c r="L307" s="3"/>
      <c r="M307" s="3"/>
      <c r="N307" s="3"/>
      <c r="O307" s="3"/>
      <c r="P307" s="3"/>
      <c r="Q307" s="2"/>
    </row>
    <row r="308" spans="1:17" ht="24.95" customHeight="1">
      <c r="A308" s="3" t="s">
        <v>21</v>
      </c>
      <c r="B308" s="3" t="s">
        <v>416</v>
      </c>
      <c r="C308" s="3" t="s">
        <v>417</v>
      </c>
      <c r="D308" s="3" t="s">
        <v>26</v>
      </c>
      <c r="E308" s="3">
        <v>3</v>
      </c>
      <c r="F308" s="1" t="s">
        <v>27</v>
      </c>
      <c r="G308" s="1" t="s">
        <v>27</v>
      </c>
      <c r="H308" s="2" t="e">
        <f t="shared" ref="H308:H314" si="84">F308+G308</f>
        <v>#VALUE!</v>
      </c>
      <c r="I308" s="5">
        <v>29.79</v>
      </c>
      <c r="J308" s="2" t="e">
        <f t="shared" ref="J308:J314" si="85">F308+(I308/100*F308)</f>
        <v>#VALUE!</v>
      </c>
      <c r="K308" s="2" t="e">
        <f t="shared" ref="K308:K314" si="86">G308+(I308/100*G308)</f>
        <v>#VALUE!</v>
      </c>
      <c r="L308" s="2" t="e">
        <f t="shared" ref="L308:L314" si="87">TRUNC(J308+K308,2)</f>
        <v>#VALUE!</v>
      </c>
      <c r="M308" s="2" t="e">
        <f t="shared" ref="M308:M314" si="88">TRUNC(IF((J308+K308), (J308/(J308+K308)*O308), 0),2)</f>
        <v>#VALUE!</v>
      </c>
      <c r="N308" s="2" t="e">
        <f t="shared" ref="N308:N314" si="89">TRUNC(IF((J308+K308), (K308/(J308+K308)*O308), 0),2)</f>
        <v>#VALUE!</v>
      </c>
      <c r="O308" s="2" t="e">
        <f t="shared" ref="O308:O314" si="90">TRUNC(L308*E308,2)</f>
        <v>#VALUE!</v>
      </c>
      <c r="P308" s="3" t="e">
        <f>IF(O308&lt;=(Referencial!O308*1.05),"PREÇO VÁLIDO","PREÇO INVÁLIDO")</f>
        <v>#VALUE!</v>
      </c>
      <c r="Q308" s="2" t="e">
        <f>(O308/Referencial!O308)-1</f>
        <v>#VALUE!</v>
      </c>
    </row>
    <row r="309" spans="1:17" ht="24.95" customHeight="1">
      <c r="A309" s="3" t="s">
        <v>21</v>
      </c>
      <c r="B309" s="3" t="s">
        <v>418</v>
      </c>
      <c r="C309" s="3" t="s">
        <v>419</v>
      </c>
      <c r="D309" s="3" t="s">
        <v>26</v>
      </c>
      <c r="E309" s="3">
        <v>10</v>
      </c>
      <c r="F309" s="1" t="s">
        <v>27</v>
      </c>
      <c r="G309" s="1" t="s">
        <v>27</v>
      </c>
      <c r="H309" s="2" t="e">
        <f t="shared" si="84"/>
        <v>#VALUE!</v>
      </c>
      <c r="I309" s="5">
        <v>29.79</v>
      </c>
      <c r="J309" s="2" t="e">
        <f t="shared" si="85"/>
        <v>#VALUE!</v>
      </c>
      <c r="K309" s="2" t="e">
        <f t="shared" si="86"/>
        <v>#VALUE!</v>
      </c>
      <c r="L309" s="2" t="e">
        <f t="shared" si="87"/>
        <v>#VALUE!</v>
      </c>
      <c r="M309" s="2" t="e">
        <f t="shared" si="88"/>
        <v>#VALUE!</v>
      </c>
      <c r="N309" s="2" t="e">
        <f t="shared" si="89"/>
        <v>#VALUE!</v>
      </c>
      <c r="O309" s="2" t="e">
        <f t="shared" si="90"/>
        <v>#VALUE!</v>
      </c>
      <c r="P309" s="3" t="e">
        <f>IF(O309&lt;=(Referencial!O309*1.05),"PREÇO VÁLIDO","PREÇO INVÁLIDO")</f>
        <v>#VALUE!</v>
      </c>
      <c r="Q309" s="2" t="e">
        <f>(O309/Referencial!O309)-1</f>
        <v>#VALUE!</v>
      </c>
    </row>
    <row r="310" spans="1:17" ht="24.95" customHeight="1">
      <c r="A310" s="3" t="s">
        <v>21</v>
      </c>
      <c r="B310" s="3" t="s">
        <v>420</v>
      </c>
      <c r="C310" s="3" t="s">
        <v>421</v>
      </c>
      <c r="D310" s="3" t="s">
        <v>26</v>
      </c>
      <c r="E310" s="3">
        <v>3</v>
      </c>
      <c r="F310" s="1" t="s">
        <v>27</v>
      </c>
      <c r="G310" s="1" t="s">
        <v>27</v>
      </c>
      <c r="H310" s="2" t="e">
        <f t="shared" si="84"/>
        <v>#VALUE!</v>
      </c>
      <c r="I310" s="5">
        <v>29.79</v>
      </c>
      <c r="J310" s="2" t="e">
        <f t="shared" si="85"/>
        <v>#VALUE!</v>
      </c>
      <c r="K310" s="2" t="e">
        <f t="shared" si="86"/>
        <v>#VALUE!</v>
      </c>
      <c r="L310" s="2" t="e">
        <f t="shared" si="87"/>
        <v>#VALUE!</v>
      </c>
      <c r="M310" s="2" t="e">
        <f t="shared" si="88"/>
        <v>#VALUE!</v>
      </c>
      <c r="N310" s="2" t="e">
        <f t="shared" si="89"/>
        <v>#VALUE!</v>
      </c>
      <c r="O310" s="2" t="e">
        <f t="shared" si="90"/>
        <v>#VALUE!</v>
      </c>
      <c r="P310" s="3" t="e">
        <f>IF(O310&lt;=(Referencial!O310*1.05),"PREÇO VÁLIDO","PREÇO INVÁLIDO")</f>
        <v>#VALUE!</v>
      </c>
      <c r="Q310" s="2" t="e">
        <f>(O310/Referencial!O310)-1</f>
        <v>#VALUE!</v>
      </c>
    </row>
    <row r="311" spans="1:17" ht="24.95" customHeight="1">
      <c r="A311" s="3" t="s">
        <v>21</v>
      </c>
      <c r="B311" s="3" t="s">
        <v>422</v>
      </c>
      <c r="C311" s="3" t="s">
        <v>423</v>
      </c>
      <c r="D311" s="3" t="s">
        <v>26</v>
      </c>
      <c r="E311" s="3">
        <v>2</v>
      </c>
      <c r="F311" s="1" t="s">
        <v>27</v>
      </c>
      <c r="G311" s="1" t="s">
        <v>27</v>
      </c>
      <c r="H311" s="2" t="e">
        <f t="shared" si="84"/>
        <v>#VALUE!</v>
      </c>
      <c r="I311" s="5">
        <v>29.79</v>
      </c>
      <c r="J311" s="2" t="e">
        <f t="shared" si="85"/>
        <v>#VALUE!</v>
      </c>
      <c r="K311" s="2" t="e">
        <f t="shared" si="86"/>
        <v>#VALUE!</v>
      </c>
      <c r="L311" s="2" t="e">
        <f t="shared" si="87"/>
        <v>#VALUE!</v>
      </c>
      <c r="M311" s="2" t="e">
        <f t="shared" si="88"/>
        <v>#VALUE!</v>
      </c>
      <c r="N311" s="2" t="e">
        <f t="shared" si="89"/>
        <v>#VALUE!</v>
      </c>
      <c r="O311" s="2" t="e">
        <f t="shared" si="90"/>
        <v>#VALUE!</v>
      </c>
      <c r="P311" s="3" t="e">
        <f>IF(O311&lt;=(Referencial!O311*1.05),"PREÇO VÁLIDO","PREÇO INVÁLIDO")</f>
        <v>#VALUE!</v>
      </c>
      <c r="Q311" s="2" t="e">
        <f>(O311/Referencial!O311)-1</f>
        <v>#VALUE!</v>
      </c>
    </row>
    <row r="312" spans="1:17" ht="24.95" customHeight="1">
      <c r="A312" s="3" t="s">
        <v>21</v>
      </c>
      <c r="B312" s="3" t="s">
        <v>424</v>
      </c>
      <c r="C312" s="3" t="s">
        <v>425</v>
      </c>
      <c r="D312" s="3" t="s">
        <v>65</v>
      </c>
      <c r="E312" s="3">
        <v>1</v>
      </c>
      <c r="F312" s="1" t="s">
        <v>27</v>
      </c>
      <c r="G312" s="1" t="s">
        <v>27</v>
      </c>
      <c r="H312" s="2" t="e">
        <f t="shared" si="84"/>
        <v>#VALUE!</v>
      </c>
      <c r="I312" s="5">
        <v>29.79</v>
      </c>
      <c r="J312" s="2" t="e">
        <f t="shared" si="85"/>
        <v>#VALUE!</v>
      </c>
      <c r="K312" s="2" t="e">
        <f t="shared" si="86"/>
        <v>#VALUE!</v>
      </c>
      <c r="L312" s="2" t="e">
        <f t="shared" si="87"/>
        <v>#VALUE!</v>
      </c>
      <c r="M312" s="2" t="e">
        <f t="shared" si="88"/>
        <v>#VALUE!</v>
      </c>
      <c r="N312" s="2" t="e">
        <f t="shared" si="89"/>
        <v>#VALUE!</v>
      </c>
      <c r="O312" s="2" t="e">
        <f t="shared" si="90"/>
        <v>#VALUE!</v>
      </c>
      <c r="P312" s="3" t="e">
        <f>IF(O312&lt;=(Referencial!O312*1.05),"PREÇO VÁLIDO","PREÇO INVÁLIDO")</f>
        <v>#VALUE!</v>
      </c>
      <c r="Q312" s="2" t="e">
        <f>(O312/Referencial!O312)-1</f>
        <v>#VALUE!</v>
      </c>
    </row>
    <row r="313" spans="1:17" ht="24.95" customHeight="1">
      <c r="A313" s="3" t="s">
        <v>21</v>
      </c>
      <c r="B313" s="3" t="s">
        <v>426</v>
      </c>
      <c r="C313" s="3" t="s">
        <v>427</v>
      </c>
      <c r="D313" s="3" t="s">
        <v>26</v>
      </c>
      <c r="E313" s="3">
        <v>1</v>
      </c>
      <c r="F313" s="1" t="s">
        <v>27</v>
      </c>
      <c r="G313" s="1" t="s">
        <v>27</v>
      </c>
      <c r="H313" s="2" t="e">
        <f t="shared" si="84"/>
        <v>#VALUE!</v>
      </c>
      <c r="I313" s="5">
        <v>29.79</v>
      </c>
      <c r="J313" s="2" t="e">
        <f t="shared" si="85"/>
        <v>#VALUE!</v>
      </c>
      <c r="K313" s="2" t="e">
        <f t="shared" si="86"/>
        <v>#VALUE!</v>
      </c>
      <c r="L313" s="2" t="e">
        <f t="shared" si="87"/>
        <v>#VALUE!</v>
      </c>
      <c r="M313" s="2" t="e">
        <f t="shared" si="88"/>
        <v>#VALUE!</v>
      </c>
      <c r="N313" s="2" t="e">
        <f t="shared" si="89"/>
        <v>#VALUE!</v>
      </c>
      <c r="O313" s="2" t="e">
        <f t="shared" si="90"/>
        <v>#VALUE!</v>
      </c>
      <c r="P313" s="3" t="e">
        <f>IF(O313&lt;=(Referencial!O313*1.05),"PREÇO VÁLIDO","PREÇO INVÁLIDO")</f>
        <v>#VALUE!</v>
      </c>
      <c r="Q313" s="2" t="e">
        <f>(O313/Referencial!O313)-1</f>
        <v>#VALUE!</v>
      </c>
    </row>
    <row r="314" spans="1:17" ht="24.95" customHeight="1">
      <c r="A314" s="3" t="s">
        <v>21</v>
      </c>
      <c r="B314" s="3" t="s">
        <v>428</v>
      </c>
      <c r="C314" s="3" t="s">
        <v>429</v>
      </c>
      <c r="D314" s="3" t="s">
        <v>26</v>
      </c>
      <c r="E314" s="3">
        <v>3</v>
      </c>
      <c r="F314" s="1" t="s">
        <v>27</v>
      </c>
      <c r="G314" s="1" t="s">
        <v>27</v>
      </c>
      <c r="H314" s="2" t="e">
        <f t="shared" si="84"/>
        <v>#VALUE!</v>
      </c>
      <c r="I314" s="5">
        <v>29.79</v>
      </c>
      <c r="J314" s="2" t="e">
        <f t="shared" si="85"/>
        <v>#VALUE!</v>
      </c>
      <c r="K314" s="2" t="e">
        <f t="shared" si="86"/>
        <v>#VALUE!</v>
      </c>
      <c r="L314" s="2" t="e">
        <f t="shared" si="87"/>
        <v>#VALUE!</v>
      </c>
      <c r="M314" s="2" t="e">
        <f t="shared" si="88"/>
        <v>#VALUE!</v>
      </c>
      <c r="N314" s="2" t="e">
        <f t="shared" si="89"/>
        <v>#VALUE!</v>
      </c>
      <c r="O314" s="2" t="e">
        <f t="shared" si="90"/>
        <v>#VALUE!</v>
      </c>
      <c r="P314" s="3" t="e">
        <f>IF(O314&lt;=(Referencial!O314*1.05),"PREÇO VÁLIDO","PREÇO INVÁLIDO")</f>
        <v>#VALUE!</v>
      </c>
      <c r="Q314" s="2" t="e">
        <f>(O314/Referencial!O314)-1</f>
        <v>#VALUE!</v>
      </c>
    </row>
    <row r="315" spans="1:17">
      <c r="N315" s="7" t="s">
        <v>98</v>
      </c>
      <c r="O315" s="8" t="e">
        <f>TRUNC(SUM(O305:O314),2)</f>
        <v>#VALUE!</v>
      </c>
    </row>
    <row r="317" spans="1:17">
      <c r="A317" s="9" t="s">
        <v>430</v>
      </c>
    </row>
    <row r="318" spans="1:17">
      <c r="A318" s="11" t="s">
        <v>4</v>
      </c>
      <c r="B318" s="11" t="s">
        <v>5</v>
      </c>
      <c r="C318" s="11" t="s">
        <v>6</v>
      </c>
      <c r="D318" s="11" t="s">
        <v>7</v>
      </c>
      <c r="E318" s="11" t="s">
        <v>8</v>
      </c>
      <c r="F318" s="1" t="s">
        <v>9</v>
      </c>
      <c r="G318" s="1" t="s">
        <v>10</v>
      </c>
      <c r="H318" s="11" t="s">
        <v>12</v>
      </c>
      <c r="I318" s="11" t="s">
        <v>13</v>
      </c>
      <c r="J318" s="11" t="s">
        <v>14</v>
      </c>
      <c r="K318" s="11" t="s">
        <v>15</v>
      </c>
      <c r="L318" s="11" t="s">
        <v>11</v>
      </c>
      <c r="M318" s="11" t="s">
        <v>16</v>
      </c>
      <c r="N318" s="11" t="s">
        <v>17</v>
      </c>
      <c r="O318" s="11" t="s">
        <v>18</v>
      </c>
      <c r="P318" s="11" t="s">
        <v>19</v>
      </c>
      <c r="Q318" s="11" t="s">
        <v>20</v>
      </c>
    </row>
    <row r="319" spans="1:17" ht="24.95" customHeight="1">
      <c r="A319" s="3" t="s">
        <v>21</v>
      </c>
      <c r="B319" s="3"/>
      <c r="C319" s="3" t="s">
        <v>431</v>
      </c>
      <c r="D319" s="3"/>
      <c r="E319" s="3">
        <v>0</v>
      </c>
      <c r="F319" s="1"/>
      <c r="G319" s="1"/>
      <c r="H319" s="3"/>
      <c r="I319" s="5"/>
      <c r="J319" s="3"/>
      <c r="K319" s="3"/>
      <c r="L319" s="3"/>
      <c r="M319" s="3"/>
      <c r="N319" s="3"/>
      <c r="O319" s="3"/>
      <c r="P319" s="3"/>
      <c r="Q319" s="2"/>
    </row>
    <row r="320" spans="1:17" ht="24.95" customHeight="1">
      <c r="A320" s="3" t="s">
        <v>21</v>
      </c>
      <c r="B320" s="3" t="s">
        <v>432</v>
      </c>
      <c r="C320" s="3" t="s">
        <v>433</v>
      </c>
      <c r="D320" s="3" t="s">
        <v>26</v>
      </c>
      <c r="E320" s="3">
        <v>2</v>
      </c>
      <c r="F320" s="1" t="s">
        <v>27</v>
      </c>
      <c r="G320" s="1" t="s">
        <v>27</v>
      </c>
      <c r="H320" s="2" t="e">
        <f t="shared" ref="H320:H326" si="91">F320+G320</f>
        <v>#VALUE!</v>
      </c>
      <c r="I320" s="5">
        <v>21.38</v>
      </c>
      <c r="J320" s="2" t="e">
        <f t="shared" ref="J320:J326" si="92">F320+(I320/100*F320)</f>
        <v>#VALUE!</v>
      </c>
      <c r="K320" s="2" t="e">
        <f t="shared" ref="K320:K326" si="93">G320+(I320/100*G320)</f>
        <v>#VALUE!</v>
      </c>
      <c r="L320" s="2" t="e">
        <f t="shared" ref="L320:L326" si="94">TRUNC(J320+K320,2)</f>
        <v>#VALUE!</v>
      </c>
      <c r="M320" s="2" t="e">
        <f t="shared" ref="M320:M326" si="95">TRUNC(IF((J320+K320), (J320/(J320+K320)*O320), 0),2)</f>
        <v>#VALUE!</v>
      </c>
      <c r="N320" s="2" t="e">
        <f t="shared" ref="N320:N326" si="96">TRUNC(IF((J320+K320), (K320/(J320+K320)*O320), 0),2)</f>
        <v>#VALUE!</v>
      </c>
      <c r="O320" s="2" t="e">
        <f t="shared" ref="O320:O326" si="97">TRUNC(L320*E320,2)</f>
        <v>#VALUE!</v>
      </c>
      <c r="P320" s="3" t="e">
        <f>IF(O320&lt;=(Referencial!O320*1.05),"PREÇO VÁLIDO","PREÇO INVÁLIDO")</f>
        <v>#VALUE!</v>
      </c>
      <c r="Q320" s="2" t="e">
        <f>(O320/Referencial!O320)-1</f>
        <v>#VALUE!</v>
      </c>
    </row>
    <row r="321" spans="1:17" ht="24.95" customHeight="1">
      <c r="A321" s="3" t="s">
        <v>21</v>
      </c>
      <c r="B321" s="3" t="s">
        <v>434</v>
      </c>
      <c r="C321" s="3" t="s">
        <v>435</v>
      </c>
      <c r="D321" s="3" t="s">
        <v>26</v>
      </c>
      <c r="E321" s="3">
        <v>2</v>
      </c>
      <c r="F321" s="1" t="s">
        <v>27</v>
      </c>
      <c r="G321" s="1" t="s">
        <v>27</v>
      </c>
      <c r="H321" s="2" t="e">
        <f t="shared" si="91"/>
        <v>#VALUE!</v>
      </c>
      <c r="I321" s="5">
        <v>21.38</v>
      </c>
      <c r="J321" s="2" t="e">
        <f t="shared" si="92"/>
        <v>#VALUE!</v>
      </c>
      <c r="K321" s="2" t="e">
        <f t="shared" si="93"/>
        <v>#VALUE!</v>
      </c>
      <c r="L321" s="2" t="e">
        <f t="shared" si="94"/>
        <v>#VALUE!</v>
      </c>
      <c r="M321" s="2" t="e">
        <f t="shared" si="95"/>
        <v>#VALUE!</v>
      </c>
      <c r="N321" s="2" t="e">
        <f t="shared" si="96"/>
        <v>#VALUE!</v>
      </c>
      <c r="O321" s="2" t="e">
        <f t="shared" si="97"/>
        <v>#VALUE!</v>
      </c>
      <c r="P321" s="3" t="e">
        <f>IF(O321&lt;=(Referencial!O321*1.05),"PREÇO VÁLIDO","PREÇO INVÁLIDO")</f>
        <v>#VALUE!</v>
      </c>
      <c r="Q321" s="2" t="e">
        <f>(O321/Referencial!O321)-1</f>
        <v>#VALUE!</v>
      </c>
    </row>
    <row r="322" spans="1:17" ht="24.95" customHeight="1">
      <c r="A322" s="3" t="s">
        <v>21</v>
      </c>
      <c r="B322" s="3" t="s">
        <v>436</v>
      </c>
      <c r="C322" s="3" t="s">
        <v>437</v>
      </c>
      <c r="D322" s="3" t="s">
        <v>26</v>
      </c>
      <c r="E322" s="3">
        <v>4</v>
      </c>
      <c r="F322" s="1" t="s">
        <v>27</v>
      </c>
      <c r="G322" s="1" t="s">
        <v>27</v>
      </c>
      <c r="H322" s="2" t="e">
        <f t="shared" si="91"/>
        <v>#VALUE!</v>
      </c>
      <c r="I322" s="5">
        <v>21.38</v>
      </c>
      <c r="J322" s="2" t="e">
        <f t="shared" si="92"/>
        <v>#VALUE!</v>
      </c>
      <c r="K322" s="2" t="e">
        <f t="shared" si="93"/>
        <v>#VALUE!</v>
      </c>
      <c r="L322" s="2" t="e">
        <f t="shared" si="94"/>
        <v>#VALUE!</v>
      </c>
      <c r="M322" s="2" t="e">
        <f t="shared" si="95"/>
        <v>#VALUE!</v>
      </c>
      <c r="N322" s="2" t="e">
        <f t="shared" si="96"/>
        <v>#VALUE!</v>
      </c>
      <c r="O322" s="2" t="e">
        <f t="shared" si="97"/>
        <v>#VALUE!</v>
      </c>
      <c r="P322" s="3" t="e">
        <f>IF(O322&lt;=(Referencial!O322*1.05),"PREÇO VÁLIDO","PREÇO INVÁLIDO")</f>
        <v>#VALUE!</v>
      </c>
      <c r="Q322" s="2" t="e">
        <f>(O322/Referencial!O322)-1</f>
        <v>#VALUE!</v>
      </c>
    </row>
    <row r="323" spans="1:17" ht="24.95" customHeight="1">
      <c r="A323" s="3" t="s">
        <v>21</v>
      </c>
      <c r="B323" s="3" t="s">
        <v>438</v>
      </c>
      <c r="C323" s="3" t="s">
        <v>439</v>
      </c>
      <c r="D323" s="3" t="s">
        <v>26</v>
      </c>
      <c r="E323" s="3">
        <v>2</v>
      </c>
      <c r="F323" s="1" t="s">
        <v>27</v>
      </c>
      <c r="G323" s="1" t="s">
        <v>27</v>
      </c>
      <c r="H323" s="2" t="e">
        <f t="shared" si="91"/>
        <v>#VALUE!</v>
      </c>
      <c r="I323" s="5">
        <v>21.38</v>
      </c>
      <c r="J323" s="2" t="e">
        <f t="shared" si="92"/>
        <v>#VALUE!</v>
      </c>
      <c r="K323" s="2" t="e">
        <f t="shared" si="93"/>
        <v>#VALUE!</v>
      </c>
      <c r="L323" s="2" t="e">
        <f t="shared" si="94"/>
        <v>#VALUE!</v>
      </c>
      <c r="M323" s="2" t="e">
        <f t="shared" si="95"/>
        <v>#VALUE!</v>
      </c>
      <c r="N323" s="2" t="e">
        <f t="shared" si="96"/>
        <v>#VALUE!</v>
      </c>
      <c r="O323" s="2" t="e">
        <f t="shared" si="97"/>
        <v>#VALUE!</v>
      </c>
      <c r="P323" s="3" t="e">
        <f>IF(O323&lt;=(Referencial!O323*1.05),"PREÇO VÁLIDO","PREÇO INVÁLIDO")</f>
        <v>#VALUE!</v>
      </c>
      <c r="Q323" s="2" t="e">
        <f>(O323/Referencial!O323)-1</f>
        <v>#VALUE!</v>
      </c>
    </row>
    <row r="324" spans="1:17" ht="24.95" customHeight="1">
      <c r="A324" s="3" t="s">
        <v>21</v>
      </c>
      <c r="B324" s="3" t="s">
        <v>440</v>
      </c>
      <c r="C324" s="3" t="s">
        <v>441</v>
      </c>
      <c r="D324" s="3" t="s">
        <v>43</v>
      </c>
      <c r="E324" s="3">
        <v>10.97</v>
      </c>
      <c r="F324" s="1" t="s">
        <v>27</v>
      </c>
      <c r="G324" s="1" t="s">
        <v>27</v>
      </c>
      <c r="H324" s="2" t="e">
        <f t="shared" si="91"/>
        <v>#VALUE!</v>
      </c>
      <c r="I324" s="5">
        <v>21.38</v>
      </c>
      <c r="J324" s="2" t="e">
        <f t="shared" si="92"/>
        <v>#VALUE!</v>
      </c>
      <c r="K324" s="2" t="e">
        <f t="shared" si="93"/>
        <v>#VALUE!</v>
      </c>
      <c r="L324" s="2" t="e">
        <f t="shared" si="94"/>
        <v>#VALUE!</v>
      </c>
      <c r="M324" s="2" t="e">
        <f t="shared" si="95"/>
        <v>#VALUE!</v>
      </c>
      <c r="N324" s="2" t="e">
        <f t="shared" si="96"/>
        <v>#VALUE!</v>
      </c>
      <c r="O324" s="2" t="e">
        <f t="shared" si="97"/>
        <v>#VALUE!</v>
      </c>
      <c r="P324" s="3" t="e">
        <f>IF(O324&lt;=(Referencial!O324*1.05),"PREÇO VÁLIDO","PREÇO INVÁLIDO")</f>
        <v>#VALUE!</v>
      </c>
      <c r="Q324" s="2" t="e">
        <f>(O324/Referencial!O324)-1</f>
        <v>#VALUE!</v>
      </c>
    </row>
    <row r="325" spans="1:17" ht="24.95" customHeight="1">
      <c r="A325" s="3" t="s">
        <v>21</v>
      </c>
      <c r="B325" s="3" t="s">
        <v>442</v>
      </c>
      <c r="C325" s="3" t="s">
        <v>443</v>
      </c>
      <c r="D325" s="3" t="s">
        <v>43</v>
      </c>
      <c r="E325" s="3">
        <v>10.97</v>
      </c>
      <c r="F325" s="1" t="s">
        <v>27</v>
      </c>
      <c r="G325" s="1" t="s">
        <v>27</v>
      </c>
      <c r="H325" s="2" t="e">
        <f t="shared" si="91"/>
        <v>#VALUE!</v>
      </c>
      <c r="I325" s="5">
        <v>21.38</v>
      </c>
      <c r="J325" s="2" t="e">
        <f t="shared" si="92"/>
        <v>#VALUE!</v>
      </c>
      <c r="K325" s="2" t="e">
        <f t="shared" si="93"/>
        <v>#VALUE!</v>
      </c>
      <c r="L325" s="2" t="e">
        <f t="shared" si="94"/>
        <v>#VALUE!</v>
      </c>
      <c r="M325" s="2" t="e">
        <f t="shared" si="95"/>
        <v>#VALUE!</v>
      </c>
      <c r="N325" s="2" t="e">
        <f t="shared" si="96"/>
        <v>#VALUE!</v>
      </c>
      <c r="O325" s="2" t="e">
        <f t="shared" si="97"/>
        <v>#VALUE!</v>
      </c>
      <c r="P325" s="3" t="e">
        <f>IF(O325&lt;=(Referencial!O325*1.05),"PREÇO VÁLIDO","PREÇO INVÁLIDO")</f>
        <v>#VALUE!</v>
      </c>
      <c r="Q325" s="2" t="e">
        <f>(O325/Referencial!O325)-1</f>
        <v>#VALUE!</v>
      </c>
    </row>
    <row r="326" spans="1:17" ht="24.95" customHeight="1">
      <c r="A326" s="3" t="s">
        <v>21</v>
      </c>
      <c r="B326" s="3" t="s">
        <v>444</v>
      </c>
      <c r="C326" s="3" t="s">
        <v>445</v>
      </c>
      <c r="D326" s="3" t="s">
        <v>43</v>
      </c>
      <c r="E326" s="3">
        <v>10.97</v>
      </c>
      <c r="F326" s="1" t="s">
        <v>27</v>
      </c>
      <c r="G326" s="1" t="s">
        <v>27</v>
      </c>
      <c r="H326" s="2" t="e">
        <f t="shared" si="91"/>
        <v>#VALUE!</v>
      </c>
      <c r="I326" s="5">
        <v>21.38</v>
      </c>
      <c r="J326" s="2" t="e">
        <f t="shared" si="92"/>
        <v>#VALUE!</v>
      </c>
      <c r="K326" s="2" t="e">
        <f t="shared" si="93"/>
        <v>#VALUE!</v>
      </c>
      <c r="L326" s="2" t="e">
        <f t="shared" si="94"/>
        <v>#VALUE!</v>
      </c>
      <c r="M326" s="2" t="e">
        <f t="shared" si="95"/>
        <v>#VALUE!</v>
      </c>
      <c r="N326" s="2" t="e">
        <f t="shared" si="96"/>
        <v>#VALUE!</v>
      </c>
      <c r="O326" s="2" t="e">
        <f t="shared" si="97"/>
        <v>#VALUE!</v>
      </c>
      <c r="P326" s="3" t="e">
        <f>IF(O326&lt;=(Referencial!O326*1.05),"PREÇO VÁLIDO","PREÇO INVÁLIDO")</f>
        <v>#VALUE!</v>
      </c>
      <c r="Q326" s="2" t="e">
        <f>(O326/Referencial!O326)-1</f>
        <v>#VALUE!</v>
      </c>
    </row>
    <row r="327" spans="1:17">
      <c r="N327" s="7" t="s">
        <v>98</v>
      </c>
      <c r="O327" s="8" t="e">
        <f>TRUNC(SUM(O317:O326),2)</f>
        <v>#VALUE!</v>
      </c>
    </row>
    <row r="329" spans="1:17">
      <c r="A329" s="9" t="s">
        <v>446</v>
      </c>
    </row>
    <row r="330" spans="1:17">
      <c r="A330" s="11" t="s">
        <v>4</v>
      </c>
      <c r="B330" s="11" t="s">
        <v>5</v>
      </c>
      <c r="C330" s="11" t="s">
        <v>6</v>
      </c>
      <c r="D330" s="11" t="s">
        <v>7</v>
      </c>
      <c r="E330" s="11" t="s">
        <v>8</v>
      </c>
      <c r="F330" s="1" t="s">
        <v>9</v>
      </c>
      <c r="G330" s="1" t="s">
        <v>10</v>
      </c>
      <c r="H330" s="11" t="s">
        <v>12</v>
      </c>
      <c r="I330" s="11" t="s">
        <v>13</v>
      </c>
      <c r="J330" s="11" t="s">
        <v>14</v>
      </c>
      <c r="K330" s="11" t="s">
        <v>15</v>
      </c>
      <c r="L330" s="11" t="s">
        <v>11</v>
      </c>
      <c r="M330" s="11" t="s">
        <v>16</v>
      </c>
      <c r="N330" s="11" t="s">
        <v>17</v>
      </c>
      <c r="O330" s="11" t="s">
        <v>18</v>
      </c>
      <c r="P330" s="11" t="s">
        <v>19</v>
      </c>
      <c r="Q330" s="11" t="s">
        <v>20</v>
      </c>
    </row>
    <row r="331" spans="1:17" ht="24.95" customHeight="1">
      <c r="A331" s="3" t="s">
        <v>21</v>
      </c>
      <c r="B331" s="3"/>
      <c r="C331" s="3" t="s">
        <v>447</v>
      </c>
      <c r="D331" s="3"/>
      <c r="E331" s="3">
        <v>0</v>
      </c>
      <c r="F331" s="1"/>
      <c r="G331" s="1"/>
      <c r="H331" s="3"/>
      <c r="I331" s="5"/>
      <c r="J331" s="3"/>
      <c r="K331" s="3"/>
      <c r="L331" s="3"/>
      <c r="M331" s="3"/>
      <c r="N331" s="3"/>
      <c r="O331" s="3"/>
      <c r="P331" s="3"/>
      <c r="Q331" s="2"/>
    </row>
    <row r="332" spans="1:17" ht="24.95" customHeight="1">
      <c r="A332" s="3" t="s">
        <v>21</v>
      </c>
      <c r="B332" s="3" t="s">
        <v>448</v>
      </c>
      <c r="C332" s="3" t="s">
        <v>449</v>
      </c>
      <c r="D332" s="3" t="s">
        <v>26</v>
      </c>
      <c r="E332" s="3">
        <v>1</v>
      </c>
      <c r="F332" s="1" t="s">
        <v>27</v>
      </c>
      <c r="G332" s="1" t="s">
        <v>27</v>
      </c>
      <c r="H332" s="2" t="e">
        <f t="shared" ref="H332:H349" si="98">F332+G332</f>
        <v>#VALUE!</v>
      </c>
      <c r="I332" s="5">
        <v>29.79</v>
      </c>
      <c r="J332" s="2" t="e">
        <f t="shared" ref="J332:J349" si="99">F332+(I332/100*F332)</f>
        <v>#VALUE!</v>
      </c>
      <c r="K332" s="2" t="e">
        <f t="shared" ref="K332:K349" si="100">G332+(I332/100*G332)</f>
        <v>#VALUE!</v>
      </c>
      <c r="L332" s="2" t="e">
        <f t="shared" ref="L332:L349" si="101">TRUNC(J332+K332,2)</f>
        <v>#VALUE!</v>
      </c>
      <c r="M332" s="2" t="e">
        <f t="shared" ref="M332:M349" si="102">TRUNC(IF((J332+K332), (J332/(J332+K332)*O332), 0),2)</f>
        <v>#VALUE!</v>
      </c>
      <c r="N332" s="2" t="e">
        <f t="shared" ref="N332:N349" si="103">TRUNC(IF((J332+K332), (K332/(J332+K332)*O332), 0),2)</f>
        <v>#VALUE!</v>
      </c>
      <c r="O332" s="2" t="e">
        <f t="shared" ref="O332:O349" si="104">TRUNC(L332*E332,2)</f>
        <v>#VALUE!</v>
      </c>
      <c r="P332" s="3" t="e">
        <f>IF(O332&lt;=(Referencial!O332*1.05),"PREÇO VÁLIDO","PREÇO INVÁLIDO")</f>
        <v>#VALUE!</v>
      </c>
      <c r="Q332" s="2" t="e">
        <f>(O332/Referencial!O332)-1</f>
        <v>#VALUE!</v>
      </c>
    </row>
    <row r="333" spans="1:17" ht="24.95" customHeight="1">
      <c r="A333" s="3" t="s">
        <v>21</v>
      </c>
      <c r="B333" s="3" t="s">
        <v>450</v>
      </c>
      <c r="C333" s="3" t="s">
        <v>451</v>
      </c>
      <c r="D333" s="3" t="s">
        <v>26</v>
      </c>
      <c r="E333" s="3">
        <v>1</v>
      </c>
      <c r="F333" s="1" t="s">
        <v>27</v>
      </c>
      <c r="G333" s="1" t="s">
        <v>27</v>
      </c>
      <c r="H333" s="2" t="e">
        <f t="shared" si="98"/>
        <v>#VALUE!</v>
      </c>
      <c r="I333" s="5">
        <v>29.79</v>
      </c>
      <c r="J333" s="2" t="e">
        <f t="shared" si="99"/>
        <v>#VALUE!</v>
      </c>
      <c r="K333" s="2" t="e">
        <f t="shared" si="100"/>
        <v>#VALUE!</v>
      </c>
      <c r="L333" s="2" t="e">
        <f t="shared" si="101"/>
        <v>#VALUE!</v>
      </c>
      <c r="M333" s="2" t="e">
        <f t="shared" si="102"/>
        <v>#VALUE!</v>
      </c>
      <c r="N333" s="2" t="e">
        <f t="shared" si="103"/>
        <v>#VALUE!</v>
      </c>
      <c r="O333" s="2" t="e">
        <f t="shared" si="104"/>
        <v>#VALUE!</v>
      </c>
      <c r="P333" s="3" t="e">
        <f>IF(O333&lt;=(Referencial!O333*1.05),"PREÇO VÁLIDO","PREÇO INVÁLIDO")</f>
        <v>#VALUE!</v>
      </c>
      <c r="Q333" s="2" t="e">
        <f>(O333/Referencial!O333)-1</f>
        <v>#VALUE!</v>
      </c>
    </row>
    <row r="334" spans="1:17" ht="24.95" customHeight="1">
      <c r="A334" s="3" t="s">
        <v>21</v>
      </c>
      <c r="B334" s="3" t="s">
        <v>452</v>
      </c>
      <c r="C334" s="3" t="s">
        <v>453</v>
      </c>
      <c r="D334" s="3" t="s">
        <v>26</v>
      </c>
      <c r="E334" s="3">
        <v>2</v>
      </c>
      <c r="F334" s="1" t="s">
        <v>27</v>
      </c>
      <c r="G334" s="1" t="s">
        <v>27</v>
      </c>
      <c r="H334" s="2" t="e">
        <f t="shared" si="98"/>
        <v>#VALUE!</v>
      </c>
      <c r="I334" s="5">
        <v>29.79</v>
      </c>
      <c r="J334" s="2" t="e">
        <f t="shared" si="99"/>
        <v>#VALUE!</v>
      </c>
      <c r="K334" s="2" t="e">
        <f t="shared" si="100"/>
        <v>#VALUE!</v>
      </c>
      <c r="L334" s="2" t="e">
        <f t="shared" si="101"/>
        <v>#VALUE!</v>
      </c>
      <c r="M334" s="2" t="e">
        <f t="shared" si="102"/>
        <v>#VALUE!</v>
      </c>
      <c r="N334" s="2" t="e">
        <f t="shared" si="103"/>
        <v>#VALUE!</v>
      </c>
      <c r="O334" s="2" t="e">
        <f t="shared" si="104"/>
        <v>#VALUE!</v>
      </c>
      <c r="P334" s="3" t="e">
        <f>IF(O334&lt;=(Referencial!O334*1.05),"PREÇO VÁLIDO","PREÇO INVÁLIDO")</f>
        <v>#VALUE!</v>
      </c>
      <c r="Q334" s="2" t="e">
        <f>(O334/Referencial!O334)-1</f>
        <v>#VALUE!</v>
      </c>
    </row>
    <row r="335" spans="1:17" ht="24.95" customHeight="1">
      <c r="A335" s="3" t="s">
        <v>21</v>
      </c>
      <c r="B335" s="3" t="s">
        <v>454</v>
      </c>
      <c r="C335" s="3" t="s">
        <v>455</v>
      </c>
      <c r="D335" s="3" t="s">
        <v>26</v>
      </c>
      <c r="E335" s="3">
        <v>2</v>
      </c>
      <c r="F335" s="1" t="s">
        <v>27</v>
      </c>
      <c r="G335" s="1" t="s">
        <v>27</v>
      </c>
      <c r="H335" s="2" t="e">
        <f t="shared" si="98"/>
        <v>#VALUE!</v>
      </c>
      <c r="I335" s="5">
        <v>29.79</v>
      </c>
      <c r="J335" s="2" t="e">
        <f t="shared" si="99"/>
        <v>#VALUE!</v>
      </c>
      <c r="K335" s="2" t="e">
        <f t="shared" si="100"/>
        <v>#VALUE!</v>
      </c>
      <c r="L335" s="2" t="e">
        <f t="shared" si="101"/>
        <v>#VALUE!</v>
      </c>
      <c r="M335" s="2" t="e">
        <f t="shared" si="102"/>
        <v>#VALUE!</v>
      </c>
      <c r="N335" s="2" t="e">
        <f t="shared" si="103"/>
        <v>#VALUE!</v>
      </c>
      <c r="O335" s="2" t="e">
        <f t="shared" si="104"/>
        <v>#VALUE!</v>
      </c>
      <c r="P335" s="3" t="e">
        <f>IF(O335&lt;=(Referencial!O335*1.05),"PREÇO VÁLIDO","PREÇO INVÁLIDO")</f>
        <v>#VALUE!</v>
      </c>
      <c r="Q335" s="2" t="e">
        <f>(O335/Referencial!O335)-1</f>
        <v>#VALUE!</v>
      </c>
    </row>
    <row r="336" spans="1:17" ht="24.95" customHeight="1">
      <c r="A336" s="3" t="s">
        <v>21</v>
      </c>
      <c r="B336" s="3" t="s">
        <v>456</v>
      </c>
      <c r="C336" s="3" t="s">
        <v>457</v>
      </c>
      <c r="D336" s="3" t="s">
        <v>26</v>
      </c>
      <c r="E336" s="3">
        <v>1</v>
      </c>
      <c r="F336" s="1" t="s">
        <v>27</v>
      </c>
      <c r="G336" s="1" t="s">
        <v>27</v>
      </c>
      <c r="H336" s="2" t="e">
        <f t="shared" si="98"/>
        <v>#VALUE!</v>
      </c>
      <c r="I336" s="5">
        <v>29.79</v>
      </c>
      <c r="J336" s="2" t="e">
        <f t="shared" si="99"/>
        <v>#VALUE!</v>
      </c>
      <c r="K336" s="2" t="e">
        <f t="shared" si="100"/>
        <v>#VALUE!</v>
      </c>
      <c r="L336" s="2" t="e">
        <f t="shared" si="101"/>
        <v>#VALUE!</v>
      </c>
      <c r="M336" s="2" t="e">
        <f t="shared" si="102"/>
        <v>#VALUE!</v>
      </c>
      <c r="N336" s="2" t="e">
        <f t="shared" si="103"/>
        <v>#VALUE!</v>
      </c>
      <c r="O336" s="2" t="e">
        <f t="shared" si="104"/>
        <v>#VALUE!</v>
      </c>
      <c r="P336" s="3" t="e">
        <f>IF(O336&lt;=(Referencial!O336*1.05),"PREÇO VÁLIDO","PREÇO INVÁLIDO")</f>
        <v>#VALUE!</v>
      </c>
      <c r="Q336" s="2" t="e">
        <f>(O336/Referencial!O336)-1</f>
        <v>#VALUE!</v>
      </c>
    </row>
    <row r="337" spans="1:17" ht="24.95" customHeight="1">
      <c r="A337" s="3" t="s">
        <v>21</v>
      </c>
      <c r="B337" s="3" t="s">
        <v>458</v>
      </c>
      <c r="C337" s="3" t="s">
        <v>459</v>
      </c>
      <c r="D337" s="3" t="s">
        <v>26</v>
      </c>
      <c r="E337" s="3">
        <v>3</v>
      </c>
      <c r="F337" s="1" t="s">
        <v>27</v>
      </c>
      <c r="G337" s="1" t="s">
        <v>27</v>
      </c>
      <c r="H337" s="2" t="e">
        <f t="shared" si="98"/>
        <v>#VALUE!</v>
      </c>
      <c r="I337" s="5">
        <v>29.79</v>
      </c>
      <c r="J337" s="2" t="e">
        <f t="shared" si="99"/>
        <v>#VALUE!</v>
      </c>
      <c r="K337" s="2" t="e">
        <f t="shared" si="100"/>
        <v>#VALUE!</v>
      </c>
      <c r="L337" s="2" t="e">
        <f t="shared" si="101"/>
        <v>#VALUE!</v>
      </c>
      <c r="M337" s="2" t="e">
        <f t="shared" si="102"/>
        <v>#VALUE!</v>
      </c>
      <c r="N337" s="2" t="e">
        <f t="shared" si="103"/>
        <v>#VALUE!</v>
      </c>
      <c r="O337" s="2" t="e">
        <f t="shared" si="104"/>
        <v>#VALUE!</v>
      </c>
      <c r="P337" s="3" t="e">
        <f>IF(O337&lt;=(Referencial!O337*1.05),"PREÇO VÁLIDO","PREÇO INVÁLIDO")</f>
        <v>#VALUE!</v>
      </c>
      <c r="Q337" s="2" t="e">
        <f>(O337/Referencial!O337)-1</f>
        <v>#VALUE!</v>
      </c>
    </row>
    <row r="338" spans="1:17" ht="24.95" customHeight="1">
      <c r="A338" s="3" t="s">
        <v>21</v>
      </c>
      <c r="B338" s="3" t="s">
        <v>460</v>
      </c>
      <c r="C338" s="3" t="s">
        <v>461</v>
      </c>
      <c r="D338" s="3" t="s">
        <v>26</v>
      </c>
      <c r="E338" s="3">
        <v>1</v>
      </c>
      <c r="F338" s="1" t="s">
        <v>27</v>
      </c>
      <c r="G338" s="1" t="s">
        <v>27</v>
      </c>
      <c r="H338" s="2" t="e">
        <f t="shared" si="98"/>
        <v>#VALUE!</v>
      </c>
      <c r="I338" s="5">
        <v>29.79</v>
      </c>
      <c r="J338" s="2" t="e">
        <f t="shared" si="99"/>
        <v>#VALUE!</v>
      </c>
      <c r="K338" s="2" t="e">
        <f t="shared" si="100"/>
        <v>#VALUE!</v>
      </c>
      <c r="L338" s="2" t="e">
        <f t="shared" si="101"/>
        <v>#VALUE!</v>
      </c>
      <c r="M338" s="2" t="e">
        <f t="shared" si="102"/>
        <v>#VALUE!</v>
      </c>
      <c r="N338" s="2" t="e">
        <f t="shared" si="103"/>
        <v>#VALUE!</v>
      </c>
      <c r="O338" s="2" t="e">
        <f t="shared" si="104"/>
        <v>#VALUE!</v>
      </c>
      <c r="P338" s="3" t="e">
        <f>IF(O338&lt;=(Referencial!O338*1.05),"PREÇO VÁLIDO","PREÇO INVÁLIDO")</f>
        <v>#VALUE!</v>
      </c>
      <c r="Q338" s="2" t="e">
        <f>(O338/Referencial!O338)-1</f>
        <v>#VALUE!</v>
      </c>
    </row>
    <row r="339" spans="1:17" ht="24.95" customHeight="1">
      <c r="A339" s="3" t="s">
        <v>21</v>
      </c>
      <c r="B339" s="3" t="s">
        <v>462</v>
      </c>
      <c r="C339" s="3" t="s">
        <v>463</v>
      </c>
      <c r="D339" s="3" t="s">
        <v>26</v>
      </c>
      <c r="E339" s="3">
        <v>1</v>
      </c>
      <c r="F339" s="1" t="s">
        <v>27</v>
      </c>
      <c r="G339" s="1" t="s">
        <v>27</v>
      </c>
      <c r="H339" s="2" t="e">
        <f t="shared" si="98"/>
        <v>#VALUE!</v>
      </c>
      <c r="I339" s="5">
        <v>29.79</v>
      </c>
      <c r="J339" s="2" t="e">
        <f t="shared" si="99"/>
        <v>#VALUE!</v>
      </c>
      <c r="K339" s="2" t="e">
        <f t="shared" si="100"/>
        <v>#VALUE!</v>
      </c>
      <c r="L339" s="2" t="e">
        <f t="shared" si="101"/>
        <v>#VALUE!</v>
      </c>
      <c r="M339" s="2" t="e">
        <f t="shared" si="102"/>
        <v>#VALUE!</v>
      </c>
      <c r="N339" s="2" t="e">
        <f t="shared" si="103"/>
        <v>#VALUE!</v>
      </c>
      <c r="O339" s="2" t="e">
        <f t="shared" si="104"/>
        <v>#VALUE!</v>
      </c>
      <c r="P339" s="3" t="e">
        <f>IF(O339&lt;=(Referencial!O339*1.05),"PREÇO VÁLIDO","PREÇO INVÁLIDO")</f>
        <v>#VALUE!</v>
      </c>
      <c r="Q339" s="2" t="e">
        <f>(O339/Referencial!O339)-1</f>
        <v>#VALUE!</v>
      </c>
    </row>
    <row r="340" spans="1:17" ht="24.95" customHeight="1">
      <c r="A340" s="3" t="s">
        <v>21</v>
      </c>
      <c r="B340" s="3" t="s">
        <v>464</v>
      </c>
      <c r="C340" s="3" t="s">
        <v>465</v>
      </c>
      <c r="D340" s="3" t="s">
        <v>26</v>
      </c>
      <c r="E340" s="3">
        <v>1</v>
      </c>
      <c r="F340" s="1" t="s">
        <v>27</v>
      </c>
      <c r="G340" s="1" t="s">
        <v>27</v>
      </c>
      <c r="H340" s="2" t="e">
        <f t="shared" si="98"/>
        <v>#VALUE!</v>
      </c>
      <c r="I340" s="5">
        <v>29.79</v>
      </c>
      <c r="J340" s="2" t="e">
        <f t="shared" si="99"/>
        <v>#VALUE!</v>
      </c>
      <c r="K340" s="2" t="e">
        <f t="shared" si="100"/>
        <v>#VALUE!</v>
      </c>
      <c r="L340" s="2" t="e">
        <f t="shared" si="101"/>
        <v>#VALUE!</v>
      </c>
      <c r="M340" s="2" t="e">
        <f t="shared" si="102"/>
        <v>#VALUE!</v>
      </c>
      <c r="N340" s="2" t="e">
        <f t="shared" si="103"/>
        <v>#VALUE!</v>
      </c>
      <c r="O340" s="2" t="e">
        <f t="shared" si="104"/>
        <v>#VALUE!</v>
      </c>
      <c r="P340" s="3" t="e">
        <f>IF(O340&lt;=(Referencial!O340*1.05),"PREÇO VÁLIDO","PREÇO INVÁLIDO")</f>
        <v>#VALUE!</v>
      </c>
      <c r="Q340" s="2" t="e">
        <f>(O340/Referencial!O340)-1</f>
        <v>#VALUE!</v>
      </c>
    </row>
    <row r="341" spans="1:17" ht="24.95" customHeight="1">
      <c r="A341" s="3" t="s">
        <v>21</v>
      </c>
      <c r="B341" s="3" t="s">
        <v>466</v>
      </c>
      <c r="C341" s="3" t="s">
        <v>467</v>
      </c>
      <c r="D341" s="3" t="s">
        <v>31</v>
      </c>
      <c r="E341" s="3">
        <v>1.3</v>
      </c>
      <c r="F341" s="1" t="s">
        <v>27</v>
      </c>
      <c r="G341" s="1" t="s">
        <v>27</v>
      </c>
      <c r="H341" s="2" t="e">
        <f t="shared" si="98"/>
        <v>#VALUE!</v>
      </c>
      <c r="I341" s="5">
        <v>29.79</v>
      </c>
      <c r="J341" s="2" t="e">
        <f t="shared" si="99"/>
        <v>#VALUE!</v>
      </c>
      <c r="K341" s="2" t="e">
        <f t="shared" si="100"/>
        <v>#VALUE!</v>
      </c>
      <c r="L341" s="2" t="e">
        <f t="shared" si="101"/>
        <v>#VALUE!</v>
      </c>
      <c r="M341" s="2" t="e">
        <f t="shared" si="102"/>
        <v>#VALUE!</v>
      </c>
      <c r="N341" s="2" t="e">
        <f t="shared" si="103"/>
        <v>#VALUE!</v>
      </c>
      <c r="O341" s="2" t="e">
        <f t="shared" si="104"/>
        <v>#VALUE!</v>
      </c>
      <c r="P341" s="3" t="e">
        <f>IF(O341&lt;=(Referencial!O341*1.05),"PREÇO VÁLIDO","PREÇO INVÁLIDO")</f>
        <v>#VALUE!</v>
      </c>
      <c r="Q341" s="2" t="e">
        <f>(O341/Referencial!O341)-1</f>
        <v>#VALUE!</v>
      </c>
    </row>
    <row r="342" spans="1:17" ht="24.95" customHeight="1">
      <c r="A342" s="3" t="s">
        <v>21</v>
      </c>
      <c r="B342" s="3" t="s">
        <v>468</v>
      </c>
      <c r="C342" s="3" t="s">
        <v>469</v>
      </c>
      <c r="D342" s="3" t="s">
        <v>26</v>
      </c>
      <c r="E342" s="3">
        <v>1</v>
      </c>
      <c r="F342" s="1" t="s">
        <v>27</v>
      </c>
      <c r="G342" s="1" t="s">
        <v>27</v>
      </c>
      <c r="H342" s="2" t="e">
        <f t="shared" si="98"/>
        <v>#VALUE!</v>
      </c>
      <c r="I342" s="5">
        <v>29.79</v>
      </c>
      <c r="J342" s="2" t="e">
        <f t="shared" si="99"/>
        <v>#VALUE!</v>
      </c>
      <c r="K342" s="2" t="e">
        <f t="shared" si="100"/>
        <v>#VALUE!</v>
      </c>
      <c r="L342" s="2" t="e">
        <f t="shared" si="101"/>
        <v>#VALUE!</v>
      </c>
      <c r="M342" s="2" t="e">
        <f t="shared" si="102"/>
        <v>#VALUE!</v>
      </c>
      <c r="N342" s="2" t="e">
        <f t="shared" si="103"/>
        <v>#VALUE!</v>
      </c>
      <c r="O342" s="2" t="e">
        <f t="shared" si="104"/>
        <v>#VALUE!</v>
      </c>
      <c r="P342" s="3" t="e">
        <f>IF(O342&lt;=(Referencial!O342*1.05),"PREÇO VÁLIDO","PREÇO INVÁLIDO")</f>
        <v>#VALUE!</v>
      </c>
      <c r="Q342" s="2" t="e">
        <f>(O342/Referencial!O342)-1</f>
        <v>#VALUE!</v>
      </c>
    </row>
    <row r="343" spans="1:17" ht="24.95" customHeight="1">
      <c r="A343" s="3" t="s">
        <v>21</v>
      </c>
      <c r="B343" s="3" t="s">
        <v>470</v>
      </c>
      <c r="C343" s="3" t="s">
        <v>471</v>
      </c>
      <c r="D343" s="3" t="s">
        <v>26</v>
      </c>
      <c r="E343" s="3">
        <v>2</v>
      </c>
      <c r="F343" s="1" t="s">
        <v>27</v>
      </c>
      <c r="G343" s="1" t="s">
        <v>27</v>
      </c>
      <c r="H343" s="2" t="e">
        <f t="shared" si="98"/>
        <v>#VALUE!</v>
      </c>
      <c r="I343" s="5">
        <v>29.79</v>
      </c>
      <c r="J343" s="2" t="e">
        <f t="shared" si="99"/>
        <v>#VALUE!</v>
      </c>
      <c r="K343" s="2" t="e">
        <f t="shared" si="100"/>
        <v>#VALUE!</v>
      </c>
      <c r="L343" s="2" t="e">
        <f t="shared" si="101"/>
        <v>#VALUE!</v>
      </c>
      <c r="M343" s="2" t="e">
        <f t="shared" si="102"/>
        <v>#VALUE!</v>
      </c>
      <c r="N343" s="2" t="e">
        <f t="shared" si="103"/>
        <v>#VALUE!</v>
      </c>
      <c r="O343" s="2" t="e">
        <f t="shared" si="104"/>
        <v>#VALUE!</v>
      </c>
      <c r="P343" s="3" t="e">
        <f>IF(O343&lt;=(Referencial!O343*1.05),"PREÇO VÁLIDO","PREÇO INVÁLIDO")</f>
        <v>#VALUE!</v>
      </c>
      <c r="Q343" s="2" t="e">
        <f>(O343/Referencial!O343)-1</f>
        <v>#VALUE!</v>
      </c>
    </row>
    <row r="344" spans="1:17" ht="24.95" customHeight="1">
      <c r="A344" s="3" t="s">
        <v>21</v>
      </c>
      <c r="B344" s="3" t="s">
        <v>472</v>
      </c>
      <c r="C344" s="3" t="s">
        <v>473</v>
      </c>
      <c r="D344" s="3" t="s">
        <v>26</v>
      </c>
      <c r="E344" s="3">
        <v>2</v>
      </c>
      <c r="F344" s="1" t="s">
        <v>27</v>
      </c>
      <c r="G344" s="1" t="s">
        <v>27</v>
      </c>
      <c r="H344" s="2" t="e">
        <f t="shared" si="98"/>
        <v>#VALUE!</v>
      </c>
      <c r="I344" s="5">
        <v>29.79</v>
      </c>
      <c r="J344" s="2" t="e">
        <f t="shared" si="99"/>
        <v>#VALUE!</v>
      </c>
      <c r="K344" s="2" t="e">
        <f t="shared" si="100"/>
        <v>#VALUE!</v>
      </c>
      <c r="L344" s="2" t="e">
        <f t="shared" si="101"/>
        <v>#VALUE!</v>
      </c>
      <c r="M344" s="2" t="e">
        <f t="shared" si="102"/>
        <v>#VALUE!</v>
      </c>
      <c r="N344" s="2" t="e">
        <f t="shared" si="103"/>
        <v>#VALUE!</v>
      </c>
      <c r="O344" s="2" t="e">
        <f t="shared" si="104"/>
        <v>#VALUE!</v>
      </c>
      <c r="P344" s="3" t="e">
        <f>IF(O344&lt;=(Referencial!O344*1.05),"PREÇO VÁLIDO","PREÇO INVÁLIDO")</f>
        <v>#VALUE!</v>
      </c>
      <c r="Q344" s="2" t="e">
        <f>(O344/Referencial!O344)-1</f>
        <v>#VALUE!</v>
      </c>
    </row>
    <row r="345" spans="1:17" ht="24.95" customHeight="1">
      <c r="A345" s="3" t="s">
        <v>21</v>
      </c>
      <c r="B345" s="3" t="s">
        <v>474</v>
      </c>
      <c r="C345" s="3" t="s">
        <v>475</v>
      </c>
      <c r="D345" s="3" t="s">
        <v>26</v>
      </c>
      <c r="E345" s="3">
        <v>2</v>
      </c>
      <c r="F345" s="1" t="s">
        <v>27</v>
      </c>
      <c r="G345" s="1" t="s">
        <v>27</v>
      </c>
      <c r="H345" s="2" t="e">
        <f t="shared" si="98"/>
        <v>#VALUE!</v>
      </c>
      <c r="I345" s="5">
        <v>29.79</v>
      </c>
      <c r="J345" s="2" t="e">
        <f t="shared" si="99"/>
        <v>#VALUE!</v>
      </c>
      <c r="K345" s="2" t="e">
        <f t="shared" si="100"/>
        <v>#VALUE!</v>
      </c>
      <c r="L345" s="2" t="e">
        <f t="shared" si="101"/>
        <v>#VALUE!</v>
      </c>
      <c r="M345" s="2" t="e">
        <f t="shared" si="102"/>
        <v>#VALUE!</v>
      </c>
      <c r="N345" s="2" t="e">
        <f t="shared" si="103"/>
        <v>#VALUE!</v>
      </c>
      <c r="O345" s="2" t="e">
        <f t="shared" si="104"/>
        <v>#VALUE!</v>
      </c>
      <c r="P345" s="3" t="e">
        <f>IF(O345&lt;=(Referencial!O345*1.05),"PREÇO VÁLIDO","PREÇO INVÁLIDO")</f>
        <v>#VALUE!</v>
      </c>
      <c r="Q345" s="2" t="e">
        <f>(O345/Referencial!O345)-1</f>
        <v>#VALUE!</v>
      </c>
    </row>
    <row r="346" spans="1:17" ht="24.95" customHeight="1">
      <c r="A346" s="3" t="s">
        <v>21</v>
      </c>
      <c r="B346" s="3" t="s">
        <v>476</v>
      </c>
      <c r="C346" s="3" t="s">
        <v>477</v>
      </c>
      <c r="D346" s="3" t="s">
        <v>26</v>
      </c>
      <c r="E346" s="3">
        <v>1</v>
      </c>
      <c r="F346" s="1" t="s">
        <v>27</v>
      </c>
      <c r="G346" s="1" t="s">
        <v>27</v>
      </c>
      <c r="H346" s="2" t="e">
        <f t="shared" si="98"/>
        <v>#VALUE!</v>
      </c>
      <c r="I346" s="5">
        <v>29.79</v>
      </c>
      <c r="J346" s="2" t="e">
        <f t="shared" si="99"/>
        <v>#VALUE!</v>
      </c>
      <c r="K346" s="2" t="e">
        <f t="shared" si="100"/>
        <v>#VALUE!</v>
      </c>
      <c r="L346" s="2" t="e">
        <f t="shared" si="101"/>
        <v>#VALUE!</v>
      </c>
      <c r="M346" s="2" t="e">
        <f t="shared" si="102"/>
        <v>#VALUE!</v>
      </c>
      <c r="N346" s="2" t="e">
        <f t="shared" si="103"/>
        <v>#VALUE!</v>
      </c>
      <c r="O346" s="2" t="e">
        <f t="shared" si="104"/>
        <v>#VALUE!</v>
      </c>
      <c r="P346" s="3" t="e">
        <f>IF(O346&lt;=(Referencial!O346*1.05),"PREÇO VÁLIDO","PREÇO INVÁLIDO")</f>
        <v>#VALUE!</v>
      </c>
      <c r="Q346" s="2" t="e">
        <f>(O346/Referencial!O346)-1</f>
        <v>#VALUE!</v>
      </c>
    </row>
    <row r="347" spans="1:17" ht="24.95" customHeight="1">
      <c r="A347" s="3" t="s">
        <v>21</v>
      </c>
      <c r="B347" s="3" t="s">
        <v>478</v>
      </c>
      <c r="C347" s="3" t="s">
        <v>479</v>
      </c>
      <c r="D347" s="3" t="s">
        <v>26</v>
      </c>
      <c r="E347" s="3">
        <v>1</v>
      </c>
      <c r="F347" s="1" t="s">
        <v>27</v>
      </c>
      <c r="G347" s="1" t="s">
        <v>27</v>
      </c>
      <c r="H347" s="2" t="e">
        <f t="shared" si="98"/>
        <v>#VALUE!</v>
      </c>
      <c r="I347" s="5">
        <v>29.79</v>
      </c>
      <c r="J347" s="2" t="e">
        <f t="shared" si="99"/>
        <v>#VALUE!</v>
      </c>
      <c r="K347" s="2" t="e">
        <f t="shared" si="100"/>
        <v>#VALUE!</v>
      </c>
      <c r="L347" s="2" t="e">
        <f t="shared" si="101"/>
        <v>#VALUE!</v>
      </c>
      <c r="M347" s="2" t="e">
        <f t="shared" si="102"/>
        <v>#VALUE!</v>
      </c>
      <c r="N347" s="2" t="e">
        <f t="shared" si="103"/>
        <v>#VALUE!</v>
      </c>
      <c r="O347" s="2" t="e">
        <f t="shared" si="104"/>
        <v>#VALUE!</v>
      </c>
      <c r="P347" s="3" t="e">
        <f>IF(O347&lt;=(Referencial!O347*1.05),"PREÇO VÁLIDO","PREÇO INVÁLIDO")</f>
        <v>#VALUE!</v>
      </c>
      <c r="Q347" s="2" t="e">
        <f>(O347/Referencial!O347)-1</f>
        <v>#VALUE!</v>
      </c>
    </row>
    <row r="348" spans="1:17" ht="24.95" customHeight="1">
      <c r="A348" s="3" t="s">
        <v>21</v>
      </c>
      <c r="B348" s="3" t="s">
        <v>480</v>
      </c>
      <c r="C348" s="3" t="s">
        <v>481</v>
      </c>
      <c r="D348" s="3" t="s">
        <v>26</v>
      </c>
      <c r="E348" s="3">
        <v>1</v>
      </c>
      <c r="F348" s="1" t="s">
        <v>27</v>
      </c>
      <c r="G348" s="1" t="s">
        <v>27</v>
      </c>
      <c r="H348" s="2" t="e">
        <f t="shared" si="98"/>
        <v>#VALUE!</v>
      </c>
      <c r="I348" s="5">
        <v>29.79</v>
      </c>
      <c r="J348" s="2" t="e">
        <f t="shared" si="99"/>
        <v>#VALUE!</v>
      </c>
      <c r="K348" s="2" t="e">
        <f t="shared" si="100"/>
        <v>#VALUE!</v>
      </c>
      <c r="L348" s="2" t="e">
        <f t="shared" si="101"/>
        <v>#VALUE!</v>
      </c>
      <c r="M348" s="2" t="e">
        <f t="shared" si="102"/>
        <v>#VALUE!</v>
      </c>
      <c r="N348" s="2" t="e">
        <f t="shared" si="103"/>
        <v>#VALUE!</v>
      </c>
      <c r="O348" s="2" t="e">
        <f t="shared" si="104"/>
        <v>#VALUE!</v>
      </c>
      <c r="P348" s="3" t="e">
        <f>IF(O348&lt;=(Referencial!O348*1.05),"PREÇO VÁLIDO","PREÇO INVÁLIDO")</f>
        <v>#VALUE!</v>
      </c>
      <c r="Q348" s="2" t="e">
        <f>(O348/Referencial!O348)-1</f>
        <v>#VALUE!</v>
      </c>
    </row>
    <row r="349" spans="1:17" ht="24.95" customHeight="1">
      <c r="A349" s="3" t="s">
        <v>21</v>
      </c>
      <c r="B349" s="3" t="s">
        <v>482</v>
      </c>
      <c r="C349" s="3" t="s">
        <v>483</v>
      </c>
      <c r="D349" s="3" t="s">
        <v>26</v>
      </c>
      <c r="E349" s="3">
        <v>1</v>
      </c>
      <c r="F349" s="1" t="s">
        <v>27</v>
      </c>
      <c r="G349" s="1" t="s">
        <v>27</v>
      </c>
      <c r="H349" s="2" t="e">
        <f t="shared" si="98"/>
        <v>#VALUE!</v>
      </c>
      <c r="I349" s="5">
        <v>29.79</v>
      </c>
      <c r="J349" s="2" t="e">
        <f t="shared" si="99"/>
        <v>#VALUE!</v>
      </c>
      <c r="K349" s="2" t="e">
        <f t="shared" si="100"/>
        <v>#VALUE!</v>
      </c>
      <c r="L349" s="2" t="e">
        <f t="shared" si="101"/>
        <v>#VALUE!</v>
      </c>
      <c r="M349" s="2" t="e">
        <f t="shared" si="102"/>
        <v>#VALUE!</v>
      </c>
      <c r="N349" s="2" t="e">
        <f t="shared" si="103"/>
        <v>#VALUE!</v>
      </c>
      <c r="O349" s="2" t="e">
        <f t="shared" si="104"/>
        <v>#VALUE!</v>
      </c>
      <c r="P349" s="3" t="e">
        <f>IF(O349&lt;=(Referencial!O349*1.05),"PREÇO VÁLIDO","PREÇO INVÁLIDO")</f>
        <v>#VALUE!</v>
      </c>
      <c r="Q349" s="2" t="e">
        <f>(O349/Referencial!O349)-1</f>
        <v>#VALUE!</v>
      </c>
    </row>
    <row r="350" spans="1:17">
      <c r="N350" s="7" t="s">
        <v>98</v>
      </c>
      <c r="O350" s="8" t="e">
        <f>TRUNC(SUM(O329:O349),2)</f>
        <v>#VALUE!</v>
      </c>
    </row>
    <row r="352" spans="1:17">
      <c r="A352" s="9" t="s">
        <v>484</v>
      </c>
    </row>
    <row r="353" spans="1:17">
      <c r="A353" s="11" t="s">
        <v>4</v>
      </c>
      <c r="B353" s="11" t="s">
        <v>5</v>
      </c>
      <c r="C353" s="11" t="s">
        <v>6</v>
      </c>
      <c r="D353" s="11" t="s">
        <v>7</v>
      </c>
      <c r="E353" s="11" t="s">
        <v>8</v>
      </c>
      <c r="F353" s="1" t="s">
        <v>9</v>
      </c>
      <c r="G353" s="1" t="s">
        <v>10</v>
      </c>
      <c r="H353" s="11" t="s">
        <v>12</v>
      </c>
      <c r="I353" s="11" t="s">
        <v>13</v>
      </c>
      <c r="J353" s="11" t="s">
        <v>14</v>
      </c>
      <c r="K353" s="11" t="s">
        <v>15</v>
      </c>
      <c r="L353" s="11" t="s">
        <v>11</v>
      </c>
      <c r="M353" s="11" t="s">
        <v>16</v>
      </c>
      <c r="N353" s="11" t="s">
        <v>17</v>
      </c>
      <c r="O353" s="11" t="s">
        <v>18</v>
      </c>
      <c r="P353" s="11" t="s">
        <v>19</v>
      </c>
      <c r="Q353" s="11" t="s">
        <v>20</v>
      </c>
    </row>
    <row r="354" spans="1:17" ht="24.95" customHeight="1">
      <c r="A354" s="3" t="s">
        <v>21</v>
      </c>
      <c r="B354" s="3"/>
      <c r="C354" s="3" t="s">
        <v>485</v>
      </c>
      <c r="D354" s="3"/>
      <c r="E354" s="3">
        <v>0</v>
      </c>
      <c r="F354" s="1"/>
      <c r="G354" s="1"/>
      <c r="H354" s="3"/>
      <c r="I354" s="5"/>
      <c r="J354" s="3"/>
      <c r="K354" s="3"/>
      <c r="L354" s="3"/>
      <c r="M354" s="3"/>
      <c r="N354" s="3"/>
      <c r="O354" s="3"/>
      <c r="P354" s="3"/>
      <c r="Q354" s="2"/>
    </row>
    <row r="355" spans="1:17" ht="24.95" customHeight="1">
      <c r="A355" s="3" t="s">
        <v>21</v>
      </c>
      <c r="B355" s="3"/>
      <c r="C355" s="3" t="s">
        <v>486</v>
      </c>
      <c r="D355" s="3"/>
      <c r="E355" s="3">
        <v>0</v>
      </c>
      <c r="F355" s="1"/>
      <c r="G355" s="1"/>
      <c r="H355" s="3"/>
      <c r="I355" s="5"/>
      <c r="J355" s="3"/>
      <c r="K355" s="3"/>
      <c r="L355" s="3"/>
      <c r="M355" s="3"/>
      <c r="N355" s="3"/>
      <c r="O355" s="3"/>
      <c r="P355" s="3"/>
      <c r="Q355" s="2"/>
    </row>
    <row r="356" spans="1:17" ht="24.95" customHeight="1">
      <c r="A356" s="3" t="s">
        <v>21</v>
      </c>
      <c r="B356" s="3" t="s">
        <v>487</v>
      </c>
      <c r="C356" s="3" t="s">
        <v>488</v>
      </c>
      <c r="D356" s="3" t="s">
        <v>65</v>
      </c>
      <c r="E356" s="3">
        <v>1</v>
      </c>
      <c r="F356" s="1" t="s">
        <v>27</v>
      </c>
      <c r="G356" s="1" t="s">
        <v>27</v>
      </c>
      <c r="H356" s="2" t="e">
        <f t="shared" ref="H356:H362" si="105">F356+G356</f>
        <v>#VALUE!</v>
      </c>
      <c r="I356" s="5">
        <v>29.79</v>
      </c>
      <c r="J356" s="2" t="e">
        <f t="shared" ref="J356:J362" si="106">F356+(I356/100*F356)</f>
        <v>#VALUE!</v>
      </c>
      <c r="K356" s="2" t="e">
        <f t="shared" ref="K356:K362" si="107">G356+(I356/100*G356)</f>
        <v>#VALUE!</v>
      </c>
      <c r="L356" s="2" t="e">
        <f t="shared" ref="L356:L362" si="108">TRUNC(J356+K356,2)</f>
        <v>#VALUE!</v>
      </c>
      <c r="M356" s="2" t="e">
        <f t="shared" ref="M356:M362" si="109">TRUNC(IF((J356+K356), (J356/(J356+K356)*O356), 0),2)</f>
        <v>#VALUE!</v>
      </c>
      <c r="N356" s="2" t="e">
        <f t="shared" ref="N356:N362" si="110">TRUNC(IF((J356+K356), (K356/(J356+K356)*O356), 0),2)</f>
        <v>#VALUE!</v>
      </c>
      <c r="O356" s="2" t="e">
        <f t="shared" ref="O356:O362" si="111">TRUNC(L356*E356,2)</f>
        <v>#VALUE!</v>
      </c>
      <c r="P356" s="3" t="e">
        <f>IF(O356&lt;=(Referencial!O356*1.05),"PREÇO VÁLIDO","PREÇO INVÁLIDO")</f>
        <v>#VALUE!</v>
      </c>
      <c r="Q356" s="2" t="e">
        <f>(O356/Referencial!O356)-1</f>
        <v>#VALUE!</v>
      </c>
    </row>
    <row r="357" spans="1:17" ht="24.95" customHeight="1">
      <c r="A357" s="3" t="s">
        <v>21</v>
      </c>
      <c r="B357" s="3" t="s">
        <v>489</v>
      </c>
      <c r="C357" s="3" t="s">
        <v>490</v>
      </c>
      <c r="D357" s="3" t="s">
        <v>26</v>
      </c>
      <c r="E357" s="3">
        <v>1</v>
      </c>
      <c r="F357" s="1" t="s">
        <v>27</v>
      </c>
      <c r="G357" s="1" t="s">
        <v>27</v>
      </c>
      <c r="H357" s="2" t="e">
        <f t="shared" si="105"/>
        <v>#VALUE!</v>
      </c>
      <c r="I357" s="5">
        <v>21.38</v>
      </c>
      <c r="J357" s="2" t="e">
        <f t="shared" si="106"/>
        <v>#VALUE!</v>
      </c>
      <c r="K357" s="2" t="e">
        <f t="shared" si="107"/>
        <v>#VALUE!</v>
      </c>
      <c r="L357" s="2" t="e">
        <f t="shared" si="108"/>
        <v>#VALUE!</v>
      </c>
      <c r="M357" s="2" t="e">
        <f t="shared" si="109"/>
        <v>#VALUE!</v>
      </c>
      <c r="N357" s="2" t="e">
        <f t="shared" si="110"/>
        <v>#VALUE!</v>
      </c>
      <c r="O357" s="2" t="e">
        <f t="shared" si="111"/>
        <v>#VALUE!</v>
      </c>
      <c r="P357" s="3" t="e">
        <f>IF(O357&lt;=(Referencial!O357*1.05),"PREÇO VÁLIDO","PREÇO INVÁLIDO")</f>
        <v>#VALUE!</v>
      </c>
      <c r="Q357" s="2" t="e">
        <f>(O357/Referencial!O357)-1</f>
        <v>#VALUE!</v>
      </c>
    </row>
    <row r="358" spans="1:17" ht="24.95" customHeight="1">
      <c r="A358" s="3" t="s">
        <v>21</v>
      </c>
      <c r="B358" s="3" t="s">
        <v>491</v>
      </c>
      <c r="C358" s="3" t="s">
        <v>492</v>
      </c>
      <c r="D358" s="3" t="s">
        <v>26</v>
      </c>
      <c r="E358" s="3">
        <v>1</v>
      </c>
      <c r="F358" s="1" t="s">
        <v>27</v>
      </c>
      <c r="G358" s="1" t="s">
        <v>27</v>
      </c>
      <c r="H358" s="2" t="e">
        <f t="shared" si="105"/>
        <v>#VALUE!</v>
      </c>
      <c r="I358" s="5">
        <v>29.79</v>
      </c>
      <c r="J358" s="2" t="e">
        <f t="shared" si="106"/>
        <v>#VALUE!</v>
      </c>
      <c r="K358" s="2" t="e">
        <f t="shared" si="107"/>
        <v>#VALUE!</v>
      </c>
      <c r="L358" s="2" t="e">
        <f t="shared" si="108"/>
        <v>#VALUE!</v>
      </c>
      <c r="M358" s="2" t="e">
        <f t="shared" si="109"/>
        <v>#VALUE!</v>
      </c>
      <c r="N358" s="2" t="e">
        <f t="shared" si="110"/>
        <v>#VALUE!</v>
      </c>
      <c r="O358" s="2" t="e">
        <f t="shared" si="111"/>
        <v>#VALUE!</v>
      </c>
      <c r="P358" s="3" t="e">
        <f>IF(O358&lt;=(Referencial!O358*1.05),"PREÇO VÁLIDO","PREÇO INVÁLIDO")</f>
        <v>#VALUE!</v>
      </c>
      <c r="Q358" s="2" t="e">
        <f>(O358/Referencial!O358)-1</f>
        <v>#VALUE!</v>
      </c>
    </row>
    <row r="359" spans="1:17" ht="24.95" customHeight="1">
      <c r="A359" s="3" t="s">
        <v>21</v>
      </c>
      <c r="B359" s="3" t="s">
        <v>493</v>
      </c>
      <c r="C359" s="3" t="s">
        <v>494</v>
      </c>
      <c r="D359" s="3" t="s">
        <v>26</v>
      </c>
      <c r="E359" s="3">
        <v>13</v>
      </c>
      <c r="F359" s="1" t="s">
        <v>27</v>
      </c>
      <c r="G359" s="1" t="s">
        <v>27</v>
      </c>
      <c r="H359" s="2" t="e">
        <f t="shared" si="105"/>
        <v>#VALUE!</v>
      </c>
      <c r="I359" s="5">
        <v>29.79</v>
      </c>
      <c r="J359" s="2" t="e">
        <f t="shared" si="106"/>
        <v>#VALUE!</v>
      </c>
      <c r="K359" s="2" t="e">
        <f t="shared" si="107"/>
        <v>#VALUE!</v>
      </c>
      <c r="L359" s="2" t="e">
        <f t="shared" si="108"/>
        <v>#VALUE!</v>
      </c>
      <c r="M359" s="2" t="e">
        <f t="shared" si="109"/>
        <v>#VALUE!</v>
      </c>
      <c r="N359" s="2" t="e">
        <f t="shared" si="110"/>
        <v>#VALUE!</v>
      </c>
      <c r="O359" s="2" t="e">
        <f t="shared" si="111"/>
        <v>#VALUE!</v>
      </c>
      <c r="P359" s="3" t="e">
        <f>IF(O359&lt;=(Referencial!O359*1.05),"PREÇO VÁLIDO","PREÇO INVÁLIDO")</f>
        <v>#VALUE!</v>
      </c>
      <c r="Q359" s="2" t="e">
        <f>(O359/Referencial!O359)-1</f>
        <v>#VALUE!</v>
      </c>
    </row>
    <row r="360" spans="1:17" ht="24.95" customHeight="1">
      <c r="A360" s="3" t="s">
        <v>21</v>
      </c>
      <c r="B360" s="3" t="s">
        <v>495</v>
      </c>
      <c r="C360" s="3" t="s">
        <v>496</v>
      </c>
      <c r="D360" s="3" t="s">
        <v>65</v>
      </c>
      <c r="E360" s="3">
        <v>1</v>
      </c>
      <c r="F360" s="1" t="s">
        <v>27</v>
      </c>
      <c r="G360" s="1" t="s">
        <v>27</v>
      </c>
      <c r="H360" s="2" t="e">
        <f t="shared" si="105"/>
        <v>#VALUE!</v>
      </c>
      <c r="I360" s="5">
        <v>29.79</v>
      </c>
      <c r="J360" s="2" t="e">
        <f t="shared" si="106"/>
        <v>#VALUE!</v>
      </c>
      <c r="K360" s="2" t="e">
        <f t="shared" si="107"/>
        <v>#VALUE!</v>
      </c>
      <c r="L360" s="2" t="e">
        <f t="shared" si="108"/>
        <v>#VALUE!</v>
      </c>
      <c r="M360" s="2" t="e">
        <f t="shared" si="109"/>
        <v>#VALUE!</v>
      </c>
      <c r="N360" s="2" t="e">
        <f t="shared" si="110"/>
        <v>#VALUE!</v>
      </c>
      <c r="O360" s="2" t="e">
        <f t="shared" si="111"/>
        <v>#VALUE!</v>
      </c>
      <c r="P360" s="3" t="e">
        <f>IF(O360&lt;=(Referencial!O360*1.05),"PREÇO VÁLIDO","PREÇO INVÁLIDO")</f>
        <v>#VALUE!</v>
      </c>
      <c r="Q360" s="2" t="e">
        <f>(O360/Referencial!O360)-1</f>
        <v>#VALUE!</v>
      </c>
    </row>
    <row r="361" spans="1:17" ht="24.95" customHeight="1">
      <c r="A361" s="3" t="s">
        <v>21</v>
      </c>
      <c r="B361" s="3" t="s">
        <v>497</v>
      </c>
      <c r="C361" s="3" t="s">
        <v>498</v>
      </c>
      <c r="D361" s="3" t="s">
        <v>43</v>
      </c>
      <c r="E361" s="3">
        <v>63.04</v>
      </c>
      <c r="F361" s="1" t="s">
        <v>27</v>
      </c>
      <c r="G361" s="1" t="s">
        <v>27</v>
      </c>
      <c r="H361" s="2" t="e">
        <f t="shared" si="105"/>
        <v>#VALUE!</v>
      </c>
      <c r="I361" s="5">
        <v>29.79</v>
      </c>
      <c r="J361" s="2" t="e">
        <f t="shared" si="106"/>
        <v>#VALUE!</v>
      </c>
      <c r="K361" s="2" t="e">
        <f t="shared" si="107"/>
        <v>#VALUE!</v>
      </c>
      <c r="L361" s="2" t="e">
        <f t="shared" si="108"/>
        <v>#VALUE!</v>
      </c>
      <c r="M361" s="2" t="e">
        <f t="shared" si="109"/>
        <v>#VALUE!</v>
      </c>
      <c r="N361" s="2" t="e">
        <f t="shared" si="110"/>
        <v>#VALUE!</v>
      </c>
      <c r="O361" s="2" t="e">
        <f t="shared" si="111"/>
        <v>#VALUE!</v>
      </c>
      <c r="P361" s="3" t="e">
        <f>IF(O361&lt;=(Referencial!O361*1.05),"PREÇO VÁLIDO","PREÇO INVÁLIDO")</f>
        <v>#VALUE!</v>
      </c>
      <c r="Q361" s="2" t="e">
        <f>(O361/Referencial!O361)-1</f>
        <v>#VALUE!</v>
      </c>
    </row>
    <row r="362" spans="1:17" ht="24.95" customHeight="1">
      <c r="A362" s="3" t="s">
        <v>21</v>
      </c>
      <c r="B362" s="3" t="s">
        <v>499</v>
      </c>
      <c r="C362" s="3" t="s">
        <v>500</v>
      </c>
      <c r="D362" s="3" t="s">
        <v>31</v>
      </c>
      <c r="E362" s="3">
        <v>1.44</v>
      </c>
      <c r="F362" s="1" t="s">
        <v>27</v>
      </c>
      <c r="G362" s="1" t="s">
        <v>27</v>
      </c>
      <c r="H362" s="2" t="e">
        <f t="shared" si="105"/>
        <v>#VALUE!</v>
      </c>
      <c r="I362" s="5">
        <v>29.79</v>
      </c>
      <c r="J362" s="2" t="e">
        <f t="shared" si="106"/>
        <v>#VALUE!</v>
      </c>
      <c r="K362" s="2" t="e">
        <f t="shared" si="107"/>
        <v>#VALUE!</v>
      </c>
      <c r="L362" s="2" t="e">
        <f t="shared" si="108"/>
        <v>#VALUE!</v>
      </c>
      <c r="M362" s="2" t="e">
        <f t="shared" si="109"/>
        <v>#VALUE!</v>
      </c>
      <c r="N362" s="2" t="e">
        <f t="shared" si="110"/>
        <v>#VALUE!</v>
      </c>
      <c r="O362" s="2" t="e">
        <f t="shared" si="111"/>
        <v>#VALUE!</v>
      </c>
      <c r="P362" s="3" t="e">
        <f>IF(O362&lt;=(Referencial!O362*1.05),"PREÇO VÁLIDO","PREÇO INVÁLIDO")</f>
        <v>#VALUE!</v>
      </c>
      <c r="Q362" s="2" t="e">
        <f>(O362/Referencial!O362)-1</f>
        <v>#VALUE!</v>
      </c>
    </row>
    <row r="363" spans="1:17" ht="24.95" customHeight="1">
      <c r="A363" s="3" t="s">
        <v>21</v>
      </c>
      <c r="B363" s="3"/>
      <c r="C363" s="3" t="s">
        <v>501</v>
      </c>
      <c r="D363" s="3"/>
      <c r="E363" s="3">
        <v>0</v>
      </c>
      <c r="F363" s="1"/>
      <c r="G363" s="1"/>
      <c r="H363" s="3"/>
      <c r="I363" s="5"/>
      <c r="J363" s="3"/>
      <c r="K363" s="3"/>
      <c r="L363" s="3"/>
      <c r="M363" s="3"/>
      <c r="N363" s="3"/>
      <c r="O363" s="3"/>
      <c r="P363" s="3"/>
      <c r="Q363" s="2"/>
    </row>
    <row r="364" spans="1:17" ht="24.95" customHeight="1">
      <c r="A364" s="3" t="s">
        <v>21</v>
      </c>
      <c r="B364" s="3" t="s">
        <v>502</v>
      </c>
      <c r="C364" s="3" t="s">
        <v>503</v>
      </c>
      <c r="D364" s="3" t="s">
        <v>31</v>
      </c>
      <c r="E364" s="3">
        <v>4.5</v>
      </c>
      <c r="F364" s="1" t="s">
        <v>27</v>
      </c>
      <c r="G364" s="1" t="s">
        <v>27</v>
      </c>
      <c r="H364" s="2" t="e">
        <f>F364+G364</f>
        <v>#VALUE!</v>
      </c>
      <c r="I364" s="5">
        <v>21.38</v>
      </c>
      <c r="J364" s="2" t="e">
        <f>F364+(I364/100*F364)</f>
        <v>#VALUE!</v>
      </c>
      <c r="K364" s="2" t="e">
        <f>G364+(I364/100*G364)</f>
        <v>#VALUE!</v>
      </c>
      <c r="L364" s="2" t="e">
        <f>TRUNC(J364+K364,2)</f>
        <v>#VALUE!</v>
      </c>
      <c r="M364" s="2" t="e">
        <f>TRUNC(IF((J364+K364), (J364/(J364+K364)*O364), 0),2)</f>
        <v>#VALUE!</v>
      </c>
      <c r="N364" s="2" t="e">
        <f>TRUNC(IF((J364+K364), (K364/(J364+K364)*O364), 0),2)</f>
        <v>#VALUE!</v>
      </c>
      <c r="O364" s="2" t="e">
        <f>TRUNC(L364*E364,2)</f>
        <v>#VALUE!</v>
      </c>
      <c r="P364" s="3" t="e">
        <f>IF(O364&lt;=(Referencial!O364*1.05),"PREÇO VÁLIDO","PREÇO INVÁLIDO")</f>
        <v>#VALUE!</v>
      </c>
      <c r="Q364" s="2" t="e">
        <f>(O364/Referencial!O364)-1</f>
        <v>#VALUE!</v>
      </c>
    </row>
    <row r="365" spans="1:17" ht="24.95" customHeight="1">
      <c r="A365" s="3" t="s">
        <v>21</v>
      </c>
      <c r="B365" s="3" t="s">
        <v>504</v>
      </c>
      <c r="C365" s="3" t="s">
        <v>505</v>
      </c>
      <c r="D365" s="3" t="s">
        <v>31</v>
      </c>
      <c r="E365" s="3">
        <v>37.6</v>
      </c>
      <c r="F365" s="1" t="s">
        <v>27</v>
      </c>
      <c r="G365" s="1" t="s">
        <v>27</v>
      </c>
      <c r="H365" s="2" t="e">
        <f>F365+G365</f>
        <v>#VALUE!</v>
      </c>
      <c r="I365" s="5">
        <v>29.79</v>
      </c>
      <c r="J365" s="2" t="e">
        <f>F365+(I365/100*F365)</f>
        <v>#VALUE!</v>
      </c>
      <c r="K365" s="2" t="e">
        <f>G365+(I365/100*G365)</f>
        <v>#VALUE!</v>
      </c>
      <c r="L365" s="2" t="e">
        <f>TRUNC(J365+K365,2)</f>
        <v>#VALUE!</v>
      </c>
      <c r="M365" s="2" t="e">
        <f>TRUNC(IF((J365+K365), (J365/(J365+K365)*O365), 0),2)</f>
        <v>#VALUE!</v>
      </c>
      <c r="N365" s="2" t="e">
        <f>TRUNC(IF((J365+K365), (K365/(J365+K365)*O365), 0),2)</f>
        <v>#VALUE!</v>
      </c>
      <c r="O365" s="2" t="e">
        <f>TRUNC(L365*E365,2)</f>
        <v>#VALUE!</v>
      </c>
      <c r="P365" s="3" t="e">
        <f>IF(O365&lt;=(Referencial!O365*1.05),"PREÇO VÁLIDO","PREÇO INVÁLIDO")</f>
        <v>#VALUE!</v>
      </c>
      <c r="Q365" s="2" t="e">
        <f>(O365/Referencial!O365)-1</f>
        <v>#VALUE!</v>
      </c>
    </row>
    <row r="366" spans="1:17">
      <c r="N366" s="7" t="s">
        <v>98</v>
      </c>
      <c r="O366" s="8" t="e">
        <f>TRUNC(SUM(O352:O365),2)</f>
        <v>#VALUE!</v>
      </c>
    </row>
    <row r="367" spans="1:17">
      <c r="N367" s="7" t="s">
        <v>506</v>
      </c>
      <c r="O367" s="8" t="e">
        <f>TRUNC(SUM(O55,O73,O82,O97,O104,O125,O146,O185,O265,O303,O315,O327,O350,O366),2)</f>
        <v>#VALUE!</v>
      </c>
    </row>
    <row r="369" spans="1:2">
      <c r="A369" t="e">
        <f>CONCATENATE("Importa o presente valor total proposto em: ", TEXT(SUM(O55,O73,O82,O97,O104,O125,O146,O185,O265,O303,O315,O327,O350,O366), "R$ #.###,#0"))</f>
        <v>#VALUE!</v>
      </c>
    </row>
    <row r="371" spans="1:2">
      <c r="B371" s="9" t="s">
        <v>507</v>
      </c>
    </row>
    <row r="372" spans="1:2">
      <c r="B372" s="9" t="s">
        <v>508</v>
      </c>
    </row>
  </sheetData>
  <sheetProtection password="E889" sheet="1" objects="1" scenarios="1" selectLockedCells="1"/>
  <autoFilter ref="A18:Q365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72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509</v>
      </c>
      <c r="B6" s="17" t="s">
        <v>510</v>
      </c>
      <c r="C6" s="17"/>
      <c r="D6" s="17"/>
      <c r="H6" s="9" t="s">
        <v>517</v>
      </c>
    </row>
    <row r="7" spans="1:9">
      <c r="A7" s="10" t="s">
        <v>511</v>
      </c>
      <c r="B7" s="6"/>
    </row>
    <row r="8" spans="1:9">
      <c r="A8" s="10" t="s">
        <v>512</v>
      </c>
      <c r="B8" s="6"/>
    </row>
    <row r="9" spans="1:9">
      <c r="A9" s="10" t="s">
        <v>513</v>
      </c>
      <c r="B9" s="6"/>
      <c r="H9" s="12" t="s">
        <v>518</v>
      </c>
      <c r="I9" s="12" t="s">
        <v>519</v>
      </c>
    </row>
    <row r="10" spans="1:9">
      <c r="A10" s="10" t="s">
        <v>514</v>
      </c>
      <c r="B10" s="13" t="s">
        <v>27</v>
      </c>
      <c r="D10" s="10" t="s">
        <v>515</v>
      </c>
      <c r="E10" s="13" t="s">
        <v>27</v>
      </c>
      <c r="H10" s="13">
        <f>SUM(M:M)/O367</f>
        <v>0.77513960187469122</v>
      </c>
      <c r="I10" s="13">
        <f>SUM(N:N)/O367</f>
        <v>0.22485765567850596</v>
      </c>
    </row>
    <row r="11" spans="1:9">
      <c r="A11" s="10" t="s">
        <v>515</v>
      </c>
      <c r="B11" s="13">
        <v>0.21379999999999999</v>
      </c>
      <c r="D11" s="10" t="s">
        <v>516</v>
      </c>
      <c r="E11" s="13" t="s">
        <v>27</v>
      </c>
    </row>
    <row r="13" spans="1:9" ht="24.95" customHeight="1">
      <c r="A13" s="10" t="s">
        <v>4</v>
      </c>
      <c r="B13" s="18" t="s">
        <v>520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/>
      <c r="C20" s="3" t="s">
        <v>23</v>
      </c>
      <c r="D20" s="3"/>
      <c r="E20" s="3">
        <v>0</v>
      </c>
      <c r="F20" s="2"/>
      <c r="G20" s="2"/>
      <c r="H20" s="3"/>
      <c r="I20" s="4"/>
      <c r="J20" s="3"/>
      <c r="K20" s="3"/>
      <c r="L20" s="3"/>
      <c r="M20" s="3"/>
      <c r="N20" s="3"/>
      <c r="O20" s="3"/>
      <c r="P20" s="3"/>
    </row>
    <row r="21" spans="1:17" ht="24.95" customHeight="1">
      <c r="A21" s="3" t="s">
        <v>21</v>
      </c>
      <c r="B21" s="3" t="s">
        <v>24</v>
      </c>
      <c r="C21" s="3" t="s">
        <v>25</v>
      </c>
      <c r="D21" s="3" t="s">
        <v>26</v>
      </c>
      <c r="E21" s="3">
        <v>1</v>
      </c>
      <c r="F21" s="2">
        <v>0</v>
      </c>
      <c r="G21" s="2">
        <v>20458.939999999999</v>
      </c>
      <c r="H21" s="2">
        <f>F21+G21</f>
        <v>20458.939999999999</v>
      </c>
      <c r="I21" s="4">
        <v>0</v>
      </c>
      <c r="J21" s="2">
        <f>F21+(I21/100*F21)</f>
        <v>0</v>
      </c>
      <c r="K21" s="2">
        <f>G21+(I21/100*G21)</f>
        <v>20458.939999999999</v>
      </c>
      <c r="L21" s="2">
        <f>TRUNC(J21+K21,2)</f>
        <v>20458.939999999999</v>
      </c>
      <c r="M21" s="2">
        <f>TRUNC(IF((J21+K21), (J21/(J21+K21)*O21), 0),2)</f>
        <v>0</v>
      </c>
      <c r="N21" s="2">
        <f>TRUNC(IF((J21+K21), (K21/(J21+K21)*O21), 0),2)</f>
        <v>20458.939999999999</v>
      </c>
      <c r="O21" s="2">
        <f>TRUNC(L21*E21,2)</f>
        <v>20458.939999999999</v>
      </c>
      <c r="P21" s="3" t="str">
        <f>IF(O21&lt;=(Referencial!O21*1.05),"PREÇO VÁLIDO","PREÇO INVÁLIDO")</f>
        <v>PREÇO VÁLIDO</v>
      </c>
    </row>
    <row r="22" spans="1:17" ht="24.95" customHeight="1">
      <c r="A22" s="3" t="s">
        <v>21</v>
      </c>
      <c r="B22" s="3"/>
      <c r="C22" s="3" t="s">
        <v>28</v>
      </c>
      <c r="D22" s="3"/>
      <c r="E22" s="3">
        <v>0</v>
      </c>
      <c r="F22" s="2"/>
      <c r="G22" s="2"/>
      <c r="H22" s="3"/>
      <c r="I22" s="4"/>
      <c r="J22" s="3"/>
      <c r="K22" s="3"/>
      <c r="L22" s="3"/>
      <c r="M22" s="3"/>
      <c r="N22" s="3"/>
      <c r="O22" s="3"/>
      <c r="P22" s="3"/>
    </row>
    <row r="23" spans="1:17" ht="24.95" customHeight="1">
      <c r="A23" s="3" t="s">
        <v>21</v>
      </c>
      <c r="B23" s="3" t="s">
        <v>29</v>
      </c>
      <c r="C23" s="3" t="s">
        <v>30</v>
      </c>
      <c r="D23" s="3" t="s">
        <v>31</v>
      </c>
      <c r="E23" s="3">
        <v>22.69</v>
      </c>
      <c r="F23" s="2">
        <v>0</v>
      </c>
      <c r="G23" s="2">
        <v>27.63</v>
      </c>
      <c r="H23" s="2">
        <f t="shared" ref="H23:H49" si="0">F23+G23</f>
        <v>27.63</v>
      </c>
      <c r="I23" s="4">
        <v>29.79</v>
      </c>
      <c r="J23" s="2">
        <f t="shared" ref="J23:J49" si="1">F23+(I23/100*F23)</f>
        <v>0</v>
      </c>
      <c r="K23" s="2">
        <f t="shared" ref="K23:K49" si="2">G23+(I23/100*G23)</f>
        <v>35.860976999999998</v>
      </c>
      <c r="L23" s="2">
        <f t="shared" ref="L23:L49" si="3">TRUNC(J23+K23,2)</f>
        <v>35.86</v>
      </c>
      <c r="M23" s="2">
        <f t="shared" ref="M23:M49" si="4">TRUNC(IF((J23+K23), (J23/(J23+K23)*O23), 0),2)</f>
        <v>0</v>
      </c>
      <c r="N23" s="2">
        <f t="shared" ref="N23:N49" si="5">TRUNC(IF((J23+K23), (K23/(J23+K23)*O23), 0),2)</f>
        <v>813.66</v>
      </c>
      <c r="O23" s="2">
        <f t="shared" ref="O23:O49" si="6">TRUNC(L23*E23,2)</f>
        <v>813.66</v>
      </c>
      <c r="P23" s="3" t="str">
        <f>IF(O23&lt;=(Referencial!O23*1.05),"PREÇO VÁLIDO","PREÇO INVÁLIDO")</f>
        <v>PREÇO VÁLIDO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31</v>
      </c>
      <c r="E24" s="3">
        <v>23.8</v>
      </c>
      <c r="F24" s="2">
        <v>0</v>
      </c>
      <c r="G24" s="2">
        <v>10.7</v>
      </c>
      <c r="H24" s="2">
        <f t="shared" si="0"/>
        <v>10.7</v>
      </c>
      <c r="I24" s="4">
        <v>29.79</v>
      </c>
      <c r="J24" s="2">
        <f t="shared" si="1"/>
        <v>0</v>
      </c>
      <c r="K24" s="2">
        <f t="shared" si="2"/>
        <v>13.887529999999998</v>
      </c>
      <c r="L24" s="2">
        <f t="shared" si="3"/>
        <v>13.88</v>
      </c>
      <c r="M24" s="2">
        <f t="shared" si="4"/>
        <v>0</v>
      </c>
      <c r="N24" s="2">
        <f t="shared" si="5"/>
        <v>330.34</v>
      </c>
      <c r="O24" s="2">
        <f t="shared" si="6"/>
        <v>330.34</v>
      </c>
      <c r="P24" s="3" t="str">
        <f>IF(O24&lt;=(Referencial!O24*1.05),"PREÇO VÁLIDO","PREÇO INVÁLIDO")</f>
        <v>PREÇO VÁLIDO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36</v>
      </c>
      <c r="E25" s="3">
        <v>5.22</v>
      </c>
      <c r="F25" s="2">
        <v>0</v>
      </c>
      <c r="G25" s="2">
        <v>62.85</v>
      </c>
      <c r="H25" s="2">
        <f t="shared" si="0"/>
        <v>62.85</v>
      </c>
      <c r="I25" s="4">
        <v>29.79</v>
      </c>
      <c r="J25" s="2">
        <f t="shared" si="1"/>
        <v>0</v>
      </c>
      <c r="K25" s="2">
        <f t="shared" si="2"/>
        <v>81.573014999999998</v>
      </c>
      <c r="L25" s="2">
        <f t="shared" si="3"/>
        <v>81.569999999999993</v>
      </c>
      <c r="M25" s="2">
        <f t="shared" si="4"/>
        <v>0</v>
      </c>
      <c r="N25" s="2">
        <f t="shared" si="5"/>
        <v>425.79</v>
      </c>
      <c r="O25" s="2">
        <f t="shared" si="6"/>
        <v>425.79</v>
      </c>
      <c r="P25" s="3" t="str">
        <f>IF(O25&lt;=(Referencial!O25*1.05),"PREÇO VÁLIDO","PREÇO INVÁLIDO")</f>
        <v>PREÇO VÁLIDO</v>
      </c>
    </row>
    <row r="26" spans="1:17" ht="24.95" customHeight="1">
      <c r="A26" s="3" t="s">
        <v>21</v>
      </c>
      <c r="B26" s="3" t="s">
        <v>37</v>
      </c>
      <c r="C26" s="3" t="s">
        <v>38</v>
      </c>
      <c r="D26" s="3" t="s">
        <v>31</v>
      </c>
      <c r="E26" s="3">
        <v>45.99</v>
      </c>
      <c r="F26" s="2">
        <v>0.28000000000000003</v>
      </c>
      <c r="G26" s="2">
        <v>7.42</v>
      </c>
      <c r="H26" s="2">
        <f t="shared" si="0"/>
        <v>7.7</v>
      </c>
      <c r="I26" s="4">
        <v>29.79</v>
      </c>
      <c r="J26" s="2">
        <f t="shared" si="1"/>
        <v>0.36341200000000007</v>
      </c>
      <c r="K26" s="2">
        <f t="shared" si="2"/>
        <v>9.6304179999999988</v>
      </c>
      <c r="L26" s="2">
        <f t="shared" si="3"/>
        <v>9.99</v>
      </c>
      <c r="M26" s="2">
        <f t="shared" si="4"/>
        <v>16.7</v>
      </c>
      <c r="N26" s="2">
        <f t="shared" si="5"/>
        <v>442.73</v>
      </c>
      <c r="O26" s="2">
        <f t="shared" si="6"/>
        <v>459.44</v>
      </c>
      <c r="P26" s="3" t="str">
        <f>IF(O26&lt;=(Referencial!O26*1.05),"PREÇO VÁLIDO","PREÇO INVÁLIDO")</f>
        <v>PREÇO VÁLIDO</v>
      </c>
    </row>
    <row r="27" spans="1:17" ht="24.95" customHeight="1">
      <c r="A27" s="3" t="s">
        <v>21</v>
      </c>
      <c r="B27" s="3" t="s">
        <v>39</v>
      </c>
      <c r="C27" s="3" t="s">
        <v>40</v>
      </c>
      <c r="D27" s="3" t="s">
        <v>26</v>
      </c>
      <c r="E27" s="3">
        <v>5</v>
      </c>
      <c r="F27" s="2">
        <v>0</v>
      </c>
      <c r="G27" s="2">
        <v>14.21</v>
      </c>
      <c r="H27" s="2">
        <f t="shared" si="0"/>
        <v>14.21</v>
      </c>
      <c r="I27" s="4">
        <v>29.79</v>
      </c>
      <c r="J27" s="2">
        <f t="shared" si="1"/>
        <v>0</v>
      </c>
      <c r="K27" s="2">
        <f t="shared" si="2"/>
        <v>18.443159000000001</v>
      </c>
      <c r="L27" s="2">
        <f t="shared" si="3"/>
        <v>18.440000000000001</v>
      </c>
      <c r="M27" s="2">
        <f t="shared" si="4"/>
        <v>0</v>
      </c>
      <c r="N27" s="2">
        <f t="shared" si="5"/>
        <v>92.2</v>
      </c>
      <c r="O27" s="2">
        <f t="shared" si="6"/>
        <v>92.2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21</v>
      </c>
      <c r="B28" s="3" t="s">
        <v>41</v>
      </c>
      <c r="C28" s="3" t="s">
        <v>42</v>
      </c>
      <c r="D28" s="3" t="s">
        <v>43</v>
      </c>
      <c r="E28" s="3">
        <v>2.96</v>
      </c>
      <c r="F28" s="2">
        <v>0</v>
      </c>
      <c r="G28" s="2">
        <v>0.56000000000000005</v>
      </c>
      <c r="H28" s="2">
        <f t="shared" si="0"/>
        <v>0.56000000000000005</v>
      </c>
      <c r="I28" s="4">
        <v>29.79</v>
      </c>
      <c r="J28" s="2">
        <f t="shared" si="1"/>
        <v>0</v>
      </c>
      <c r="K28" s="2">
        <f t="shared" si="2"/>
        <v>0.72682400000000014</v>
      </c>
      <c r="L28" s="2">
        <f t="shared" si="3"/>
        <v>0.72</v>
      </c>
      <c r="M28" s="2">
        <f t="shared" si="4"/>
        <v>0</v>
      </c>
      <c r="N28" s="2">
        <f t="shared" si="5"/>
        <v>2.13</v>
      </c>
      <c r="O28" s="2">
        <f t="shared" si="6"/>
        <v>2.13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21</v>
      </c>
      <c r="B29" s="3" t="s">
        <v>44</v>
      </c>
      <c r="C29" s="3" t="s">
        <v>45</v>
      </c>
      <c r="D29" s="3" t="s">
        <v>43</v>
      </c>
      <c r="E29" s="3">
        <v>744</v>
      </c>
      <c r="F29" s="2">
        <v>0</v>
      </c>
      <c r="G29" s="2">
        <v>0.47</v>
      </c>
      <c r="H29" s="2">
        <f t="shared" si="0"/>
        <v>0.47</v>
      </c>
      <c r="I29" s="4">
        <v>29.79</v>
      </c>
      <c r="J29" s="2">
        <f t="shared" si="1"/>
        <v>0</v>
      </c>
      <c r="K29" s="2">
        <f t="shared" si="2"/>
        <v>0.61001299999999992</v>
      </c>
      <c r="L29" s="2">
        <f t="shared" si="3"/>
        <v>0.61</v>
      </c>
      <c r="M29" s="2">
        <f t="shared" si="4"/>
        <v>0</v>
      </c>
      <c r="N29" s="2">
        <f t="shared" si="5"/>
        <v>453.84</v>
      </c>
      <c r="O29" s="2">
        <f t="shared" si="6"/>
        <v>453.84</v>
      </c>
      <c r="P29" s="3" t="str">
        <f>IF(O29&lt;=(Referencial!O29*1.05),"PREÇO VÁLIDO","PREÇO INVÁLIDO")</f>
        <v>PREÇO VÁLIDO</v>
      </c>
    </row>
    <row r="30" spans="1:17" ht="24.95" customHeight="1">
      <c r="A30" s="3" t="s">
        <v>21</v>
      </c>
      <c r="B30" s="3" t="s">
        <v>46</v>
      </c>
      <c r="C30" s="3" t="s">
        <v>47</v>
      </c>
      <c r="D30" s="3" t="s">
        <v>26</v>
      </c>
      <c r="E30" s="3">
        <v>50</v>
      </c>
      <c r="F30" s="2">
        <v>0</v>
      </c>
      <c r="G30" s="2">
        <v>0.81</v>
      </c>
      <c r="H30" s="2">
        <f t="shared" si="0"/>
        <v>0.81</v>
      </c>
      <c r="I30" s="4">
        <v>29.79</v>
      </c>
      <c r="J30" s="2">
        <f t="shared" si="1"/>
        <v>0</v>
      </c>
      <c r="K30" s="2">
        <f t="shared" si="2"/>
        <v>1.051299</v>
      </c>
      <c r="L30" s="2">
        <f t="shared" si="3"/>
        <v>1.05</v>
      </c>
      <c r="M30" s="2">
        <f t="shared" si="4"/>
        <v>0</v>
      </c>
      <c r="N30" s="2">
        <f t="shared" si="5"/>
        <v>52.5</v>
      </c>
      <c r="O30" s="2">
        <f t="shared" si="6"/>
        <v>52.5</v>
      </c>
      <c r="P30" s="3" t="str">
        <f>IF(O30&lt;=(Referencial!O30*1.05),"PREÇO VÁLIDO","PREÇO INVÁLIDO")</f>
        <v>PREÇO VÁLIDO</v>
      </c>
    </row>
    <row r="31" spans="1:17" ht="24.95" customHeight="1">
      <c r="A31" s="3" t="s">
        <v>21</v>
      </c>
      <c r="B31" s="3" t="s">
        <v>48</v>
      </c>
      <c r="C31" s="3" t="s">
        <v>49</v>
      </c>
      <c r="D31" s="3" t="s">
        <v>26</v>
      </c>
      <c r="E31" s="3">
        <v>22</v>
      </c>
      <c r="F31" s="2">
        <v>0</v>
      </c>
      <c r="G31" s="2">
        <v>2.2000000000000002</v>
      </c>
      <c r="H31" s="2">
        <f t="shared" si="0"/>
        <v>2.2000000000000002</v>
      </c>
      <c r="I31" s="4">
        <v>29.79</v>
      </c>
      <c r="J31" s="2">
        <f t="shared" si="1"/>
        <v>0</v>
      </c>
      <c r="K31" s="2">
        <f t="shared" si="2"/>
        <v>2.8553800000000003</v>
      </c>
      <c r="L31" s="2">
        <f t="shared" si="3"/>
        <v>2.85</v>
      </c>
      <c r="M31" s="2">
        <f t="shared" si="4"/>
        <v>0</v>
      </c>
      <c r="N31" s="2">
        <f t="shared" si="5"/>
        <v>62.7</v>
      </c>
      <c r="O31" s="2">
        <f t="shared" si="6"/>
        <v>62.7</v>
      </c>
      <c r="P31" s="3" t="str">
        <f>IF(O31&lt;=(Referencial!O31*1.05),"PREÇO VÁLIDO","PREÇO INVÁLIDO")</f>
        <v>PREÇO VÁLIDO</v>
      </c>
    </row>
    <row r="32" spans="1:17" ht="24.95" customHeight="1">
      <c r="A32" s="3" t="s">
        <v>21</v>
      </c>
      <c r="B32" s="3" t="s">
        <v>50</v>
      </c>
      <c r="C32" s="3" t="s">
        <v>51</v>
      </c>
      <c r="D32" s="3" t="s">
        <v>36</v>
      </c>
      <c r="E32" s="3">
        <v>55.77</v>
      </c>
      <c r="F32" s="2">
        <v>7.72</v>
      </c>
      <c r="G32" s="2">
        <v>1.9</v>
      </c>
      <c r="H32" s="2">
        <f t="shared" si="0"/>
        <v>9.6199999999999992</v>
      </c>
      <c r="I32" s="4">
        <v>29.79</v>
      </c>
      <c r="J32" s="2">
        <f t="shared" si="1"/>
        <v>10.019788</v>
      </c>
      <c r="K32" s="2">
        <f t="shared" si="2"/>
        <v>2.4660099999999998</v>
      </c>
      <c r="L32" s="2">
        <f t="shared" si="3"/>
        <v>12.48</v>
      </c>
      <c r="M32" s="2">
        <f t="shared" si="4"/>
        <v>558.53</v>
      </c>
      <c r="N32" s="2">
        <f t="shared" si="5"/>
        <v>137.46</v>
      </c>
      <c r="O32" s="2">
        <f t="shared" si="6"/>
        <v>696</v>
      </c>
      <c r="P32" s="3" t="str">
        <f>IF(O32&lt;=(Referencial!O32*1.05),"PREÇO VÁLIDO","PREÇO INVÁLIDO")</f>
        <v>PREÇO VÁLIDO</v>
      </c>
    </row>
    <row r="33" spans="1:16" ht="24.95" customHeight="1">
      <c r="A33" s="3" t="s">
        <v>21</v>
      </c>
      <c r="B33" s="3" t="s">
        <v>52</v>
      </c>
      <c r="C33" s="3" t="s">
        <v>53</v>
      </c>
      <c r="D33" s="3" t="s">
        <v>54</v>
      </c>
      <c r="E33" s="3">
        <v>557.70000000000005</v>
      </c>
      <c r="F33" s="2">
        <v>2.15</v>
      </c>
      <c r="G33" s="2">
        <v>0.43</v>
      </c>
      <c r="H33" s="2">
        <f t="shared" si="0"/>
        <v>2.58</v>
      </c>
      <c r="I33" s="4">
        <v>29.79</v>
      </c>
      <c r="J33" s="2">
        <f t="shared" si="1"/>
        <v>2.7904849999999999</v>
      </c>
      <c r="K33" s="2">
        <f t="shared" si="2"/>
        <v>0.55809699999999995</v>
      </c>
      <c r="L33" s="2">
        <f t="shared" si="3"/>
        <v>3.34</v>
      </c>
      <c r="M33" s="2">
        <f t="shared" si="4"/>
        <v>1552.25</v>
      </c>
      <c r="N33" s="2">
        <f t="shared" si="5"/>
        <v>310.45</v>
      </c>
      <c r="O33" s="2">
        <f t="shared" si="6"/>
        <v>1862.71</v>
      </c>
      <c r="P33" s="3" t="str">
        <f>IF(O33&lt;=(Referencial!O33*1.05),"PREÇO VÁLIDO","PREÇO INVÁLIDO")</f>
        <v>PREÇO VÁLIDO</v>
      </c>
    </row>
    <row r="34" spans="1:16" ht="24.95" customHeight="1">
      <c r="A34" s="3" t="s">
        <v>21</v>
      </c>
      <c r="B34" s="3" t="s">
        <v>55</v>
      </c>
      <c r="C34" s="3" t="s">
        <v>56</v>
      </c>
      <c r="D34" s="3" t="s">
        <v>31</v>
      </c>
      <c r="E34" s="3">
        <v>57.91</v>
      </c>
      <c r="F34" s="2">
        <v>7.7</v>
      </c>
      <c r="G34" s="2">
        <v>0</v>
      </c>
      <c r="H34" s="2">
        <f t="shared" si="0"/>
        <v>7.7</v>
      </c>
      <c r="I34" s="4">
        <v>29.79</v>
      </c>
      <c r="J34" s="2">
        <f t="shared" si="1"/>
        <v>9.9938300000000009</v>
      </c>
      <c r="K34" s="2">
        <f t="shared" si="2"/>
        <v>0</v>
      </c>
      <c r="L34" s="2">
        <f t="shared" si="3"/>
        <v>9.99</v>
      </c>
      <c r="M34" s="2">
        <f t="shared" si="4"/>
        <v>578.52</v>
      </c>
      <c r="N34" s="2">
        <f t="shared" si="5"/>
        <v>0</v>
      </c>
      <c r="O34" s="2">
        <f t="shared" si="6"/>
        <v>578.52</v>
      </c>
      <c r="P34" s="3" t="str">
        <f>IF(O34&lt;=(Referencial!O34*1.05),"PREÇO VÁLIDO","PREÇO INVÁLIDO")</f>
        <v>PREÇO VÁLIDO</v>
      </c>
    </row>
    <row r="35" spans="1:16" ht="24.95" customHeight="1">
      <c r="A35" s="3" t="s">
        <v>21</v>
      </c>
      <c r="B35" s="3" t="s">
        <v>57</v>
      </c>
      <c r="C35" s="3" t="s">
        <v>58</v>
      </c>
      <c r="D35" s="3" t="s">
        <v>31</v>
      </c>
      <c r="E35" s="3">
        <v>4.6500000000000004</v>
      </c>
      <c r="F35" s="2">
        <v>11.42</v>
      </c>
      <c r="G35" s="2">
        <v>0</v>
      </c>
      <c r="H35" s="2">
        <f t="shared" si="0"/>
        <v>11.42</v>
      </c>
      <c r="I35" s="4">
        <v>29.79</v>
      </c>
      <c r="J35" s="2">
        <f t="shared" si="1"/>
        <v>14.822018</v>
      </c>
      <c r="K35" s="2">
        <f t="shared" si="2"/>
        <v>0</v>
      </c>
      <c r="L35" s="2">
        <f t="shared" si="3"/>
        <v>14.82</v>
      </c>
      <c r="M35" s="2">
        <f t="shared" si="4"/>
        <v>68.91</v>
      </c>
      <c r="N35" s="2">
        <f t="shared" si="5"/>
        <v>0</v>
      </c>
      <c r="O35" s="2">
        <f t="shared" si="6"/>
        <v>68.91</v>
      </c>
      <c r="P35" s="3" t="str">
        <f>IF(O35&lt;=(Referencial!O35*1.05),"PREÇO VÁLIDO","PREÇO INVÁLIDO")</f>
        <v>PREÇO VÁLIDO</v>
      </c>
    </row>
    <row r="36" spans="1:16" ht="24.95" customHeight="1">
      <c r="A36" s="3" t="s">
        <v>21</v>
      </c>
      <c r="B36" s="3" t="s">
        <v>59</v>
      </c>
      <c r="C36" s="3" t="s">
        <v>60</v>
      </c>
      <c r="D36" s="3" t="s">
        <v>31</v>
      </c>
      <c r="E36" s="3">
        <v>86.82</v>
      </c>
      <c r="F36" s="2">
        <v>7.7</v>
      </c>
      <c r="G36" s="2">
        <v>0</v>
      </c>
      <c r="H36" s="2">
        <f t="shared" si="0"/>
        <v>7.7</v>
      </c>
      <c r="I36" s="4">
        <v>29.79</v>
      </c>
      <c r="J36" s="2">
        <f t="shared" si="1"/>
        <v>9.9938300000000009</v>
      </c>
      <c r="K36" s="2">
        <f t="shared" si="2"/>
        <v>0</v>
      </c>
      <c r="L36" s="2">
        <f t="shared" si="3"/>
        <v>9.99</v>
      </c>
      <c r="M36" s="2">
        <f t="shared" si="4"/>
        <v>867.33</v>
      </c>
      <c r="N36" s="2">
        <f t="shared" si="5"/>
        <v>0</v>
      </c>
      <c r="O36" s="2">
        <f t="shared" si="6"/>
        <v>867.33</v>
      </c>
      <c r="P36" s="3" t="str">
        <f>IF(O36&lt;=(Referencial!O36*1.05),"PREÇO VÁLIDO","PREÇO INVÁLIDO")</f>
        <v>PREÇO VÁLIDO</v>
      </c>
    </row>
    <row r="37" spans="1:16" ht="24.95" customHeight="1">
      <c r="A37" s="3" t="s">
        <v>21</v>
      </c>
      <c r="B37" s="3" t="s">
        <v>61</v>
      </c>
      <c r="C37" s="3" t="s">
        <v>62</v>
      </c>
      <c r="D37" s="3" t="s">
        <v>31</v>
      </c>
      <c r="E37" s="3">
        <v>5.51</v>
      </c>
      <c r="F37" s="2">
        <v>9.4499999999999993</v>
      </c>
      <c r="G37" s="2">
        <v>0</v>
      </c>
      <c r="H37" s="2">
        <f t="shared" si="0"/>
        <v>9.4499999999999993</v>
      </c>
      <c r="I37" s="4">
        <v>29.79</v>
      </c>
      <c r="J37" s="2">
        <f t="shared" si="1"/>
        <v>12.265155</v>
      </c>
      <c r="K37" s="2">
        <f t="shared" si="2"/>
        <v>0</v>
      </c>
      <c r="L37" s="2">
        <f t="shared" si="3"/>
        <v>12.26</v>
      </c>
      <c r="M37" s="2">
        <f t="shared" si="4"/>
        <v>67.55</v>
      </c>
      <c r="N37" s="2">
        <f t="shared" si="5"/>
        <v>0</v>
      </c>
      <c r="O37" s="2">
        <f t="shared" si="6"/>
        <v>67.55</v>
      </c>
      <c r="P37" s="3" t="str">
        <f>IF(O37&lt;=(Referencial!O37*1.05),"PREÇO VÁLIDO","PREÇO INVÁLIDO")</f>
        <v>PREÇO VÁLIDO</v>
      </c>
    </row>
    <row r="38" spans="1:16" ht="24.95" customHeight="1">
      <c r="A38" s="3" t="s">
        <v>21</v>
      </c>
      <c r="B38" s="3" t="s">
        <v>63</v>
      </c>
      <c r="C38" s="3" t="s">
        <v>64</v>
      </c>
      <c r="D38" s="3" t="s">
        <v>65</v>
      </c>
      <c r="E38" s="3">
        <v>1</v>
      </c>
      <c r="F38" s="2">
        <v>213.45</v>
      </c>
      <c r="G38" s="2">
        <v>0</v>
      </c>
      <c r="H38" s="2">
        <f t="shared" si="0"/>
        <v>213.45</v>
      </c>
      <c r="I38" s="4">
        <v>29.79</v>
      </c>
      <c r="J38" s="2">
        <f t="shared" si="1"/>
        <v>277.03675499999997</v>
      </c>
      <c r="K38" s="2">
        <f t="shared" si="2"/>
        <v>0</v>
      </c>
      <c r="L38" s="2">
        <f t="shared" si="3"/>
        <v>277.02999999999997</v>
      </c>
      <c r="M38" s="2">
        <f t="shared" si="4"/>
        <v>277.02999999999997</v>
      </c>
      <c r="N38" s="2">
        <f t="shared" si="5"/>
        <v>0</v>
      </c>
      <c r="O38" s="2">
        <f t="shared" si="6"/>
        <v>277.02999999999997</v>
      </c>
      <c r="P38" s="3" t="str">
        <f>IF(O38&lt;=(Referencial!O38*1.05),"PREÇO VÁLIDO","PREÇO INVÁLIDO")</f>
        <v>PREÇO VÁLIDO</v>
      </c>
    </row>
    <row r="39" spans="1:16" ht="24.95" customHeight="1">
      <c r="A39" s="3" t="s">
        <v>21</v>
      </c>
      <c r="B39" s="3" t="s">
        <v>66</v>
      </c>
      <c r="C39" s="3" t="s">
        <v>67</v>
      </c>
      <c r="D39" s="3" t="s">
        <v>65</v>
      </c>
      <c r="E39" s="3">
        <v>1</v>
      </c>
      <c r="F39" s="2">
        <v>1329.42</v>
      </c>
      <c r="G39" s="2">
        <v>0</v>
      </c>
      <c r="H39" s="2">
        <f t="shared" si="0"/>
        <v>1329.42</v>
      </c>
      <c r="I39" s="4">
        <v>29.79</v>
      </c>
      <c r="J39" s="2">
        <f t="shared" si="1"/>
        <v>1725.4542180000001</v>
      </c>
      <c r="K39" s="2">
        <f t="shared" si="2"/>
        <v>0</v>
      </c>
      <c r="L39" s="2">
        <f t="shared" si="3"/>
        <v>1725.45</v>
      </c>
      <c r="M39" s="2">
        <f t="shared" si="4"/>
        <v>1725.45</v>
      </c>
      <c r="N39" s="2">
        <f t="shared" si="5"/>
        <v>0</v>
      </c>
      <c r="O39" s="2">
        <f t="shared" si="6"/>
        <v>1725.45</v>
      </c>
      <c r="P39" s="3" t="str">
        <f>IF(O39&lt;=(Referencial!O39*1.05),"PREÇO VÁLIDO","PREÇO INVÁLIDO")</f>
        <v>PREÇO VÁLIDO</v>
      </c>
    </row>
    <row r="40" spans="1:16" ht="24.95" customHeight="1">
      <c r="A40" s="3" t="s">
        <v>21</v>
      </c>
      <c r="B40" s="3" t="s">
        <v>68</v>
      </c>
      <c r="C40" s="3" t="s">
        <v>69</v>
      </c>
      <c r="D40" s="3" t="s">
        <v>65</v>
      </c>
      <c r="E40" s="3">
        <v>1</v>
      </c>
      <c r="F40" s="2">
        <v>103.09</v>
      </c>
      <c r="G40" s="2">
        <v>0</v>
      </c>
      <c r="H40" s="2">
        <f t="shared" si="0"/>
        <v>103.09</v>
      </c>
      <c r="I40" s="4">
        <v>29.79</v>
      </c>
      <c r="J40" s="2">
        <f t="shared" si="1"/>
        <v>133.800511</v>
      </c>
      <c r="K40" s="2">
        <f t="shared" si="2"/>
        <v>0</v>
      </c>
      <c r="L40" s="2">
        <f t="shared" si="3"/>
        <v>133.80000000000001</v>
      </c>
      <c r="M40" s="2">
        <f t="shared" si="4"/>
        <v>133.80000000000001</v>
      </c>
      <c r="N40" s="2">
        <f t="shared" si="5"/>
        <v>0</v>
      </c>
      <c r="O40" s="2">
        <f t="shared" si="6"/>
        <v>133.80000000000001</v>
      </c>
      <c r="P40" s="3" t="str">
        <f>IF(O40&lt;=(Referencial!O40*1.05),"PREÇO VÁLIDO","PREÇO INVÁLIDO")</f>
        <v>PREÇO VÁLIDO</v>
      </c>
    </row>
    <row r="41" spans="1:16" ht="24.95" customHeight="1">
      <c r="A41" s="3" t="s">
        <v>21</v>
      </c>
      <c r="B41" s="3" t="s">
        <v>70</v>
      </c>
      <c r="C41" s="3" t="s">
        <v>71</v>
      </c>
      <c r="D41" s="3" t="s">
        <v>65</v>
      </c>
      <c r="E41" s="3">
        <v>1</v>
      </c>
      <c r="F41" s="2">
        <v>594.01</v>
      </c>
      <c r="G41" s="2">
        <v>0</v>
      </c>
      <c r="H41" s="2">
        <f t="shared" si="0"/>
        <v>594.01</v>
      </c>
      <c r="I41" s="4">
        <v>29.79</v>
      </c>
      <c r="J41" s="2">
        <f t="shared" si="1"/>
        <v>770.96557899999993</v>
      </c>
      <c r="K41" s="2">
        <f t="shared" si="2"/>
        <v>0</v>
      </c>
      <c r="L41" s="2">
        <f t="shared" si="3"/>
        <v>770.96</v>
      </c>
      <c r="M41" s="2">
        <f t="shared" si="4"/>
        <v>770.96</v>
      </c>
      <c r="N41" s="2">
        <f t="shared" si="5"/>
        <v>0</v>
      </c>
      <c r="O41" s="2">
        <f t="shared" si="6"/>
        <v>770.96</v>
      </c>
      <c r="P41" s="3" t="str">
        <f>IF(O41&lt;=(Referencial!O41*1.05),"PREÇO VÁLIDO","PREÇO INVÁLIDO")</f>
        <v>PREÇO VÁLIDO</v>
      </c>
    </row>
    <row r="42" spans="1:16" ht="24.95" customHeight="1">
      <c r="A42" s="3" t="s">
        <v>21</v>
      </c>
      <c r="B42" s="3" t="s">
        <v>72</v>
      </c>
      <c r="C42" s="3" t="s">
        <v>73</v>
      </c>
      <c r="D42" s="3" t="s">
        <v>74</v>
      </c>
      <c r="E42" s="3">
        <v>1</v>
      </c>
      <c r="F42" s="2">
        <v>165.68</v>
      </c>
      <c r="G42" s="2">
        <v>0</v>
      </c>
      <c r="H42" s="2">
        <f t="shared" si="0"/>
        <v>165.68</v>
      </c>
      <c r="I42" s="4">
        <v>29.79</v>
      </c>
      <c r="J42" s="2">
        <f t="shared" si="1"/>
        <v>215.03607200000002</v>
      </c>
      <c r="K42" s="2">
        <f t="shared" si="2"/>
        <v>0</v>
      </c>
      <c r="L42" s="2">
        <f t="shared" si="3"/>
        <v>215.03</v>
      </c>
      <c r="M42" s="2">
        <f t="shared" si="4"/>
        <v>215.03</v>
      </c>
      <c r="N42" s="2">
        <f t="shared" si="5"/>
        <v>0</v>
      </c>
      <c r="O42" s="2">
        <f t="shared" si="6"/>
        <v>215.03</v>
      </c>
      <c r="P42" s="3" t="str">
        <f>IF(O42&lt;=(Referencial!O42*1.05),"PREÇO VÁLIDO","PREÇO INVÁLIDO")</f>
        <v>PREÇO VÁLIDO</v>
      </c>
    </row>
    <row r="43" spans="1:16" ht="24.95" customHeight="1">
      <c r="A43" s="3" t="s">
        <v>21</v>
      </c>
      <c r="B43" s="3" t="s">
        <v>75</v>
      </c>
      <c r="C43" s="3" t="s">
        <v>76</v>
      </c>
      <c r="D43" s="3" t="s">
        <v>31</v>
      </c>
      <c r="E43" s="3">
        <v>41.15</v>
      </c>
      <c r="F43" s="2">
        <v>14.04</v>
      </c>
      <c r="G43" s="2">
        <v>0</v>
      </c>
      <c r="H43" s="2">
        <f t="shared" si="0"/>
        <v>14.04</v>
      </c>
      <c r="I43" s="4">
        <v>29.79</v>
      </c>
      <c r="J43" s="2">
        <f t="shared" si="1"/>
        <v>18.222515999999999</v>
      </c>
      <c r="K43" s="2">
        <f t="shared" si="2"/>
        <v>0</v>
      </c>
      <c r="L43" s="2">
        <f t="shared" si="3"/>
        <v>18.22</v>
      </c>
      <c r="M43" s="2">
        <f t="shared" si="4"/>
        <v>749.75</v>
      </c>
      <c r="N43" s="2">
        <f t="shared" si="5"/>
        <v>0</v>
      </c>
      <c r="O43" s="2">
        <f t="shared" si="6"/>
        <v>749.75</v>
      </c>
      <c r="P43" s="3" t="str">
        <f>IF(O43&lt;=(Referencial!O43*1.05),"PREÇO VÁLIDO","PREÇO INVÁLIDO")</f>
        <v>PREÇO VÁLIDO</v>
      </c>
    </row>
    <row r="44" spans="1:16" ht="24.95" customHeight="1">
      <c r="A44" s="3" t="s">
        <v>21</v>
      </c>
      <c r="B44" s="3" t="s">
        <v>77</v>
      </c>
      <c r="C44" s="3" t="s">
        <v>78</v>
      </c>
      <c r="D44" s="3" t="s">
        <v>36</v>
      </c>
      <c r="E44" s="3">
        <v>2.25</v>
      </c>
      <c r="F44" s="2">
        <v>114.98</v>
      </c>
      <c r="G44" s="2">
        <v>0</v>
      </c>
      <c r="H44" s="2">
        <f t="shared" si="0"/>
        <v>114.98</v>
      </c>
      <c r="I44" s="4">
        <v>29.79</v>
      </c>
      <c r="J44" s="2">
        <f t="shared" si="1"/>
        <v>149.232542</v>
      </c>
      <c r="K44" s="2">
        <f t="shared" si="2"/>
        <v>0</v>
      </c>
      <c r="L44" s="2">
        <f t="shared" si="3"/>
        <v>149.22999999999999</v>
      </c>
      <c r="M44" s="2">
        <f t="shared" si="4"/>
        <v>335.76</v>
      </c>
      <c r="N44" s="2">
        <f t="shared" si="5"/>
        <v>0</v>
      </c>
      <c r="O44" s="2">
        <f t="shared" si="6"/>
        <v>335.76</v>
      </c>
      <c r="P44" s="3" t="str">
        <f>IF(O44&lt;=(Referencial!O44*1.05),"PREÇO VÁLIDO","PREÇO INVÁLIDO")</f>
        <v>PREÇO VÁLIDO</v>
      </c>
    </row>
    <row r="45" spans="1:16" ht="24.95" customHeight="1">
      <c r="A45" s="3" t="s">
        <v>21</v>
      </c>
      <c r="B45" s="3" t="s">
        <v>79</v>
      </c>
      <c r="C45" s="3" t="s">
        <v>80</v>
      </c>
      <c r="D45" s="3" t="s">
        <v>31</v>
      </c>
      <c r="E45" s="3">
        <v>51</v>
      </c>
      <c r="F45" s="2">
        <v>7.7</v>
      </c>
      <c r="G45" s="2">
        <v>0</v>
      </c>
      <c r="H45" s="2">
        <f t="shared" si="0"/>
        <v>7.7</v>
      </c>
      <c r="I45" s="4">
        <v>29.79</v>
      </c>
      <c r="J45" s="2">
        <f t="shared" si="1"/>
        <v>9.9938300000000009</v>
      </c>
      <c r="K45" s="2">
        <f t="shared" si="2"/>
        <v>0</v>
      </c>
      <c r="L45" s="2">
        <f t="shared" si="3"/>
        <v>9.99</v>
      </c>
      <c r="M45" s="2">
        <f t="shared" si="4"/>
        <v>509.49</v>
      </c>
      <c r="N45" s="2">
        <f t="shared" si="5"/>
        <v>0</v>
      </c>
      <c r="O45" s="2">
        <f t="shared" si="6"/>
        <v>509.49</v>
      </c>
      <c r="P45" s="3" t="str">
        <f>IF(O45&lt;=(Referencial!O45*1.05),"PREÇO VÁLIDO","PREÇO INVÁLIDO")</f>
        <v>PREÇO VÁLIDO</v>
      </c>
    </row>
    <row r="46" spans="1:16" ht="24.95" customHeight="1">
      <c r="A46" s="3" t="s">
        <v>21</v>
      </c>
      <c r="B46" s="3" t="s">
        <v>81</v>
      </c>
      <c r="C46" s="3" t="s">
        <v>82</v>
      </c>
      <c r="D46" s="3" t="s">
        <v>65</v>
      </c>
      <c r="E46" s="3">
        <v>1</v>
      </c>
      <c r="F46" s="2">
        <v>71.73</v>
      </c>
      <c r="G46" s="2">
        <v>0</v>
      </c>
      <c r="H46" s="2">
        <f t="shared" si="0"/>
        <v>71.73</v>
      </c>
      <c r="I46" s="4">
        <v>29.79</v>
      </c>
      <c r="J46" s="2">
        <f t="shared" si="1"/>
        <v>93.09836700000001</v>
      </c>
      <c r="K46" s="2">
        <f t="shared" si="2"/>
        <v>0</v>
      </c>
      <c r="L46" s="2">
        <f t="shared" si="3"/>
        <v>93.09</v>
      </c>
      <c r="M46" s="2">
        <f t="shared" si="4"/>
        <v>93.09</v>
      </c>
      <c r="N46" s="2">
        <f t="shared" si="5"/>
        <v>0</v>
      </c>
      <c r="O46" s="2">
        <f t="shared" si="6"/>
        <v>93.09</v>
      </c>
      <c r="P46" s="3" t="str">
        <f>IF(O46&lt;=(Referencial!O46*1.05),"PREÇO VÁLIDO","PREÇO INVÁLIDO")</f>
        <v>PREÇO VÁLIDO</v>
      </c>
    </row>
    <row r="47" spans="1:16" ht="24.95" customHeight="1">
      <c r="A47" s="3" t="s">
        <v>21</v>
      </c>
      <c r="B47" s="3" t="s">
        <v>83</v>
      </c>
      <c r="C47" s="3" t="s">
        <v>84</v>
      </c>
      <c r="D47" s="3" t="s">
        <v>31</v>
      </c>
      <c r="E47" s="3">
        <v>56.43</v>
      </c>
      <c r="F47" s="2">
        <v>13.71</v>
      </c>
      <c r="G47" s="2">
        <v>0</v>
      </c>
      <c r="H47" s="2">
        <f t="shared" si="0"/>
        <v>13.71</v>
      </c>
      <c r="I47" s="4">
        <v>29.79</v>
      </c>
      <c r="J47" s="2">
        <f t="shared" si="1"/>
        <v>17.794209000000002</v>
      </c>
      <c r="K47" s="2">
        <f t="shared" si="2"/>
        <v>0</v>
      </c>
      <c r="L47" s="2">
        <f t="shared" si="3"/>
        <v>17.79</v>
      </c>
      <c r="M47" s="2">
        <f t="shared" si="4"/>
        <v>1003.88</v>
      </c>
      <c r="N47" s="2">
        <f t="shared" si="5"/>
        <v>0</v>
      </c>
      <c r="O47" s="2">
        <f t="shared" si="6"/>
        <v>1003.88</v>
      </c>
      <c r="P47" s="3" t="str">
        <f>IF(O47&lt;=(Referencial!O47*1.05),"PREÇO VÁLIDO","PREÇO INVÁLIDO")</f>
        <v>PREÇO VÁLIDO</v>
      </c>
    </row>
    <row r="48" spans="1:16" ht="24.95" customHeight="1">
      <c r="A48" s="3" t="s">
        <v>21</v>
      </c>
      <c r="B48" s="3" t="s">
        <v>85</v>
      </c>
      <c r="C48" s="3" t="s">
        <v>86</v>
      </c>
      <c r="D48" s="3" t="s">
        <v>31</v>
      </c>
      <c r="E48" s="3">
        <v>56.43</v>
      </c>
      <c r="F48" s="2">
        <v>4.26</v>
      </c>
      <c r="G48" s="2">
        <v>0</v>
      </c>
      <c r="H48" s="2">
        <f t="shared" si="0"/>
        <v>4.26</v>
      </c>
      <c r="I48" s="4">
        <v>29.79</v>
      </c>
      <c r="J48" s="2">
        <f t="shared" si="1"/>
        <v>5.5290539999999995</v>
      </c>
      <c r="K48" s="2">
        <f t="shared" si="2"/>
        <v>0</v>
      </c>
      <c r="L48" s="2">
        <f t="shared" si="3"/>
        <v>5.52</v>
      </c>
      <c r="M48" s="2">
        <f t="shared" si="4"/>
        <v>311.49</v>
      </c>
      <c r="N48" s="2">
        <f t="shared" si="5"/>
        <v>0</v>
      </c>
      <c r="O48" s="2">
        <f t="shared" si="6"/>
        <v>311.49</v>
      </c>
      <c r="P48" s="3" t="str">
        <f>IF(O48&lt;=(Referencial!O48*1.05),"PREÇO VÁLIDO","PREÇO INVÁLIDO")</f>
        <v>PREÇO VÁLIDO</v>
      </c>
    </row>
    <row r="49" spans="1:17" ht="24.95" customHeight="1">
      <c r="A49" s="3" t="s">
        <v>21</v>
      </c>
      <c r="B49" s="3" t="s">
        <v>87</v>
      </c>
      <c r="C49" s="3" t="s">
        <v>88</v>
      </c>
      <c r="D49" s="3" t="s">
        <v>43</v>
      </c>
      <c r="E49" s="3">
        <v>5.0999999999999996</v>
      </c>
      <c r="F49" s="2">
        <v>15.32</v>
      </c>
      <c r="G49" s="2">
        <v>0</v>
      </c>
      <c r="H49" s="2">
        <f t="shared" si="0"/>
        <v>15.32</v>
      </c>
      <c r="I49" s="4">
        <v>29.79</v>
      </c>
      <c r="J49" s="2">
        <f t="shared" si="1"/>
        <v>19.883828000000001</v>
      </c>
      <c r="K49" s="2">
        <f t="shared" si="2"/>
        <v>0</v>
      </c>
      <c r="L49" s="2">
        <f t="shared" si="3"/>
        <v>19.88</v>
      </c>
      <c r="M49" s="2">
        <f t="shared" si="4"/>
        <v>101.38</v>
      </c>
      <c r="N49" s="2">
        <f t="shared" si="5"/>
        <v>0</v>
      </c>
      <c r="O49" s="2">
        <f t="shared" si="6"/>
        <v>101.38</v>
      </c>
      <c r="P49" s="3" t="str">
        <f>IF(O49&lt;=(Referencial!O49*1.05),"PREÇO VÁLIDO","PREÇO INVÁLIDO")</f>
        <v>PREÇO VÁLIDO</v>
      </c>
    </row>
    <row r="50" spans="1:17" ht="24.95" customHeight="1">
      <c r="A50" s="3" t="s">
        <v>21</v>
      </c>
      <c r="B50" s="3"/>
      <c r="C50" s="3" t="s">
        <v>89</v>
      </c>
      <c r="D50" s="3"/>
      <c r="E50" s="3">
        <v>0</v>
      </c>
      <c r="F50" s="2"/>
      <c r="G50" s="2"/>
      <c r="H50" s="3"/>
      <c r="I50" s="4"/>
      <c r="J50" s="3"/>
      <c r="K50" s="3"/>
      <c r="L50" s="3"/>
      <c r="M50" s="3"/>
      <c r="N50" s="3"/>
      <c r="O50" s="3"/>
      <c r="P50" s="3"/>
    </row>
    <row r="51" spans="1:17" ht="24.95" customHeight="1">
      <c r="A51" s="3" t="s">
        <v>21</v>
      </c>
      <c r="B51" s="3" t="s">
        <v>90</v>
      </c>
      <c r="C51" s="3" t="s">
        <v>91</v>
      </c>
      <c r="D51" s="3" t="s">
        <v>31</v>
      </c>
      <c r="E51" s="3">
        <v>3</v>
      </c>
      <c r="F51" s="2">
        <v>418.33</v>
      </c>
      <c r="G51" s="2">
        <v>46.33</v>
      </c>
      <c r="H51" s="2">
        <f>F51+G51</f>
        <v>464.65999999999997</v>
      </c>
      <c r="I51" s="4">
        <v>29.79</v>
      </c>
      <c r="J51" s="2">
        <f>F51+(I51/100*F51)</f>
        <v>542.95050700000002</v>
      </c>
      <c r="K51" s="2">
        <f>G51+(I51/100*G51)</f>
        <v>60.131706999999999</v>
      </c>
      <c r="L51" s="2">
        <f>TRUNC(J51+K51,2)</f>
        <v>603.08000000000004</v>
      </c>
      <c r="M51" s="2">
        <f>TRUNC(IF((J51+K51), (J51/(J51+K51)*O51), 0),2)</f>
        <v>1628.84</v>
      </c>
      <c r="N51" s="2">
        <f>TRUNC(IF((J51+K51), (K51/(J51+K51)*O51), 0),2)</f>
        <v>180.39</v>
      </c>
      <c r="O51" s="2">
        <f>TRUNC(L51*E51,2)</f>
        <v>1809.24</v>
      </c>
      <c r="P51" s="3" t="str">
        <f>IF(O51&lt;=(Referencial!O51*1.05),"PREÇO VÁLIDO","PREÇO INVÁLIDO")</f>
        <v>PREÇO VÁLIDO</v>
      </c>
    </row>
    <row r="52" spans="1:17" ht="24.95" customHeight="1">
      <c r="A52" s="3" t="s">
        <v>21</v>
      </c>
      <c r="B52" s="3" t="s">
        <v>92</v>
      </c>
      <c r="C52" s="3" t="s">
        <v>93</v>
      </c>
      <c r="D52" s="3" t="s">
        <v>31</v>
      </c>
      <c r="E52" s="3">
        <v>51.43</v>
      </c>
      <c r="F52" s="2">
        <v>9.86</v>
      </c>
      <c r="G52" s="2">
        <v>22.8</v>
      </c>
      <c r="H52" s="2">
        <f>F52+G52</f>
        <v>32.659999999999997</v>
      </c>
      <c r="I52" s="4">
        <v>29.79</v>
      </c>
      <c r="J52" s="2">
        <f>F52+(I52/100*F52)</f>
        <v>12.797293999999999</v>
      </c>
      <c r="K52" s="2">
        <f>G52+(I52/100*G52)</f>
        <v>29.592120000000001</v>
      </c>
      <c r="L52" s="2">
        <f>TRUNC(J52+K52,2)</f>
        <v>42.38</v>
      </c>
      <c r="M52" s="2">
        <f>TRUNC(IF((J52+K52), (J52/(J52+K52)*O52), 0),2)</f>
        <v>658.01</v>
      </c>
      <c r="N52" s="2">
        <f>TRUNC(IF((J52+K52), (K52/(J52+K52)*O52), 0),2)</f>
        <v>1521.58</v>
      </c>
      <c r="O52" s="2">
        <f>TRUNC(L52*E52,2)</f>
        <v>2179.6</v>
      </c>
      <c r="P52" s="3" t="str">
        <f>IF(O52&lt;=(Referencial!O52*1.05),"PREÇO VÁLIDO","PREÇO INVÁLIDO")</f>
        <v>PREÇO VÁLIDO</v>
      </c>
    </row>
    <row r="53" spans="1:17" ht="24.95" customHeight="1">
      <c r="A53" s="3" t="s">
        <v>21</v>
      </c>
      <c r="B53" s="3" t="s">
        <v>94</v>
      </c>
      <c r="C53" s="3" t="s">
        <v>95</v>
      </c>
      <c r="D53" s="3" t="s">
        <v>31</v>
      </c>
      <c r="E53" s="3">
        <v>16.2</v>
      </c>
      <c r="F53" s="2">
        <v>1.64</v>
      </c>
      <c r="G53" s="2">
        <v>0</v>
      </c>
      <c r="H53" s="2">
        <f>F53+G53</f>
        <v>1.64</v>
      </c>
      <c r="I53" s="4">
        <v>29.79</v>
      </c>
      <c r="J53" s="2">
        <f>F53+(I53/100*F53)</f>
        <v>2.1285559999999997</v>
      </c>
      <c r="K53" s="2">
        <f>G53+(I53/100*G53)</f>
        <v>0</v>
      </c>
      <c r="L53" s="2">
        <f>TRUNC(J53+K53,2)</f>
        <v>2.12</v>
      </c>
      <c r="M53" s="2">
        <f>TRUNC(IF((J53+K53), (J53/(J53+K53)*O53), 0),2)</f>
        <v>34.340000000000003</v>
      </c>
      <c r="N53" s="2">
        <f>TRUNC(IF((J53+K53), (K53/(J53+K53)*O53), 0),2)</f>
        <v>0</v>
      </c>
      <c r="O53" s="2">
        <f>TRUNC(L53*E53,2)</f>
        <v>34.340000000000003</v>
      </c>
      <c r="P53" s="3" t="str">
        <f>IF(O53&lt;=(Referencial!O53*1.05),"PREÇO VÁLIDO","PREÇO INVÁLIDO")</f>
        <v>PREÇO VÁLIDO</v>
      </c>
    </row>
    <row r="54" spans="1:17" ht="24.95" customHeight="1">
      <c r="A54" s="3" t="s">
        <v>21</v>
      </c>
      <c r="B54" s="3" t="s">
        <v>96</v>
      </c>
      <c r="C54" s="3" t="s">
        <v>97</v>
      </c>
      <c r="D54" s="3" t="s">
        <v>43</v>
      </c>
      <c r="E54" s="3">
        <v>33.86</v>
      </c>
      <c r="F54" s="2">
        <v>23.63</v>
      </c>
      <c r="G54" s="2">
        <v>0</v>
      </c>
      <c r="H54" s="2">
        <f>F54+G54</f>
        <v>23.63</v>
      </c>
      <c r="I54" s="4">
        <v>29.79</v>
      </c>
      <c r="J54" s="2">
        <f>F54+(I54/100*F54)</f>
        <v>30.669376999999997</v>
      </c>
      <c r="K54" s="2">
        <f>G54+(I54/100*G54)</f>
        <v>0</v>
      </c>
      <c r="L54" s="2">
        <f>TRUNC(J54+K54,2)</f>
        <v>30.66</v>
      </c>
      <c r="M54" s="2">
        <f>TRUNC(IF((J54+K54), (J54/(J54+K54)*O54), 0),2)</f>
        <v>1038.1400000000001</v>
      </c>
      <c r="N54" s="2">
        <f>TRUNC(IF((J54+K54), (K54/(J54+K54)*O54), 0),2)</f>
        <v>0</v>
      </c>
      <c r="O54" s="2">
        <f>TRUNC(L54*E54,2)</f>
        <v>1038.1400000000001</v>
      </c>
      <c r="P54" s="3" t="str">
        <f>IF(O54&lt;=(Referencial!O54*1.05),"PREÇO VÁLIDO","PREÇO INVÁLIDO")</f>
        <v>PREÇO VÁLIDO</v>
      </c>
    </row>
    <row r="55" spans="1:17">
      <c r="N55" s="7" t="s">
        <v>98</v>
      </c>
      <c r="O55" s="8">
        <f>TRUNC(SUM(O17:O54),2)</f>
        <v>38580.99</v>
      </c>
    </row>
    <row r="57" spans="1:17">
      <c r="A57" s="9" t="s">
        <v>99</v>
      </c>
    </row>
    <row r="58" spans="1:17">
      <c r="A58" s="11" t="s">
        <v>4</v>
      </c>
      <c r="B58" s="11" t="s">
        <v>5</v>
      </c>
      <c r="C58" s="11" t="s">
        <v>6</v>
      </c>
      <c r="D58" s="11" t="s">
        <v>7</v>
      </c>
      <c r="E58" s="11" t="s">
        <v>8</v>
      </c>
      <c r="F58" s="11" t="s">
        <v>9</v>
      </c>
      <c r="G58" s="11" t="s">
        <v>10</v>
      </c>
      <c r="H58" s="11" t="s">
        <v>12</v>
      </c>
      <c r="I58" s="11" t="s">
        <v>13</v>
      </c>
      <c r="J58" s="11" t="s">
        <v>14</v>
      </c>
      <c r="K58" s="11" t="s">
        <v>15</v>
      </c>
      <c r="L58" s="11" t="s">
        <v>11</v>
      </c>
      <c r="M58" s="11" t="s">
        <v>16</v>
      </c>
      <c r="N58" s="11" t="s">
        <v>17</v>
      </c>
      <c r="O58" s="11" t="s">
        <v>18</v>
      </c>
      <c r="P58" s="11" t="s">
        <v>19</v>
      </c>
      <c r="Q58" s="11" t="s">
        <v>20</v>
      </c>
    </row>
    <row r="59" spans="1:17" ht="24.95" customHeight="1">
      <c r="A59" s="3" t="s">
        <v>21</v>
      </c>
      <c r="B59" s="3"/>
      <c r="C59" s="3" t="s">
        <v>100</v>
      </c>
      <c r="D59" s="3"/>
      <c r="E59" s="3">
        <v>0</v>
      </c>
      <c r="F59" s="2"/>
      <c r="G59" s="2"/>
      <c r="H59" s="3"/>
      <c r="I59" s="4"/>
      <c r="J59" s="3"/>
      <c r="K59" s="3"/>
      <c r="L59" s="3"/>
      <c r="M59" s="3"/>
      <c r="N59" s="3"/>
      <c r="O59" s="3"/>
      <c r="P59" s="3"/>
    </row>
    <row r="60" spans="1:17" ht="24.95" customHeight="1">
      <c r="A60" s="3" t="s">
        <v>21</v>
      </c>
      <c r="B60" s="3"/>
      <c r="C60" s="3" t="s">
        <v>101</v>
      </c>
      <c r="D60" s="3"/>
      <c r="E60" s="3">
        <v>0</v>
      </c>
      <c r="F60" s="2"/>
      <c r="G60" s="2"/>
      <c r="H60" s="3"/>
      <c r="I60" s="4"/>
      <c r="J60" s="3"/>
      <c r="K60" s="3"/>
      <c r="L60" s="3"/>
      <c r="M60" s="3"/>
      <c r="N60" s="3"/>
      <c r="O60" s="3"/>
      <c r="P60" s="3"/>
    </row>
    <row r="61" spans="1:17" ht="24.95" customHeight="1">
      <c r="A61" s="3" t="s">
        <v>21</v>
      </c>
      <c r="B61" s="3" t="s">
        <v>102</v>
      </c>
      <c r="C61" s="3" t="s">
        <v>103</v>
      </c>
      <c r="D61" s="3" t="s">
        <v>31</v>
      </c>
      <c r="E61" s="3">
        <v>290.22000000000003</v>
      </c>
      <c r="F61" s="2">
        <v>80.31</v>
      </c>
      <c r="G61" s="2">
        <v>0</v>
      </c>
      <c r="H61" s="2">
        <f>F61+G61</f>
        <v>80.31</v>
      </c>
      <c r="I61" s="4">
        <v>29.79</v>
      </c>
      <c r="J61" s="2">
        <f>F61+(I61/100*F61)</f>
        <v>104.23434900000001</v>
      </c>
      <c r="K61" s="2">
        <f>G61+(I61/100*G61)</f>
        <v>0</v>
      </c>
      <c r="L61" s="2">
        <f>TRUNC(J61+K61,2)</f>
        <v>104.23</v>
      </c>
      <c r="M61" s="2">
        <f>TRUNC(IF((J61+K61), (J61/(J61+K61)*O61), 0),2)</f>
        <v>30249.63</v>
      </c>
      <c r="N61" s="2">
        <f>TRUNC(IF((J61+K61), (K61/(J61+K61)*O61), 0),2)</f>
        <v>0</v>
      </c>
      <c r="O61" s="2">
        <f>TRUNC(L61*E61,2)</f>
        <v>30249.63</v>
      </c>
      <c r="P61" s="3" t="str">
        <f>IF(O61&lt;=(Referencial!O61*1.05),"PREÇO VÁLIDO","PREÇO INVÁLIDO")</f>
        <v>PREÇO VÁLIDO</v>
      </c>
    </row>
    <row r="62" spans="1:17" ht="24.95" customHeight="1">
      <c r="A62" s="3" t="s">
        <v>21</v>
      </c>
      <c r="B62" s="3" t="s">
        <v>104</v>
      </c>
      <c r="C62" s="3" t="s">
        <v>105</v>
      </c>
      <c r="D62" s="3" t="s">
        <v>31</v>
      </c>
      <c r="E62" s="3">
        <v>22.82</v>
      </c>
      <c r="F62" s="2">
        <v>63.62</v>
      </c>
      <c r="G62" s="2">
        <v>22.15</v>
      </c>
      <c r="H62" s="2">
        <f>F62+G62</f>
        <v>85.77</v>
      </c>
      <c r="I62" s="4">
        <v>29.79</v>
      </c>
      <c r="J62" s="2">
        <f>F62+(I62/100*F62)</f>
        <v>82.572397999999993</v>
      </c>
      <c r="K62" s="2">
        <f>G62+(I62/100*G62)</f>
        <v>28.748484999999999</v>
      </c>
      <c r="L62" s="2">
        <f>TRUNC(J62+K62,2)</f>
        <v>111.32</v>
      </c>
      <c r="M62" s="2">
        <f>TRUNC(IF((J62+K62), (J62/(J62+K62)*O62), 0),2)</f>
        <v>1884.28</v>
      </c>
      <c r="N62" s="2">
        <f>TRUNC(IF((J62+K62), (K62/(J62+K62)*O62), 0),2)</f>
        <v>656.03</v>
      </c>
      <c r="O62" s="2">
        <f>TRUNC(L62*E62,2)</f>
        <v>2540.3200000000002</v>
      </c>
      <c r="P62" s="3" t="str">
        <f>IF(O62&lt;=(Referencial!O62*1.05),"PREÇO VÁLIDO","PREÇO INVÁLIDO")</f>
        <v>PREÇO VÁLIDO</v>
      </c>
    </row>
    <row r="63" spans="1:17" ht="24.95" customHeight="1">
      <c r="A63" s="3" t="s">
        <v>21</v>
      </c>
      <c r="B63" s="3" t="s">
        <v>106</v>
      </c>
      <c r="C63" s="3" t="s">
        <v>107</v>
      </c>
      <c r="D63" s="3" t="s">
        <v>31</v>
      </c>
      <c r="E63" s="3">
        <v>7.11</v>
      </c>
      <c r="F63" s="2">
        <v>63.22</v>
      </c>
      <c r="G63" s="2">
        <v>20.62</v>
      </c>
      <c r="H63" s="2">
        <f>F63+G63</f>
        <v>83.84</v>
      </c>
      <c r="I63" s="4">
        <v>29.79</v>
      </c>
      <c r="J63" s="2">
        <f>F63+(I63/100*F63)</f>
        <v>82.053237999999993</v>
      </c>
      <c r="K63" s="2">
        <f>G63+(I63/100*G63)</f>
        <v>26.762698</v>
      </c>
      <c r="L63" s="2">
        <f>TRUNC(J63+K63,2)</f>
        <v>108.81</v>
      </c>
      <c r="M63" s="2">
        <f>TRUNC(IF((J63+K63), (J63/(J63+K63)*O63), 0),2)</f>
        <v>583.35</v>
      </c>
      <c r="N63" s="2">
        <f>TRUNC(IF((J63+K63), (K63/(J63+K63)*O63), 0),2)</f>
        <v>190.27</v>
      </c>
      <c r="O63" s="2">
        <f>TRUNC(L63*E63,2)</f>
        <v>773.63</v>
      </c>
      <c r="P63" s="3" t="str">
        <f>IF(O63&lt;=(Referencial!O63*1.05),"PREÇO VÁLIDO","PREÇO INVÁLIDO")</f>
        <v>PREÇO VÁLIDO</v>
      </c>
    </row>
    <row r="64" spans="1:17" ht="24.95" customHeight="1">
      <c r="A64" s="3" t="s">
        <v>21</v>
      </c>
      <c r="B64" s="3"/>
      <c r="C64" s="3" t="s">
        <v>108</v>
      </c>
      <c r="D64" s="3"/>
      <c r="E64" s="3">
        <v>0</v>
      </c>
      <c r="F64" s="2"/>
      <c r="G64" s="2"/>
      <c r="H64" s="3"/>
      <c r="I64" s="4"/>
      <c r="J64" s="3"/>
      <c r="K64" s="3"/>
      <c r="L64" s="3"/>
      <c r="M64" s="3"/>
      <c r="N64" s="3"/>
      <c r="O64" s="3"/>
      <c r="P64" s="3"/>
    </row>
    <row r="65" spans="1:17" ht="24.95" customHeight="1">
      <c r="A65" s="3" t="s">
        <v>21</v>
      </c>
      <c r="B65" s="3" t="s">
        <v>109</v>
      </c>
      <c r="C65" s="3" t="s">
        <v>110</v>
      </c>
      <c r="D65" s="3" t="s">
        <v>31</v>
      </c>
      <c r="E65" s="3">
        <v>102.85</v>
      </c>
      <c r="F65" s="2">
        <v>4.7699999999999996</v>
      </c>
      <c r="G65" s="2">
        <v>0</v>
      </c>
      <c r="H65" s="2">
        <f t="shared" ref="H65:H72" si="7">F65+G65</f>
        <v>4.7699999999999996</v>
      </c>
      <c r="I65" s="4">
        <v>29.79</v>
      </c>
      <c r="J65" s="2">
        <f t="shared" ref="J65:J72" si="8">F65+(I65/100*F65)</f>
        <v>6.1909829999999992</v>
      </c>
      <c r="K65" s="2">
        <f t="shared" ref="K65:K72" si="9">G65+(I65/100*G65)</f>
        <v>0</v>
      </c>
      <c r="L65" s="2">
        <f t="shared" ref="L65:L72" si="10">TRUNC(J65+K65,2)</f>
        <v>6.19</v>
      </c>
      <c r="M65" s="2">
        <f t="shared" ref="M65:M72" si="11">TRUNC(IF((J65+K65), (J65/(J65+K65)*O65), 0),2)</f>
        <v>636.64</v>
      </c>
      <c r="N65" s="2">
        <f t="shared" ref="N65:N72" si="12">TRUNC(IF((J65+K65), (K65/(J65+K65)*O65), 0),2)</f>
        <v>0</v>
      </c>
      <c r="O65" s="2">
        <f t="shared" ref="O65:O72" si="13">TRUNC(L65*E65,2)</f>
        <v>636.64</v>
      </c>
      <c r="P65" s="3" t="str">
        <f>IF(O65&lt;=(Referencial!O65*1.05),"PREÇO VÁLIDO","PREÇO INVÁLIDO")</f>
        <v>PREÇO VÁLIDO</v>
      </c>
    </row>
    <row r="66" spans="1:17" ht="24.95" customHeight="1">
      <c r="A66" s="3" t="s">
        <v>21</v>
      </c>
      <c r="B66" s="3" t="s">
        <v>111</v>
      </c>
      <c r="C66" s="3" t="s">
        <v>112</v>
      </c>
      <c r="D66" s="3" t="s">
        <v>31</v>
      </c>
      <c r="E66" s="3">
        <v>20.420000000000002</v>
      </c>
      <c r="F66" s="2">
        <v>36.58</v>
      </c>
      <c r="G66" s="2">
        <v>16.23</v>
      </c>
      <c r="H66" s="2">
        <f t="shared" si="7"/>
        <v>52.81</v>
      </c>
      <c r="I66" s="4">
        <v>29.79</v>
      </c>
      <c r="J66" s="2">
        <f t="shared" si="8"/>
        <v>47.477181999999999</v>
      </c>
      <c r="K66" s="2">
        <f t="shared" si="9"/>
        <v>21.064917000000001</v>
      </c>
      <c r="L66" s="2">
        <f t="shared" si="10"/>
        <v>68.540000000000006</v>
      </c>
      <c r="M66" s="2">
        <f t="shared" si="11"/>
        <v>969.44</v>
      </c>
      <c r="N66" s="2">
        <f t="shared" si="12"/>
        <v>430.13</v>
      </c>
      <c r="O66" s="2">
        <f t="shared" si="13"/>
        <v>1399.58</v>
      </c>
      <c r="P66" s="3" t="str">
        <f>IF(O66&lt;=(Referencial!O66*1.05),"PREÇO VÁLIDO","PREÇO INVÁLIDO")</f>
        <v>PREÇO VÁLIDO</v>
      </c>
    </row>
    <row r="67" spans="1:17" ht="24.95" customHeight="1">
      <c r="A67" s="3" t="s">
        <v>21</v>
      </c>
      <c r="B67" s="3" t="s">
        <v>113</v>
      </c>
      <c r="C67" s="3" t="s">
        <v>114</v>
      </c>
      <c r="D67" s="3" t="s">
        <v>31</v>
      </c>
      <c r="E67" s="3">
        <v>16.100000000000001</v>
      </c>
      <c r="F67" s="2">
        <v>87.15</v>
      </c>
      <c r="G67" s="2">
        <v>41.53</v>
      </c>
      <c r="H67" s="2">
        <f t="shared" si="7"/>
        <v>128.68</v>
      </c>
      <c r="I67" s="4">
        <v>29.79</v>
      </c>
      <c r="J67" s="2">
        <f t="shared" si="8"/>
        <v>113.111985</v>
      </c>
      <c r="K67" s="2">
        <f t="shared" si="9"/>
        <v>53.901786999999999</v>
      </c>
      <c r="L67" s="2">
        <f t="shared" si="10"/>
        <v>167.01</v>
      </c>
      <c r="M67" s="2">
        <f t="shared" si="11"/>
        <v>1821.06</v>
      </c>
      <c r="N67" s="2">
        <f t="shared" si="12"/>
        <v>867.79</v>
      </c>
      <c r="O67" s="2">
        <f t="shared" si="13"/>
        <v>2688.86</v>
      </c>
      <c r="P67" s="3" t="str">
        <f>IF(O67&lt;=(Referencial!O67*1.05),"PREÇO VÁLIDO","PREÇO INVÁLIDO")</f>
        <v>PREÇO VÁLIDO</v>
      </c>
    </row>
    <row r="68" spans="1:17" ht="24.95" customHeight="1">
      <c r="A68" s="3" t="s">
        <v>21</v>
      </c>
      <c r="B68" s="3" t="s">
        <v>115</v>
      </c>
      <c r="C68" s="3" t="s">
        <v>116</v>
      </c>
      <c r="D68" s="3" t="s">
        <v>31</v>
      </c>
      <c r="E68" s="3">
        <v>50.05</v>
      </c>
      <c r="F68" s="2">
        <v>84.42</v>
      </c>
      <c r="G68" s="2">
        <v>30.59</v>
      </c>
      <c r="H68" s="2">
        <f t="shared" si="7"/>
        <v>115.01</v>
      </c>
      <c r="I68" s="4">
        <v>29.79</v>
      </c>
      <c r="J68" s="2">
        <f t="shared" si="8"/>
        <v>109.568718</v>
      </c>
      <c r="K68" s="2">
        <f t="shared" si="9"/>
        <v>39.702761000000002</v>
      </c>
      <c r="L68" s="2">
        <f t="shared" si="10"/>
        <v>149.27000000000001</v>
      </c>
      <c r="M68" s="2">
        <f t="shared" si="11"/>
        <v>5483.85</v>
      </c>
      <c r="N68" s="2">
        <f t="shared" si="12"/>
        <v>1987.1</v>
      </c>
      <c r="O68" s="2">
        <f t="shared" si="13"/>
        <v>7470.96</v>
      </c>
      <c r="P68" s="3" t="str">
        <f>IF(O68&lt;=(Referencial!O68*1.05),"PREÇO VÁLIDO","PREÇO INVÁLIDO")</f>
        <v>PREÇO VÁLIDO</v>
      </c>
    </row>
    <row r="69" spans="1:17" ht="24.95" customHeight="1">
      <c r="A69" s="3" t="s">
        <v>21</v>
      </c>
      <c r="B69" s="3" t="s">
        <v>117</v>
      </c>
      <c r="C69" s="3" t="s">
        <v>118</v>
      </c>
      <c r="D69" s="3" t="s">
        <v>31</v>
      </c>
      <c r="E69" s="3">
        <v>36.67</v>
      </c>
      <c r="F69" s="2">
        <v>83.39</v>
      </c>
      <c r="G69" s="2">
        <v>20.59</v>
      </c>
      <c r="H69" s="2">
        <f t="shared" si="7"/>
        <v>103.98</v>
      </c>
      <c r="I69" s="4">
        <v>29.79</v>
      </c>
      <c r="J69" s="2">
        <f t="shared" si="8"/>
        <v>108.231881</v>
      </c>
      <c r="K69" s="2">
        <f t="shared" si="9"/>
        <v>26.723761</v>
      </c>
      <c r="L69" s="2">
        <f t="shared" si="10"/>
        <v>134.94999999999999</v>
      </c>
      <c r="M69" s="2">
        <f t="shared" si="11"/>
        <v>3968.69</v>
      </c>
      <c r="N69" s="2">
        <f t="shared" si="12"/>
        <v>979.91</v>
      </c>
      <c r="O69" s="2">
        <f t="shared" si="13"/>
        <v>4948.6099999999997</v>
      </c>
      <c r="P69" s="3" t="str">
        <f>IF(O69&lt;=(Referencial!O69*1.05),"PREÇO VÁLIDO","PREÇO INVÁLIDO")</f>
        <v>PREÇO VÁLIDO</v>
      </c>
    </row>
    <row r="70" spans="1:17" ht="24.95" customHeight="1">
      <c r="A70" s="3" t="s">
        <v>21</v>
      </c>
      <c r="B70" s="3" t="s">
        <v>119</v>
      </c>
      <c r="C70" s="3" t="s">
        <v>120</v>
      </c>
      <c r="D70" s="3" t="s">
        <v>43</v>
      </c>
      <c r="E70" s="3">
        <v>100.02</v>
      </c>
      <c r="F70" s="2">
        <v>7.51</v>
      </c>
      <c r="G70" s="2">
        <v>3.55</v>
      </c>
      <c r="H70" s="2">
        <f t="shared" si="7"/>
        <v>11.059999999999999</v>
      </c>
      <c r="I70" s="4">
        <v>29.79</v>
      </c>
      <c r="J70" s="2">
        <f t="shared" si="8"/>
        <v>9.7472290000000008</v>
      </c>
      <c r="K70" s="2">
        <f t="shared" si="9"/>
        <v>4.607545</v>
      </c>
      <c r="L70" s="2">
        <f t="shared" si="10"/>
        <v>14.35</v>
      </c>
      <c r="M70" s="2">
        <f t="shared" si="11"/>
        <v>974.58</v>
      </c>
      <c r="N70" s="2">
        <f t="shared" si="12"/>
        <v>460.69</v>
      </c>
      <c r="O70" s="2">
        <f t="shared" si="13"/>
        <v>1435.28</v>
      </c>
      <c r="P70" s="3" t="str">
        <f>IF(O70&lt;=(Referencial!O70*1.05),"PREÇO VÁLIDO","PREÇO INVÁLIDO")</f>
        <v>PREÇO VÁLIDO</v>
      </c>
    </row>
    <row r="71" spans="1:17" ht="24.95" customHeight="1">
      <c r="A71" s="3" t="s">
        <v>21</v>
      </c>
      <c r="B71" s="3" t="s">
        <v>121</v>
      </c>
      <c r="C71" s="3" t="s">
        <v>122</v>
      </c>
      <c r="D71" s="3" t="s">
        <v>43</v>
      </c>
      <c r="E71" s="3">
        <v>3.5</v>
      </c>
      <c r="F71" s="2">
        <v>109.39</v>
      </c>
      <c r="G71" s="2">
        <v>20</v>
      </c>
      <c r="H71" s="2">
        <f t="shared" si="7"/>
        <v>129.38999999999999</v>
      </c>
      <c r="I71" s="4">
        <v>29.79</v>
      </c>
      <c r="J71" s="2">
        <f t="shared" si="8"/>
        <v>141.977281</v>
      </c>
      <c r="K71" s="2">
        <f t="shared" si="9"/>
        <v>25.957999999999998</v>
      </c>
      <c r="L71" s="2">
        <f t="shared" si="10"/>
        <v>167.93</v>
      </c>
      <c r="M71" s="2">
        <f t="shared" si="11"/>
        <v>496.9</v>
      </c>
      <c r="N71" s="2">
        <f t="shared" si="12"/>
        <v>90.84</v>
      </c>
      <c r="O71" s="2">
        <f t="shared" si="13"/>
        <v>587.75</v>
      </c>
      <c r="P71" s="3" t="str">
        <f>IF(O71&lt;=(Referencial!O71*1.05),"PREÇO VÁLIDO","PREÇO INVÁLIDO")</f>
        <v>PREÇO VÁLIDO</v>
      </c>
    </row>
    <row r="72" spans="1:17" ht="24.95" customHeight="1">
      <c r="A72" s="3" t="s">
        <v>21</v>
      </c>
      <c r="B72" s="3" t="s">
        <v>123</v>
      </c>
      <c r="C72" s="3" t="s">
        <v>124</v>
      </c>
      <c r="D72" s="3" t="s">
        <v>31</v>
      </c>
      <c r="E72" s="3">
        <v>0.25</v>
      </c>
      <c r="F72" s="2">
        <v>582.13</v>
      </c>
      <c r="G72" s="2">
        <v>0</v>
      </c>
      <c r="H72" s="2">
        <f t="shared" si="7"/>
        <v>582.13</v>
      </c>
      <c r="I72" s="4">
        <v>29.79</v>
      </c>
      <c r="J72" s="2">
        <f t="shared" si="8"/>
        <v>755.54652699999997</v>
      </c>
      <c r="K72" s="2">
        <f t="shared" si="9"/>
        <v>0</v>
      </c>
      <c r="L72" s="2">
        <f t="shared" si="10"/>
        <v>755.54</v>
      </c>
      <c r="M72" s="2">
        <f t="shared" si="11"/>
        <v>188.88</v>
      </c>
      <c r="N72" s="2">
        <f t="shared" si="12"/>
        <v>0</v>
      </c>
      <c r="O72" s="2">
        <f t="shared" si="13"/>
        <v>188.88</v>
      </c>
      <c r="P72" s="3" t="str">
        <f>IF(O72&lt;=(Referencial!O72*1.05),"PREÇO VÁLIDO","PREÇO INVÁLIDO")</f>
        <v>PREÇO VÁLIDO</v>
      </c>
    </row>
    <row r="73" spans="1:17">
      <c r="N73" s="7" t="s">
        <v>98</v>
      </c>
      <c r="O73" s="8">
        <f>TRUNC(SUM(O57:O72),2)</f>
        <v>52920.14</v>
      </c>
    </row>
    <row r="75" spans="1:17">
      <c r="A75" s="9" t="s">
        <v>125</v>
      </c>
    </row>
    <row r="76" spans="1:17">
      <c r="A76" s="11" t="s">
        <v>4</v>
      </c>
      <c r="B76" s="11" t="s">
        <v>5</v>
      </c>
      <c r="C76" s="11" t="s">
        <v>6</v>
      </c>
      <c r="D76" s="11" t="s">
        <v>7</v>
      </c>
      <c r="E76" s="11" t="s">
        <v>8</v>
      </c>
      <c r="F76" s="11" t="s">
        <v>9</v>
      </c>
      <c r="G76" s="11" t="s">
        <v>10</v>
      </c>
      <c r="H76" s="11" t="s">
        <v>12</v>
      </c>
      <c r="I76" s="11" t="s">
        <v>13</v>
      </c>
      <c r="J76" s="11" t="s">
        <v>14</v>
      </c>
      <c r="K76" s="11" t="s">
        <v>15</v>
      </c>
      <c r="L76" s="11" t="s">
        <v>11</v>
      </c>
      <c r="M76" s="11" t="s">
        <v>16</v>
      </c>
      <c r="N76" s="11" t="s">
        <v>17</v>
      </c>
      <c r="O76" s="11" t="s">
        <v>18</v>
      </c>
      <c r="P76" s="11" t="s">
        <v>19</v>
      </c>
      <c r="Q76" s="11" t="s">
        <v>20</v>
      </c>
    </row>
    <row r="77" spans="1:17" ht="24.95" customHeight="1">
      <c r="A77" s="3" t="s">
        <v>21</v>
      </c>
      <c r="B77" s="3"/>
      <c r="C77" s="3" t="s">
        <v>126</v>
      </c>
      <c r="D77" s="3"/>
      <c r="E77" s="3">
        <v>0</v>
      </c>
      <c r="F77" s="2"/>
      <c r="G77" s="2"/>
      <c r="H77" s="3"/>
      <c r="I77" s="4"/>
      <c r="J77" s="3"/>
      <c r="K77" s="3"/>
      <c r="L77" s="3"/>
      <c r="M77" s="3"/>
      <c r="N77" s="3"/>
      <c r="O77" s="3"/>
      <c r="P77" s="3"/>
    </row>
    <row r="78" spans="1:17" ht="24.95" customHeight="1">
      <c r="A78" s="3" t="s">
        <v>21</v>
      </c>
      <c r="B78" s="3" t="s">
        <v>127</v>
      </c>
      <c r="C78" s="3" t="s">
        <v>128</v>
      </c>
      <c r="D78" s="3" t="s">
        <v>31</v>
      </c>
      <c r="E78" s="3">
        <v>60.6</v>
      </c>
      <c r="F78" s="2">
        <v>38.79</v>
      </c>
      <c r="G78" s="2">
        <v>98.24</v>
      </c>
      <c r="H78" s="2">
        <f>F78+G78</f>
        <v>137.03</v>
      </c>
      <c r="I78" s="4">
        <v>29.79</v>
      </c>
      <c r="J78" s="2">
        <f>F78+(I78/100*F78)</f>
        <v>50.345540999999997</v>
      </c>
      <c r="K78" s="2">
        <f>G78+(I78/100*G78)</f>
        <v>127.505696</v>
      </c>
      <c r="L78" s="2">
        <f>TRUNC(J78+K78,2)</f>
        <v>177.85</v>
      </c>
      <c r="M78" s="2">
        <f>TRUNC(IF((J78+K78), (J78/(J78+K78)*O78), 0),2)</f>
        <v>3050.91</v>
      </c>
      <c r="N78" s="2">
        <f>TRUNC(IF((J78+K78), (K78/(J78+K78)*O78), 0),2)</f>
        <v>7726.79</v>
      </c>
      <c r="O78" s="2">
        <f>TRUNC(L78*E78,2)</f>
        <v>10777.71</v>
      </c>
      <c r="P78" s="3" t="str">
        <f>IF(O78&lt;=(Referencial!O78*1.05),"PREÇO VÁLIDO","PREÇO INVÁLIDO")</f>
        <v>PREÇO VÁLIDO</v>
      </c>
    </row>
    <row r="79" spans="1:17" ht="24.95" customHeight="1">
      <c r="A79" s="3" t="s">
        <v>21</v>
      </c>
      <c r="B79" s="3" t="s">
        <v>129</v>
      </c>
      <c r="C79" s="3" t="s">
        <v>130</v>
      </c>
      <c r="D79" s="3" t="s">
        <v>31</v>
      </c>
      <c r="E79" s="3">
        <v>71.62</v>
      </c>
      <c r="F79" s="2">
        <v>143.88</v>
      </c>
      <c r="G79" s="2">
        <v>0</v>
      </c>
      <c r="H79" s="2">
        <f>F79+G79</f>
        <v>143.88</v>
      </c>
      <c r="I79" s="4">
        <v>29.79</v>
      </c>
      <c r="J79" s="2">
        <f>F79+(I79/100*F79)</f>
        <v>186.74185199999999</v>
      </c>
      <c r="K79" s="2">
        <f>G79+(I79/100*G79)</f>
        <v>0</v>
      </c>
      <c r="L79" s="2">
        <f>TRUNC(J79+K79,2)</f>
        <v>186.74</v>
      </c>
      <c r="M79" s="2">
        <f>TRUNC(IF((J79+K79), (J79/(J79+K79)*O79), 0),2)</f>
        <v>13374.31</v>
      </c>
      <c r="N79" s="2">
        <f>TRUNC(IF((J79+K79), (K79/(J79+K79)*O79), 0),2)</f>
        <v>0</v>
      </c>
      <c r="O79" s="2">
        <f>TRUNC(L79*E79,2)</f>
        <v>13374.31</v>
      </c>
      <c r="P79" s="3" t="str">
        <f>IF(O79&lt;=(Referencial!O79*1.05),"PREÇO VÁLIDO","PREÇO INVÁLIDO")</f>
        <v>PREÇO VÁLIDO</v>
      </c>
    </row>
    <row r="80" spans="1:17" ht="24.95" customHeight="1">
      <c r="A80" s="3" t="s">
        <v>21</v>
      </c>
      <c r="B80" s="3" t="s">
        <v>131</v>
      </c>
      <c r="C80" s="3" t="s">
        <v>132</v>
      </c>
      <c r="D80" s="3" t="s">
        <v>43</v>
      </c>
      <c r="E80" s="3">
        <v>6.46</v>
      </c>
      <c r="F80" s="2">
        <v>46.37</v>
      </c>
      <c r="G80" s="2">
        <v>19.21</v>
      </c>
      <c r="H80" s="2">
        <f>F80+G80</f>
        <v>65.58</v>
      </c>
      <c r="I80" s="4">
        <v>29.79</v>
      </c>
      <c r="J80" s="2">
        <f>F80+(I80/100*F80)</f>
        <v>60.183622999999997</v>
      </c>
      <c r="K80" s="2">
        <f>G80+(I80/100*G80)</f>
        <v>24.932659000000001</v>
      </c>
      <c r="L80" s="2">
        <f>TRUNC(J80+K80,2)</f>
        <v>85.11</v>
      </c>
      <c r="M80" s="2">
        <f>TRUNC(IF((J80+K80), (J80/(J80+K80)*O80), 0),2)</f>
        <v>388.75</v>
      </c>
      <c r="N80" s="2">
        <f>TRUNC(IF((J80+K80), (K80/(J80+K80)*O80), 0),2)</f>
        <v>161.05000000000001</v>
      </c>
      <c r="O80" s="2">
        <f>TRUNC(L80*E80,2)</f>
        <v>549.80999999999995</v>
      </c>
      <c r="P80" s="3" t="str">
        <f>IF(O80&lt;=(Referencial!O80*1.05),"PREÇO VÁLIDO","PREÇO INVÁLIDO")</f>
        <v>PREÇO VÁLIDO</v>
      </c>
    </row>
    <row r="81" spans="1:17" ht="24.95" customHeight="1">
      <c r="A81" s="3" t="s">
        <v>21</v>
      </c>
      <c r="B81" s="3" t="s">
        <v>133</v>
      </c>
      <c r="C81" s="3" t="s">
        <v>134</v>
      </c>
      <c r="D81" s="3" t="s">
        <v>43</v>
      </c>
      <c r="E81" s="3">
        <v>12.71</v>
      </c>
      <c r="F81" s="2">
        <v>56.4</v>
      </c>
      <c r="G81" s="2">
        <v>30.36</v>
      </c>
      <c r="H81" s="2">
        <f>F81+G81</f>
        <v>86.759999999999991</v>
      </c>
      <c r="I81" s="4">
        <v>29.79</v>
      </c>
      <c r="J81" s="2">
        <f>F81+(I81/100*F81)</f>
        <v>73.201560000000001</v>
      </c>
      <c r="K81" s="2">
        <f>G81+(I81/100*G81)</f>
        <v>39.404243999999998</v>
      </c>
      <c r="L81" s="2">
        <f>TRUNC(J81+K81,2)</f>
        <v>112.6</v>
      </c>
      <c r="M81" s="2">
        <f>TRUNC(IF((J81+K81), (J81/(J81+K81)*O81), 0),2)</f>
        <v>930.33</v>
      </c>
      <c r="N81" s="2">
        <f>TRUNC(IF((J81+K81), (K81/(J81+K81)*O81), 0),2)</f>
        <v>500.8</v>
      </c>
      <c r="O81" s="2">
        <f>TRUNC(L81*E81,2)</f>
        <v>1431.14</v>
      </c>
      <c r="P81" s="3" t="str">
        <f>IF(O81&lt;=(Referencial!O81*1.05),"PREÇO VÁLIDO","PREÇO INVÁLIDO")</f>
        <v>PREÇO VÁLIDO</v>
      </c>
    </row>
    <row r="82" spans="1:17">
      <c r="N82" s="7" t="s">
        <v>98</v>
      </c>
      <c r="O82" s="8">
        <f>TRUNC(SUM(O75:O81),2)</f>
        <v>26132.97</v>
      </c>
    </row>
    <row r="84" spans="1:17">
      <c r="A84" s="9" t="s">
        <v>135</v>
      </c>
    </row>
    <row r="85" spans="1:17">
      <c r="A85" s="11" t="s">
        <v>4</v>
      </c>
      <c r="B85" s="11" t="s">
        <v>5</v>
      </c>
      <c r="C85" s="11" t="s">
        <v>6</v>
      </c>
      <c r="D85" s="11" t="s">
        <v>7</v>
      </c>
      <c r="E85" s="11" t="s">
        <v>8</v>
      </c>
      <c r="F85" s="11" t="s">
        <v>9</v>
      </c>
      <c r="G85" s="11" t="s">
        <v>10</v>
      </c>
      <c r="H85" s="11" t="s">
        <v>12</v>
      </c>
      <c r="I85" s="11" t="s">
        <v>13</v>
      </c>
      <c r="J85" s="11" t="s">
        <v>14</v>
      </c>
      <c r="K85" s="11" t="s">
        <v>15</v>
      </c>
      <c r="L85" s="11" t="s">
        <v>11</v>
      </c>
      <c r="M85" s="11" t="s">
        <v>16</v>
      </c>
      <c r="N85" s="11" t="s">
        <v>17</v>
      </c>
      <c r="O85" s="11" t="s">
        <v>18</v>
      </c>
      <c r="P85" s="11" t="s">
        <v>19</v>
      </c>
      <c r="Q85" s="11" t="s">
        <v>20</v>
      </c>
    </row>
    <row r="86" spans="1:17" ht="24.95" customHeight="1">
      <c r="A86" s="3" t="s">
        <v>21</v>
      </c>
      <c r="B86" s="3"/>
      <c r="C86" s="3" t="s">
        <v>136</v>
      </c>
      <c r="D86" s="3"/>
      <c r="E86" s="3">
        <v>0</v>
      </c>
      <c r="F86" s="2"/>
      <c r="G86" s="2"/>
      <c r="H86" s="3"/>
      <c r="I86" s="4"/>
      <c r="J86" s="3"/>
      <c r="K86" s="3"/>
      <c r="L86" s="3"/>
      <c r="M86" s="3"/>
      <c r="N86" s="3"/>
      <c r="O86" s="3"/>
      <c r="P86" s="3"/>
    </row>
    <row r="87" spans="1:17" ht="24.95" customHeight="1">
      <c r="A87" s="3" t="s">
        <v>21</v>
      </c>
      <c r="B87" s="3"/>
      <c r="C87" s="3" t="s">
        <v>137</v>
      </c>
      <c r="D87" s="3"/>
      <c r="E87" s="3">
        <v>0</v>
      </c>
      <c r="F87" s="2"/>
      <c r="G87" s="2"/>
      <c r="H87" s="3"/>
      <c r="I87" s="4"/>
      <c r="J87" s="3"/>
      <c r="K87" s="3"/>
      <c r="L87" s="3"/>
      <c r="M87" s="3"/>
      <c r="N87" s="3"/>
      <c r="O87" s="3"/>
      <c r="P87" s="3"/>
    </row>
    <row r="88" spans="1:17" ht="24.95" customHeight="1">
      <c r="A88" s="3" t="s">
        <v>21</v>
      </c>
      <c r="B88" s="3" t="s">
        <v>138</v>
      </c>
      <c r="C88" s="3" t="s">
        <v>139</v>
      </c>
      <c r="D88" s="3" t="s">
        <v>31</v>
      </c>
      <c r="E88" s="3">
        <v>41.15</v>
      </c>
      <c r="F88" s="2">
        <v>1.89</v>
      </c>
      <c r="G88" s="2">
        <v>6.1</v>
      </c>
      <c r="H88" s="2">
        <f>F88+G88</f>
        <v>7.9899999999999993</v>
      </c>
      <c r="I88" s="4">
        <v>29.79</v>
      </c>
      <c r="J88" s="2">
        <f>F88+(I88/100*F88)</f>
        <v>2.4530309999999997</v>
      </c>
      <c r="K88" s="2">
        <f>G88+(I88/100*G88)</f>
        <v>7.9171899999999997</v>
      </c>
      <c r="L88" s="2">
        <f>TRUNC(J88+K88,2)</f>
        <v>10.37</v>
      </c>
      <c r="M88" s="2">
        <f>TRUNC(IF((J88+K88), (J88/(J88+K88)*O88), 0),2)</f>
        <v>100.93</v>
      </c>
      <c r="N88" s="2">
        <f>TRUNC(IF((J88+K88), (K88/(J88+K88)*O88), 0),2)</f>
        <v>325.77999999999997</v>
      </c>
      <c r="O88" s="2">
        <f>TRUNC(L88*E88,2)</f>
        <v>426.72</v>
      </c>
      <c r="P88" s="3" t="str">
        <f>IF(O88&lt;=(Referencial!O88*1.05),"PREÇO VÁLIDO","PREÇO INVÁLIDO")</f>
        <v>PREÇO VÁLIDO</v>
      </c>
    </row>
    <row r="89" spans="1:17" ht="24.95" customHeight="1">
      <c r="A89" s="3" t="s">
        <v>21</v>
      </c>
      <c r="B89" s="3" t="s">
        <v>140</v>
      </c>
      <c r="C89" s="3" t="s">
        <v>141</v>
      </c>
      <c r="D89" s="3" t="s">
        <v>31</v>
      </c>
      <c r="E89" s="3">
        <v>41.15</v>
      </c>
      <c r="F89" s="2">
        <v>17.510000000000002</v>
      </c>
      <c r="G89" s="2">
        <v>30.38</v>
      </c>
      <c r="H89" s="2">
        <f>F89+G89</f>
        <v>47.89</v>
      </c>
      <c r="I89" s="4">
        <v>29.79</v>
      </c>
      <c r="J89" s="2">
        <f>F89+(I89/100*F89)</f>
        <v>22.726229000000004</v>
      </c>
      <c r="K89" s="2">
        <f>G89+(I89/100*G89)</f>
        <v>39.430202000000001</v>
      </c>
      <c r="L89" s="2">
        <f>TRUNC(J89+K89,2)</f>
        <v>62.15</v>
      </c>
      <c r="M89" s="2">
        <f>TRUNC(IF((J89+K89), (J89/(J89+K89)*O89), 0),2)</f>
        <v>935.08</v>
      </c>
      <c r="N89" s="2">
        <f>TRUNC(IF((J89+K89), (K89/(J89+K89)*O89), 0),2)</f>
        <v>1622.38</v>
      </c>
      <c r="O89" s="2">
        <f>TRUNC(L89*E89,2)</f>
        <v>2557.4699999999998</v>
      </c>
      <c r="P89" s="3" t="str">
        <f>IF(O89&lt;=(Referencial!O89*1.05),"PREÇO VÁLIDO","PREÇO INVÁLIDO")</f>
        <v>PREÇO VÁLIDO</v>
      </c>
    </row>
    <row r="90" spans="1:17" ht="24.95" customHeight="1">
      <c r="A90" s="3" t="s">
        <v>21</v>
      </c>
      <c r="B90" s="3"/>
      <c r="C90" s="3" t="s">
        <v>142</v>
      </c>
      <c r="D90" s="3"/>
      <c r="E90" s="3">
        <v>0</v>
      </c>
      <c r="F90" s="2"/>
      <c r="G90" s="2"/>
      <c r="H90" s="3"/>
      <c r="I90" s="4"/>
      <c r="J90" s="3"/>
      <c r="K90" s="3"/>
      <c r="L90" s="3"/>
      <c r="M90" s="3"/>
      <c r="N90" s="3"/>
      <c r="O90" s="3"/>
      <c r="P90" s="3"/>
    </row>
    <row r="91" spans="1:17" ht="24.95" customHeight="1">
      <c r="A91" s="3" t="s">
        <v>21</v>
      </c>
      <c r="B91" s="3" t="s">
        <v>138</v>
      </c>
      <c r="C91" s="3" t="s">
        <v>139</v>
      </c>
      <c r="D91" s="3" t="s">
        <v>31</v>
      </c>
      <c r="E91" s="3">
        <v>120.2</v>
      </c>
      <c r="F91" s="2">
        <v>1.89</v>
      </c>
      <c r="G91" s="2">
        <v>6.1</v>
      </c>
      <c r="H91" s="2">
        <f t="shared" ref="H91:H96" si="14">F91+G91</f>
        <v>7.9899999999999993</v>
      </c>
      <c r="I91" s="4">
        <v>29.79</v>
      </c>
      <c r="J91" s="2">
        <f t="shared" ref="J91:J96" si="15">F91+(I91/100*F91)</f>
        <v>2.4530309999999997</v>
      </c>
      <c r="K91" s="2">
        <f t="shared" ref="K91:K96" si="16">G91+(I91/100*G91)</f>
        <v>7.9171899999999997</v>
      </c>
      <c r="L91" s="2">
        <f t="shared" ref="L91:L96" si="17">TRUNC(J91+K91,2)</f>
        <v>10.37</v>
      </c>
      <c r="M91" s="2">
        <f t="shared" ref="M91:M96" si="18">TRUNC(IF((J91+K91), (J91/(J91+K91)*O91), 0),2)</f>
        <v>294.83999999999997</v>
      </c>
      <c r="N91" s="2">
        <f t="shared" ref="N91:N96" si="19">TRUNC(IF((J91+K91), (K91/(J91+K91)*O91), 0),2)</f>
        <v>951.62</v>
      </c>
      <c r="O91" s="2">
        <f t="shared" ref="O91:O96" si="20">TRUNC(L91*E91,2)</f>
        <v>1246.47</v>
      </c>
      <c r="P91" s="3" t="str">
        <f>IF(O91&lt;=(Referencial!O91*1.05),"PREÇO VÁLIDO","PREÇO INVÁLIDO")</f>
        <v>PREÇO VÁLIDO</v>
      </c>
    </row>
    <row r="92" spans="1:17" ht="24.95" customHeight="1">
      <c r="A92" s="3" t="s">
        <v>21</v>
      </c>
      <c r="B92" s="3" t="s">
        <v>140</v>
      </c>
      <c r="C92" s="3" t="s">
        <v>141</v>
      </c>
      <c r="D92" s="3" t="s">
        <v>31</v>
      </c>
      <c r="E92" s="3">
        <v>120.2</v>
      </c>
      <c r="F92" s="2">
        <v>17.510000000000002</v>
      </c>
      <c r="G92" s="2">
        <v>30.38</v>
      </c>
      <c r="H92" s="2">
        <f t="shared" si="14"/>
        <v>47.89</v>
      </c>
      <c r="I92" s="4">
        <v>29.79</v>
      </c>
      <c r="J92" s="2">
        <f t="shared" si="15"/>
        <v>22.726229000000004</v>
      </c>
      <c r="K92" s="2">
        <f t="shared" si="16"/>
        <v>39.430202000000001</v>
      </c>
      <c r="L92" s="2">
        <f t="shared" si="17"/>
        <v>62.15</v>
      </c>
      <c r="M92" s="2">
        <f t="shared" si="18"/>
        <v>2731.41</v>
      </c>
      <c r="N92" s="2">
        <f t="shared" si="19"/>
        <v>4739.01</v>
      </c>
      <c r="O92" s="2">
        <f t="shared" si="20"/>
        <v>7470.43</v>
      </c>
      <c r="P92" s="3" t="str">
        <f>IF(O92&lt;=(Referencial!O92*1.05),"PREÇO VÁLIDO","PREÇO INVÁLIDO")</f>
        <v>PREÇO VÁLIDO</v>
      </c>
    </row>
    <row r="93" spans="1:17" ht="24.95" customHeight="1">
      <c r="A93" s="3" t="s">
        <v>21</v>
      </c>
      <c r="B93" s="3" t="s">
        <v>143</v>
      </c>
      <c r="C93" s="3" t="s">
        <v>144</v>
      </c>
      <c r="D93" s="3" t="s">
        <v>31</v>
      </c>
      <c r="E93" s="3">
        <v>30</v>
      </c>
      <c r="F93" s="2">
        <v>55.45</v>
      </c>
      <c r="G93" s="2">
        <v>0</v>
      </c>
      <c r="H93" s="2">
        <f t="shared" si="14"/>
        <v>55.45</v>
      </c>
      <c r="I93" s="4">
        <v>29.79</v>
      </c>
      <c r="J93" s="2">
        <f t="shared" si="15"/>
        <v>71.968555000000009</v>
      </c>
      <c r="K93" s="2">
        <f t="shared" si="16"/>
        <v>0</v>
      </c>
      <c r="L93" s="2">
        <f t="shared" si="17"/>
        <v>71.959999999999994</v>
      </c>
      <c r="M93" s="2">
        <f t="shared" si="18"/>
        <v>2158.8000000000002</v>
      </c>
      <c r="N93" s="2">
        <f t="shared" si="19"/>
        <v>0</v>
      </c>
      <c r="O93" s="2">
        <f t="shared" si="20"/>
        <v>2158.8000000000002</v>
      </c>
      <c r="P93" s="3" t="str">
        <f>IF(O93&lt;=(Referencial!O93*1.05),"PREÇO VÁLIDO","PREÇO INVÁLIDO")</f>
        <v>PREÇO VÁLIDO</v>
      </c>
    </row>
    <row r="94" spans="1:17" ht="24.95" customHeight="1">
      <c r="A94" s="3" t="s">
        <v>21</v>
      </c>
      <c r="B94" s="3" t="s">
        <v>138</v>
      </c>
      <c r="C94" s="3" t="s">
        <v>139</v>
      </c>
      <c r="D94" s="3" t="s">
        <v>31</v>
      </c>
      <c r="E94" s="3">
        <v>175.28</v>
      </c>
      <c r="F94" s="2">
        <v>1.89</v>
      </c>
      <c r="G94" s="2">
        <v>6.1</v>
      </c>
      <c r="H94" s="2">
        <f t="shared" si="14"/>
        <v>7.9899999999999993</v>
      </c>
      <c r="I94" s="4">
        <v>29.79</v>
      </c>
      <c r="J94" s="2">
        <f t="shared" si="15"/>
        <v>2.4530309999999997</v>
      </c>
      <c r="K94" s="2">
        <f t="shared" si="16"/>
        <v>7.9171899999999997</v>
      </c>
      <c r="L94" s="2">
        <f t="shared" si="17"/>
        <v>10.37</v>
      </c>
      <c r="M94" s="2">
        <f t="shared" si="18"/>
        <v>429.95</v>
      </c>
      <c r="N94" s="2">
        <f t="shared" si="19"/>
        <v>1387.69</v>
      </c>
      <c r="O94" s="2">
        <f t="shared" si="20"/>
        <v>1817.65</v>
      </c>
      <c r="P94" s="3" t="str">
        <f>IF(O94&lt;=(Referencial!O94*1.05),"PREÇO VÁLIDO","PREÇO INVÁLIDO")</f>
        <v>PREÇO VÁLIDO</v>
      </c>
    </row>
    <row r="95" spans="1:17" ht="24.95" customHeight="1">
      <c r="A95" s="3" t="s">
        <v>21</v>
      </c>
      <c r="B95" s="3" t="s">
        <v>140</v>
      </c>
      <c r="C95" s="3" t="s">
        <v>141</v>
      </c>
      <c r="D95" s="3" t="s">
        <v>31</v>
      </c>
      <c r="E95" s="3">
        <v>175.28</v>
      </c>
      <c r="F95" s="2">
        <v>17.510000000000002</v>
      </c>
      <c r="G95" s="2">
        <v>30.38</v>
      </c>
      <c r="H95" s="2">
        <f t="shared" si="14"/>
        <v>47.89</v>
      </c>
      <c r="I95" s="4">
        <v>29.79</v>
      </c>
      <c r="J95" s="2">
        <f t="shared" si="15"/>
        <v>22.726229000000004</v>
      </c>
      <c r="K95" s="2">
        <f t="shared" si="16"/>
        <v>39.430202000000001</v>
      </c>
      <c r="L95" s="2">
        <f t="shared" si="17"/>
        <v>62.15</v>
      </c>
      <c r="M95" s="2">
        <f t="shared" si="18"/>
        <v>3983.04</v>
      </c>
      <c r="N95" s="2">
        <f t="shared" si="19"/>
        <v>6910.6</v>
      </c>
      <c r="O95" s="2">
        <f t="shared" si="20"/>
        <v>10893.65</v>
      </c>
      <c r="P95" s="3" t="str">
        <f>IF(O95&lt;=(Referencial!O95*1.05),"PREÇO VÁLIDO","PREÇO INVÁLIDO")</f>
        <v>PREÇO VÁLIDO</v>
      </c>
    </row>
    <row r="96" spans="1:17" ht="24.95" customHeight="1">
      <c r="A96" s="3" t="s">
        <v>21</v>
      </c>
      <c r="B96" s="3" t="s">
        <v>145</v>
      </c>
      <c r="C96" s="3" t="s">
        <v>146</v>
      </c>
      <c r="D96" s="3" t="s">
        <v>31</v>
      </c>
      <c r="E96" s="3">
        <v>95.09</v>
      </c>
      <c r="F96" s="2">
        <v>56.79</v>
      </c>
      <c r="G96" s="2">
        <v>31.36</v>
      </c>
      <c r="H96" s="2">
        <f t="shared" si="14"/>
        <v>88.15</v>
      </c>
      <c r="I96" s="4">
        <v>29.79</v>
      </c>
      <c r="J96" s="2">
        <f t="shared" si="15"/>
        <v>73.707740999999999</v>
      </c>
      <c r="K96" s="2">
        <f t="shared" si="16"/>
        <v>40.702143999999997</v>
      </c>
      <c r="L96" s="2">
        <f t="shared" si="17"/>
        <v>114.4</v>
      </c>
      <c r="M96" s="2">
        <f t="shared" si="18"/>
        <v>7008.25</v>
      </c>
      <c r="N96" s="2">
        <f t="shared" si="19"/>
        <v>3870.03</v>
      </c>
      <c r="O96" s="2">
        <f t="shared" si="20"/>
        <v>10878.29</v>
      </c>
      <c r="P96" s="3" t="str">
        <f>IF(O96&lt;=(Referencial!O96*1.05),"PREÇO VÁLIDO","PREÇO INVÁLIDO")</f>
        <v>PREÇO VÁLIDO</v>
      </c>
    </row>
    <row r="97" spans="1:17">
      <c r="N97" s="7" t="s">
        <v>98</v>
      </c>
      <c r="O97" s="8">
        <f>TRUNC(SUM(O84:O96),2)</f>
        <v>37449.480000000003</v>
      </c>
    </row>
    <row r="99" spans="1:17">
      <c r="A99" s="9" t="s">
        <v>147</v>
      </c>
    </row>
    <row r="100" spans="1:17">
      <c r="A100" s="11" t="s">
        <v>4</v>
      </c>
      <c r="B100" s="11" t="s">
        <v>5</v>
      </c>
      <c r="C100" s="11" t="s">
        <v>6</v>
      </c>
      <c r="D100" s="11" t="s">
        <v>7</v>
      </c>
      <c r="E100" s="11" t="s">
        <v>8</v>
      </c>
      <c r="F100" s="11" t="s">
        <v>9</v>
      </c>
      <c r="G100" s="11" t="s">
        <v>10</v>
      </c>
      <c r="H100" s="11" t="s">
        <v>12</v>
      </c>
      <c r="I100" s="11" t="s">
        <v>13</v>
      </c>
      <c r="J100" s="11" t="s">
        <v>14</v>
      </c>
      <c r="K100" s="11" t="s">
        <v>15</v>
      </c>
      <c r="L100" s="11" t="s">
        <v>11</v>
      </c>
      <c r="M100" s="11" t="s">
        <v>16</v>
      </c>
      <c r="N100" s="11" t="s">
        <v>17</v>
      </c>
      <c r="O100" s="11" t="s">
        <v>18</v>
      </c>
      <c r="P100" s="11" t="s">
        <v>19</v>
      </c>
      <c r="Q100" s="11" t="s">
        <v>20</v>
      </c>
    </row>
    <row r="101" spans="1:17" ht="24.95" customHeight="1">
      <c r="A101" s="3" t="s">
        <v>21</v>
      </c>
      <c r="B101" s="3"/>
      <c r="C101" s="3" t="s">
        <v>148</v>
      </c>
      <c r="D101" s="3"/>
      <c r="E101" s="3">
        <v>0</v>
      </c>
      <c r="F101" s="2"/>
      <c r="G101" s="2"/>
      <c r="H101" s="3"/>
      <c r="I101" s="4"/>
      <c r="J101" s="3"/>
      <c r="K101" s="3"/>
      <c r="L101" s="3"/>
      <c r="M101" s="3"/>
      <c r="N101" s="3"/>
      <c r="O101" s="3"/>
      <c r="P101" s="3"/>
    </row>
    <row r="102" spans="1:17" ht="24.95" customHeight="1">
      <c r="A102" s="3" t="s">
        <v>21</v>
      </c>
      <c r="B102" s="3" t="s">
        <v>149</v>
      </c>
      <c r="C102" s="3" t="s">
        <v>150</v>
      </c>
      <c r="D102" s="3" t="s">
        <v>31</v>
      </c>
      <c r="E102" s="3">
        <v>56.43</v>
      </c>
      <c r="F102" s="2">
        <v>43.4</v>
      </c>
      <c r="G102" s="2">
        <v>9.5500000000000007</v>
      </c>
      <c r="H102" s="2">
        <f>F102+G102</f>
        <v>52.95</v>
      </c>
      <c r="I102" s="4">
        <v>29.79</v>
      </c>
      <c r="J102" s="2">
        <f>F102+(I102/100*F102)</f>
        <v>56.328859999999999</v>
      </c>
      <c r="K102" s="2">
        <f>G102+(I102/100*G102)</f>
        <v>12.394945</v>
      </c>
      <c r="L102" s="2">
        <f>TRUNC(J102+K102,2)</f>
        <v>68.72</v>
      </c>
      <c r="M102" s="2">
        <f>TRUNC(IF((J102+K102), (J102/(J102+K102)*O102), 0),2)</f>
        <v>3178.45</v>
      </c>
      <c r="N102" s="2">
        <f>TRUNC(IF((J102+K102), (K102/(J102+K102)*O102), 0),2)</f>
        <v>699.4</v>
      </c>
      <c r="O102" s="2">
        <f>TRUNC(L102*E102,2)</f>
        <v>3877.86</v>
      </c>
      <c r="P102" s="3" t="str">
        <f>IF(O102&lt;=(Referencial!O102*1.05),"PREÇO VÁLIDO","PREÇO INVÁLIDO")</f>
        <v>PREÇO VÁLIDO</v>
      </c>
    </row>
    <row r="103" spans="1:17" ht="24.95" customHeight="1">
      <c r="A103" s="3" t="s">
        <v>21</v>
      </c>
      <c r="B103" s="3" t="s">
        <v>151</v>
      </c>
      <c r="C103" s="3" t="s">
        <v>152</v>
      </c>
      <c r="D103" s="3" t="s">
        <v>31</v>
      </c>
      <c r="E103" s="3">
        <v>56.43</v>
      </c>
      <c r="F103" s="2">
        <v>38.200000000000003</v>
      </c>
      <c r="G103" s="2">
        <v>7.76</v>
      </c>
      <c r="H103" s="2">
        <f>F103+G103</f>
        <v>45.96</v>
      </c>
      <c r="I103" s="4">
        <v>29.79</v>
      </c>
      <c r="J103" s="2">
        <f>F103+(I103/100*F103)</f>
        <v>49.57978</v>
      </c>
      <c r="K103" s="2">
        <f>G103+(I103/100*G103)</f>
        <v>10.071704</v>
      </c>
      <c r="L103" s="2">
        <f>TRUNC(J103+K103,2)</f>
        <v>59.65</v>
      </c>
      <c r="M103" s="2">
        <f>TRUNC(IF((J103+K103), (J103/(J103+K103)*O103), 0),2)</f>
        <v>2797.7</v>
      </c>
      <c r="N103" s="2">
        <f>TRUNC(IF((J103+K103), (K103/(J103+K103)*O103), 0),2)</f>
        <v>568.33000000000004</v>
      </c>
      <c r="O103" s="2">
        <f>TRUNC(L103*E103,2)</f>
        <v>3366.04</v>
      </c>
      <c r="P103" s="3" t="str">
        <f>IF(O103&lt;=(Referencial!O103*1.05),"PREÇO VÁLIDO","PREÇO INVÁLIDO")</f>
        <v>PREÇO VÁLIDO</v>
      </c>
    </row>
    <row r="104" spans="1:17">
      <c r="N104" s="7" t="s">
        <v>98</v>
      </c>
      <c r="O104" s="8">
        <f>TRUNC(SUM(O99:O103),2)</f>
        <v>7243.9</v>
      </c>
    </row>
    <row r="106" spans="1:17">
      <c r="A106" s="9" t="s">
        <v>153</v>
      </c>
    </row>
    <row r="107" spans="1:17">
      <c r="A107" s="11" t="s">
        <v>4</v>
      </c>
      <c r="B107" s="11" t="s">
        <v>5</v>
      </c>
      <c r="C107" s="11" t="s">
        <v>6</v>
      </c>
      <c r="D107" s="11" t="s">
        <v>7</v>
      </c>
      <c r="E107" s="11" t="s">
        <v>8</v>
      </c>
      <c r="F107" s="11" t="s">
        <v>9</v>
      </c>
      <c r="G107" s="11" t="s">
        <v>10</v>
      </c>
      <c r="H107" s="11" t="s">
        <v>12</v>
      </c>
      <c r="I107" s="11" t="s">
        <v>13</v>
      </c>
      <c r="J107" s="11" t="s">
        <v>14</v>
      </c>
      <c r="K107" s="11" t="s">
        <v>15</v>
      </c>
      <c r="L107" s="11" t="s">
        <v>11</v>
      </c>
      <c r="M107" s="11" t="s">
        <v>16</v>
      </c>
      <c r="N107" s="11" t="s">
        <v>17</v>
      </c>
      <c r="O107" s="11" t="s">
        <v>18</v>
      </c>
      <c r="P107" s="11" t="s">
        <v>19</v>
      </c>
      <c r="Q107" s="11" t="s">
        <v>20</v>
      </c>
    </row>
    <row r="108" spans="1:17" ht="24.95" customHeight="1">
      <c r="A108" s="3" t="s">
        <v>21</v>
      </c>
      <c r="B108" s="3"/>
      <c r="C108" s="3" t="s">
        <v>154</v>
      </c>
      <c r="D108" s="3"/>
      <c r="E108" s="3">
        <v>0</v>
      </c>
      <c r="F108" s="2"/>
      <c r="G108" s="2"/>
      <c r="H108" s="3"/>
      <c r="I108" s="4"/>
      <c r="J108" s="3"/>
      <c r="K108" s="3"/>
      <c r="L108" s="3"/>
      <c r="M108" s="3"/>
      <c r="N108" s="3"/>
      <c r="O108" s="3"/>
      <c r="P108" s="3"/>
    </row>
    <row r="109" spans="1:17" ht="24.95" customHeight="1">
      <c r="A109" s="3" t="s">
        <v>21</v>
      </c>
      <c r="B109" s="3"/>
      <c r="C109" s="3" t="s">
        <v>155</v>
      </c>
      <c r="D109" s="3"/>
      <c r="E109" s="3">
        <v>0</v>
      </c>
      <c r="F109" s="2"/>
      <c r="G109" s="2"/>
      <c r="H109" s="3"/>
      <c r="I109" s="4"/>
      <c r="J109" s="3"/>
      <c r="K109" s="3"/>
      <c r="L109" s="3"/>
      <c r="M109" s="3"/>
      <c r="N109" s="3"/>
      <c r="O109" s="3"/>
      <c r="P109" s="3"/>
    </row>
    <row r="110" spans="1:17" ht="24.95" customHeight="1">
      <c r="A110" s="3" t="s">
        <v>21</v>
      </c>
      <c r="B110" s="3" t="s">
        <v>156</v>
      </c>
      <c r="C110" s="3" t="s">
        <v>157</v>
      </c>
      <c r="D110" s="3" t="s">
        <v>31</v>
      </c>
      <c r="E110" s="3">
        <v>436.18</v>
      </c>
      <c r="F110" s="2">
        <v>2.99</v>
      </c>
      <c r="G110" s="2">
        <v>0</v>
      </c>
      <c r="H110" s="2">
        <f t="shared" ref="H110:H115" si="21">F110+G110</f>
        <v>2.99</v>
      </c>
      <c r="I110" s="4">
        <v>29.79</v>
      </c>
      <c r="J110" s="2">
        <f t="shared" ref="J110:J115" si="22">F110+(I110/100*F110)</f>
        <v>3.8807210000000003</v>
      </c>
      <c r="K110" s="2">
        <f t="shared" ref="K110:K115" si="23">G110+(I110/100*G110)</f>
        <v>0</v>
      </c>
      <c r="L110" s="2">
        <f t="shared" ref="L110:L115" si="24">TRUNC(J110+K110,2)</f>
        <v>3.88</v>
      </c>
      <c r="M110" s="2">
        <f t="shared" ref="M110:M115" si="25">TRUNC(IF((J110+K110), (J110/(J110+K110)*O110), 0),2)</f>
        <v>1692.37</v>
      </c>
      <c r="N110" s="2">
        <f t="shared" ref="N110:N115" si="26">TRUNC(IF((J110+K110), (K110/(J110+K110)*O110), 0),2)</f>
        <v>0</v>
      </c>
      <c r="O110" s="2">
        <f t="shared" ref="O110:O115" si="27">TRUNC(L110*E110,2)</f>
        <v>1692.37</v>
      </c>
      <c r="P110" s="3" t="str">
        <f>IF(O110&lt;=(Referencial!O110*1.05),"PREÇO VÁLIDO","PREÇO INVÁLIDO")</f>
        <v>PREÇO VÁLIDO</v>
      </c>
    </row>
    <row r="111" spans="1:17" ht="24.95" customHeight="1">
      <c r="A111" s="3" t="s">
        <v>21</v>
      </c>
      <c r="B111" s="3" t="s">
        <v>158</v>
      </c>
      <c r="C111" s="3" t="s">
        <v>159</v>
      </c>
      <c r="D111" s="3" t="s">
        <v>31</v>
      </c>
      <c r="E111" s="3">
        <v>321.05</v>
      </c>
      <c r="F111" s="2">
        <v>9.4</v>
      </c>
      <c r="G111" s="2">
        <v>0</v>
      </c>
      <c r="H111" s="2">
        <f t="shared" si="21"/>
        <v>9.4</v>
      </c>
      <c r="I111" s="4">
        <v>29.79</v>
      </c>
      <c r="J111" s="2">
        <f t="shared" si="22"/>
        <v>12.20026</v>
      </c>
      <c r="K111" s="2">
        <f t="shared" si="23"/>
        <v>0</v>
      </c>
      <c r="L111" s="2">
        <f t="shared" si="24"/>
        <v>12.2</v>
      </c>
      <c r="M111" s="2">
        <f t="shared" si="25"/>
        <v>3916.81</v>
      </c>
      <c r="N111" s="2">
        <f t="shared" si="26"/>
        <v>0</v>
      </c>
      <c r="O111" s="2">
        <f t="shared" si="27"/>
        <v>3916.81</v>
      </c>
      <c r="P111" s="3" t="str">
        <f>IF(O111&lt;=(Referencial!O111*1.05),"PREÇO VÁLIDO","PREÇO INVÁLIDO")</f>
        <v>PREÇO VÁLIDO</v>
      </c>
    </row>
    <row r="112" spans="1:17" ht="24.95" customHeight="1">
      <c r="A112" s="3" t="s">
        <v>21</v>
      </c>
      <c r="B112" s="3" t="s">
        <v>160</v>
      </c>
      <c r="C112" s="3" t="s">
        <v>161</v>
      </c>
      <c r="D112" s="3" t="s">
        <v>31</v>
      </c>
      <c r="E112" s="3">
        <v>321.05</v>
      </c>
      <c r="F112" s="2">
        <v>1.36</v>
      </c>
      <c r="G112" s="2">
        <v>2.74</v>
      </c>
      <c r="H112" s="2">
        <f t="shared" si="21"/>
        <v>4.1000000000000005</v>
      </c>
      <c r="I112" s="4">
        <v>29.79</v>
      </c>
      <c r="J112" s="2">
        <f t="shared" si="22"/>
        <v>1.765144</v>
      </c>
      <c r="K112" s="2">
        <f t="shared" si="23"/>
        <v>3.5562460000000002</v>
      </c>
      <c r="L112" s="2">
        <f t="shared" si="24"/>
        <v>5.32</v>
      </c>
      <c r="M112" s="2">
        <f t="shared" si="25"/>
        <v>566.54</v>
      </c>
      <c r="N112" s="2">
        <f t="shared" si="26"/>
        <v>1141.43</v>
      </c>
      <c r="O112" s="2">
        <f t="shared" si="27"/>
        <v>1707.98</v>
      </c>
      <c r="P112" s="3" t="str">
        <f>IF(O112&lt;=(Referencial!O112*1.05),"PREÇO VÁLIDO","PREÇO INVÁLIDO")</f>
        <v>PREÇO VÁLIDO</v>
      </c>
    </row>
    <row r="113" spans="1:17" ht="24.95" customHeight="1">
      <c r="A113" s="3" t="s">
        <v>21</v>
      </c>
      <c r="B113" s="3" t="s">
        <v>162</v>
      </c>
      <c r="C113" s="3" t="s">
        <v>163</v>
      </c>
      <c r="D113" s="3" t="s">
        <v>31</v>
      </c>
      <c r="E113" s="3">
        <v>115.13</v>
      </c>
      <c r="F113" s="2">
        <v>1.36</v>
      </c>
      <c r="G113" s="2">
        <v>3.81</v>
      </c>
      <c r="H113" s="2">
        <f t="shared" si="21"/>
        <v>5.17</v>
      </c>
      <c r="I113" s="4">
        <v>29.79</v>
      </c>
      <c r="J113" s="2">
        <f t="shared" si="22"/>
        <v>1.765144</v>
      </c>
      <c r="K113" s="2">
        <f t="shared" si="23"/>
        <v>4.9449990000000001</v>
      </c>
      <c r="L113" s="2">
        <f t="shared" si="24"/>
        <v>6.71</v>
      </c>
      <c r="M113" s="2">
        <f t="shared" si="25"/>
        <v>203.21</v>
      </c>
      <c r="N113" s="2">
        <f t="shared" si="26"/>
        <v>569.29999999999995</v>
      </c>
      <c r="O113" s="2">
        <f t="shared" si="27"/>
        <v>772.52</v>
      </c>
      <c r="P113" s="3" t="str">
        <f>IF(O113&lt;=(Referencial!O113*1.05),"PREÇO VÁLIDO","PREÇO INVÁLIDO")</f>
        <v>PREÇO VÁLIDO</v>
      </c>
    </row>
    <row r="114" spans="1:17" ht="24.95" customHeight="1">
      <c r="A114" s="3" t="s">
        <v>21</v>
      </c>
      <c r="B114" s="3" t="s">
        <v>164</v>
      </c>
      <c r="C114" s="3" t="s">
        <v>165</v>
      </c>
      <c r="D114" s="3" t="s">
        <v>31</v>
      </c>
      <c r="E114" s="3">
        <v>321.05</v>
      </c>
      <c r="F114" s="2">
        <v>6.32</v>
      </c>
      <c r="G114" s="2">
        <v>6.72</v>
      </c>
      <c r="H114" s="2">
        <f t="shared" si="21"/>
        <v>13.04</v>
      </c>
      <c r="I114" s="4">
        <v>29.79</v>
      </c>
      <c r="J114" s="2">
        <f t="shared" si="22"/>
        <v>8.2027280000000005</v>
      </c>
      <c r="K114" s="2">
        <f t="shared" si="23"/>
        <v>8.7218879999999999</v>
      </c>
      <c r="L114" s="2">
        <f t="shared" si="24"/>
        <v>16.920000000000002</v>
      </c>
      <c r="M114" s="2">
        <f t="shared" si="25"/>
        <v>2632.76</v>
      </c>
      <c r="N114" s="2">
        <f t="shared" si="26"/>
        <v>2799.39</v>
      </c>
      <c r="O114" s="2">
        <f t="shared" si="27"/>
        <v>5432.16</v>
      </c>
      <c r="P114" s="3" t="str">
        <f>IF(O114&lt;=(Referencial!O114*1.05),"PREÇO VÁLIDO","PREÇO INVÁLIDO")</f>
        <v>PREÇO VÁLIDO</v>
      </c>
    </row>
    <row r="115" spans="1:17" ht="24.95" customHeight="1">
      <c r="A115" s="3" t="s">
        <v>21</v>
      </c>
      <c r="B115" s="3" t="s">
        <v>166</v>
      </c>
      <c r="C115" s="3" t="s">
        <v>167</v>
      </c>
      <c r="D115" s="3" t="s">
        <v>31</v>
      </c>
      <c r="E115" s="3">
        <v>115.13</v>
      </c>
      <c r="F115" s="2">
        <v>6.32</v>
      </c>
      <c r="G115" s="2">
        <v>9.35</v>
      </c>
      <c r="H115" s="2">
        <f t="shared" si="21"/>
        <v>15.67</v>
      </c>
      <c r="I115" s="4">
        <v>29.79</v>
      </c>
      <c r="J115" s="2">
        <f t="shared" si="22"/>
        <v>8.2027280000000005</v>
      </c>
      <c r="K115" s="2">
        <f t="shared" si="23"/>
        <v>12.135365</v>
      </c>
      <c r="L115" s="2">
        <f t="shared" si="24"/>
        <v>20.329999999999998</v>
      </c>
      <c r="M115" s="2">
        <f t="shared" si="25"/>
        <v>944</v>
      </c>
      <c r="N115" s="2">
        <f t="shared" si="26"/>
        <v>1396.58</v>
      </c>
      <c r="O115" s="2">
        <f t="shared" si="27"/>
        <v>2340.59</v>
      </c>
      <c r="P115" s="3" t="str">
        <f>IF(O115&lt;=(Referencial!O115*1.05),"PREÇO VÁLIDO","PREÇO INVÁLIDO")</f>
        <v>PREÇO VÁLIDO</v>
      </c>
    </row>
    <row r="116" spans="1:17" ht="24.95" customHeight="1">
      <c r="A116" s="3" t="s">
        <v>21</v>
      </c>
      <c r="B116" s="3"/>
      <c r="C116" s="3" t="s">
        <v>168</v>
      </c>
      <c r="D116" s="3"/>
      <c r="E116" s="3">
        <v>0</v>
      </c>
      <c r="F116" s="2"/>
      <c r="G116" s="2"/>
      <c r="H116" s="3"/>
      <c r="I116" s="4"/>
      <c r="J116" s="3"/>
      <c r="K116" s="3"/>
      <c r="L116" s="3"/>
      <c r="M116" s="3"/>
      <c r="N116" s="3"/>
      <c r="O116" s="3"/>
      <c r="P116" s="3"/>
    </row>
    <row r="117" spans="1:17" ht="24.95" customHeight="1">
      <c r="A117" s="3" t="s">
        <v>21</v>
      </c>
      <c r="B117" s="3" t="s">
        <v>156</v>
      </c>
      <c r="C117" s="3" t="s">
        <v>157</v>
      </c>
      <c r="D117" s="3" t="s">
        <v>31</v>
      </c>
      <c r="E117" s="3">
        <v>187.57</v>
      </c>
      <c r="F117" s="2">
        <v>2.99</v>
      </c>
      <c r="G117" s="2">
        <v>0</v>
      </c>
      <c r="H117" s="2">
        <f>F117+G117</f>
        <v>2.99</v>
      </c>
      <c r="I117" s="4">
        <v>29.79</v>
      </c>
      <c r="J117" s="2">
        <f>F117+(I117/100*F117)</f>
        <v>3.8807210000000003</v>
      </c>
      <c r="K117" s="2">
        <f>G117+(I117/100*G117)</f>
        <v>0</v>
      </c>
      <c r="L117" s="2">
        <f>TRUNC(J117+K117,2)</f>
        <v>3.88</v>
      </c>
      <c r="M117" s="2">
        <f>TRUNC(IF((J117+K117), (J117/(J117+K117)*O117), 0),2)</f>
        <v>727.77</v>
      </c>
      <c r="N117" s="2">
        <f>TRUNC(IF((J117+K117), (K117/(J117+K117)*O117), 0),2)</f>
        <v>0</v>
      </c>
      <c r="O117" s="2">
        <f>TRUNC(L117*E117,2)</f>
        <v>727.77</v>
      </c>
      <c r="P117" s="3" t="str">
        <f>IF(O117&lt;=(Referencial!O117*1.05),"PREÇO VÁLIDO","PREÇO INVÁLIDO")</f>
        <v>PREÇO VÁLIDO</v>
      </c>
    </row>
    <row r="118" spans="1:17" ht="24.95" customHeight="1">
      <c r="A118" s="3" t="s">
        <v>21</v>
      </c>
      <c r="B118" s="3" t="s">
        <v>158</v>
      </c>
      <c r="C118" s="3" t="s">
        <v>159</v>
      </c>
      <c r="D118" s="3" t="s">
        <v>31</v>
      </c>
      <c r="E118" s="3">
        <v>187.57</v>
      </c>
      <c r="F118" s="2">
        <v>9.4</v>
      </c>
      <c r="G118" s="2">
        <v>0</v>
      </c>
      <c r="H118" s="2">
        <f>F118+G118</f>
        <v>9.4</v>
      </c>
      <c r="I118" s="4">
        <v>29.79</v>
      </c>
      <c r="J118" s="2">
        <f>F118+(I118/100*F118)</f>
        <v>12.20026</v>
      </c>
      <c r="K118" s="2">
        <f>G118+(I118/100*G118)</f>
        <v>0</v>
      </c>
      <c r="L118" s="2">
        <f>TRUNC(J118+K118,2)</f>
        <v>12.2</v>
      </c>
      <c r="M118" s="2">
        <f>TRUNC(IF((J118+K118), (J118/(J118+K118)*O118), 0),2)</f>
        <v>2288.35</v>
      </c>
      <c r="N118" s="2">
        <f>TRUNC(IF((J118+K118), (K118/(J118+K118)*O118), 0),2)</f>
        <v>0</v>
      </c>
      <c r="O118" s="2">
        <f>TRUNC(L118*E118,2)</f>
        <v>2288.35</v>
      </c>
      <c r="P118" s="3" t="str">
        <f>IF(O118&lt;=(Referencial!O118*1.05),"PREÇO VÁLIDO","PREÇO INVÁLIDO")</f>
        <v>PREÇO VÁLIDO</v>
      </c>
    </row>
    <row r="119" spans="1:17" ht="24.95" customHeight="1">
      <c r="A119" s="3" t="s">
        <v>21</v>
      </c>
      <c r="B119" s="3" t="s">
        <v>160</v>
      </c>
      <c r="C119" s="3" t="s">
        <v>161</v>
      </c>
      <c r="D119" s="3" t="s">
        <v>31</v>
      </c>
      <c r="E119" s="3">
        <v>187.57</v>
      </c>
      <c r="F119" s="2">
        <v>1.36</v>
      </c>
      <c r="G119" s="2">
        <v>2.74</v>
      </c>
      <c r="H119" s="2">
        <f>F119+G119</f>
        <v>4.1000000000000005</v>
      </c>
      <c r="I119" s="4">
        <v>29.79</v>
      </c>
      <c r="J119" s="2">
        <f>F119+(I119/100*F119)</f>
        <v>1.765144</v>
      </c>
      <c r="K119" s="2">
        <f>G119+(I119/100*G119)</f>
        <v>3.5562460000000002</v>
      </c>
      <c r="L119" s="2">
        <f>TRUNC(J119+K119,2)</f>
        <v>5.32</v>
      </c>
      <c r="M119" s="2">
        <f>TRUNC(IF((J119+K119), (J119/(J119+K119)*O119), 0),2)</f>
        <v>331</v>
      </c>
      <c r="N119" s="2">
        <f>TRUNC(IF((J119+K119), (K119/(J119+K119)*O119), 0),2)</f>
        <v>666.86</v>
      </c>
      <c r="O119" s="2">
        <f>TRUNC(L119*E119,2)</f>
        <v>997.87</v>
      </c>
      <c r="P119" s="3" t="str">
        <f>IF(O119&lt;=(Referencial!O119*1.05),"PREÇO VÁLIDO","PREÇO INVÁLIDO")</f>
        <v>PREÇO VÁLIDO</v>
      </c>
    </row>
    <row r="120" spans="1:17" ht="24.95" customHeight="1">
      <c r="A120" s="3" t="s">
        <v>21</v>
      </c>
      <c r="B120" s="3" t="s">
        <v>164</v>
      </c>
      <c r="C120" s="3" t="s">
        <v>165</v>
      </c>
      <c r="D120" s="3" t="s">
        <v>31</v>
      </c>
      <c r="E120" s="3">
        <v>187.57</v>
      </c>
      <c r="F120" s="2">
        <v>6.32</v>
      </c>
      <c r="G120" s="2">
        <v>6.72</v>
      </c>
      <c r="H120" s="2">
        <f>F120+G120</f>
        <v>13.04</v>
      </c>
      <c r="I120" s="4">
        <v>29.79</v>
      </c>
      <c r="J120" s="2">
        <f>F120+(I120/100*F120)</f>
        <v>8.2027280000000005</v>
      </c>
      <c r="K120" s="2">
        <f>G120+(I120/100*G120)</f>
        <v>8.7218879999999999</v>
      </c>
      <c r="L120" s="2">
        <f>TRUNC(J120+K120,2)</f>
        <v>16.920000000000002</v>
      </c>
      <c r="M120" s="2">
        <f>TRUNC(IF((J120+K120), (J120/(J120+K120)*O120), 0),2)</f>
        <v>1538.16</v>
      </c>
      <c r="N120" s="2">
        <f>TRUNC(IF((J120+K120), (K120/(J120+K120)*O120), 0),2)</f>
        <v>1635.51</v>
      </c>
      <c r="O120" s="2">
        <f>TRUNC(L120*E120,2)</f>
        <v>3173.68</v>
      </c>
      <c r="P120" s="3" t="str">
        <f>IF(O120&lt;=(Referencial!O120*1.05),"PREÇO VÁLIDO","PREÇO INVÁLIDO")</f>
        <v>PREÇO VÁLIDO</v>
      </c>
    </row>
    <row r="121" spans="1:17" ht="24.95" customHeight="1">
      <c r="A121" s="3" t="s">
        <v>21</v>
      </c>
      <c r="B121" s="3"/>
      <c r="C121" s="3" t="s">
        <v>169</v>
      </c>
      <c r="D121" s="3"/>
      <c r="E121" s="3">
        <v>0</v>
      </c>
      <c r="F121" s="2"/>
      <c r="G121" s="2"/>
      <c r="H121" s="3"/>
      <c r="I121" s="4"/>
      <c r="J121" s="3"/>
      <c r="K121" s="3"/>
      <c r="L121" s="3"/>
      <c r="M121" s="3"/>
      <c r="N121" s="3"/>
      <c r="O121" s="3"/>
      <c r="P121" s="3"/>
    </row>
    <row r="122" spans="1:17" ht="24.95" customHeight="1">
      <c r="A122" s="3" t="s">
        <v>21</v>
      </c>
      <c r="B122" s="3" t="s">
        <v>156</v>
      </c>
      <c r="C122" s="3" t="s">
        <v>157</v>
      </c>
      <c r="D122" s="3" t="s">
        <v>31</v>
      </c>
      <c r="E122" s="3">
        <v>175.28</v>
      </c>
      <c r="F122" s="2">
        <v>2.99</v>
      </c>
      <c r="G122" s="2">
        <v>0</v>
      </c>
      <c r="H122" s="2">
        <f>F122+G122</f>
        <v>2.99</v>
      </c>
      <c r="I122" s="4">
        <v>29.79</v>
      </c>
      <c r="J122" s="2">
        <f>F122+(I122/100*F122)</f>
        <v>3.8807210000000003</v>
      </c>
      <c r="K122" s="2">
        <f>G122+(I122/100*G122)</f>
        <v>0</v>
      </c>
      <c r="L122" s="2">
        <f>TRUNC(J122+K122,2)</f>
        <v>3.88</v>
      </c>
      <c r="M122" s="2">
        <f>TRUNC(IF((J122+K122), (J122/(J122+K122)*O122), 0),2)</f>
        <v>680.08</v>
      </c>
      <c r="N122" s="2">
        <f>TRUNC(IF((J122+K122), (K122/(J122+K122)*O122), 0),2)</f>
        <v>0</v>
      </c>
      <c r="O122" s="2">
        <f>TRUNC(L122*E122,2)</f>
        <v>680.08</v>
      </c>
      <c r="P122" s="3" t="str">
        <f>IF(O122&lt;=(Referencial!O122*1.05),"PREÇO VÁLIDO","PREÇO INVÁLIDO")</f>
        <v>PREÇO VÁLIDO</v>
      </c>
    </row>
    <row r="123" spans="1:17" ht="24.95" customHeight="1">
      <c r="A123" s="3" t="s">
        <v>21</v>
      </c>
      <c r="B123" s="3" t="s">
        <v>160</v>
      </c>
      <c r="C123" s="3" t="s">
        <v>161</v>
      </c>
      <c r="D123" s="3" t="s">
        <v>31</v>
      </c>
      <c r="E123" s="3">
        <v>175.28</v>
      </c>
      <c r="F123" s="2">
        <v>1.36</v>
      </c>
      <c r="G123" s="2">
        <v>2.74</v>
      </c>
      <c r="H123" s="2">
        <f>F123+G123</f>
        <v>4.1000000000000005</v>
      </c>
      <c r="I123" s="4">
        <v>29.79</v>
      </c>
      <c r="J123" s="2">
        <f>F123+(I123/100*F123)</f>
        <v>1.765144</v>
      </c>
      <c r="K123" s="2">
        <f>G123+(I123/100*G123)</f>
        <v>3.5562460000000002</v>
      </c>
      <c r="L123" s="2">
        <f>TRUNC(J123+K123,2)</f>
        <v>5.32</v>
      </c>
      <c r="M123" s="2">
        <f>TRUNC(IF((J123+K123), (J123/(J123+K123)*O123), 0),2)</f>
        <v>309.31</v>
      </c>
      <c r="N123" s="2">
        <f>TRUNC(IF((J123+K123), (K123/(J123+K123)*O123), 0),2)</f>
        <v>623.16</v>
      </c>
      <c r="O123" s="2">
        <f>TRUNC(L123*E123,2)</f>
        <v>932.48</v>
      </c>
      <c r="P123" s="3" t="str">
        <f>IF(O123&lt;=(Referencial!O123*1.05),"PREÇO VÁLIDO","PREÇO INVÁLIDO")</f>
        <v>PREÇO VÁLIDO</v>
      </c>
    </row>
    <row r="124" spans="1:17" ht="24.95" customHeight="1">
      <c r="A124" s="3" t="s">
        <v>21</v>
      </c>
      <c r="B124" s="3" t="s">
        <v>164</v>
      </c>
      <c r="C124" s="3" t="s">
        <v>165</v>
      </c>
      <c r="D124" s="3" t="s">
        <v>31</v>
      </c>
      <c r="E124" s="3">
        <v>175.28</v>
      </c>
      <c r="F124" s="2">
        <v>6.32</v>
      </c>
      <c r="G124" s="2">
        <v>6.72</v>
      </c>
      <c r="H124" s="2">
        <f>F124+G124</f>
        <v>13.04</v>
      </c>
      <c r="I124" s="4">
        <v>29.79</v>
      </c>
      <c r="J124" s="2">
        <f>F124+(I124/100*F124)</f>
        <v>8.2027280000000005</v>
      </c>
      <c r="K124" s="2">
        <f>G124+(I124/100*G124)</f>
        <v>8.7218879999999999</v>
      </c>
      <c r="L124" s="2">
        <f>TRUNC(J124+K124,2)</f>
        <v>16.920000000000002</v>
      </c>
      <c r="M124" s="2">
        <f>TRUNC(IF((J124+K124), (J124/(J124+K124)*O124), 0),2)</f>
        <v>1437.37</v>
      </c>
      <c r="N124" s="2">
        <f>TRUNC(IF((J124+K124), (K124/(J124+K124)*O124), 0),2)</f>
        <v>1528.35</v>
      </c>
      <c r="O124" s="2">
        <f>TRUNC(L124*E124,2)</f>
        <v>2965.73</v>
      </c>
      <c r="P124" s="3" t="str">
        <f>IF(O124&lt;=(Referencial!O124*1.05),"PREÇO VÁLIDO","PREÇO INVÁLIDO")</f>
        <v>PREÇO VÁLIDO</v>
      </c>
    </row>
    <row r="125" spans="1:17">
      <c r="N125" s="7" t="s">
        <v>98</v>
      </c>
      <c r="O125" s="8">
        <f>TRUNC(SUM(O106:O124),2)</f>
        <v>27628.39</v>
      </c>
    </row>
    <row r="127" spans="1:17">
      <c r="A127" s="9" t="s">
        <v>170</v>
      </c>
    </row>
    <row r="128" spans="1:17">
      <c r="A128" s="11" t="s">
        <v>4</v>
      </c>
      <c r="B128" s="11" t="s">
        <v>5</v>
      </c>
      <c r="C128" s="11" t="s">
        <v>6</v>
      </c>
      <c r="D128" s="11" t="s">
        <v>7</v>
      </c>
      <c r="E128" s="11" t="s">
        <v>8</v>
      </c>
      <c r="F128" s="11" t="s">
        <v>9</v>
      </c>
      <c r="G128" s="11" t="s">
        <v>10</v>
      </c>
      <c r="H128" s="11" t="s">
        <v>12</v>
      </c>
      <c r="I128" s="11" t="s">
        <v>13</v>
      </c>
      <c r="J128" s="11" t="s">
        <v>14</v>
      </c>
      <c r="K128" s="11" t="s">
        <v>15</v>
      </c>
      <c r="L128" s="11" t="s">
        <v>11</v>
      </c>
      <c r="M128" s="11" t="s">
        <v>16</v>
      </c>
      <c r="N128" s="11" t="s">
        <v>17</v>
      </c>
      <c r="O128" s="11" t="s">
        <v>18</v>
      </c>
      <c r="P128" s="11" t="s">
        <v>19</v>
      </c>
      <c r="Q128" s="11" t="s">
        <v>20</v>
      </c>
    </row>
    <row r="129" spans="1:16" ht="24.95" customHeight="1">
      <c r="A129" s="3" t="s">
        <v>21</v>
      </c>
      <c r="B129" s="3"/>
      <c r="C129" s="3" t="s">
        <v>171</v>
      </c>
      <c r="D129" s="3"/>
      <c r="E129" s="3">
        <v>0</v>
      </c>
      <c r="F129" s="2"/>
      <c r="G129" s="2"/>
      <c r="H129" s="3"/>
      <c r="I129" s="4"/>
      <c r="J129" s="3"/>
      <c r="K129" s="3"/>
      <c r="L129" s="3"/>
      <c r="M129" s="3"/>
      <c r="N129" s="3"/>
      <c r="O129" s="3"/>
      <c r="P129" s="3"/>
    </row>
    <row r="130" spans="1:16" ht="24.95" customHeight="1">
      <c r="A130" s="3" t="s">
        <v>21</v>
      </c>
      <c r="B130" s="3"/>
      <c r="C130" s="3" t="s">
        <v>172</v>
      </c>
      <c r="D130" s="3"/>
      <c r="E130" s="3">
        <v>0</v>
      </c>
      <c r="F130" s="2"/>
      <c r="G130" s="2"/>
      <c r="H130" s="3"/>
      <c r="I130" s="4"/>
      <c r="J130" s="3"/>
      <c r="K130" s="3"/>
      <c r="L130" s="3"/>
      <c r="M130" s="3"/>
      <c r="N130" s="3"/>
      <c r="O130" s="3"/>
      <c r="P130" s="3"/>
    </row>
    <row r="131" spans="1:16" ht="24.95" customHeight="1">
      <c r="A131" s="3" t="s">
        <v>21</v>
      </c>
      <c r="B131" s="3" t="s">
        <v>173</v>
      </c>
      <c r="C131" s="3" t="s">
        <v>174</v>
      </c>
      <c r="D131" s="3" t="s">
        <v>43</v>
      </c>
      <c r="E131" s="3">
        <v>2.6</v>
      </c>
      <c r="F131" s="2">
        <v>150.08000000000001</v>
      </c>
      <c r="G131" s="2">
        <v>31.26</v>
      </c>
      <c r="H131" s="2">
        <f t="shared" ref="H131:H138" si="28">F131+G131</f>
        <v>181.34</v>
      </c>
      <c r="I131" s="4">
        <v>29.79</v>
      </c>
      <c r="J131" s="2">
        <f t="shared" ref="J131:J138" si="29">F131+(I131/100*F131)</f>
        <v>194.78883200000001</v>
      </c>
      <c r="K131" s="2">
        <f t="shared" ref="K131:K138" si="30">G131+(I131/100*G131)</f>
        <v>40.572354000000004</v>
      </c>
      <c r="L131" s="2">
        <f t="shared" ref="L131:L138" si="31">TRUNC(J131+K131,2)</f>
        <v>235.36</v>
      </c>
      <c r="M131" s="2">
        <f t="shared" ref="M131:M138" si="32">TRUNC(IF((J131+K131), (J131/(J131+K131)*O131), 0),2)</f>
        <v>506.44</v>
      </c>
      <c r="N131" s="2">
        <f t="shared" ref="N131:N138" si="33">TRUNC(IF((J131+K131), (K131/(J131+K131)*O131), 0),2)</f>
        <v>105.48</v>
      </c>
      <c r="O131" s="2">
        <f t="shared" ref="O131:O138" si="34">TRUNC(L131*E131,2)</f>
        <v>611.92999999999995</v>
      </c>
      <c r="P131" s="3" t="str">
        <f>IF(O131&lt;=(Referencial!O131*1.05),"PREÇO VÁLIDO","PREÇO INVÁLIDO")</f>
        <v>PREÇO VÁLIDO</v>
      </c>
    </row>
    <row r="132" spans="1:16" ht="24.95" customHeight="1">
      <c r="A132" s="3" t="s">
        <v>21</v>
      </c>
      <c r="B132" s="3" t="s">
        <v>175</v>
      </c>
      <c r="C132" s="3" t="s">
        <v>176</v>
      </c>
      <c r="D132" s="3" t="s">
        <v>26</v>
      </c>
      <c r="E132" s="3">
        <v>1</v>
      </c>
      <c r="F132" s="2">
        <v>307.8</v>
      </c>
      <c r="G132" s="2">
        <v>0</v>
      </c>
      <c r="H132" s="2">
        <f t="shared" si="28"/>
        <v>307.8</v>
      </c>
      <c r="I132" s="4">
        <v>29.79</v>
      </c>
      <c r="J132" s="2">
        <f t="shared" si="29"/>
        <v>399.49362000000002</v>
      </c>
      <c r="K132" s="2">
        <f t="shared" si="30"/>
        <v>0</v>
      </c>
      <c r="L132" s="2">
        <f t="shared" si="31"/>
        <v>399.49</v>
      </c>
      <c r="M132" s="2">
        <f t="shared" si="32"/>
        <v>399.49</v>
      </c>
      <c r="N132" s="2">
        <f t="shared" si="33"/>
        <v>0</v>
      </c>
      <c r="O132" s="2">
        <f t="shared" si="34"/>
        <v>399.49</v>
      </c>
      <c r="P132" s="3" t="str">
        <f>IF(O132&lt;=(Referencial!O132*1.05),"PREÇO VÁLIDO","PREÇO INVÁLIDO")</f>
        <v>PREÇO VÁLIDO</v>
      </c>
    </row>
    <row r="133" spans="1:16" ht="24.95" customHeight="1">
      <c r="A133" s="3" t="s">
        <v>21</v>
      </c>
      <c r="B133" s="3" t="s">
        <v>177</v>
      </c>
      <c r="C133" s="3" t="s">
        <v>178</v>
      </c>
      <c r="D133" s="3" t="s">
        <v>26</v>
      </c>
      <c r="E133" s="3">
        <v>4</v>
      </c>
      <c r="F133" s="2">
        <v>1323.11</v>
      </c>
      <c r="G133" s="2">
        <v>0</v>
      </c>
      <c r="H133" s="2">
        <f t="shared" si="28"/>
        <v>1323.11</v>
      </c>
      <c r="I133" s="4">
        <v>29.79</v>
      </c>
      <c r="J133" s="2">
        <f t="shared" si="29"/>
        <v>1717.2644689999997</v>
      </c>
      <c r="K133" s="2">
        <f t="shared" si="30"/>
        <v>0</v>
      </c>
      <c r="L133" s="2">
        <f t="shared" si="31"/>
        <v>1717.26</v>
      </c>
      <c r="M133" s="2">
        <f t="shared" si="32"/>
        <v>6869.04</v>
      </c>
      <c r="N133" s="2">
        <f t="shared" si="33"/>
        <v>0</v>
      </c>
      <c r="O133" s="2">
        <f t="shared" si="34"/>
        <v>6869.04</v>
      </c>
      <c r="P133" s="3" t="str">
        <f>IF(O133&lt;=(Referencial!O133*1.05),"PREÇO VÁLIDO","PREÇO INVÁLIDO")</f>
        <v>PREÇO VÁLIDO</v>
      </c>
    </row>
    <row r="134" spans="1:16" ht="24.95" customHeight="1">
      <c r="A134" s="3" t="s">
        <v>21</v>
      </c>
      <c r="B134" s="3" t="s">
        <v>179</v>
      </c>
      <c r="C134" s="3" t="s">
        <v>180</v>
      </c>
      <c r="D134" s="3" t="s">
        <v>26</v>
      </c>
      <c r="E134" s="3">
        <v>1</v>
      </c>
      <c r="F134" s="2">
        <v>1088.06</v>
      </c>
      <c r="G134" s="2">
        <v>0</v>
      </c>
      <c r="H134" s="2">
        <f t="shared" si="28"/>
        <v>1088.06</v>
      </c>
      <c r="I134" s="4">
        <v>29.79</v>
      </c>
      <c r="J134" s="2">
        <f t="shared" si="29"/>
        <v>1412.1930739999998</v>
      </c>
      <c r="K134" s="2">
        <f t="shared" si="30"/>
        <v>0</v>
      </c>
      <c r="L134" s="2">
        <f t="shared" si="31"/>
        <v>1412.19</v>
      </c>
      <c r="M134" s="2">
        <f t="shared" si="32"/>
        <v>1412.19</v>
      </c>
      <c r="N134" s="2">
        <f t="shared" si="33"/>
        <v>0</v>
      </c>
      <c r="O134" s="2">
        <f t="shared" si="34"/>
        <v>1412.19</v>
      </c>
      <c r="P134" s="3" t="str">
        <f>IF(O134&lt;=(Referencial!O134*1.05),"PREÇO VÁLIDO","PREÇO INVÁLIDO")</f>
        <v>PREÇO VÁLIDO</v>
      </c>
    </row>
    <row r="135" spans="1:16" ht="24.95" customHeight="1">
      <c r="A135" s="3" t="s">
        <v>21</v>
      </c>
      <c r="B135" s="3" t="s">
        <v>181</v>
      </c>
      <c r="C135" s="3" t="s">
        <v>182</v>
      </c>
      <c r="D135" s="3" t="s">
        <v>26</v>
      </c>
      <c r="E135" s="3">
        <v>1</v>
      </c>
      <c r="F135" s="2">
        <v>1053.6099999999999</v>
      </c>
      <c r="G135" s="2">
        <v>0</v>
      </c>
      <c r="H135" s="2">
        <f t="shared" si="28"/>
        <v>1053.6099999999999</v>
      </c>
      <c r="I135" s="4">
        <v>29.79</v>
      </c>
      <c r="J135" s="2">
        <f t="shared" si="29"/>
        <v>1367.480419</v>
      </c>
      <c r="K135" s="2">
        <f t="shared" si="30"/>
        <v>0</v>
      </c>
      <c r="L135" s="2">
        <f t="shared" si="31"/>
        <v>1367.48</v>
      </c>
      <c r="M135" s="2">
        <f t="shared" si="32"/>
        <v>1367.48</v>
      </c>
      <c r="N135" s="2">
        <f t="shared" si="33"/>
        <v>0</v>
      </c>
      <c r="O135" s="2">
        <f t="shared" si="34"/>
        <v>1367.48</v>
      </c>
      <c r="P135" s="3" t="str">
        <f>IF(O135&lt;=(Referencial!O135*1.05),"PREÇO VÁLIDO","PREÇO INVÁLIDO")</f>
        <v>PREÇO VÁLIDO</v>
      </c>
    </row>
    <row r="136" spans="1:16" ht="24.95" customHeight="1">
      <c r="A136" s="3" t="s">
        <v>21</v>
      </c>
      <c r="B136" s="3" t="s">
        <v>183</v>
      </c>
      <c r="C136" s="3" t="s">
        <v>184</v>
      </c>
      <c r="D136" s="3" t="s">
        <v>26</v>
      </c>
      <c r="E136" s="3">
        <v>2</v>
      </c>
      <c r="F136" s="2">
        <v>339.27</v>
      </c>
      <c r="G136" s="2">
        <v>0</v>
      </c>
      <c r="H136" s="2">
        <f t="shared" si="28"/>
        <v>339.27</v>
      </c>
      <c r="I136" s="4">
        <v>29.79</v>
      </c>
      <c r="J136" s="2">
        <f t="shared" si="29"/>
        <v>440.33853299999998</v>
      </c>
      <c r="K136" s="2">
        <f t="shared" si="30"/>
        <v>0</v>
      </c>
      <c r="L136" s="2">
        <f t="shared" si="31"/>
        <v>440.33</v>
      </c>
      <c r="M136" s="2">
        <f t="shared" si="32"/>
        <v>880.66</v>
      </c>
      <c r="N136" s="2">
        <f t="shared" si="33"/>
        <v>0</v>
      </c>
      <c r="O136" s="2">
        <f t="shared" si="34"/>
        <v>880.66</v>
      </c>
      <c r="P136" s="3" t="str">
        <f>IF(O136&lt;=(Referencial!O136*1.05),"PREÇO VÁLIDO","PREÇO INVÁLIDO")</f>
        <v>PREÇO VÁLIDO</v>
      </c>
    </row>
    <row r="137" spans="1:16" ht="24.95" customHeight="1">
      <c r="A137" s="3" t="s">
        <v>21</v>
      </c>
      <c r="B137" s="3" t="s">
        <v>185</v>
      </c>
      <c r="C137" s="3" t="s">
        <v>186</v>
      </c>
      <c r="D137" s="3" t="s">
        <v>26</v>
      </c>
      <c r="E137" s="3">
        <v>1</v>
      </c>
      <c r="F137" s="2">
        <v>1440.78</v>
      </c>
      <c r="G137" s="2">
        <v>0</v>
      </c>
      <c r="H137" s="2">
        <f t="shared" si="28"/>
        <v>1440.78</v>
      </c>
      <c r="I137" s="4">
        <v>29.79</v>
      </c>
      <c r="J137" s="2">
        <f t="shared" si="29"/>
        <v>1869.9883620000001</v>
      </c>
      <c r="K137" s="2">
        <f t="shared" si="30"/>
        <v>0</v>
      </c>
      <c r="L137" s="2">
        <f t="shared" si="31"/>
        <v>1869.98</v>
      </c>
      <c r="M137" s="2">
        <f t="shared" si="32"/>
        <v>1869.98</v>
      </c>
      <c r="N137" s="2">
        <f t="shared" si="33"/>
        <v>0</v>
      </c>
      <c r="O137" s="2">
        <f t="shared" si="34"/>
        <v>1869.98</v>
      </c>
      <c r="P137" s="3" t="str">
        <f>IF(O137&lt;=(Referencial!O137*1.05),"PREÇO VÁLIDO","PREÇO INVÁLIDO")</f>
        <v>PREÇO VÁLIDO</v>
      </c>
    </row>
    <row r="138" spans="1:16" ht="24.95" customHeight="1">
      <c r="A138" s="3" t="s">
        <v>21</v>
      </c>
      <c r="B138" s="3" t="s">
        <v>187</v>
      </c>
      <c r="C138" s="3" t="s">
        <v>188</v>
      </c>
      <c r="D138" s="3" t="s">
        <v>26</v>
      </c>
      <c r="E138" s="3">
        <v>1</v>
      </c>
      <c r="F138" s="2">
        <v>875.4</v>
      </c>
      <c r="G138" s="2">
        <v>0</v>
      </c>
      <c r="H138" s="2">
        <f t="shared" si="28"/>
        <v>875.4</v>
      </c>
      <c r="I138" s="4">
        <v>29.79</v>
      </c>
      <c r="J138" s="2">
        <f t="shared" si="29"/>
        <v>1136.18166</v>
      </c>
      <c r="K138" s="2">
        <f t="shared" si="30"/>
        <v>0</v>
      </c>
      <c r="L138" s="2">
        <f t="shared" si="31"/>
        <v>1136.18</v>
      </c>
      <c r="M138" s="2">
        <f t="shared" si="32"/>
        <v>1136.18</v>
      </c>
      <c r="N138" s="2">
        <f t="shared" si="33"/>
        <v>0</v>
      </c>
      <c r="O138" s="2">
        <f t="shared" si="34"/>
        <v>1136.18</v>
      </c>
      <c r="P138" s="3" t="str">
        <f>IF(O138&lt;=(Referencial!O138*1.05),"PREÇO VÁLIDO","PREÇO INVÁLIDO")</f>
        <v>PREÇO VÁLIDO</v>
      </c>
    </row>
    <row r="139" spans="1:16" ht="24.95" customHeight="1">
      <c r="A139" s="3" t="s">
        <v>21</v>
      </c>
      <c r="B139" s="3"/>
      <c r="C139" s="3" t="s">
        <v>189</v>
      </c>
      <c r="D139" s="3"/>
      <c r="E139" s="3">
        <v>0</v>
      </c>
      <c r="F139" s="2"/>
      <c r="G139" s="2"/>
      <c r="H139" s="3"/>
      <c r="I139" s="4"/>
      <c r="J139" s="3"/>
      <c r="K139" s="3"/>
      <c r="L139" s="3"/>
      <c r="M139" s="3"/>
      <c r="N139" s="3"/>
      <c r="O139" s="3"/>
      <c r="P139" s="3"/>
    </row>
    <row r="140" spans="1:16" ht="24.95" customHeight="1">
      <c r="A140" s="3" t="s">
        <v>21</v>
      </c>
      <c r="B140" s="3" t="s">
        <v>190</v>
      </c>
      <c r="C140" s="3" t="s">
        <v>191</v>
      </c>
      <c r="D140" s="3" t="s">
        <v>26</v>
      </c>
      <c r="E140" s="3">
        <v>1</v>
      </c>
      <c r="F140" s="2">
        <v>4087.04</v>
      </c>
      <c r="G140" s="2">
        <v>0</v>
      </c>
      <c r="H140" s="2">
        <f t="shared" ref="H140:H145" si="35">F140+G140</f>
        <v>4087.04</v>
      </c>
      <c r="I140" s="4">
        <v>29.79</v>
      </c>
      <c r="J140" s="2">
        <f t="shared" ref="J140:J145" si="36">F140+(I140/100*F140)</f>
        <v>5304.5692159999999</v>
      </c>
      <c r="K140" s="2">
        <f t="shared" ref="K140:K145" si="37">G140+(I140/100*G140)</f>
        <v>0</v>
      </c>
      <c r="L140" s="2">
        <f t="shared" ref="L140:L145" si="38">TRUNC(J140+K140,2)</f>
        <v>5304.56</v>
      </c>
      <c r="M140" s="2">
        <f t="shared" ref="M140:M145" si="39">TRUNC(IF((J140+K140), (J140/(J140+K140)*O140), 0),2)</f>
        <v>5304.56</v>
      </c>
      <c r="N140" s="2">
        <f t="shared" ref="N140:N145" si="40">TRUNC(IF((J140+K140), (K140/(J140+K140)*O140), 0),2)</f>
        <v>0</v>
      </c>
      <c r="O140" s="2">
        <f t="shared" ref="O140:O145" si="41">TRUNC(L140*E140,2)</f>
        <v>5304.56</v>
      </c>
      <c r="P140" s="3" t="str">
        <f>IF(O140&lt;=(Referencial!O140*1.05),"PREÇO VÁLIDO","PREÇO INVÁLIDO")</f>
        <v>PREÇO VÁLIDO</v>
      </c>
    </row>
    <row r="141" spans="1:16" ht="24.95" customHeight="1">
      <c r="A141" s="3" t="s">
        <v>21</v>
      </c>
      <c r="B141" s="3" t="s">
        <v>192</v>
      </c>
      <c r="C141" s="3" t="s">
        <v>193</v>
      </c>
      <c r="D141" s="3" t="s">
        <v>26</v>
      </c>
      <c r="E141" s="3">
        <v>1</v>
      </c>
      <c r="F141" s="2">
        <v>3777.21</v>
      </c>
      <c r="G141" s="2">
        <v>0</v>
      </c>
      <c r="H141" s="2">
        <f t="shared" si="35"/>
        <v>3777.21</v>
      </c>
      <c r="I141" s="4">
        <v>29.79</v>
      </c>
      <c r="J141" s="2">
        <f t="shared" si="36"/>
        <v>4902.4408590000003</v>
      </c>
      <c r="K141" s="2">
        <f t="shared" si="37"/>
        <v>0</v>
      </c>
      <c r="L141" s="2">
        <f t="shared" si="38"/>
        <v>4902.4399999999996</v>
      </c>
      <c r="M141" s="2">
        <f t="shared" si="39"/>
        <v>4902.4399999999996</v>
      </c>
      <c r="N141" s="2">
        <f t="shared" si="40"/>
        <v>0</v>
      </c>
      <c r="O141" s="2">
        <f t="shared" si="41"/>
        <v>4902.4399999999996</v>
      </c>
      <c r="P141" s="3" t="str">
        <f>IF(O141&lt;=(Referencial!O141*1.05),"PREÇO VÁLIDO","PREÇO INVÁLIDO")</f>
        <v>PREÇO VÁLIDO</v>
      </c>
    </row>
    <row r="142" spans="1:16" ht="24.95" customHeight="1">
      <c r="A142" s="3" t="s">
        <v>21</v>
      </c>
      <c r="B142" s="3" t="s">
        <v>194</v>
      </c>
      <c r="C142" s="3" t="s">
        <v>195</v>
      </c>
      <c r="D142" s="3" t="s">
        <v>26</v>
      </c>
      <c r="E142" s="3">
        <v>6</v>
      </c>
      <c r="F142" s="2">
        <v>2701.44</v>
      </c>
      <c r="G142" s="2">
        <v>0</v>
      </c>
      <c r="H142" s="2">
        <f t="shared" si="35"/>
        <v>2701.44</v>
      </c>
      <c r="I142" s="4">
        <v>29.79</v>
      </c>
      <c r="J142" s="2">
        <f t="shared" si="36"/>
        <v>3506.1989760000001</v>
      </c>
      <c r="K142" s="2">
        <f t="shared" si="37"/>
        <v>0</v>
      </c>
      <c r="L142" s="2">
        <f t="shared" si="38"/>
        <v>3506.19</v>
      </c>
      <c r="M142" s="2">
        <f t="shared" si="39"/>
        <v>21037.14</v>
      </c>
      <c r="N142" s="2">
        <f t="shared" si="40"/>
        <v>0</v>
      </c>
      <c r="O142" s="2">
        <f t="shared" si="41"/>
        <v>21037.14</v>
      </c>
      <c r="P142" s="3" t="str">
        <f>IF(O142&lt;=(Referencial!O142*1.05),"PREÇO VÁLIDO","PREÇO INVÁLIDO")</f>
        <v>PREÇO VÁLIDO</v>
      </c>
    </row>
    <row r="143" spans="1:16" ht="24.95" customHeight="1">
      <c r="A143" s="3" t="s">
        <v>21</v>
      </c>
      <c r="B143" s="3" t="s">
        <v>196</v>
      </c>
      <c r="C143" s="3" t="s">
        <v>197</v>
      </c>
      <c r="D143" s="3" t="s">
        <v>26</v>
      </c>
      <c r="E143" s="3">
        <v>2</v>
      </c>
      <c r="F143" s="2">
        <v>3001.61</v>
      </c>
      <c r="G143" s="2">
        <v>0</v>
      </c>
      <c r="H143" s="2">
        <f t="shared" si="35"/>
        <v>3001.61</v>
      </c>
      <c r="I143" s="4">
        <v>29.79</v>
      </c>
      <c r="J143" s="2">
        <f t="shared" si="36"/>
        <v>3895.7896190000001</v>
      </c>
      <c r="K143" s="2">
        <f t="shared" si="37"/>
        <v>0</v>
      </c>
      <c r="L143" s="2">
        <f t="shared" si="38"/>
        <v>3895.78</v>
      </c>
      <c r="M143" s="2">
        <f t="shared" si="39"/>
        <v>7791.56</v>
      </c>
      <c r="N143" s="2">
        <f t="shared" si="40"/>
        <v>0</v>
      </c>
      <c r="O143" s="2">
        <f t="shared" si="41"/>
        <v>7791.56</v>
      </c>
      <c r="P143" s="3" t="str">
        <f>IF(O143&lt;=(Referencial!O143*1.05),"PREÇO VÁLIDO","PREÇO INVÁLIDO")</f>
        <v>PREÇO VÁLIDO</v>
      </c>
    </row>
    <row r="144" spans="1:16" ht="24.95" customHeight="1">
      <c r="A144" s="3" t="s">
        <v>21</v>
      </c>
      <c r="B144" s="3" t="s">
        <v>198</v>
      </c>
      <c r="C144" s="3" t="s">
        <v>199</v>
      </c>
      <c r="D144" s="3" t="s">
        <v>26</v>
      </c>
      <c r="E144" s="3">
        <v>5</v>
      </c>
      <c r="F144" s="2">
        <v>2401.2800000000002</v>
      </c>
      <c r="G144" s="2">
        <v>0</v>
      </c>
      <c r="H144" s="2">
        <f t="shared" si="35"/>
        <v>2401.2800000000002</v>
      </c>
      <c r="I144" s="4">
        <v>29.79</v>
      </c>
      <c r="J144" s="2">
        <f t="shared" si="36"/>
        <v>3116.6213120000002</v>
      </c>
      <c r="K144" s="2">
        <f t="shared" si="37"/>
        <v>0</v>
      </c>
      <c r="L144" s="2">
        <f t="shared" si="38"/>
        <v>3116.62</v>
      </c>
      <c r="M144" s="2">
        <f t="shared" si="39"/>
        <v>15583.1</v>
      </c>
      <c r="N144" s="2">
        <f t="shared" si="40"/>
        <v>0</v>
      </c>
      <c r="O144" s="2">
        <f t="shared" si="41"/>
        <v>15583.1</v>
      </c>
      <c r="P144" s="3" t="str">
        <f>IF(O144&lt;=(Referencial!O144*1.05),"PREÇO VÁLIDO","PREÇO INVÁLIDO")</f>
        <v>PREÇO VÁLIDO</v>
      </c>
    </row>
    <row r="145" spans="1:17" ht="24.95" customHeight="1">
      <c r="A145" s="3" t="s">
        <v>21</v>
      </c>
      <c r="B145" s="3" t="s">
        <v>200</v>
      </c>
      <c r="C145" s="3" t="s">
        <v>201</v>
      </c>
      <c r="D145" s="3" t="s">
        <v>26</v>
      </c>
      <c r="E145" s="3">
        <v>1</v>
      </c>
      <c r="F145" s="2">
        <v>2688.8</v>
      </c>
      <c r="G145" s="2">
        <v>0</v>
      </c>
      <c r="H145" s="2">
        <f t="shared" si="35"/>
        <v>2688.8</v>
      </c>
      <c r="I145" s="4">
        <v>29.79</v>
      </c>
      <c r="J145" s="2">
        <f t="shared" si="36"/>
        <v>3489.7935200000002</v>
      </c>
      <c r="K145" s="2">
        <f t="shared" si="37"/>
        <v>0</v>
      </c>
      <c r="L145" s="2">
        <f t="shared" si="38"/>
        <v>3489.79</v>
      </c>
      <c r="M145" s="2">
        <f t="shared" si="39"/>
        <v>3489.79</v>
      </c>
      <c r="N145" s="2">
        <f t="shared" si="40"/>
        <v>0</v>
      </c>
      <c r="O145" s="2">
        <f t="shared" si="41"/>
        <v>3489.79</v>
      </c>
      <c r="P145" s="3" t="str">
        <f>IF(O145&lt;=(Referencial!O145*1.05),"PREÇO VÁLIDO","PREÇO INVÁLIDO")</f>
        <v>PREÇO VÁLIDO</v>
      </c>
    </row>
    <row r="146" spans="1:17">
      <c r="N146" s="7" t="s">
        <v>98</v>
      </c>
      <c r="O146" s="8">
        <f>TRUNC(SUM(O127:O145),2)</f>
        <v>72655.539999999994</v>
      </c>
    </row>
    <row r="148" spans="1:17">
      <c r="A148" s="9" t="s">
        <v>202</v>
      </c>
    </row>
    <row r="149" spans="1:17">
      <c r="A149" s="11" t="s">
        <v>4</v>
      </c>
      <c r="B149" s="11" t="s">
        <v>5</v>
      </c>
      <c r="C149" s="11" t="s">
        <v>6</v>
      </c>
      <c r="D149" s="11" t="s">
        <v>7</v>
      </c>
      <c r="E149" s="11" t="s">
        <v>8</v>
      </c>
      <c r="F149" s="11" t="s">
        <v>9</v>
      </c>
      <c r="G149" s="11" t="s">
        <v>10</v>
      </c>
      <c r="H149" s="11" t="s">
        <v>12</v>
      </c>
      <c r="I149" s="11" t="s">
        <v>13</v>
      </c>
      <c r="J149" s="11" t="s">
        <v>14</v>
      </c>
      <c r="K149" s="11" t="s">
        <v>15</v>
      </c>
      <c r="L149" s="11" t="s">
        <v>11</v>
      </c>
      <c r="M149" s="11" t="s">
        <v>16</v>
      </c>
      <c r="N149" s="11" t="s">
        <v>17</v>
      </c>
      <c r="O149" s="11" t="s">
        <v>18</v>
      </c>
      <c r="P149" s="11" t="s">
        <v>19</v>
      </c>
      <c r="Q149" s="11" t="s">
        <v>20</v>
      </c>
    </row>
    <row r="150" spans="1:17" ht="24.95" customHeight="1">
      <c r="A150" s="3" t="s">
        <v>21</v>
      </c>
      <c r="B150" s="3"/>
      <c r="C150" s="3" t="s">
        <v>203</v>
      </c>
      <c r="D150" s="3"/>
      <c r="E150" s="3">
        <v>0</v>
      </c>
      <c r="F150" s="2"/>
      <c r="G150" s="2"/>
      <c r="H150" s="3"/>
      <c r="I150" s="4"/>
      <c r="J150" s="3"/>
      <c r="K150" s="3"/>
      <c r="L150" s="3"/>
      <c r="M150" s="3"/>
      <c r="N150" s="3"/>
      <c r="O150" s="3"/>
      <c r="P150" s="3"/>
    </row>
    <row r="151" spans="1:17" ht="24.95" customHeight="1">
      <c r="A151" s="3" t="s">
        <v>21</v>
      </c>
      <c r="B151" s="3"/>
      <c r="C151" s="3" t="s">
        <v>204</v>
      </c>
      <c r="D151" s="3"/>
      <c r="E151" s="3">
        <v>0</v>
      </c>
      <c r="F151" s="2"/>
      <c r="G151" s="2"/>
      <c r="H151" s="3"/>
      <c r="I151" s="4"/>
      <c r="J151" s="3"/>
      <c r="K151" s="3"/>
      <c r="L151" s="3"/>
      <c r="M151" s="3"/>
      <c r="N151" s="3"/>
      <c r="O151" s="3"/>
      <c r="P151" s="3"/>
    </row>
    <row r="152" spans="1:17" ht="24.95" customHeight="1">
      <c r="A152" s="3" t="s">
        <v>21</v>
      </c>
      <c r="B152" s="3" t="s">
        <v>205</v>
      </c>
      <c r="C152" s="3" t="s">
        <v>206</v>
      </c>
      <c r="D152" s="3" t="s">
        <v>43</v>
      </c>
      <c r="E152" s="3">
        <v>15.68</v>
      </c>
      <c r="F152" s="2">
        <v>0</v>
      </c>
      <c r="G152" s="2">
        <v>9.11</v>
      </c>
      <c r="H152" s="2">
        <f t="shared" ref="H152:H158" si="42">F152+G152</f>
        <v>9.11</v>
      </c>
      <c r="I152" s="4">
        <v>29.79</v>
      </c>
      <c r="J152" s="2">
        <f t="shared" ref="J152:J158" si="43">F152+(I152/100*F152)</f>
        <v>0</v>
      </c>
      <c r="K152" s="2">
        <f t="shared" ref="K152:K158" si="44">G152+(I152/100*G152)</f>
        <v>11.823868999999998</v>
      </c>
      <c r="L152" s="2">
        <f t="shared" ref="L152:L158" si="45">TRUNC(J152+K152,2)</f>
        <v>11.82</v>
      </c>
      <c r="M152" s="2">
        <f t="shared" ref="M152:M158" si="46">TRUNC(IF((J152+K152), (J152/(J152+K152)*O152), 0),2)</f>
        <v>0</v>
      </c>
      <c r="N152" s="2">
        <f t="shared" ref="N152:N158" si="47">TRUNC(IF((J152+K152), (K152/(J152+K152)*O152), 0),2)</f>
        <v>185.33</v>
      </c>
      <c r="O152" s="2">
        <f t="shared" ref="O152:O158" si="48">TRUNC(L152*E152,2)</f>
        <v>185.33</v>
      </c>
      <c r="P152" s="3" t="str">
        <f>IF(O152&lt;=(Referencial!O152*1.05),"PREÇO VÁLIDO","PREÇO INVÁLIDO")</f>
        <v>PREÇO VÁLIDO</v>
      </c>
    </row>
    <row r="153" spans="1:17" ht="24.95" customHeight="1">
      <c r="A153" s="3" t="s">
        <v>21</v>
      </c>
      <c r="B153" s="3" t="s">
        <v>207</v>
      </c>
      <c r="C153" s="3" t="s">
        <v>208</v>
      </c>
      <c r="D153" s="3" t="s">
        <v>43</v>
      </c>
      <c r="E153" s="3">
        <v>15.68</v>
      </c>
      <c r="F153" s="2">
        <v>2.92</v>
      </c>
      <c r="G153" s="2">
        <v>14.71</v>
      </c>
      <c r="H153" s="2">
        <f t="shared" si="42"/>
        <v>17.630000000000003</v>
      </c>
      <c r="I153" s="4">
        <v>29.79</v>
      </c>
      <c r="J153" s="2">
        <f t="shared" si="43"/>
        <v>3.7898679999999998</v>
      </c>
      <c r="K153" s="2">
        <f t="shared" si="44"/>
        <v>19.092109000000001</v>
      </c>
      <c r="L153" s="2">
        <f t="shared" si="45"/>
        <v>22.88</v>
      </c>
      <c r="M153" s="2">
        <f t="shared" si="46"/>
        <v>59.41</v>
      </c>
      <c r="N153" s="2">
        <f t="shared" si="47"/>
        <v>299.33</v>
      </c>
      <c r="O153" s="2">
        <f t="shared" si="48"/>
        <v>358.75</v>
      </c>
      <c r="P153" s="3" t="str">
        <f>IF(O153&lt;=(Referencial!O153*1.05),"PREÇO VÁLIDO","PREÇO INVÁLIDO")</f>
        <v>PREÇO VÁLIDO</v>
      </c>
    </row>
    <row r="154" spans="1:17" ht="24.95" customHeight="1">
      <c r="A154" s="3" t="s">
        <v>21</v>
      </c>
      <c r="B154" s="3" t="s">
        <v>209</v>
      </c>
      <c r="C154" s="3" t="s">
        <v>210</v>
      </c>
      <c r="D154" s="3" t="s">
        <v>43</v>
      </c>
      <c r="E154" s="3">
        <v>95.31</v>
      </c>
      <c r="F154" s="2">
        <v>4.47</v>
      </c>
      <c r="G154" s="2">
        <v>21.49</v>
      </c>
      <c r="H154" s="2">
        <f t="shared" si="42"/>
        <v>25.959999999999997</v>
      </c>
      <c r="I154" s="4">
        <v>29.79</v>
      </c>
      <c r="J154" s="2">
        <f t="shared" si="43"/>
        <v>5.8016129999999997</v>
      </c>
      <c r="K154" s="2">
        <f t="shared" si="44"/>
        <v>27.891870999999998</v>
      </c>
      <c r="L154" s="2">
        <f t="shared" si="45"/>
        <v>33.69</v>
      </c>
      <c r="M154" s="2">
        <f t="shared" si="46"/>
        <v>552.89</v>
      </c>
      <c r="N154" s="2">
        <f t="shared" si="47"/>
        <v>2658.09</v>
      </c>
      <c r="O154" s="2">
        <f t="shared" si="48"/>
        <v>3210.99</v>
      </c>
      <c r="P154" s="3" t="str">
        <f>IF(O154&lt;=(Referencial!O154*1.05),"PREÇO VÁLIDO","PREÇO INVÁLIDO")</f>
        <v>PREÇO VÁLIDO</v>
      </c>
    </row>
    <row r="155" spans="1:17" ht="24.95" customHeight="1">
      <c r="A155" s="3" t="s">
        <v>21</v>
      </c>
      <c r="B155" s="3" t="s">
        <v>211</v>
      </c>
      <c r="C155" s="3" t="s">
        <v>212</v>
      </c>
      <c r="D155" s="3" t="s">
        <v>26</v>
      </c>
      <c r="E155" s="3">
        <v>18</v>
      </c>
      <c r="F155" s="2">
        <v>2.1</v>
      </c>
      <c r="G155" s="2">
        <v>8.59</v>
      </c>
      <c r="H155" s="2">
        <f t="shared" si="42"/>
        <v>10.69</v>
      </c>
      <c r="I155" s="4">
        <v>29.79</v>
      </c>
      <c r="J155" s="2">
        <f t="shared" si="43"/>
        <v>2.72559</v>
      </c>
      <c r="K155" s="2">
        <f t="shared" si="44"/>
        <v>11.148961</v>
      </c>
      <c r="L155" s="2">
        <f t="shared" si="45"/>
        <v>13.87</v>
      </c>
      <c r="M155" s="2">
        <f t="shared" si="46"/>
        <v>49.04</v>
      </c>
      <c r="N155" s="2">
        <f t="shared" si="47"/>
        <v>200.61</v>
      </c>
      <c r="O155" s="2">
        <f t="shared" si="48"/>
        <v>249.66</v>
      </c>
      <c r="P155" s="3" t="str">
        <f>IF(O155&lt;=(Referencial!O155*1.05),"PREÇO VÁLIDO","PREÇO INVÁLIDO")</f>
        <v>PREÇO VÁLIDO</v>
      </c>
    </row>
    <row r="156" spans="1:17" ht="24.95" customHeight="1">
      <c r="A156" s="3" t="s">
        <v>21</v>
      </c>
      <c r="B156" s="3" t="s">
        <v>213</v>
      </c>
      <c r="C156" s="3" t="s">
        <v>214</v>
      </c>
      <c r="D156" s="3" t="s">
        <v>26</v>
      </c>
      <c r="E156" s="3">
        <v>8</v>
      </c>
      <c r="F156" s="2">
        <v>3.26</v>
      </c>
      <c r="G156" s="2">
        <v>11.45</v>
      </c>
      <c r="H156" s="2">
        <f t="shared" si="42"/>
        <v>14.709999999999999</v>
      </c>
      <c r="I156" s="4">
        <v>29.79</v>
      </c>
      <c r="J156" s="2">
        <f t="shared" si="43"/>
        <v>4.2311540000000001</v>
      </c>
      <c r="K156" s="2">
        <f t="shared" si="44"/>
        <v>14.860954999999999</v>
      </c>
      <c r="L156" s="2">
        <f t="shared" si="45"/>
        <v>19.09</v>
      </c>
      <c r="M156" s="2">
        <f t="shared" si="46"/>
        <v>33.840000000000003</v>
      </c>
      <c r="N156" s="2">
        <f t="shared" si="47"/>
        <v>118.87</v>
      </c>
      <c r="O156" s="2">
        <f t="shared" si="48"/>
        <v>152.72</v>
      </c>
      <c r="P156" s="3" t="str">
        <f>IF(O156&lt;=(Referencial!O156*1.05),"PREÇO VÁLIDO","PREÇO INVÁLIDO")</f>
        <v>PREÇO VÁLIDO</v>
      </c>
    </row>
    <row r="157" spans="1:17" ht="24.95" customHeight="1">
      <c r="A157" s="3" t="s">
        <v>21</v>
      </c>
      <c r="B157" s="3" t="s">
        <v>215</v>
      </c>
      <c r="C157" s="3" t="s">
        <v>216</v>
      </c>
      <c r="D157" s="3" t="s">
        <v>26</v>
      </c>
      <c r="E157" s="3">
        <v>8</v>
      </c>
      <c r="F157" s="2">
        <v>86.62</v>
      </c>
      <c r="G157" s="2">
        <v>12.51</v>
      </c>
      <c r="H157" s="2">
        <f t="shared" si="42"/>
        <v>99.13000000000001</v>
      </c>
      <c r="I157" s="4">
        <v>29.79</v>
      </c>
      <c r="J157" s="2">
        <f t="shared" si="43"/>
        <v>112.424098</v>
      </c>
      <c r="K157" s="2">
        <f t="shared" si="44"/>
        <v>16.236729</v>
      </c>
      <c r="L157" s="2">
        <f t="shared" si="45"/>
        <v>128.66</v>
      </c>
      <c r="M157" s="2">
        <f t="shared" si="46"/>
        <v>899.38</v>
      </c>
      <c r="N157" s="2">
        <f t="shared" si="47"/>
        <v>129.88999999999999</v>
      </c>
      <c r="O157" s="2">
        <f t="shared" si="48"/>
        <v>1029.28</v>
      </c>
      <c r="P157" s="3" t="str">
        <f>IF(O157&lt;=(Referencial!O157*1.05),"PREÇO VÁLIDO","PREÇO INVÁLIDO")</f>
        <v>PREÇO VÁLIDO</v>
      </c>
    </row>
    <row r="158" spans="1:17" ht="24.95" customHeight="1">
      <c r="A158" s="3" t="s">
        <v>21</v>
      </c>
      <c r="B158" s="3" t="s">
        <v>217</v>
      </c>
      <c r="C158" s="3" t="s">
        <v>218</v>
      </c>
      <c r="D158" s="3" t="s">
        <v>26</v>
      </c>
      <c r="E158" s="3">
        <v>1</v>
      </c>
      <c r="F158" s="2">
        <v>260.05</v>
      </c>
      <c r="G158" s="2">
        <v>5.93</v>
      </c>
      <c r="H158" s="2">
        <f t="shared" si="42"/>
        <v>265.98</v>
      </c>
      <c r="I158" s="4">
        <v>29.79</v>
      </c>
      <c r="J158" s="2">
        <f t="shared" si="43"/>
        <v>337.51889500000004</v>
      </c>
      <c r="K158" s="2">
        <f t="shared" si="44"/>
        <v>7.6965469999999998</v>
      </c>
      <c r="L158" s="2">
        <f t="shared" si="45"/>
        <v>345.21</v>
      </c>
      <c r="M158" s="2">
        <f t="shared" si="46"/>
        <v>337.51</v>
      </c>
      <c r="N158" s="2">
        <f t="shared" si="47"/>
        <v>7.69</v>
      </c>
      <c r="O158" s="2">
        <f t="shared" si="48"/>
        <v>345.21</v>
      </c>
      <c r="P158" s="3" t="str">
        <f>IF(O158&lt;=(Referencial!O158*1.05),"PREÇO VÁLIDO","PREÇO INVÁLIDO")</f>
        <v>PREÇO VÁLIDO</v>
      </c>
    </row>
    <row r="159" spans="1:17" ht="24.95" customHeight="1">
      <c r="A159" s="3" t="s">
        <v>21</v>
      </c>
      <c r="B159" s="3"/>
      <c r="C159" s="3" t="s">
        <v>219</v>
      </c>
      <c r="D159" s="3"/>
      <c r="E159" s="3">
        <v>0</v>
      </c>
      <c r="F159" s="2"/>
      <c r="G159" s="2"/>
      <c r="H159" s="3"/>
      <c r="I159" s="4"/>
      <c r="J159" s="3"/>
      <c r="K159" s="3"/>
      <c r="L159" s="3"/>
      <c r="M159" s="3"/>
      <c r="N159" s="3"/>
      <c r="O159" s="3"/>
      <c r="P159" s="3"/>
    </row>
    <row r="160" spans="1:17" ht="24.95" customHeight="1">
      <c r="A160" s="3" t="s">
        <v>21</v>
      </c>
      <c r="B160" s="3" t="s">
        <v>220</v>
      </c>
      <c r="C160" s="3" t="s">
        <v>221</v>
      </c>
      <c r="D160" s="3" t="s">
        <v>43</v>
      </c>
      <c r="E160" s="3">
        <v>8.92</v>
      </c>
      <c r="F160" s="2">
        <v>6.93</v>
      </c>
      <c r="G160" s="2">
        <v>16.57</v>
      </c>
      <c r="H160" s="2">
        <f t="shared" ref="H160:H182" si="49">F160+G160</f>
        <v>23.5</v>
      </c>
      <c r="I160" s="4">
        <v>29.79</v>
      </c>
      <c r="J160" s="2">
        <f t="shared" ref="J160:J182" si="50">F160+(I160/100*F160)</f>
        <v>8.9944469999999992</v>
      </c>
      <c r="K160" s="2">
        <f t="shared" ref="K160:K182" si="51">G160+(I160/100*G160)</f>
        <v>21.506202999999999</v>
      </c>
      <c r="L160" s="2">
        <f t="shared" ref="L160:L182" si="52">TRUNC(J160+K160,2)</f>
        <v>30.5</v>
      </c>
      <c r="M160" s="2">
        <f t="shared" ref="M160:M182" si="53">TRUNC(IF((J160+K160), (J160/(J160+K160)*O160), 0),2)</f>
        <v>80.22</v>
      </c>
      <c r="N160" s="2">
        <f t="shared" ref="N160:N182" si="54">TRUNC(IF((J160+K160), (K160/(J160+K160)*O160), 0),2)</f>
        <v>191.83</v>
      </c>
      <c r="O160" s="2">
        <f t="shared" ref="O160:O182" si="55">TRUNC(L160*E160,2)</f>
        <v>272.06</v>
      </c>
      <c r="P160" s="3" t="str">
        <f>IF(O160&lt;=(Referencial!O160*1.05),"PREÇO VÁLIDO","PREÇO INVÁLIDO")</f>
        <v>PREÇO VÁLIDO</v>
      </c>
    </row>
    <row r="161" spans="1:16" ht="24.95" customHeight="1">
      <c r="A161" s="3" t="s">
        <v>21</v>
      </c>
      <c r="B161" s="3" t="s">
        <v>222</v>
      </c>
      <c r="C161" s="3" t="s">
        <v>223</v>
      </c>
      <c r="D161" s="3" t="s">
        <v>43</v>
      </c>
      <c r="E161" s="3">
        <v>7.02</v>
      </c>
      <c r="F161" s="2">
        <v>11.44</v>
      </c>
      <c r="G161" s="2">
        <v>18</v>
      </c>
      <c r="H161" s="2">
        <f t="shared" si="49"/>
        <v>29.439999999999998</v>
      </c>
      <c r="I161" s="4">
        <v>29.79</v>
      </c>
      <c r="J161" s="2">
        <f t="shared" si="50"/>
        <v>14.847975999999999</v>
      </c>
      <c r="K161" s="2">
        <f t="shared" si="51"/>
        <v>23.362200000000001</v>
      </c>
      <c r="L161" s="2">
        <f t="shared" si="52"/>
        <v>38.21</v>
      </c>
      <c r="M161" s="2">
        <f t="shared" si="53"/>
        <v>104.23</v>
      </c>
      <c r="N161" s="2">
        <f t="shared" si="54"/>
        <v>163.99</v>
      </c>
      <c r="O161" s="2">
        <f t="shared" si="55"/>
        <v>268.23</v>
      </c>
      <c r="P161" s="3" t="str">
        <f>IF(O161&lt;=(Referencial!O161*1.05),"PREÇO VÁLIDO","PREÇO INVÁLIDO")</f>
        <v>PREÇO VÁLIDO</v>
      </c>
    </row>
    <row r="162" spans="1:16" ht="24.95" customHeight="1">
      <c r="A162" s="3" t="s">
        <v>21</v>
      </c>
      <c r="B162" s="3" t="s">
        <v>224</v>
      </c>
      <c r="C162" s="3" t="s">
        <v>225</v>
      </c>
      <c r="D162" s="3" t="s">
        <v>43</v>
      </c>
      <c r="E162" s="3">
        <v>10.35</v>
      </c>
      <c r="F162" s="2">
        <v>15</v>
      </c>
      <c r="G162" s="2">
        <v>21.56</v>
      </c>
      <c r="H162" s="2">
        <f t="shared" si="49"/>
        <v>36.56</v>
      </c>
      <c r="I162" s="4">
        <v>29.79</v>
      </c>
      <c r="J162" s="2">
        <f t="shared" si="50"/>
        <v>19.468499999999999</v>
      </c>
      <c r="K162" s="2">
        <f t="shared" si="51"/>
        <v>27.982723999999997</v>
      </c>
      <c r="L162" s="2">
        <f t="shared" si="52"/>
        <v>47.45</v>
      </c>
      <c r="M162" s="2">
        <f t="shared" si="53"/>
        <v>201.49</v>
      </c>
      <c r="N162" s="2">
        <f t="shared" si="54"/>
        <v>289.60000000000002</v>
      </c>
      <c r="O162" s="2">
        <f t="shared" si="55"/>
        <v>491.1</v>
      </c>
      <c r="P162" s="3" t="str">
        <f>IF(O162&lt;=(Referencial!O162*1.05),"PREÇO VÁLIDO","PREÇO INVÁLIDO")</f>
        <v>PREÇO VÁLIDO</v>
      </c>
    </row>
    <row r="163" spans="1:16" ht="24.95" customHeight="1">
      <c r="A163" s="3" t="s">
        <v>21</v>
      </c>
      <c r="B163" s="3" t="s">
        <v>226</v>
      </c>
      <c r="C163" s="3" t="s">
        <v>227</v>
      </c>
      <c r="D163" s="3" t="s">
        <v>43</v>
      </c>
      <c r="E163" s="3">
        <v>54.86</v>
      </c>
      <c r="F163" s="2">
        <v>15.86</v>
      </c>
      <c r="G163" s="2">
        <v>25.13</v>
      </c>
      <c r="H163" s="2">
        <f t="shared" si="49"/>
        <v>40.989999999999995</v>
      </c>
      <c r="I163" s="4">
        <v>29.79</v>
      </c>
      <c r="J163" s="2">
        <f t="shared" si="50"/>
        <v>20.584693999999999</v>
      </c>
      <c r="K163" s="2">
        <f t="shared" si="51"/>
        <v>32.616226999999995</v>
      </c>
      <c r="L163" s="2">
        <f t="shared" si="52"/>
        <v>53.2</v>
      </c>
      <c r="M163" s="2">
        <f t="shared" si="53"/>
        <v>1129.25</v>
      </c>
      <c r="N163" s="2">
        <f t="shared" si="54"/>
        <v>1789.29</v>
      </c>
      <c r="O163" s="2">
        <f t="shared" si="55"/>
        <v>2918.55</v>
      </c>
      <c r="P163" s="3" t="str">
        <f>IF(O163&lt;=(Referencial!O163*1.05),"PREÇO VÁLIDO","PREÇO INVÁLIDO")</f>
        <v>PREÇO VÁLIDO</v>
      </c>
    </row>
    <row r="164" spans="1:16" ht="24.95" customHeight="1">
      <c r="A164" s="3" t="s">
        <v>21</v>
      </c>
      <c r="B164" s="3" t="s">
        <v>228</v>
      </c>
      <c r="C164" s="3" t="s">
        <v>229</v>
      </c>
      <c r="D164" s="3" t="s">
        <v>26</v>
      </c>
      <c r="E164" s="3">
        <v>1</v>
      </c>
      <c r="F164" s="2">
        <v>4.5599999999999996</v>
      </c>
      <c r="G164" s="2">
        <v>7.18</v>
      </c>
      <c r="H164" s="2">
        <f t="shared" si="49"/>
        <v>11.739999999999998</v>
      </c>
      <c r="I164" s="4">
        <v>29.79</v>
      </c>
      <c r="J164" s="2">
        <f t="shared" si="50"/>
        <v>5.9184239999999999</v>
      </c>
      <c r="K164" s="2">
        <f t="shared" si="51"/>
        <v>9.3189220000000006</v>
      </c>
      <c r="L164" s="2">
        <f t="shared" si="52"/>
        <v>15.23</v>
      </c>
      <c r="M164" s="2">
        <f t="shared" si="53"/>
        <v>5.91</v>
      </c>
      <c r="N164" s="2">
        <f t="shared" si="54"/>
        <v>9.31</v>
      </c>
      <c r="O164" s="2">
        <f t="shared" si="55"/>
        <v>15.23</v>
      </c>
      <c r="P164" s="3" t="str">
        <f>IF(O164&lt;=(Referencial!O164*1.05),"PREÇO VÁLIDO","PREÇO INVÁLIDO")</f>
        <v>PREÇO VÁLIDO</v>
      </c>
    </row>
    <row r="165" spans="1:16" ht="24.95" customHeight="1">
      <c r="A165" s="3" t="s">
        <v>21</v>
      </c>
      <c r="B165" s="3" t="s">
        <v>230</v>
      </c>
      <c r="C165" s="3" t="s">
        <v>231</v>
      </c>
      <c r="D165" s="3" t="s">
        <v>26</v>
      </c>
      <c r="E165" s="3">
        <v>1</v>
      </c>
      <c r="F165" s="2">
        <v>8.64</v>
      </c>
      <c r="G165" s="2">
        <v>7.79</v>
      </c>
      <c r="H165" s="2">
        <f t="shared" si="49"/>
        <v>16.43</v>
      </c>
      <c r="I165" s="4">
        <v>29.79</v>
      </c>
      <c r="J165" s="2">
        <f t="shared" si="50"/>
        <v>11.213856</v>
      </c>
      <c r="K165" s="2">
        <f t="shared" si="51"/>
        <v>10.110641000000001</v>
      </c>
      <c r="L165" s="2">
        <f t="shared" si="52"/>
        <v>21.32</v>
      </c>
      <c r="M165" s="2">
        <f t="shared" si="53"/>
        <v>11.21</v>
      </c>
      <c r="N165" s="2">
        <f t="shared" si="54"/>
        <v>10.1</v>
      </c>
      <c r="O165" s="2">
        <f t="shared" si="55"/>
        <v>21.32</v>
      </c>
      <c r="P165" s="3" t="str">
        <f>IF(O165&lt;=(Referencial!O165*1.05),"PREÇO VÁLIDO","PREÇO INVÁLIDO")</f>
        <v>PREÇO VÁLIDO</v>
      </c>
    </row>
    <row r="166" spans="1:16" ht="24.95" customHeight="1">
      <c r="A166" s="3" t="s">
        <v>21</v>
      </c>
      <c r="B166" s="3" t="s">
        <v>232</v>
      </c>
      <c r="C166" s="3" t="s">
        <v>233</v>
      </c>
      <c r="D166" s="3" t="s">
        <v>26</v>
      </c>
      <c r="E166" s="3">
        <v>1</v>
      </c>
      <c r="F166" s="2">
        <v>15.12</v>
      </c>
      <c r="G166" s="2">
        <v>9.34</v>
      </c>
      <c r="H166" s="2">
        <f t="shared" si="49"/>
        <v>24.46</v>
      </c>
      <c r="I166" s="4">
        <v>29.79</v>
      </c>
      <c r="J166" s="2">
        <f t="shared" si="50"/>
        <v>19.624247999999998</v>
      </c>
      <c r="K166" s="2">
        <f t="shared" si="51"/>
        <v>12.122385999999999</v>
      </c>
      <c r="L166" s="2">
        <f t="shared" si="52"/>
        <v>31.74</v>
      </c>
      <c r="M166" s="2">
        <f t="shared" si="53"/>
        <v>19.62</v>
      </c>
      <c r="N166" s="2">
        <f t="shared" si="54"/>
        <v>12.11</v>
      </c>
      <c r="O166" s="2">
        <f t="shared" si="55"/>
        <v>31.74</v>
      </c>
      <c r="P166" s="3" t="str">
        <f>IF(O166&lt;=(Referencial!O166*1.05),"PREÇO VÁLIDO","PREÇO INVÁLIDO")</f>
        <v>PREÇO VÁLIDO</v>
      </c>
    </row>
    <row r="167" spans="1:16" ht="24.95" customHeight="1">
      <c r="A167" s="3" t="s">
        <v>21</v>
      </c>
      <c r="B167" s="3" t="s">
        <v>234</v>
      </c>
      <c r="C167" s="3" t="s">
        <v>235</v>
      </c>
      <c r="D167" s="3" t="s">
        <v>26</v>
      </c>
      <c r="E167" s="3">
        <v>2</v>
      </c>
      <c r="F167" s="2">
        <v>18.66</v>
      </c>
      <c r="G167" s="2">
        <v>10.88</v>
      </c>
      <c r="H167" s="2">
        <f t="shared" si="49"/>
        <v>29.54</v>
      </c>
      <c r="I167" s="4">
        <v>29.79</v>
      </c>
      <c r="J167" s="2">
        <f t="shared" si="50"/>
        <v>24.218814000000002</v>
      </c>
      <c r="K167" s="2">
        <f t="shared" si="51"/>
        <v>14.121152</v>
      </c>
      <c r="L167" s="2">
        <f t="shared" si="52"/>
        <v>38.33</v>
      </c>
      <c r="M167" s="2">
        <f t="shared" si="53"/>
        <v>48.42</v>
      </c>
      <c r="N167" s="2">
        <f t="shared" si="54"/>
        <v>28.23</v>
      </c>
      <c r="O167" s="2">
        <f t="shared" si="55"/>
        <v>76.66</v>
      </c>
      <c r="P167" s="3" t="str">
        <f>IF(O167&lt;=(Referencial!O167*1.05),"PREÇO VÁLIDO","PREÇO INVÁLIDO")</f>
        <v>PREÇO VÁLIDO</v>
      </c>
    </row>
    <row r="168" spans="1:16" ht="24.95" customHeight="1">
      <c r="A168" s="3" t="s">
        <v>21</v>
      </c>
      <c r="B168" s="3" t="s">
        <v>236</v>
      </c>
      <c r="C168" s="3" t="s">
        <v>237</v>
      </c>
      <c r="D168" s="3" t="s">
        <v>26</v>
      </c>
      <c r="E168" s="3">
        <v>8</v>
      </c>
      <c r="F168" s="2">
        <v>4.33</v>
      </c>
      <c r="G168" s="2">
        <v>7.18</v>
      </c>
      <c r="H168" s="2">
        <f t="shared" si="49"/>
        <v>11.51</v>
      </c>
      <c r="I168" s="4">
        <v>29.79</v>
      </c>
      <c r="J168" s="2">
        <f t="shared" si="50"/>
        <v>5.6199069999999995</v>
      </c>
      <c r="K168" s="2">
        <f t="shared" si="51"/>
        <v>9.3189220000000006</v>
      </c>
      <c r="L168" s="2">
        <f t="shared" si="52"/>
        <v>14.93</v>
      </c>
      <c r="M168" s="2">
        <f t="shared" si="53"/>
        <v>44.93</v>
      </c>
      <c r="N168" s="2">
        <f t="shared" si="54"/>
        <v>74.5</v>
      </c>
      <c r="O168" s="2">
        <f t="shared" si="55"/>
        <v>119.44</v>
      </c>
      <c r="P168" s="3" t="str">
        <f>IF(O168&lt;=(Referencial!O168*1.05),"PREÇO VÁLIDO","PREÇO INVÁLIDO")</f>
        <v>PREÇO VÁLIDO</v>
      </c>
    </row>
    <row r="169" spans="1:16" ht="24.95" customHeight="1">
      <c r="A169" s="3" t="s">
        <v>21</v>
      </c>
      <c r="B169" s="3" t="s">
        <v>238</v>
      </c>
      <c r="C169" s="3" t="s">
        <v>239</v>
      </c>
      <c r="D169" s="3" t="s">
        <v>26</v>
      </c>
      <c r="E169" s="3">
        <v>4</v>
      </c>
      <c r="F169" s="2">
        <v>7.91</v>
      </c>
      <c r="G169" s="2">
        <v>7.79</v>
      </c>
      <c r="H169" s="2">
        <f t="shared" si="49"/>
        <v>15.7</v>
      </c>
      <c r="I169" s="4">
        <v>29.79</v>
      </c>
      <c r="J169" s="2">
        <f t="shared" si="50"/>
        <v>10.266389</v>
      </c>
      <c r="K169" s="2">
        <f t="shared" si="51"/>
        <v>10.110641000000001</v>
      </c>
      <c r="L169" s="2">
        <f t="shared" si="52"/>
        <v>20.37</v>
      </c>
      <c r="M169" s="2">
        <f t="shared" si="53"/>
        <v>41.05</v>
      </c>
      <c r="N169" s="2">
        <f t="shared" si="54"/>
        <v>40.42</v>
      </c>
      <c r="O169" s="2">
        <f t="shared" si="55"/>
        <v>81.48</v>
      </c>
      <c r="P169" s="3" t="str">
        <f>IF(O169&lt;=(Referencial!O169*1.05),"PREÇO VÁLIDO","PREÇO INVÁLIDO")</f>
        <v>PREÇO VÁLIDO</v>
      </c>
    </row>
    <row r="170" spans="1:16" ht="24.95" customHeight="1">
      <c r="A170" s="3" t="s">
        <v>21</v>
      </c>
      <c r="B170" s="3" t="s">
        <v>240</v>
      </c>
      <c r="C170" s="3" t="s">
        <v>241</v>
      </c>
      <c r="D170" s="3" t="s">
        <v>26</v>
      </c>
      <c r="E170" s="3">
        <v>3</v>
      </c>
      <c r="F170" s="2">
        <v>17.82</v>
      </c>
      <c r="G170" s="2">
        <v>10.88</v>
      </c>
      <c r="H170" s="2">
        <f t="shared" si="49"/>
        <v>28.700000000000003</v>
      </c>
      <c r="I170" s="4">
        <v>29.79</v>
      </c>
      <c r="J170" s="2">
        <f t="shared" si="50"/>
        <v>23.128578000000001</v>
      </c>
      <c r="K170" s="2">
        <f t="shared" si="51"/>
        <v>14.121152</v>
      </c>
      <c r="L170" s="2">
        <f t="shared" si="52"/>
        <v>37.24</v>
      </c>
      <c r="M170" s="2">
        <f t="shared" si="53"/>
        <v>69.36</v>
      </c>
      <c r="N170" s="2">
        <f t="shared" si="54"/>
        <v>42.35</v>
      </c>
      <c r="O170" s="2">
        <f t="shared" si="55"/>
        <v>111.72</v>
      </c>
      <c r="P170" s="3" t="str">
        <f>IF(O170&lt;=(Referencial!O170*1.05),"PREÇO VÁLIDO","PREÇO INVÁLIDO")</f>
        <v>PREÇO VÁLIDO</v>
      </c>
    </row>
    <row r="171" spans="1:16" ht="24.95" customHeight="1">
      <c r="A171" s="3" t="s">
        <v>21</v>
      </c>
      <c r="B171" s="3" t="s">
        <v>242</v>
      </c>
      <c r="C171" s="3" t="s">
        <v>243</v>
      </c>
      <c r="D171" s="3" t="s">
        <v>26</v>
      </c>
      <c r="E171" s="3">
        <v>1</v>
      </c>
      <c r="F171" s="2">
        <v>17.149999999999999</v>
      </c>
      <c r="G171" s="2">
        <v>10.4</v>
      </c>
      <c r="H171" s="2">
        <f t="shared" si="49"/>
        <v>27.549999999999997</v>
      </c>
      <c r="I171" s="4">
        <v>29.79</v>
      </c>
      <c r="J171" s="2">
        <f t="shared" si="50"/>
        <v>22.258984999999999</v>
      </c>
      <c r="K171" s="2">
        <f t="shared" si="51"/>
        <v>13.49816</v>
      </c>
      <c r="L171" s="2">
        <f t="shared" si="52"/>
        <v>35.75</v>
      </c>
      <c r="M171" s="2">
        <f t="shared" si="53"/>
        <v>22.25</v>
      </c>
      <c r="N171" s="2">
        <f t="shared" si="54"/>
        <v>13.49</v>
      </c>
      <c r="O171" s="2">
        <f t="shared" si="55"/>
        <v>35.75</v>
      </c>
      <c r="P171" s="3" t="str">
        <f>IF(O171&lt;=(Referencial!O171*1.05),"PREÇO VÁLIDO","PREÇO INVÁLIDO")</f>
        <v>PREÇO VÁLIDO</v>
      </c>
    </row>
    <row r="172" spans="1:16" ht="24.95" customHeight="1">
      <c r="A172" s="3" t="s">
        <v>21</v>
      </c>
      <c r="B172" s="3" t="s">
        <v>244</v>
      </c>
      <c r="C172" s="3" t="s">
        <v>245</v>
      </c>
      <c r="D172" s="3" t="s">
        <v>26</v>
      </c>
      <c r="E172" s="3">
        <v>2</v>
      </c>
      <c r="F172" s="2">
        <v>38.36</v>
      </c>
      <c r="G172" s="2">
        <v>14.52</v>
      </c>
      <c r="H172" s="2">
        <f t="shared" si="49"/>
        <v>52.879999999999995</v>
      </c>
      <c r="I172" s="4">
        <v>29.79</v>
      </c>
      <c r="J172" s="2">
        <f t="shared" si="50"/>
        <v>49.787444000000001</v>
      </c>
      <c r="K172" s="2">
        <f t="shared" si="51"/>
        <v>18.845507999999999</v>
      </c>
      <c r="L172" s="2">
        <f t="shared" si="52"/>
        <v>68.63</v>
      </c>
      <c r="M172" s="2">
        <f t="shared" si="53"/>
        <v>99.57</v>
      </c>
      <c r="N172" s="2">
        <f t="shared" si="54"/>
        <v>37.68</v>
      </c>
      <c r="O172" s="2">
        <f t="shared" si="55"/>
        <v>137.26</v>
      </c>
      <c r="P172" s="3" t="str">
        <f>IF(O172&lt;=(Referencial!O172*1.05),"PREÇO VÁLIDO","PREÇO INVÁLIDO")</f>
        <v>PREÇO VÁLIDO</v>
      </c>
    </row>
    <row r="173" spans="1:16" ht="24.95" customHeight="1">
      <c r="A173" s="3" t="s">
        <v>21</v>
      </c>
      <c r="B173" s="3" t="s">
        <v>246</v>
      </c>
      <c r="C173" s="3" t="s">
        <v>247</v>
      </c>
      <c r="D173" s="3" t="s">
        <v>26</v>
      </c>
      <c r="E173" s="3">
        <v>1</v>
      </c>
      <c r="F173" s="2">
        <v>33.729999999999997</v>
      </c>
      <c r="G173" s="2">
        <v>0</v>
      </c>
      <c r="H173" s="2">
        <f t="shared" si="49"/>
        <v>33.729999999999997</v>
      </c>
      <c r="I173" s="4">
        <v>29.79</v>
      </c>
      <c r="J173" s="2">
        <f t="shared" si="50"/>
        <v>43.778166999999996</v>
      </c>
      <c r="K173" s="2">
        <f t="shared" si="51"/>
        <v>0</v>
      </c>
      <c r="L173" s="2">
        <f t="shared" si="52"/>
        <v>43.77</v>
      </c>
      <c r="M173" s="2">
        <f t="shared" si="53"/>
        <v>43.77</v>
      </c>
      <c r="N173" s="2">
        <f t="shared" si="54"/>
        <v>0</v>
      </c>
      <c r="O173" s="2">
        <f t="shared" si="55"/>
        <v>43.77</v>
      </c>
      <c r="P173" s="3" t="str">
        <f>IF(O173&lt;=(Referencial!O173*1.05),"PREÇO VÁLIDO","PREÇO INVÁLIDO")</f>
        <v>PREÇO VÁLIDO</v>
      </c>
    </row>
    <row r="174" spans="1:16" ht="24.95" customHeight="1">
      <c r="A174" s="3" t="s">
        <v>21</v>
      </c>
      <c r="B174" s="3" t="s">
        <v>248</v>
      </c>
      <c r="C174" s="3" t="s">
        <v>249</v>
      </c>
      <c r="D174" s="3" t="s">
        <v>26</v>
      </c>
      <c r="E174" s="3">
        <v>1</v>
      </c>
      <c r="F174" s="2">
        <v>14.8</v>
      </c>
      <c r="G174" s="2">
        <v>10.4</v>
      </c>
      <c r="H174" s="2">
        <f t="shared" si="49"/>
        <v>25.200000000000003</v>
      </c>
      <c r="I174" s="4">
        <v>29.79</v>
      </c>
      <c r="J174" s="2">
        <f t="shared" si="50"/>
        <v>19.208919999999999</v>
      </c>
      <c r="K174" s="2">
        <f t="shared" si="51"/>
        <v>13.49816</v>
      </c>
      <c r="L174" s="2">
        <f t="shared" si="52"/>
        <v>32.700000000000003</v>
      </c>
      <c r="M174" s="2">
        <f t="shared" si="53"/>
        <v>19.2</v>
      </c>
      <c r="N174" s="2">
        <f t="shared" si="54"/>
        <v>13.49</v>
      </c>
      <c r="O174" s="2">
        <f t="shared" si="55"/>
        <v>32.700000000000003</v>
      </c>
      <c r="P174" s="3" t="str">
        <f>IF(O174&lt;=(Referencial!O174*1.05),"PREÇO VÁLIDO","PREÇO INVÁLIDO")</f>
        <v>PREÇO VÁLIDO</v>
      </c>
    </row>
    <row r="175" spans="1:16" ht="24.95" customHeight="1">
      <c r="A175" s="3" t="s">
        <v>21</v>
      </c>
      <c r="B175" s="3" t="s">
        <v>250</v>
      </c>
      <c r="C175" s="3" t="s">
        <v>251</v>
      </c>
      <c r="D175" s="3" t="s">
        <v>26</v>
      </c>
      <c r="E175" s="3">
        <v>3</v>
      </c>
      <c r="F175" s="2">
        <v>62.71</v>
      </c>
      <c r="G175" s="2">
        <v>23.92</v>
      </c>
      <c r="H175" s="2">
        <f t="shared" si="49"/>
        <v>86.63</v>
      </c>
      <c r="I175" s="4">
        <v>29.79</v>
      </c>
      <c r="J175" s="2">
        <f t="shared" si="50"/>
        <v>81.391309000000007</v>
      </c>
      <c r="K175" s="2">
        <f t="shared" si="51"/>
        <v>31.045768000000002</v>
      </c>
      <c r="L175" s="2">
        <f t="shared" si="52"/>
        <v>112.43</v>
      </c>
      <c r="M175" s="2">
        <f t="shared" si="53"/>
        <v>244.15</v>
      </c>
      <c r="N175" s="2">
        <f t="shared" si="54"/>
        <v>93.13</v>
      </c>
      <c r="O175" s="2">
        <f t="shared" si="55"/>
        <v>337.29</v>
      </c>
      <c r="P175" s="3" t="str">
        <f>IF(O175&lt;=(Referencial!O175*1.05),"PREÇO VÁLIDO","PREÇO INVÁLIDO")</f>
        <v>PREÇO VÁLIDO</v>
      </c>
    </row>
    <row r="176" spans="1:16" ht="24.95" customHeight="1">
      <c r="A176" s="3" t="s">
        <v>21</v>
      </c>
      <c r="B176" s="3" t="s">
        <v>252</v>
      </c>
      <c r="C176" s="3" t="s">
        <v>253</v>
      </c>
      <c r="D176" s="3" t="s">
        <v>26</v>
      </c>
      <c r="E176" s="3">
        <v>1</v>
      </c>
      <c r="F176" s="2">
        <v>6074.66</v>
      </c>
      <c r="G176" s="2">
        <v>0</v>
      </c>
      <c r="H176" s="2">
        <f t="shared" si="49"/>
        <v>6074.66</v>
      </c>
      <c r="I176" s="4">
        <v>29.79</v>
      </c>
      <c r="J176" s="2">
        <f t="shared" si="50"/>
        <v>7884.3012140000001</v>
      </c>
      <c r="K176" s="2">
        <f t="shared" si="51"/>
        <v>0</v>
      </c>
      <c r="L176" s="2">
        <f t="shared" si="52"/>
        <v>7884.3</v>
      </c>
      <c r="M176" s="2">
        <f t="shared" si="53"/>
        <v>7884.3</v>
      </c>
      <c r="N176" s="2">
        <f t="shared" si="54"/>
        <v>0</v>
      </c>
      <c r="O176" s="2">
        <f t="shared" si="55"/>
        <v>7884.3</v>
      </c>
      <c r="P176" s="3" t="str">
        <f>IF(O176&lt;=(Referencial!O176*1.05),"PREÇO VÁLIDO","PREÇO INVÁLIDO")</f>
        <v>PREÇO VÁLIDO</v>
      </c>
    </row>
    <row r="177" spans="1:17" ht="24.95" customHeight="1">
      <c r="A177" s="3" t="s">
        <v>21</v>
      </c>
      <c r="B177" s="3" t="s">
        <v>254</v>
      </c>
      <c r="C177" s="3" t="s">
        <v>255</v>
      </c>
      <c r="D177" s="3" t="s">
        <v>26</v>
      </c>
      <c r="E177" s="3">
        <v>1</v>
      </c>
      <c r="F177" s="2">
        <v>1779.94</v>
      </c>
      <c r="G177" s="2">
        <v>0</v>
      </c>
      <c r="H177" s="2">
        <f t="shared" si="49"/>
        <v>1779.94</v>
      </c>
      <c r="I177" s="4">
        <v>29.79</v>
      </c>
      <c r="J177" s="2">
        <f t="shared" si="50"/>
        <v>2310.1841260000001</v>
      </c>
      <c r="K177" s="2">
        <f t="shared" si="51"/>
        <v>0</v>
      </c>
      <c r="L177" s="2">
        <f t="shared" si="52"/>
        <v>2310.1799999999998</v>
      </c>
      <c r="M177" s="2">
        <f t="shared" si="53"/>
        <v>2310.1799999999998</v>
      </c>
      <c r="N177" s="2">
        <f t="shared" si="54"/>
        <v>0</v>
      </c>
      <c r="O177" s="2">
        <f t="shared" si="55"/>
        <v>2310.1799999999998</v>
      </c>
      <c r="P177" s="3" t="str">
        <f>IF(O177&lt;=(Referencial!O177*1.05),"PREÇO VÁLIDO","PREÇO INVÁLIDO")</f>
        <v>PREÇO VÁLIDO</v>
      </c>
    </row>
    <row r="178" spans="1:17" ht="24.95" customHeight="1">
      <c r="A178" s="3" t="s">
        <v>21</v>
      </c>
      <c r="B178" s="3" t="s">
        <v>256</v>
      </c>
      <c r="C178" s="3" t="s">
        <v>257</v>
      </c>
      <c r="D178" s="3" t="s">
        <v>26</v>
      </c>
      <c r="E178" s="3">
        <v>1</v>
      </c>
      <c r="F178" s="2">
        <v>485.26</v>
      </c>
      <c r="G178" s="2">
        <v>0</v>
      </c>
      <c r="H178" s="2">
        <f t="shared" si="49"/>
        <v>485.26</v>
      </c>
      <c r="I178" s="4">
        <v>29.79</v>
      </c>
      <c r="J178" s="2">
        <f t="shared" si="50"/>
        <v>629.81895399999996</v>
      </c>
      <c r="K178" s="2">
        <f t="shared" si="51"/>
        <v>0</v>
      </c>
      <c r="L178" s="2">
        <f t="shared" si="52"/>
        <v>629.80999999999995</v>
      </c>
      <c r="M178" s="2">
        <f t="shared" si="53"/>
        <v>629.80999999999995</v>
      </c>
      <c r="N178" s="2">
        <f t="shared" si="54"/>
        <v>0</v>
      </c>
      <c r="O178" s="2">
        <f t="shared" si="55"/>
        <v>629.80999999999995</v>
      </c>
      <c r="P178" s="3" t="str">
        <f>IF(O178&lt;=(Referencial!O178*1.05),"PREÇO VÁLIDO","PREÇO INVÁLIDO")</f>
        <v>PREÇO VÁLIDO</v>
      </c>
    </row>
    <row r="179" spans="1:17" ht="24.95" customHeight="1">
      <c r="A179" s="3" t="s">
        <v>21</v>
      </c>
      <c r="B179" s="3" t="s">
        <v>258</v>
      </c>
      <c r="C179" s="3" t="s">
        <v>259</v>
      </c>
      <c r="D179" s="3" t="s">
        <v>26</v>
      </c>
      <c r="E179" s="3">
        <v>3</v>
      </c>
      <c r="F179" s="2">
        <v>627.20000000000005</v>
      </c>
      <c r="G179" s="2">
        <v>0</v>
      </c>
      <c r="H179" s="2">
        <f t="shared" si="49"/>
        <v>627.20000000000005</v>
      </c>
      <c r="I179" s="4">
        <v>29.79</v>
      </c>
      <c r="J179" s="2">
        <f t="shared" si="50"/>
        <v>814.04288000000008</v>
      </c>
      <c r="K179" s="2">
        <f t="shared" si="51"/>
        <v>0</v>
      </c>
      <c r="L179" s="2">
        <f t="shared" si="52"/>
        <v>814.04</v>
      </c>
      <c r="M179" s="2">
        <f t="shared" si="53"/>
        <v>2442.12</v>
      </c>
      <c r="N179" s="2">
        <f t="shared" si="54"/>
        <v>0</v>
      </c>
      <c r="O179" s="2">
        <f t="shared" si="55"/>
        <v>2442.12</v>
      </c>
      <c r="P179" s="3" t="str">
        <f>IF(O179&lt;=(Referencial!O179*1.05),"PREÇO VÁLIDO","PREÇO INVÁLIDO")</f>
        <v>PREÇO VÁLIDO</v>
      </c>
    </row>
    <row r="180" spans="1:17" ht="24.95" customHeight="1">
      <c r="A180" s="3" t="s">
        <v>21</v>
      </c>
      <c r="B180" s="3" t="s">
        <v>260</v>
      </c>
      <c r="C180" s="3" t="s">
        <v>261</v>
      </c>
      <c r="D180" s="3" t="s">
        <v>26</v>
      </c>
      <c r="E180" s="3">
        <v>1</v>
      </c>
      <c r="F180" s="2">
        <v>903.12</v>
      </c>
      <c r="G180" s="2">
        <v>0</v>
      </c>
      <c r="H180" s="2">
        <f t="shared" si="49"/>
        <v>903.12</v>
      </c>
      <c r="I180" s="4">
        <v>29.79</v>
      </c>
      <c r="J180" s="2">
        <f t="shared" si="50"/>
        <v>1172.1594479999999</v>
      </c>
      <c r="K180" s="2">
        <f t="shared" si="51"/>
        <v>0</v>
      </c>
      <c r="L180" s="2">
        <f t="shared" si="52"/>
        <v>1172.1500000000001</v>
      </c>
      <c r="M180" s="2">
        <f t="shared" si="53"/>
        <v>1172.1500000000001</v>
      </c>
      <c r="N180" s="2">
        <f t="shared" si="54"/>
        <v>0</v>
      </c>
      <c r="O180" s="2">
        <f t="shared" si="55"/>
        <v>1172.1500000000001</v>
      </c>
      <c r="P180" s="3" t="str">
        <f>IF(O180&lt;=(Referencial!O180*1.05),"PREÇO VÁLIDO","PREÇO INVÁLIDO")</f>
        <v>PREÇO VÁLIDO</v>
      </c>
    </row>
    <row r="181" spans="1:17" ht="24.95" customHeight="1">
      <c r="A181" s="3" t="s">
        <v>21</v>
      </c>
      <c r="B181" s="3" t="s">
        <v>262</v>
      </c>
      <c r="C181" s="3" t="s">
        <v>263</v>
      </c>
      <c r="D181" s="3" t="s">
        <v>36</v>
      </c>
      <c r="E181" s="3">
        <v>6.49</v>
      </c>
      <c r="F181" s="2">
        <v>0</v>
      </c>
      <c r="G181" s="2">
        <v>92.68</v>
      </c>
      <c r="H181" s="2">
        <f t="shared" si="49"/>
        <v>92.68</v>
      </c>
      <c r="I181" s="4">
        <v>29.79</v>
      </c>
      <c r="J181" s="2">
        <f t="shared" si="50"/>
        <v>0</v>
      </c>
      <c r="K181" s="2">
        <f t="shared" si="51"/>
        <v>120.28937200000001</v>
      </c>
      <c r="L181" s="2">
        <f t="shared" si="52"/>
        <v>120.28</v>
      </c>
      <c r="M181" s="2">
        <f t="shared" si="53"/>
        <v>0</v>
      </c>
      <c r="N181" s="2">
        <f t="shared" si="54"/>
        <v>780.61</v>
      </c>
      <c r="O181" s="2">
        <f t="shared" si="55"/>
        <v>780.61</v>
      </c>
      <c r="P181" s="3" t="str">
        <f>IF(O181&lt;=(Referencial!O181*1.05),"PREÇO VÁLIDO","PREÇO INVÁLIDO")</f>
        <v>PREÇO VÁLIDO</v>
      </c>
    </row>
    <row r="182" spans="1:17" ht="24.95" customHeight="1">
      <c r="A182" s="3" t="s">
        <v>21</v>
      </c>
      <c r="B182" s="3" t="s">
        <v>264</v>
      </c>
      <c r="C182" s="3" t="s">
        <v>265</v>
      </c>
      <c r="D182" s="3" t="s">
        <v>36</v>
      </c>
      <c r="E182" s="3">
        <v>6.49</v>
      </c>
      <c r="F182" s="2">
        <v>3.31</v>
      </c>
      <c r="G182" s="2">
        <v>25.7</v>
      </c>
      <c r="H182" s="2">
        <f t="shared" si="49"/>
        <v>29.009999999999998</v>
      </c>
      <c r="I182" s="4">
        <v>29.79</v>
      </c>
      <c r="J182" s="2">
        <f t="shared" si="50"/>
        <v>4.296049</v>
      </c>
      <c r="K182" s="2">
        <f t="shared" si="51"/>
        <v>33.356029999999997</v>
      </c>
      <c r="L182" s="2">
        <f t="shared" si="52"/>
        <v>37.65</v>
      </c>
      <c r="M182" s="2">
        <f t="shared" si="53"/>
        <v>27.87</v>
      </c>
      <c r="N182" s="2">
        <f t="shared" si="54"/>
        <v>216.46</v>
      </c>
      <c r="O182" s="2">
        <f t="shared" si="55"/>
        <v>244.34</v>
      </c>
      <c r="P182" s="3" t="str">
        <f>IF(O182&lt;=(Referencial!O182*1.05),"PREÇO VÁLIDO","PREÇO INVÁLIDO")</f>
        <v>PREÇO VÁLIDO</v>
      </c>
    </row>
    <row r="183" spans="1:17" ht="24.95" customHeight="1">
      <c r="A183" s="3" t="s">
        <v>21</v>
      </c>
      <c r="B183" s="3"/>
      <c r="C183" s="3" t="s">
        <v>266</v>
      </c>
      <c r="D183" s="3"/>
      <c r="E183" s="3">
        <v>0</v>
      </c>
      <c r="F183" s="2"/>
      <c r="G183" s="2"/>
      <c r="H183" s="3"/>
      <c r="I183" s="4"/>
      <c r="J183" s="3"/>
      <c r="K183" s="3"/>
      <c r="L183" s="3"/>
      <c r="M183" s="3"/>
      <c r="N183" s="3"/>
      <c r="O183" s="3"/>
      <c r="P183" s="3"/>
    </row>
    <row r="184" spans="1:17" ht="24.95" customHeight="1">
      <c r="A184" s="3" t="s">
        <v>21</v>
      </c>
      <c r="B184" s="3" t="s">
        <v>267</v>
      </c>
      <c r="C184" s="3" t="s">
        <v>268</v>
      </c>
      <c r="D184" s="3" t="s">
        <v>43</v>
      </c>
      <c r="E184" s="3">
        <v>6</v>
      </c>
      <c r="F184" s="2">
        <v>61.81</v>
      </c>
      <c r="G184" s="2">
        <v>19.059999999999999</v>
      </c>
      <c r="H184" s="2">
        <f>F184+G184</f>
        <v>80.87</v>
      </c>
      <c r="I184" s="4">
        <v>29.79</v>
      </c>
      <c r="J184" s="2">
        <f>F184+(I184/100*F184)</f>
        <v>80.223199000000008</v>
      </c>
      <c r="K184" s="2">
        <f>G184+(I184/100*G184)</f>
        <v>24.737973999999998</v>
      </c>
      <c r="L184" s="2">
        <f>TRUNC(J184+K184,2)</f>
        <v>104.96</v>
      </c>
      <c r="M184" s="2">
        <f>TRUNC(IF((J184+K184), (J184/(J184+K184)*O184), 0),2)</f>
        <v>481.33</v>
      </c>
      <c r="N184" s="2">
        <f>TRUNC(IF((J184+K184), (K184/(J184+K184)*O184), 0),2)</f>
        <v>148.41999999999999</v>
      </c>
      <c r="O184" s="2">
        <f>TRUNC(L184*E184,2)</f>
        <v>629.76</v>
      </c>
      <c r="P184" s="3" t="str">
        <f>IF(O184&lt;=(Referencial!O184*1.05),"PREÇO VÁLIDO","PREÇO INVÁLIDO")</f>
        <v>PREÇO VÁLIDO</v>
      </c>
    </row>
    <row r="185" spans="1:17">
      <c r="N185" s="7" t="s">
        <v>98</v>
      </c>
      <c r="O185" s="8">
        <f>TRUNC(SUM(O148:O184),2)</f>
        <v>26619.51</v>
      </c>
    </row>
    <row r="187" spans="1:17">
      <c r="A187" s="9" t="s">
        <v>269</v>
      </c>
    </row>
    <row r="188" spans="1:17">
      <c r="A188" s="11" t="s">
        <v>4</v>
      </c>
      <c r="B188" s="11" t="s">
        <v>5</v>
      </c>
      <c r="C188" s="11" t="s">
        <v>6</v>
      </c>
      <c r="D188" s="11" t="s">
        <v>7</v>
      </c>
      <c r="E188" s="11" t="s">
        <v>8</v>
      </c>
      <c r="F188" s="11" t="s">
        <v>9</v>
      </c>
      <c r="G188" s="11" t="s">
        <v>10</v>
      </c>
      <c r="H188" s="11" t="s">
        <v>12</v>
      </c>
      <c r="I188" s="11" t="s">
        <v>13</v>
      </c>
      <c r="J188" s="11" t="s">
        <v>14</v>
      </c>
      <c r="K188" s="11" t="s">
        <v>15</v>
      </c>
      <c r="L188" s="11" t="s">
        <v>11</v>
      </c>
      <c r="M188" s="11" t="s">
        <v>16</v>
      </c>
      <c r="N188" s="11" t="s">
        <v>17</v>
      </c>
      <c r="O188" s="11" t="s">
        <v>18</v>
      </c>
      <c r="P188" s="11" t="s">
        <v>19</v>
      </c>
      <c r="Q188" s="11" t="s">
        <v>20</v>
      </c>
    </row>
    <row r="189" spans="1:17" ht="24.95" customHeight="1">
      <c r="A189" s="3" t="s">
        <v>21</v>
      </c>
      <c r="B189" s="3"/>
      <c r="C189" s="3" t="s">
        <v>270</v>
      </c>
      <c r="D189" s="3"/>
      <c r="E189" s="3">
        <v>0</v>
      </c>
      <c r="F189" s="2"/>
      <c r="G189" s="2"/>
      <c r="H189" s="3"/>
      <c r="I189" s="4"/>
      <c r="J189" s="3"/>
      <c r="K189" s="3"/>
      <c r="L189" s="3"/>
      <c r="M189" s="3"/>
      <c r="N189" s="3"/>
      <c r="O189" s="3"/>
      <c r="P189" s="3"/>
    </row>
    <row r="190" spans="1:17" ht="24.95" customHeight="1">
      <c r="A190" s="3" t="s">
        <v>21</v>
      </c>
      <c r="B190" s="3"/>
      <c r="C190" s="3" t="s">
        <v>271</v>
      </c>
      <c r="D190" s="3"/>
      <c r="E190" s="3">
        <v>0</v>
      </c>
      <c r="F190" s="2"/>
      <c r="G190" s="2"/>
      <c r="H190" s="3"/>
      <c r="I190" s="4"/>
      <c r="J190" s="3"/>
      <c r="K190" s="3"/>
      <c r="L190" s="3"/>
      <c r="M190" s="3"/>
      <c r="N190" s="3"/>
      <c r="O190" s="3"/>
      <c r="P190" s="3"/>
    </row>
    <row r="191" spans="1:17" ht="24.95" customHeight="1">
      <c r="A191" s="3" t="s">
        <v>21</v>
      </c>
      <c r="B191" s="3" t="s">
        <v>272</v>
      </c>
      <c r="C191" s="3" t="s">
        <v>273</v>
      </c>
      <c r="D191" s="3" t="s">
        <v>26</v>
      </c>
      <c r="E191" s="3">
        <v>58</v>
      </c>
      <c r="F191" s="2">
        <v>15.55</v>
      </c>
      <c r="G191" s="2">
        <v>29.92</v>
      </c>
      <c r="H191" s="2">
        <f>F191+G191</f>
        <v>45.47</v>
      </c>
      <c r="I191" s="4">
        <v>29.79</v>
      </c>
      <c r="J191" s="2">
        <f>F191+(I191/100*F191)</f>
        <v>20.182345000000002</v>
      </c>
      <c r="K191" s="2">
        <f>G191+(I191/100*G191)</f>
        <v>38.833168000000001</v>
      </c>
      <c r="L191" s="2">
        <f>TRUNC(J191+K191,2)</f>
        <v>59.01</v>
      </c>
      <c r="M191" s="2">
        <f>TRUNC(IF((J191+K191), (J191/(J191+K191)*O191), 0),2)</f>
        <v>1170.46</v>
      </c>
      <c r="N191" s="2">
        <f>TRUNC(IF((J191+K191), (K191/(J191+K191)*O191), 0),2)</f>
        <v>2252.11</v>
      </c>
      <c r="O191" s="2">
        <f>TRUNC(L191*E191,2)</f>
        <v>3422.58</v>
      </c>
      <c r="P191" s="3" t="str">
        <f>IF(O191&lt;=(Referencial!O191*1.05),"PREÇO VÁLIDO","PREÇO INVÁLIDO")</f>
        <v>PREÇO VÁLIDO</v>
      </c>
    </row>
    <row r="192" spans="1:17" ht="24.95" customHeight="1">
      <c r="A192" s="3" t="s">
        <v>21</v>
      </c>
      <c r="B192" s="3" t="s">
        <v>274</v>
      </c>
      <c r="C192" s="3" t="s">
        <v>275</v>
      </c>
      <c r="D192" s="3" t="s">
        <v>26</v>
      </c>
      <c r="E192" s="3">
        <v>20</v>
      </c>
      <c r="F192" s="2">
        <v>12.17</v>
      </c>
      <c r="G192" s="2">
        <v>24.19</v>
      </c>
      <c r="H192" s="2">
        <f>F192+G192</f>
        <v>36.36</v>
      </c>
      <c r="I192" s="4">
        <v>29.79</v>
      </c>
      <c r="J192" s="2">
        <f>F192+(I192/100*F192)</f>
        <v>15.795442999999999</v>
      </c>
      <c r="K192" s="2">
        <f>G192+(I192/100*G192)</f>
        <v>31.396201000000001</v>
      </c>
      <c r="L192" s="2">
        <f>TRUNC(J192+K192,2)</f>
        <v>47.19</v>
      </c>
      <c r="M192" s="2">
        <f>TRUNC(IF((J192+K192), (J192/(J192+K192)*O192), 0),2)</f>
        <v>315.89</v>
      </c>
      <c r="N192" s="2">
        <f>TRUNC(IF((J192+K192), (K192/(J192+K192)*O192), 0),2)</f>
        <v>627.9</v>
      </c>
      <c r="O192" s="2">
        <f>TRUNC(L192*E192,2)</f>
        <v>943.8</v>
      </c>
      <c r="P192" s="3" t="str">
        <f>IF(O192&lt;=(Referencial!O192*1.05),"PREÇO VÁLIDO","PREÇO INVÁLIDO")</f>
        <v>PREÇO VÁLIDO</v>
      </c>
    </row>
    <row r="193" spans="1:16" ht="24.95" customHeight="1">
      <c r="A193" s="3" t="s">
        <v>21</v>
      </c>
      <c r="B193" s="3" t="s">
        <v>276</v>
      </c>
      <c r="C193" s="3" t="s">
        <v>277</v>
      </c>
      <c r="D193" s="3" t="s">
        <v>26</v>
      </c>
      <c r="E193" s="3">
        <v>5</v>
      </c>
      <c r="F193" s="2">
        <v>14.41</v>
      </c>
      <c r="G193" s="2">
        <v>29.92</v>
      </c>
      <c r="H193" s="2">
        <f>F193+G193</f>
        <v>44.33</v>
      </c>
      <c r="I193" s="4">
        <v>29.79</v>
      </c>
      <c r="J193" s="2">
        <f>F193+(I193/100*F193)</f>
        <v>18.702739000000001</v>
      </c>
      <c r="K193" s="2">
        <f>G193+(I193/100*G193)</f>
        <v>38.833168000000001</v>
      </c>
      <c r="L193" s="2">
        <f>TRUNC(J193+K193,2)</f>
        <v>57.53</v>
      </c>
      <c r="M193" s="2">
        <f>TRUNC(IF((J193+K193), (J193/(J193+K193)*O193), 0),2)</f>
        <v>93.5</v>
      </c>
      <c r="N193" s="2">
        <f>TRUNC(IF((J193+K193), (K193/(J193+K193)*O193), 0),2)</f>
        <v>194.14</v>
      </c>
      <c r="O193" s="2">
        <f>TRUNC(L193*E193,2)</f>
        <v>287.64999999999998</v>
      </c>
      <c r="P193" s="3" t="str">
        <f>IF(O193&lt;=(Referencial!O193*1.05),"PREÇO VÁLIDO","PREÇO INVÁLIDO")</f>
        <v>PREÇO VÁLIDO</v>
      </c>
    </row>
    <row r="194" spans="1:16" ht="24.95" customHeight="1">
      <c r="A194" s="3" t="s">
        <v>21</v>
      </c>
      <c r="B194" s="3" t="s">
        <v>278</v>
      </c>
      <c r="C194" s="3" t="s">
        <v>279</v>
      </c>
      <c r="D194" s="3" t="s">
        <v>26</v>
      </c>
      <c r="E194" s="3">
        <v>8</v>
      </c>
      <c r="F194" s="2">
        <v>37.299999999999997</v>
      </c>
      <c r="G194" s="2">
        <v>0</v>
      </c>
      <c r="H194" s="2">
        <f>F194+G194</f>
        <v>37.299999999999997</v>
      </c>
      <c r="I194" s="4">
        <v>29.79</v>
      </c>
      <c r="J194" s="2">
        <f>F194+(I194/100*F194)</f>
        <v>48.411669999999994</v>
      </c>
      <c r="K194" s="2">
        <f>G194+(I194/100*G194)</f>
        <v>0</v>
      </c>
      <c r="L194" s="2">
        <f>TRUNC(J194+K194,2)</f>
        <v>48.41</v>
      </c>
      <c r="M194" s="2">
        <f>TRUNC(IF((J194+K194), (J194/(J194+K194)*O194), 0),2)</f>
        <v>387.28</v>
      </c>
      <c r="N194" s="2">
        <f>TRUNC(IF((J194+K194), (K194/(J194+K194)*O194), 0),2)</f>
        <v>0</v>
      </c>
      <c r="O194" s="2">
        <f>TRUNC(L194*E194,2)</f>
        <v>387.28</v>
      </c>
      <c r="P194" s="3" t="str">
        <f>IF(O194&lt;=(Referencial!O194*1.05),"PREÇO VÁLIDO","PREÇO INVÁLIDO")</f>
        <v>PREÇO VÁLIDO</v>
      </c>
    </row>
    <row r="195" spans="1:16" ht="24.95" customHeight="1">
      <c r="A195" s="3" t="s">
        <v>21</v>
      </c>
      <c r="B195" s="3"/>
      <c r="C195" s="3" t="s">
        <v>280</v>
      </c>
      <c r="D195" s="3"/>
      <c r="E195" s="3">
        <v>0</v>
      </c>
      <c r="F195" s="2"/>
      <c r="G195" s="2"/>
      <c r="H195" s="3"/>
      <c r="I195" s="4"/>
      <c r="J195" s="3"/>
      <c r="K195" s="3"/>
      <c r="L195" s="3"/>
      <c r="M195" s="3"/>
      <c r="N195" s="3"/>
      <c r="O195" s="3"/>
      <c r="P195" s="3"/>
    </row>
    <row r="196" spans="1:16" ht="24.95" customHeight="1">
      <c r="A196" s="3" t="s">
        <v>21</v>
      </c>
      <c r="B196" s="3" t="s">
        <v>281</v>
      </c>
      <c r="C196" s="3" t="s">
        <v>282</v>
      </c>
      <c r="D196" s="3" t="s">
        <v>26</v>
      </c>
      <c r="E196" s="3">
        <v>115</v>
      </c>
      <c r="F196" s="2">
        <v>30.95</v>
      </c>
      <c r="G196" s="2">
        <v>0</v>
      </c>
      <c r="H196" s="2">
        <f>F196+G196</f>
        <v>30.95</v>
      </c>
      <c r="I196" s="4">
        <v>29.79</v>
      </c>
      <c r="J196" s="2">
        <f>F196+(I196/100*F196)</f>
        <v>40.170005000000003</v>
      </c>
      <c r="K196" s="2">
        <f>G196+(I196/100*G196)</f>
        <v>0</v>
      </c>
      <c r="L196" s="2">
        <f>TRUNC(J196+K196,2)</f>
        <v>40.17</v>
      </c>
      <c r="M196" s="2">
        <f>TRUNC(IF((J196+K196), (J196/(J196+K196)*O196), 0),2)</f>
        <v>4619.55</v>
      </c>
      <c r="N196" s="2">
        <f>TRUNC(IF((J196+K196), (K196/(J196+K196)*O196), 0),2)</f>
        <v>0</v>
      </c>
      <c r="O196" s="2">
        <f>TRUNC(L196*E196,2)</f>
        <v>4619.55</v>
      </c>
      <c r="P196" s="3" t="str">
        <f>IF(O196&lt;=(Referencial!O196*1.05),"PREÇO VÁLIDO","PREÇO INVÁLIDO")</f>
        <v>PREÇO VÁLIDO</v>
      </c>
    </row>
    <row r="197" spans="1:16" ht="24.95" customHeight="1">
      <c r="A197" s="3" t="s">
        <v>21</v>
      </c>
      <c r="B197" s="3" t="s">
        <v>283</v>
      </c>
      <c r="C197" s="3" t="s">
        <v>284</v>
      </c>
      <c r="D197" s="3" t="s">
        <v>26</v>
      </c>
      <c r="E197" s="3">
        <v>25</v>
      </c>
      <c r="F197" s="2">
        <v>23.28</v>
      </c>
      <c r="G197" s="2">
        <v>0</v>
      </c>
      <c r="H197" s="2">
        <f>F197+G197</f>
        <v>23.28</v>
      </c>
      <c r="I197" s="4">
        <v>29.79</v>
      </c>
      <c r="J197" s="2">
        <f>F197+(I197/100*F197)</f>
        <v>30.215112000000001</v>
      </c>
      <c r="K197" s="2">
        <f>G197+(I197/100*G197)</f>
        <v>0</v>
      </c>
      <c r="L197" s="2">
        <f>TRUNC(J197+K197,2)</f>
        <v>30.21</v>
      </c>
      <c r="M197" s="2">
        <f>TRUNC(IF((J197+K197), (J197/(J197+K197)*O197), 0),2)</f>
        <v>755.25</v>
      </c>
      <c r="N197" s="2">
        <f>TRUNC(IF((J197+K197), (K197/(J197+K197)*O197), 0),2)</f>
        <v>0</v>
      </c>
      <c r="O197" s="2">
        <f>TRUNC(L197*E197,2)</f>
        <v>755.25</v>
      </c>
      <c r="P197" s="3" t="str">
        <f>IF(O197&lt;=(Referencial!O197*1.05),"PREÇO VÁLIDO","PREÇO INVÁLIDO")</f>
        <v>PREÇO VÁLIDO</v>
      </c>
    </row>
    <row r="198" spans="1:16" ht="24.95" customHeight="1">
      <c r="A198" s="3" t="s">
        <v>21</v>
      </c>
      <c r="B198" s="3" t="s">
        <v>285</v>
      </c>
      <c r="C198" s="3" t="s">
        <v>286</v>
      </c>
      <c r="D198" s="3" t="s">
        <v>26</v>
      </c>
      <c r="E198" s="3">
        <v>5</v>
      </c>
      <c r="F198" s="2">
        <v>41.81</v>
      </c>
      <c r="G198" s="2">
        <v>0</v>
      </c>
      <c r="H198" s="2">
        <f>F198+G198</f>
        <v>41.81</v>
      </c>
      <c r="I198" s="4">
        <v>21.38</v>
      </c>
      <c r="J198" s="2">
        <f>F198+(I198/100*F198)</f>
        <v>50.748978000000001</v>
      </c>
      <c r="K198" s="2">
        <f>G198+(I198/100*G198)</f>
        <v>0</v>
      </c>
      <c r="L198" s="2">
        <f>TRUNC(J198+K198,2)</f>
        <v>50.74</v>
      </c>
      <c r="M198" s="2">
        <f>TRUNC(IF((J198+K198), (J198/(J198+K198)*O198), 0),2)</f>
        <v>253.7</v>
      </c>
      <c r="N198" s="2">
        <f>TRUNC(IF((J198+K198), (K198/(J198+K198)*O198), 0),2)</f>
        <v>0</v>
      </c>
      <c r="O198" s="2">
        <f>TRUNC(L198*E198,2)</f>
        <v>253.7</v>
      </c>
      <c r="P198" s="3" t="str">
        <f>IF(O198&lt;=(Referencial!O198*1.05),"PREÇO VÁLIDO","PREÇO INVÁLIDO")</f>
        <v>PREÇO VÁLIDO</v>
      </c>
    </row>
    <row r="199" spans="1:16" ht="24.95" customHeight="1">
      <c r="A199" s="3" t="s">
        <v>21</v>
      </c>
      <c r="B199" s="3" t="s">
        <v>287</v>
      </c>
      <c r="C199" s="3" t="s">
        <v>288</v>
      </c>
      <c r="D199" s="3" t="s">
        <v>26</v>
      </c>
      <c r="E199" s="3">
        <v>8</v>
      </c>
      <c r="F199" s="2">
        <v>200.65</v>
      </c>
      <c r="G199" s="2">
        <v>44.22</v>
      </c>
      <c r="H199" s="2">
        <f>F199+G199</f>
        <v>244.87</v>
      </c>
      <c r="I199" s="4">
        <v>29.79</v>
      </c>
      <c r="J199" s="2">
        <f>F199+(I199/100*F199)</f>
        <v>260.42363499999999</v>
      </c>
      <c r="K199" s="2">
        <f>G199+(I199/100*G199)</f>
        <v>57.393138</v>
      </c>
      <c r="L199" s="2">
        <f>TRUNC(J199+K199,2)</f>
        <v>317.81</v>
      </c>
      <c r="M199" s="2">
        <f>TRUNC(IF((J199+K199), (J199/(J199+K199)*O199), 0),2)</f>
        <v>2083.34</v>
      </c>
      <c r="N199" s="2">
        <f>TRUNC(IF((J199+K199), (K199/(J199+K199)*O199), 0),2)</f>
        <v>459.13</v>
      </c>
      <c r="O199" s="2">
        <f>TRUNC(L199*E199,2)</f>
        <v>2542.48</v>
      </c>
      <c r="P199" s="3" t="str">
        <f>IF(O199&lt;=(Referencial!O199*1.05),"PREÇO VÁLIDO","PREÇO INVÁLIDO")</f>
        <v>PREÇO VÁLIDO</v>
      </c>
    </row>
    <row r="200" spans="1:16" ht="24.95" customHeight="1">
      <c r="A200" s="3" t="s">
        <v>21</v>
      </c>
      <c r="B200" s="3"/>
      <c r="C200" s="3" t="s">
        <v>289</v>
      </c>
      <c r="D200" s="3"/>
      <c r="E200" s="3">
        <v>0</v>
      </c>
      <c r="F200" s="2"/>
      <c r="G200" s="2"/>
      <c r="H200" s="3"/>
      <c r="I200" s="4"/>
      <c r="J200" s="3"/>
      <c r="K200" s="3"/>
      <c r="L200" s="3"/>
      <c r="M200" s="3"/>
      <c r="N200" s="3"/>
      <c r="O200" s="3"/>
      <c r="P200" s="3"/>
    </row>
    <row r="201" spans="1:16" ht="24.95" customHeight="1">
      <c r="A201" s="3" t="s">
        <v>21</v>
      </c>
      <c r="B201" s="3" t="s">
        <v>290</v>
      </c>
      <c r="C201" s="3" t="s">
        <v>291</v>
      </c>
      <c r="D201" s="3" t="s">
        <v>43</v>
      </c>
      <c r="E201" s="3">
        <v>200</v>
      </c>
      <c r="F201" s="2">
        <v>4.05</v>
      </c>
      <c r="G201" s="2">
        <v>9</v>
      </c>
      <c r="H201" s="2">
        <f>F201+G201</f>
        <v>13.05</v>
      </c>
      <c r="I201" s="4">
        <v>29.79</v>
      </c>
      <c r="J201" s="2">
        <f>F201+(I201/100*F201)</f>
        <v>5.2564949999999993</v>
      </c>
      <c r="K201" s="2">
        <f>G201+(I201/100*G201)</f>
        <v>11.681100000000001</v>
      </c>
      <c r="L201" s="2">
        <f>TRUNC(J201+K201,2)</f>
        <v>16.93</v>
      </c>
      <c r="M201" s="2">
        <f>TRUNC(IF((J201+K201), (J201/(J201+K201)*O201), 0),2)</f>
        <v>1050.82</v>
      </c>
      <c r="N201" s="2">
        <f>TRUNC(IF((J201+K201), (K201/(J201+K201)*O201), 0),2)</f>
        <v>2335.17</v>
      </c>
      <c r="O201" s="2">
        <f>TRUNC(L201*E201,2)</f>
        <v>3386</v>
      </c>
      <c r="P201" s="3" t="str">
        <f>IF(O201&lt;=(Referencial!O201*1.05),"PREÇO VÁLIDO","PREÇO INVÁLIDO")</f>
        <v>PREÇO VÁLIDO</v>
      </c>
    </row>
    <row r="202" spans="1:16" ht="24.95" customHeight="1">
      <c r="A202" s="3" t="s">
        <v>21</v>
      </c>
      <c r="B202" s="3" t="s">
        <v>290</v>
      </c>
      <c r="C202" s="3" t="s">
        <v>291</v>
      </c>
      <c r="D202" s="3" t="s">
        <v>43</v>
      </c>
      <c r="E202" s="3">
        <v>100</v>
      </c>
      <c r="F202" s="2">
        <v>4.05</v>
      </c>
      <c r="G202" s="2">
        <v>9</v>
      </c>
      <c r="H202" s="2">
        <f>F202+G202</f>
        <v>13.05</v>
      </c>
      <c r="I202" s="4">
        <v>29.79</v>
      </c>
      <c r="J202" s="2">
        <f>F202+(I202/100*F202)</f>
        <v>5.2564949999999993</v>
      </c>
      <c r="K202" s="2">
        <f>G202+(I202/100*G202)</f>
        <v>11.681100000000001</v>
      </c>
      <c r="L202" s="2">
        <f>TRUNC(J202+K202,2)</f>
        <v>16.93</v>
      </c>
      <c r="M202" s="2">
        <f>TRUNC(IF((J202+K202), (J202/(J202+K202)*O202), 0),2)</f>
        <v>525.41</v>
      </c>
      <c r="N202" s="2">
        <f>TRUNC(IF((J202+K202), (K202/(J202+K202)*O202), 0),2)</f>
        <v>1167.58</v>
      </c>
      <c r="O202" s="2">
        <f>TRUNC(L202*E202,2)</f>
        <v>1693</v>
      </c>
      <c r="P202" s="3" t="str">
        <f>IF(O202&lt;=(Referencial!O202*1.05),"PREÇO VÁLIDO","PREÇO INVÁLIDO")</f>
        <v>PREÇO VÁLIDO</v>
      </c>
    </row>
    <row r="203" spans="1:16" ht="24.95" customHeight="1">
      <c r="A203" s="3" t="s">
        <v>21</v>
      </c>
      <c r="B203" s="3" t="s">
        <v>292</v>
      </c>
      <c r="C203" s="3" t="s">
        <v>293</v>
      </c>
      <c r="D203" s="3" t="s">
        <v>43</v>
      </c>
      <c r="E203" s="3">
        <v>100</v>
      </c>
      <c r="F203" s="2">
        <v>5.72</v>
      </c>
      <c r="G203" s="2">
        <v>6.35</v>
      </c>
      <c r="H203" s="2">
        <f>F203+G203</f>
        <v>12.07</v>
      </c>
      <c r="I203" s="4">
        <v>29.79</v>
      </c>
      <c r="J203" s="2">
        <f>F203+(I203/100*F203)</f>
        <v>7.4239879999999996</v>
      </c>
      <c r="K203" s="2">
        <f>G203+(I203/100*G203)</f>
        <v>8.2416649999999994</v>
      </c>
      <c r="L203" s="2">
        <f>TRUNC(J203+K203,2)</f>
        <v>15.66</v>
      </c>
      <c r="M203" s="2">
        <f>TRUNC(IF((J203+K203), (J203/(J203+K203)*O203), 0),2)</f>
        <v>742.13</v>
      </c>
      <c r="N203" s="2">
        <f>TRUNC(IF((J203+K203), (K203/(J203+K203)*O203), 0),2)</f>
        <v>823.86</v>
      </c>
      <c r="O203" s="2">
        <f>TRUNC(L203*E203,2)</f>
        <v>1566</v>
      </c>
      <c r="P203" s="3" t="str">
        <f>IF(O203&lt;=(Referencial!O203*1.05),"PREÇO VÁLIDO","PREÇO INVÁLIDO")</f>
        <v>PREÇO VÁLIDO</v>
      </c>
    </row>
    <row r="204" spans="1:16" ht="24.95" customHeight="1">
      <c r="A204" s="3" t="s">
        <v>21</v>
      </c>
      <c r="B204" s="3" t="s">
        <v>262</v>
      </c>
      <c r="C204" s="3" t="s">
        <v>263</v>
      </c>
      <c r="D204" s="3" t="s">
        <v>36</v>
      </c>
      <c r="E204" s="3">
        <v>8</v>
      </c>
      <c r="F204" s="2">
        <v>0</v>
      </c>
      <c r="G204" s="2">
        <v>92.68</v>
      </c>
      <c r="H204" s="2">
        <f>F204+G204</f>
        <v>92.68</v>
      </c>
      <c r="I204" s="4">
        <v>29.79</v>
      </c>
      <c r="J204" s="2">
        <f>F204+(I204/100*F204)</f>
        <v>0</v>
      </c>
      <c r="K204" s="2">
        <f>G204+(I204/100*G204)</f>
        <v>120.28937200000001</v>
      </c>
      <c r="L204" s="2">
        <f>TRUNC(J204+K204,2)</f>
        <v>120.28</v>
      </c>
      <c r="M204" s="2">
        <f>TRUNC(IF((J204+K204), (J204/(J204+K204)*O204), 0),2)</f>
        <v>0</v>
      </c>
      <c r="N204" s="2">
        <f>TRUNC(IF((J204+K204), (K204/(J204+K204)*O204), 0),2)</f>
        <v>962.24</v>
      </c>
      <c r="O204" s="2">
        <f>TRUNC(L204*E204,2)</f>
        <v>962.24</v>
      </c>
      <c r="P204" s="3" t="str">
        <f>IF(O204&lt;=(Referencial!O204*1.05),"PREÇO VÁLIDO","PREÇO INVÁLIDO")</f>
        <v>PREÇO VÁLIDO</v>
      </c>
    </row>
    <row r="205" spans="1:16" ht="24.95" customHeight="1">
      <c r="A205" s="3" t="s">
        <v>21</v>
      </c>
      <c r="B205" s="3" t="s">
        <v>264</v>
      </c>
      <c r="C205" s="3" t="s">
        <v>265</v>
      </c>
      <c r="D205" s="3" t="s">
        <v>36</v>
      </c>
      <c r="E205" s="3">
        <v>8</v>
      </c>
      <c r="F205" s="2">
        <v>3.31</v>
      </c>
      <c r="G205" s="2">
        <v>25.7</v>
      </c>
      <c r="H205" s="2">
        <f>F205+G205</f>
        <v>29.009999999999998</v>
      </c>
      <c r="I205" s="4">
        <v>29.79</v>
      </c>
      <c r="J205" s="2">
        <f>F205+(I205/100*F205)</f>
        <v>4.296049</v>
      </c>
      <c r="K205" s="2">
        <f>G205+(I205/100*G205)</f>
        <v>33.356029999999997</v>
      </c>
      <c r="L205" s="2">
        <f>TRUNC(J205+K205,2)</f>
        <v>37.65</v>
      </c>
      <c r="M205" s="2">
        <f>TRUNC(IF((J205+K205), (J205/(J205+K205)*O205), 0),2)</f>
        <v>34.36</v>
      </c>
      <c r="N205" s="2">
        <f>TRUNC(IF((J205+K205), (K205/(J205+K205)*O205), 0),2)</f>
        <v>266.83</v>
      </c>
      <c r="O205" s="2">
        <f>TRUNC(L205*E205,2)</f>
        <v>301.2</v>
      </c>
      <c r="P205" s="3" t="str">
        <f>IF(O205&lt;=(Referencial!O205*1.05),"PREÇO VÁLIDO","PREÇO INVÁLIDO")</f>
        <v>PREÇO VÁLIDO</v>
      </c>
    </row>
    <row r="206" spans="1:16" ht="24.95" customHeight="1">
      <c r="A206" s="3" t="s">
        <v>21</v>
      </c>
      <c r="B206" s="3"/>
      <c r="C206" s="3" t="s">
        <v>294</v>
      </c>
      <c r="D206" s="3"/>
      <c r="E206" s="3">
        <v>0</v>
      </c>
      <c r="F206" s="2"/>
      <c r="G206" s="2"/>
      <c r="H206" s="3"/>
      <c r="I206" s="4"/>
      <c r="J206" s="3"/>
      <c r="K206" s="3"/>
      <c r="L206" s="3"/>
      <c r="M206" s="3"/>
      <c r="N206" s="3"/>
      <c r="O206" s="3"/>
      <c r="P206" s="3"/>
    </row>
    <row r="207" spans="1:16" ht="24.95" customHeight="1">
      <c r="A207" s="3" t="s">
        <v>21</v>
      </c>
      <c r="B207" s="3" t="s">
        <v>295</v>
      </c>
      <c r="C207" s="3" t="s">
        <v>296</v>
      </c>
      <c r="D207" s="3" t="s">
        <v>26</v>
      </c>
      <c r="E207" s="3">
        <v>1</v>
      </c>
      <c r="F207" s="2">
        <v>462.9</v>
      </c>
      <c r="G207" s="2">
        <v>114.72</v>
      </c>
      <c r="H207" s="2">
        <f t="shared" ref="H207:H215" si="56">F207+G207</f>
        <v>577.62</v>
      </c>
      <c r="I207" s="4">
        <v>21.38</v>
      </c>
      <c r="J207" s="2">
        <f t="shared" ref="J207:J215" si="57">F207+(I207/100*F207)</f>
        <v>561.86802</v>
      </c>
      <c r="K207" s="2">
        <f t="shared" ref="K207:K215" si="58">G207+(I207/100*G207)</f>
        <v>139.24713600000001</v>
      </c>
      <c r="L207" s="2">
        <f t="shared" ref="L207:L215" si="59">TRUNC(J207+K207,2)</f>
        <v>701.11</v>
      </c>
      <c r="M207" s="2">
        <f t="shared" ref="M207:M215" si="60">TRUNC(IF((J207+K207), (J207/(J207+K207)*O207), 0),2)</f>
        <v>561.86</v>
      </c>
      <c r="N207" s="2">
        <f t="shared" ref="N207:N215" si="61">TRUNC(IF((J207+K207), (K207/(J207+K207)*O207), 0),2)</f>
        <v>139.24</v>
      </c>
      <c r="O207" s="2">
        <f t="shared" ref="O207:O215" si="62">TRUNC(L207*E207,2)</f>
        <v>701.11</v>
      </c>
      <c r="P207" s="3" t="str">
        <f>IF(O207&lt;=(Referencial!O207*1.05),"PREÇO VÁLIDO","PREÇO INVÁLIDO")</f>
        <v>PREÇO VÁLIDO</v>
      </c>
    </row>
    <row r="208" spans="1:16" ht="24.95" customHeight="1">
      <c r="A208" s="3" t="s">
        <v>21</v>
      </c>
      <c r="B208" s="3" t="s">
        <v>297</v>
      </c>
      <c r="C208" s="3" t="s">
        <v>298</v>
      </c>
      <c r="D208" s="3" t="s">
        <v>26</v>
      </c>
      <c r="E208" s="3">
        <v>1</v>
      </c>
      <c r="F208" s="2">
        <v>110.99</v>
      </c>
      <c r="G208" s="2">
        <v>0</v>
      </c>
      <c r="H208" s="2">
        <f t="shared" si="56"/>
        <v>110.99</v>
      </c>
      <c r="I208" s="4">
        <v>29.79</v>
      </c>
      <c r="J208" s="2">
        <f t="shared" si="57"/>
        <v>144.053921</v>
      </c>
      <c r="K208" s="2">
        <f t="shared" si="58"/>
        <v>0</v>
      </c>
      <c r="L208" s="2">
        <f t="shared" si="59"/>
        <v>144.05000000000001</v>
      </c>
      <c r="M208" s="2">
        <f t="shared" si="60"/>
        <v>144.05000000000001</v>
      </c>
      <c r="N208" s="2">
        <f t="shared" si="61"/>
        <v>0</v>
      </c>
      <c r="O208" s="2">
        <f t="shared" si="62"/>
        <v>144.05000000000001</v>
      </c>
      <c r="P208" s="3" t="str">
        <f>IF(O208&lt;=(Referencial!O208*1.05),"PREÇO VÁLIDO","PREÇO INVÁLIDO")</f>
        <v>PREÇO VÁLIDO</v>
      </c>
    </row>
    <row r="209" spans="1:16" ht="24.95" customHeight="1">
      <c r="A209" s="3" t="s">
        <v>21</v>
      </c>
      <c r="B209" s="3" t="s">
        <v>299</v>
      </c>
      <c r="C209" s="3" t="s">
        <v>300</v>
      </c>
      <c r="D209" s="3" t="s">
        <v>26</v>
      </c>
      <c r="E209" s="3">
        <v>1</v>
      </c>
      <c r="F209" s="2">
        <v>63.96</v>
      </c>
      <c r="G209" s="2">
        <v>25.65</v>
      </c>
      <c r="H209" s="2">
        <f t="shared" si="56"/>
        <v>89.61</v>
      </c>
      <c r="I209" s="4">
        <v>29.79</v>
      </c>
      <c r="J209" s="2">
        <f t="shared" si="57"/>
        <v>83.013683999999998</v>
      </c>
      <c r="K209" s="2">
        <f t="shared" si="58"/>
        <v>33.291134999999997</v>
      </c>
      <c r="L209" s="2">
        <f t="shared" si="59"/>
        <v>116.3</v>
      </c>
      <c r="M209" s="2">
        <f t="shared" si="60"/>
        <v>83.01</v>
      </c>
      <c r="N209" s="2">
        <f t="shared" si="61"/>
        <v>33.28</v>
      </c>
      <c r="O209" s="2">
        <f t="shared" si="62"/>
        <v>116.3</v>
      </c>
      <c r="P209" s="3" t="str">
        <f>IF(O209&lt;=(Referencial!O209*1.05),"PREÇO VÁLIDO","PREÇO INVÁLIDO")</f>
        <v>PREÇO VÁLIDO</v>
      </c>
    </row>
    <row r="210" spans="1:16" ht="24.95" customHeight="1">
      <c r="A210" s="3" t="s">
        <v>21</v>
      </c>
      <c r="B210" s="3" t="s">
        <v>301</v>
      </c>
      <c r="C210" s="3" t="s">
        <v>302</v>
      </c>
      <c r="D210" s="3" t="s">
        <v>26</v>
      </c>
      <c r="E210" s="3">
        <v>11</v>
      </c>
      <c r="F210" s="2">
        <v>9.64</v>
      </c>
      <c r="G210" s="2">
        <v>3.14</v>
      </c>
      <c r="H210" s="2">
        <f t="shared" si="56"/>
        <v>12.780000000000001</v>
      </c>
      <c r="I210" s="4">
        <v>29.79</v>
      </c>
      <c r="J210" s="2">
        <f t="shared" si="57"/>
        <v>12.511756</v>
      </c>
      <c r="K210" s="2">
        <f t="shared" si="58"/>
        <v>4.0754060000000001</v>
      </c>
      <c r="L210" s="2">
        <f t="shared" si="59"/>
        <v>16.579999999999998</v>
      </c>
      <c r="M210" s="2">
        <f t="shared" si="60"/>
        <v>137.56</v>
      </c>
      <c r="N210" s="2">
        <f t="shared" si="61"/>
        <v>44.81</v>
      </c>
      <c r="O210" s="2">
        <f t="shared" si="62"/>
        <v>182.38</v>
      </c>
      <c r="P210" s="3" t="str">
        <f>IF(O210&lt;=(Referencial!O210*1.05),"PREÇO VÁLIDO","PREÇO INVÁLIDO")</f>
        <v>PREÇO VÁLIDO</v>
      </c>
    </row>
    <row r="211" spans="1:16" ht="24.95" customHeight="1">
      <c r="A211" s="3" t="s">
        <v>21</v>
      </c>
      <c r="B211" s="3" t="s">
        <v>303</v>
      </c>
      <c r="C211" s="3" t="s">
        <v>304</v>
      </c>
      <c r="D211" s="3" t="s">
        <v>26</v>
      </c>
      <c r="E211" s="3">
        <v>5</v>
      </c>
      <c r="F211" s="2">
        <v>9.36</v>
      </c>
      <c r="G211" s="2">
        <v>2.38</v>
      </c>
      <c r="H211" s="2">
        <f t="shared" si="56"/>
        <v>11.739999999999998</v>
      </c>
      <c r="I211" s="4">
        <v>29.79</v>
      </c>
      <c r="J211" s="2">
        <f t="shared" si="57"/>
        <v>12.148344</v>
      </c>
      <c r="K211" s="2">
        <f t="shared" si="58"/>
        <v>3.0890019999999998</v>
      </c>
      <c r="L211" s="2">
        <f t="shared" si="59"/>
        <v>15.23</v>
      </c>
      <c r="M211" s="2">
        <f t="shared" si="60"/>
        <v>60.71</v>
      </c>
      <c r="N211" s="2">
        <f t="shared" si="61"/>
        <v>15.43</v>
      </c>
      <c r="O211" s="2">
        <f t="shared" si="62"/>
        <v>76.150000000000006</v>
      </c>
      <c r="P211" s="3" t="str">
        <f>IF(O211&lt;=(Referencial!O211*1.05),"PREÇO VÁLIDO","PREÇO INVÁLIDO")</f>
        <v>PREÇO VÁLIDO</v>
      </c>
    </row>
    <row r="212" spans="1:16" ht="24.95" customHeight="1">
      <c r="A212" s="3" t="s">
        <v>21</v>
      </c>
      <c r="B212" s="3" t="s">
        <v>305</v>
      </c>
      <c r="C212" s="3" t="s">
        <v>306</v>
      </c>
      <c r="D212" s="3" t="s">
        <v>26</v>
      </c>
      <c r="E212" s="3">
        <v>3</v>
      </c>
      <c r="F212" s="2">
        <v>150</v>
      </c>
      <c r="G212" s="2">
        <v>0</v>
      </c>
      <c r="H212" s="2">
        <f t="shared" si="56"/>
        <v>150</v>
      </c>
      <c r="I212" s="4">
        <v>29.79</v>
      </c>
      <c r="J212" s="2">
        <f t="shared" si="57"/>
        <v>194.685</v>
      </c>
      <c r="K212" s="2">
        <f t="shared" si="58"/>
        <v>0</v>
      </c>
      <c r="L212" s="2">
        <f t="shared" si="59"/>
        <v>194.68</v>
      </c>
      <c r="M212" s="2">
        <f t="shared" si="60"/>
        <v>584.04</v>
      </c>
      <c r="N212" s="2">
        <f t="shared" si="61"/>
        <v>0</v>
      </c>
      <c r="O212" s="2">
        <f t="shared" si="62"/>
        <v>584.04</v>
      </c>
      <c r="P212" s="3" t="str">
        <f>IF(O212&lt;=(Referencial!O212*1.05),"PREÇO VÁLIDO","PREÇO INVÁLIDO")</f>
        <v>PREÇO VÁLIDO</v>
      </c>
    </row>
    <row r="213" spans="1:16" ht="24.95" customHeight="1">
      <c r="A213" s="3" t="s">
        <v>21</v>
      </c>
      <c r="B213" s="3" t="s">
        <v>307</v>
      </c>
      <c r="C213" s="3" t="s">
        <v>308</v>
      </c>
      <c r="D213" s="3" t="s">
        <v>26</v>
      </c>
      <c r="E213" s="3">
        <v>3</v>
      </c>
      <c r="F213" s="2">
        <v>15.13</v>
      </c>
      <c r="G213" s="2">
        <v>0</v>
      </c>
      <c r="H213" s="2">
        <f t="shared" si="56"/>
        <v>15.13</v>
      </c>
      <c r="I213" s="4">
        <v>29.79</v>
      </c>
      <c r="J213" s="2">
        <f t="shared" si="57"/>
        <v>19.637227000000003</v>
      </c>
      <c r="K213" s="2">
        <f t="shared" si="58"/>
        <v>0</v>
      </c>
      <c r="L213" s="2">
        <f t="shared" si="59"/>
        <v>19.63</v>
      </c>
      <c r="M213" s="2">
        <f t="shared" si="60"/>
        <v>58.89</v>
      </c>
      <c r="N213" s="2">
        <f t="shared" si="61"/>
        <v>0</v>
      </c>
      <c r="O213" s="2">
        <f t="shared" si="62"/>
        <v>58.89</v>
      </c>
      <c r="P213" s="3" t="str">
        <f>IF(O213&lt;=(Referencial!O213*1.05),"PREÇO VÁLIDO","PREÇO INVÁLIDO")</f>
        <v>PREÇO VÁLIDO</v>
      </c>
    </row>
    <row r="214" spans="1:16" ht="24.95" customHeight="1">
      <c r="A214" s="3" t="s">
        <v>21</v>
      </c>
      <c r="B214" s="3" t="s">
        <v>297</v>
      </c>
      <c r="C214" s="3" t="s">
        <v>298</v>
      </c>
      <c r="D214" s="3" t="s">
        <v>26</v>
      </c>
      <c r="E214" s="3">
        <v>1</v>
      </c>
      <c r="F214" s="2">
        <v>110.99</v>
      </c>
      <c r="G214" s="2">
        <v>0</v>
      </c>
      <c r="H214" s="2">
        <f t="shared" si="56"/>
        <v>110.99</v>
      </c>
      <c r="I214" s="4">
        <v>29.79</v>
      </c>
      <c r="J214" s="2">
        <f t="shared" si="57"/>
        <v>144.053921</v>
      </c>
      <c r="K214" s="2">
        <f t="shared" si="58"/>
        <v>0</v>
      </c>
      <c r="L214" s="2">
        <f t="shared" si="59"/>
        <v>144.05000000000001</v>
      </c>
      <c r="M214" s="2">
        <f t="shared" si="60"/>
        <v>144.05000000000001</v>
      </c>
      <c r="N214" s="2">
        <f t="shared" si="61"/>
        <v>0</v>
      </c>
      <c r="O214" s="2">
        <f t="shared" si="62"/>
        <v>144.05000000000001</v>
      </c>
      <c r="P214" s="3" t="str">
        <f>IF(O214&lt;=(Referencial!O214*1.05),"PREÇO VÁLIDO","PREÇO INVÁLIDO")</f>
        <v>PREÇO VÁLIDO</v>
      </c>
    </row>
    <row r="215" spans="1:16" ht="24.95" customHeight="1">
      <c r="A215" s="3" t="s">
        <v>21</v>
      </c>
      <c r="B215" s="3" t="s">
        <v>297</v>
      </c>
      <c r="C215" s="3" t="s">
        <v>298</v>
      </c>
      <c r="D215" s="3" t="s">
        <v>26</v>
      </c>
      <c r="E215" s="3">
        <v>1</v>
      </c>
      <c r="F215" s="2">
        <v>110.99</v>
      </c>
      <c r="G215" s="2">
        <v>0</v>
      </c>
      <c r="H215" s="2">
        <f t="shared" si="56"/>
        <v>110.99</v>
      </c>
      <c r="I215" s="4">
        <v>29.79</v>
      </c>
      <c r="J215" s="2">
        <f t="shared" si="57"/>
        <v>144.053921</v>
      </c>
      <c r="K215" s="2">
        <f t="shared" si="58"/>
        <v>0</v>
      </c>
      <c r="L215" s="2">
        <f t="shared" si="59"/>
        <v>144.05000000000001</v>
      </c>
      <c r="M215" s="2">
        <f t="shared" si="60"/>
        <v>144.05000000000001</v>
      </c>
      <c r="N215" s="2">
        <f t="shared" si="61"/>
        <v>0</v>
      </c>
      <c r="O215" s="2">
        <f t="shared" si="62"/>
        <v>144.05000000000001</v>
      </c>
      <c r="P215" s="3" t="str">
        <f>IF(O215&lt;=(Referencial!O215*1.05),"PREÇO VÁLIDO","PREÇO INVÁLIDO")</f>
        <v>PREÇO VÁLIDO</v>
      </c>
    </row>
    <row r="216" spans="1:16" ht="24.95" customHeight="1">
      <c r="A216" s="3" t="s">
        <v>21</v>
      </c>
      <c r="B216" s="3"/>
      <c r="C216" s="3" t="s">
        <v>309</v>
      </c>
      <c r="D216" s="3"/>
      <c r="E216" s="3">
        <v>0</v>
      </c>
      <c r="F216" s="2"/>
      <c r="G216" s="2"/>
      <c r="H216" s="3"/>
      <c r="I216" s="4"/>
      <c r="J216" s="3"/>
      <c r="K216" s="3"/>
      <c r="L216" s="3"/>
      <c r="M216" s="3"/>
      <c r="N216" s="3"/>
      <c r="O216" s="3"/>
      <c r="P216" s="3"/>
    </row>
    <row r="217" spans="1:16" ht="24.95" customHeight="1">
      <c r="A217" s="3" t="s">
        <v>21</v>
      </c>
      <c r="B217" s="3" t="s">
        <v>310</v>
      </c>
      <c r="C217" s="3" t="s">
        <v>311</v>
      </c>
      <c r="D217" s="3" t="s">
        <v>26</v>
      </c>
      <c r="E217" s="3">
        <v>1</v>
      </c>
      <c r="F217" s="2">
        <v>1162.97</v>
      </c>
      <c r="G217" s="2">
        <v>0</v>
      </c>
      <c r="H217" s="2">
        <f t="shared" ref="H217:H233" si="63">F217+G217</f>
        <v>1162.97</v>
      </c>
      <c r="I217" s="4">
        <v>29.79</v>
      </c>
      <c r="J217" s="2">
        <f t="shared" ref="J217:J233" si="64">F217+(I217/100*F217)</f>
        <v>1509.4187630000001</v>
      </c>
      <c r="K217" s="2">
        <f t="shared" ref="K217:K233" si="65">G217+(I217/100*G217)</f>
        <v>0</v>
      </c>
      <c r="L217" s="2">
        <f t="shared" ref="L217:L233" si="66">TRUNC(J217+K217,2)</f>
        <v>1509.41</v>
      </c>
      <c r="M217" s="2">
        <f t="shared" ref="M217:M233" si="67">TRUNC(IF((J217+K217), (J217/(J217+K217)*O217), 0),2)</f>
        <v>1509.41</v>
      </c>
      <c r="N217" s="2">
        <f t="shared" ref="N217:N233" si="68">TRUNC(IF((J217+K217), (K217/(J217+K217)*O217), 0),2)</f>
        <v>0</v>
      </c>
      <c r="O217" s="2">
        <f t="shared" ref="O217:O233" si="69">TRUNC(L217*E217,2)</f>
        <v>1509.41</v>
      </c>
      <c r="P217" s="3" t="str">
        <f>IF(O217&lt;=(Referencial!O217*1.05),"PREÇO VÁLIDO","PREÇO INVÁLIDO")</f>
        <v>PREÇO VÁLIDO</v>
      </c>
    </row>
    <row r="218" spans="1:16" ht="24.95" customHeight="1">
      <c r="A218" s="3" t="s">
        <v>21</v>
      </c>
      <c r="B218" s="3" t="s">
        <v>312</v>
      </c>
      <c r="C218" s="3" t="s">
        <v>313</v>
      </c>
      <c r="D218" s="3" t="s">
        <v>26</v>
      </c>
      <c r="E218" s="3">
        <v>1</v>
      </c>
      <c r="F218" s="2">
        <v>1391.74</v>
      </c>
      <c r="G218" s="2">
        <v>0</v>
      </c>
      <c r="H218" s="2">
        <f t="shared" si="63"/>
        <v>1391.74</v>
      </c>
      <c r="I218" s="4">
        <v>21.38</v>
      </c>
      <c r="J218" s="2">
        <f t="shared" si="64"/>
        <v>1689.2940120000001</v>
      </c>
      <c r="K218" s="2">
        <f t="shared" si="65"/>
        <v>0</v>
      </c>
      <c r="L218" s="2">
        <f t="shared" si="66"/>
        <v>1689.29</v>
      </c>
      <c r="M218" s="2">
        <f t="shared" si="67"/>
        <v>1689.29</v>
      </c>
      <c r="N218" s="2">
        <f t="shared" si="68"/>
        <v>0</v>
      </c>
      <c r="O218" s="2">
        <f t="shared" si="69"/>
        <v>1689.29</v>
      </c>
      <c r="P218" s="3" t="str">
        <f>IF(O218&lt;=(Referencial!O218*1.05),"PREÇO VÁLIDO","PREÇO INVÁLIDO")</f>
        <v>PREÇO VÁLIDO</v>
      </c>
    </row>
    <row r="219" spans="1:16" ht="24.95" customHeight="1">
      <c r="A219" s="3" t="s">
        <v>21</v>
      </c>
      <c r="B219" s="3" t="s">
        <v>314</v>
      </c>
      <c r="C219" s="3" t="s">
        <v>315</v>
      </c>
      <c r="D219" s="3" t="s">
        <v>26</v>
      </c>
      <c r="E219" s="3">
        <v>1</v>
      </c>
      <c r="F219" s="2">
        <v>39.51</v>
      </c>
      <c r="G219" s="2">
        <v>0</v>
      </c>
      <c r="H219" s="2">
        <f t="shared" si="63"/>
        <v>39.51</v>
      </c>
      <c r="I219" s="4">
        <v>29.79</v>
      </c>
      <c r="J219" s="2">
        <f t="shared" si="64"/>
        <v>51.280028999999999</v>
      </c>
      <c r="K219" s="2">
        <f t="shared" si="65"/>
        <v>0</v>
      </c>
      <c r="L219" s="2">
        <f t="shared" si="66"/>
        <v>51.28</v>
      </c>
      <c r="M219" s="2">
        <f t="shared" si="67"/>
        <v>51.28</v>
      </c>
      <c r="N219" s="2">
        <f t="shared" si="68"/>
        <v>0</v>
      </c>
      <c r="O219" s="2">
        <f t="shared" si="69"/>
        <v>51.28</v>
      </c>
      <c r="P219" s="3" t="str">
        <f>IF(O219&lt;=(Referencial!O219*1.05),"PREÇO VÁLIDO","PREÇO INVÁLIDO")</f>
        <v>PREÇO VÁLIDO</v>
      </c>
    </row>
    <row r="220" spans="1:16" ht="24.95" customHeight="1">
      <c r="A220" s="3" t="s">
        <v>21</v>
      </c>
      <c r="B220" s="3" t="s">
        <v>299</v>
      </c>
      <c r="C220" s="3" t="s">
        <v>300</v>
      </c>
      <c r="D220" s="3" t="s">
        <v>26</v>
      </c>
      <c r="E220" s="3">
        <v>1</v>
      </c>
      <c r="F220" s="2">
        <v>63.96</v>
      </c>
      <c r="G220" s="2">
        <v>25.65</v>
      </c>
      <c r="H220" s="2">
        <f t="shared" si="63"/>
        <v>89.61</v>
      </c>
      <c r="I220" s="4">
        <v>29.79</v>
      </c>
      <c r="J220" s="2">
        <f t="shared" si="64"/>
        <v>83.013683999999998</v>
      </c>
      <c r="K220" s="2">
        <f t="shared" si="65"/>
        <v>33.291134999999997</v>
      </c>
      <c r="L220" s="2">
        <f t="shared" si="66"/>
        <v>116.3</v>
      </c>
      <c r="M220" s="2">
        <f t="shared" si="67"/>
        <v>83.01</v>
      </c>
      <c r="N220" s="2">
        <f t="shared" si="68"/>
        <v>33.28</v>
      </c>
      <c r="O220" s="2">
        <f t="shared" si="69"/>
        <v>116.3</v>
      </c>
      <c r="P220" s="3" t="str">
        <f>IF(O220&lt;=(Referencial!O220*1.05),"PREÇO VÁLIDO","PREÇO INVÁLIDO")</f>
        <v>PREÇO VÁLIDO</v>
      </c>
    </row>
    <row r="221" spans="1:16" ht="24.95" customHeight="1">
      <c r="A221" s="3" t="s">
        <v>21</v>
      </c>
      <c r="B221" s="3" t="s">
        <v>305</v>
      </c>
      <c r="C221" s="3" t="s">
        <v>306</v>
      </c>
      <c r="D221" s="3" t="s">
        <v>26</v>
      </c>
      <c r="E221" s="3">
        <v>2</v>
      </c>
      <c r="F221" s="2">
        <v>150</v>
      </c>
      <c r="G221" s="2">
        <v>0</v>
      </c>
      <c r="H221" s="2">
        <f t="shared" si="63"/>
        <v>150</v>
      </c>
      <c r="I221" s="4">
        <v>29.79</v>
      </c>
      <c r="J221" s="2">
        <f t="shared" si="64"/>
        <v>194.685</v>
      </c>
      <c r="K221" s="2">
        <f t="shared" si="65"/>
        <v>0</v>
      </c>
      <c r="L221" s="2">
        <f t="shared" si="66"/>
        <v>194.68</v>
      </c>
      <c r="M221" s="2">
        <f t="shared" si="67"/>
        <v>389.36</v>
      </c>
      <c r="N221" s="2">
        <f t="shared" si="68"/>
        <v>0</v>
      </c>
      <c r="O221" s="2">
        <f t="shared" si="69"/>
        <v>389.36</v>
      </c>
      <c r="P221" s="3" t="str">
        <f>IF(O221&lt;=(Referencial!O221*1.05),"PREÇO VÁLIDO","PREÇO INVÁLIDO")</f>
        <v>PREÇO VÁLIDO</v>
      </c>
    </row>
    <row r="222" spans="1:16" ht="24.95" customHeight="1">
      <c r="A222" s="3" t="s">
        <v>21</v>
      </c>
      <c r="B222" s="3" t="s">
        <v>316</v>
      </c>
      <c r="C222" s="3" t="s">
        <v>317</v>
      </c>
      <c r="D222" s="3" t="s">
        <v>26</v>
      </c>
      <c r="E222" s="3">
        <v>3</v>
      </c>
      <c r="F222" s="2">
        <v>16.29</v>
      </c>
      <c r="G222" s="2">
        <v>0</v>
      </c>
      <c r="H222" s="2">
        <f t="shared" si="63"/>
        <v>16.29</v>
      </c>
      <c r="I222" s="4">
        <v>29.79</v>
      </c>
      <c r="J222" s="2">
        <f t="shared" si="64"/>
        <v>21.142790999999999</v>
      </c>
      <c r="K222" s="2">
        <f t="shared" si="65"/>
        <v>0</v>
      </c>
      <c r="L222" s="2">
        <f t="shared" si="66"/>
        <v>21.14</v>
      </c>
      <c r="M222" s="2">
        <f t="shared" si="67"/>
        <v>63.42</v>
      </c>
      <c r="N222" s="2">
        <f t="shared" si="68"/>
        <v>0</v>
      </c>
      <c r="O222" s="2">
        <f t="shared" si="69"/>
        <v>63.42</v>
      </c>
      <c r="P222" s="3" t="str">
        <f>IF(O222&lt;=(Referencial!O222*1.05),"PREÇO VÁLIDO","PREÇO INVÁLIDO")</f>
        <v>PREÇO VÁLIDO</v>
      </c>
    </row>
    <row r="223" spans="1:16" ht="24.95" customHeight="1">
      <c r="A223" s="3" t="s">
        <v>21</v>
      </c>
      <c r="B223" s="3" t="s">
        <v>318</v>
      </c>
      <c r="C223" s="3" t="s">
        <v>319</v>
      </c>
      <c r="D223" s="3" t="s">
        <v>26</v>
      </c>
      <c r="E223" s="3">
        <v>3</v>
      </c>
      <c r="F223" s="2">
        <v>15.57</v>
      </c>
      <c r="G223" s="2">
        <v>0</v>
      </c>
      <c r="H223" s="2">
        <f t="shared" si="63"/>
        <v>15.57</v>
      </c>
      <c r="I223" s="4">
        <v>29.79</v>
      </c>
      <c r="J223" s="2">
        <f t="shared" si="64"/>
        <v>20.208303000000001</v>
      </c>
      <c r="K223" s="2">
        <f t="shared" si="65"/>
        <v>0</v>
      </c>
      <c r="L223" s="2">
        <f t="shared" si="66"/>
        <v>20.2</v>
      </c>
      <c r="M223" s="2">
        <f t="shared" si="67"/>
        <v>60.6</v>
      </c>
      <c r="N223" s="2">
        <f t="shared" si="68"/>
        <v>0</v>
      </c>
      <c r="O223" s="2">
        <f t="shared" si="69"/>
        <v>60.6</v>
      </c>
      <c r="P223" s="3" t="str">
        <f>IF(O223&lt;=(Referencial!O223*1.05),"PREÇO VÁLIDO","PREÇO INVÁLIDO")</f>
        <v>PREÇO VÁLIDO</v>
      </c>
    </row>
    <row r="224" spans="1:16" ht="24.95" customHeight="1">
      <c r="A224" s="3" t="s">
        <v>21</v>
      </c>
      <c r="B224" s="3" t="s">
        <v>320</v>
      </c>
      <c r="C224" s="3" t="s">
        <v>321</v>
      </c>
      <c r="D224" s="3" t="s">
        <v>26</v>
      </c>
      <c r="E224" s="3">
        <v>3</v>
      </c>
      <c r="F224" s="2">
        <v>48.19</v>
      </c>
      <c r="G224" s="2">
        <v>0</v>
      </c>
      <c r="H224" s="2">
        <f t="shared" si="63"/>
        <v>48.19</v>
      </c>
      <c r="I224" s="4">
        <v>29.79</v>
      </c>
      <c r="J224" s="2">
        <f t="shared" si="64"/>
        <v>62.545800999999997</v>
      </c>
      <c r="K224" s="2">
        <f t="shared" si="65"/>
        <v>0</v>
      </c>
      <c r="L224" s="2">
        <f t="shared" si="66"/>
        <v>62.54</v>
      </c>
      <c r="M224" s="2">
        <f t="shared" si="67"/>
        <v>187.62</v>
      </c>
      <c r="N224" s="2">
        <f t="shared" si="68"/>
        <v>0</v>
      </c>
      <c r="O224" s="2">
        <f t="shared" si="69"/>
        <v>187.62</v>
      </c>
      <c r="P224" s="3" t="str">
        <f>IF(O224&lt;=(Referencial!O224*1.05),"PREÇO VÁLIDO","PREÇO INVÁLIDO")</f>
        <v>PREÇO VÁLIDO</v>
      </c>
    </row>
    <row r="225" spans="1:16" ht="24.95" customHeight="1">
      <c r="A225" s="3" t="s">
        <v>21</v>
      </c>
      <c r="B225" s="3" t="s">
        <v>322</v>
      </c>
      <c r="C225" s="3" t="s">
        <v>323</v>
      </c>
      <c r="D225" s="3" t="s">
        <v>26</v>
      </c>
      <c r="E225" s="3">
        <v>3</v>
      </c>
      <c r="F225" s="2">
        <v>50.81</v>
      </c>
      <c r="G225" s="2">
        <v>0</v>
      </c>
      <c r="H225" s="2">
        <f t="shared" si="63"/>
        <v>50.81</v>
      </c>
      <c r="I225" s="4">
        <v>29.79</v>
      </c>
      <c r="J225" s="2">
        <f t="shared" si="64"/>
        <v>65.94629900000001</v>
      </c>
      <c r="K225" s="2">
        <f t="shared" si="65"/>
        <v>0</v>
      </c>
      <c r="L225" s="2">
        <f t="shared" si="66"/>
        <v>65.94</v>
      </c>
      <c r="M225" s="2">
        <f t="shared" si="67"/>
        <v>197.82</v>
      </c>
      <c r="N225" s="2">
        <f t="shared" si="68"/>
        <v>0</v>
      </c>
      <c r="O225" s="2">
        <f t="shared" si="69"/>
        <v>197.82</v>
      </c>
      <c r="P225" s="3" t="str">
        <f>IF(O225&lt;=(Referencial!O225*1.05),"PREÇO VÁLIDO","PREÇO INVÁLIDO")</f>
        <v>PREÇO VÁLIDO</v>
      </c>
    </row>
    <row r="226" spans="1:16" ht="24.95" customHeight="1">
      <c r="A226" s="3" t="s">
        <v>324</v>
      </c>
      <c r="B226" s="3" t="s">
        <v>325</v>
      </c>
      <c r="C226" s="3" t="s">
        <v>326</v>
      </c>
      <c r="D226" s="3" t="s">
        <v>43</v>
      </c>
      <c r="E226" s="3">
        <v>8</v>
      </c>
      <c r="F226" s="2">
        <v>11.29</v>
      </c>
      <c r="G226" s="2">
        <v>0.49</v>
      </c>
      <c r="H226" s="2">
        <f t="shared" si="63"/>
        <v>11.78</v>
      </c>
      <c r="I226" s="4">
        <v>29.79</v>
      </c>
      <c r="J226" s="2">
        <f t="shared" si="64"/>
        <v>14.653290999999999</v>
      </c>
      <c r="K226" s="2">
        <f t="shared" si="65"/>
        <v>0.63597099999999995</v>
      </c>
      <c r="L226" s="2">
        <f t="shared" si="66"/>
        <v>15.28</v>
      </c>
      <c r="M226" s="2">
        <f t="shared" si="67"/>
        <v>117.15</v>
      </c>
      <c r="N226" s="2">
        <f t="shared" si="68"/>
        <v>5.08</v>
      </c>
      <c r="O226" s="2">
        <f t="shared" si="69"/>
        <v>122.24</v>
      </c>
      <c r="P226" s="3" t="str">
        <f>IF(O226&lt;=(Referencial!O226*1.05),"PREÇO VÁLIDO","PREÇO INVÁLIDO")</f>
        <v>PREÇO VÁLIDO</v>
      </c>
    </row>
    <row r="227" spans="1:16" ht="24.95" customHeight="1">
      <c r="A227" s="3" t="s">
        <v>324</v>
      </c>
      <c r="B227" s="3" t="s">
        <v>325</v>
      </c>
      <c r="C227" s="3" t="s">
        <v>326</v>
      </c>
      <c r="D227" s="3" t="s">
        <v>43</v>
      </c>
      <c r="E227" s="3">
        <v>8</v>
      </c>
      <c r="F227" s="2">
        <v>11.29</v>
      </c>
      <c r="G227" s="2">
        <v>0.49</v>
      </c>
      <c r="H227" s="2">
        <f t="shared" si="63"/>
        <v>11.78</v>
      </c>
      <c r="I227" s="4">
        <v>29.79</v>
      </c>
      <c r="J227" s="2">
        <f t="shared" si="64"/>
        <v>14.653290999999999</v>
      </c>
      <c r="K227" s="2">
        <f t="shared" si="65"/>
        <v>0.63597099999999995</v>
      </c>
      <c r="L227" s="2">
        <f t="shared" si="66"/>
        <v>15.28</v>
      </c>
      <c r="M227" s="2">
        <f t="shared" si="67"/>
        <v>117.15</v>
      </c>
      <c r="N227" s="2">
        <f t="shared" si="68"/>
        <v>5.08</v>
      </c>
      <c r="O227" s="2">
        <f t="shared" si="69"/>
        <v>122.24</v>
      </c>
      <c r="P227" s="3" t="str">
        <f>IF(O227&lt;=(Referencial!O227*1.05),"PREÇO VÁLIDO","PREÇO INVÁLIDO")</f>
        <v>PREÇO VÁLIDO</v>
      </c>
    </row>
    <row r="228" spans="1:16" ht="24.95" customHeight="1">
      <c r="A228" s="3" t="s">
        <v>324</v>
      </c>
      <c r="B228" s="3" t="s">
        <v>325</v>
      </c>
      <c r="C228" s="3" t="s">
        <v>326</v>
      </c>
      <c r="D228" s="3" t="s">
        <v>43</v>
      </c>
      <c r="E228" s="3">
        <v>8</v>
      </c>
      <c r="F228" s="2">
        <v>11.29</v>
      </c>
      <c r="G228" s="2">
        <v>0.49</v>
      </c>
      <c r="H228" s="2">
        <f t="shared" si="63"/>
        <v>11.78</v>
      </c>
      <c r="I228" s="4">
        <v>29.79</v>
      </c>
      <c r="J228" s="2">
        <f t="shared" si="64"/>
        <v>14.653290999999999</v>
      </c>
      <c r="K228" s="2">
        <f t="shared" si="65"/>
        <v>0.63597099999999995</v>
      </c>
      <c r="L228" s="2">
        <f t="shared" si="66"/>
        <v>15.28</v>
      </c>
      <c r="M228" s="2">
        <f t="shared" si="67"/>
        <v>117.15</v>
      </c>
      <c r="N228" s="2">
        <f t="shared" si="68"/>
        <v>5.08</v>
      </c>
      <c r="O228" s="2">
        <f t="shared" si="69"/>
        <v>122.24</v>
      </c>
      <c r="P228" s="3" t="str">
        <f>IF(O228&lt;=(Referencial!O228*1.05),"PREÇO VÁLIDO","PREÇO INVÁLIDO")</f>
        <v>PREÇO VÁLIDO</v>
      </c>
    </row>
    <row r="229" spans="1:16" ht="24.95" customHeight="1">
      <c r="A229" s="3" t="s">
        <v>324</v>
      </c>
      <c r="B229" s="3" t="s">
        <v>325</v>
      </c>
      <c r="C229" s="3" t="s">
        <v>326</v>
      </c>
      <c r="D229" s="3" t="s">
        <v>43</v>
      </c>
      <c r="E229" s="3">
        <v>8</v>
      </c>
      <c r="F229" s="2">
        <v>11.29</v>
      </c>
      <c r="G229" s="2">
        <v>0.49</v>
      </c>
      <c r="H229" s="2">
        <f t="shared" si="63"/>
        <v>11.78</v>
      </c>
      <c r="I229" s="4">
        <v>29.79</v>
      </c>
      <c r="J229" s="2">
        <f t="shared" si="64"/>
        <v>14.653290999999999</v>
      </c>
      <c r="K229" s="2">
        <f t="shared" si="65"/>
        <v>0.63597099999999995</v>
      </c>
      <c r="L229" s="2">
        <f t="shared" si="66"/>
        <v>15.28</v>
      </c>
      <c r="M229" s="2">
        <f t="shared" si="67"/>
        <v>117.15</v>
      </c>
      <c r="N229" s="2">
        <f t="shared" si="68"/>
        <v>5.08</v>
      </c>
      <c r="O229" s="2">
        <f t="shared" si="69"/>
        <v>122.24</v>
      </c>
      <c r="P229" s="3" t="str">
        <f>IF(O229&lt;=(Referencial!O229*1.05),"PREÇO VÁLIDO","PREÇO INVÁLIDO")</f>
        <v>PREÇO VÁLIDO</v>
      </c>
    </row>
    <row r="230" spans="1:16" ht="24.95" customHeight="1">
      <c r="A230" s="3" t="s">
        <v>324</v>
      </c>
      <c r="B230" s="3" t="s">
        <v>325</v>
      </c>
      <c r="C230" s="3" t="s">
        <v>326</v>
      </c>
      <c r="D230" s="3" t="s">
        <v>43</v>
      </c>
      <c r="E230" s="3">
        <v>3</v>
      </c>
      <c r="F230" s="2">
        <v>11.29</v>
      </c>
      <c r="G230" s="2">
        <v>0.49</v>
      </c>
      <c r="H230" s="2">
        <f t="shared" si="63"/>
        <v>11.78</v>
      </c>
      <c r="I230" s="4">
        <v>29.79</v>
      </c>
      <c r="J230" s="2">
        <f t="shared" si="64"/>
        <v>14.653290999999999</v>
      </c>
      <c r="K230" s="2">
        <f t="shared" si="65"/>
        <v>0.63597099999999995</v>
      </c>
      <c r="L230" s="2">
        <f t="shared" si="66"/>
        <v>15.28</v>
      </c>
      <c r="M230" s="2">
        <f t="shared" si="67"/>
        <v>43.93</v>
      </c>
      <c r="N230" s="2">
        <f t="shared" si="68"/>
        <v>1.9</v>
      </c>
      <c r="O230" s="2">
        <f t="shared" si="69"/>
        <v>45.84</v>
      </c>
      <c r="P230" s="3" t="str">
        <f>IF(O230&lt;=(Referencial!O230*1.05),"PREÇO VÁLIDO","PREÇO INVÁLIDO")</f>
        <v>PREÇO VÁLIDO</v>
      </c>
    </row>
    <row r="231" spans="1:16" ht="24.95" customHeight="1">
      <c r="A231" s="3" t="s">
        <v>21</v>
      </c>
      <c r="B231" s="3" t="s">
        <v>327</v>
      </c>
      <c r="C231" s="3" t="s">
        <v>328</v>
      </c>
      <c r="D231" s="3" t="s">
        <v>26</v>
      </c>
      <c r="E231" s="3">
        <v>1</v>
      </c>
      <c r="F231" s="2">
        <v>59.08</v>
      </c>
      <c r="G231" s="2">
        <v>0</v>
      </c>
      <c r="H231" s="2">
        <f t="shared" si="63"/>
        <v>59.08</v>
      </c>
      <c r="I231" s="4">
        <v>29.79</v>
      </c>
      <c r="J231" s="2">
        <f t="shared" si="64"/>
        <v>76.679931999999994</v>
      </c>
      <c r="K231" s="2">
        <f t="shared" si="65"/>
        <v>0</v>
      </c>
      <c r="L231" s="2">
        <f t="shared" si="66"/>
        <v>76.67</v>
      </c>
      <c r="M231" s="2">
        <f t="shared" si="67"/>
        <v>76.67</v>
      </c>
      <c r="N231" s="2">
        <f t="shared" si="68"/>
        <v>0</v>
      </c>
      <c r="O231" s="2">
        <f t="shared" si="69"/>
        <v>76.67</v>
      </c>
      <c r="P231" s="3" t="str">
        <f>IF(O231&lt;=(Referencial!O231*1.05),"PREÇO VÁLIDO","PREÇO INVÁLIDO")</f>
        <v>PREÇO VÁLIDO</v>
      </c>
    </row>
    <row r="232" spans="1:16" ht="24.95" customHeight="1">
      <c r="A232" s="3" t="s">
        <v>21</v>
      </c>
      <c r="B232" s="3" t="s">
        <v>329</v>
      </c>
      <c r="C232" s="3" t="s">
        <v>330</v>
      </c>
      <c r="D232" s="3" t="s">
        <v>26</v>
      </c>
      <c r="E232" s="3">
        <v>1</v>
      </c>
      <c r="F232" s="2">
        <v>61.1</v>
      </c>
      <c r="G232" s="2">
        <v>16.71</v>
      </c>
      <c r="H232" s="2">
        <f t="shared" si="63"/>
        <v>77.81</v>
      </c>
      <c r="I232" s="4">
        <v>29.79</v>
      </c>
      <c r="J232" s="2">
        <f t="shared" si="64"/>
        <v>79.301690000000008</v>
      </c>
      <c r="K232" s="2">
        <f t="shared" si="65"/>
        <v>21.687909000000001</v>
      </c>
      <c r="L232" s="2">
        <f t="shared" si="66"/>
        <v>100.98</v>
      </c>
      <c r="M232" s="2">
        <f t="shared" si="67"/>
        <v>79.290000000000006</v>
      </c>
      <c r="N232" s="2">
        <f t="shared" si="68"/>
        <v>21.68</v>
      </c>
      <c r="O232" s="2">
        <f t="shared" si="69"/>
        <v>100.98</v>
      </c>
      <c r="P232" s="3" t="str">
        <f>IF(O232&lt;=(Referencial!O232*1.05),"PREÇO VÁLIDO","PREÇO INVÁLIDO")</f>
        <v>PREÇO VÁLIDO</v>
      </c>
    </row>
    <row r="233" spans="1:16" ht="24.95" customHeight="1">
      <c r="A233" s="3" t="s">
        <v>21</v>
      </c>
      <c r="B233" s="3" t="s">
        <v>331</v>
      </c>
      <c r="C233" s="3" t="s">
        <v>332</v>
      </c>
      <c r="D233" s="3" t="s">
        <v>26</v>
      </c>
      <c r="E233" s="3">
        <v>1</v>
      </c>
      <c r="F233" s="2">
        <v>5.79</v>
      </c>
      <c r="G233" s="2">
        <v>12.53</v>
      </c>
      <c r="H233" s="2">
        <f t="shared" si="63"/>
        <v>18.32</v>
      </c>
      <c r="I233" s="4">
        <v>29.79</v>
      </c>
      <c r="J233" s="2">
        <f t="shared" si="64"/>
        <v>7.5148410000000005</v>
      </c>
      <c r="K233" s="2">
        <f t="shared" si="65"/>
        <v>16.262687</v>
      </c>
      <c r="L233" s="2">
        <f t="shared" si="66"/>
        <v>23.77</v>
      </c>
      <c r="M233" s="2">
        <f t="shared" si="67"/>
        <v>7.51</v>
      </c>
      <c r="N233" s="2">
        <f t="shared" si="68"/>
        <v>16.25</v>
      </c>
      <c r="O233" s="2">
        <f t="shared" si="69"/>
        <v>23.77</v>
      </c>
      <c r="P233" s="3" t="str">
        <f>IF(O233&lt;=(Referencial!O233*1.05),"PREÇO VÁLIDO","PREÇO INVÁLIDO")</f>
        <v>PREÇO VÁLIDO</v>
      </c>
    </row>
    <row r="234" spans="1:16" ht="24.95" customHeight="1">
      <c r="A234" s="3" t="s">
        <v>21</v>
      </c>
      <c r="B234" s="3"/>
      <c r="C234" s="3" t="s">
        <v>333</v>
      </c>
      <c r="D234" s="3"/>
      <c r="E234" s="3">
        <v>0</v>
      </c>
      <c r="F234" s="2"/>
      <c r="G234" s="2"/>
      <c r="H234" s="3"/>
      <c r="I234" s="4"/>
      <c r="J234" s="3"/>
      <c r="K234" s="3"/>
      <c r="L234" s="3"/>
      <c r="M234" s="3"/>
      <c r="N234" s="3"/>
      <c r="O234" s="3"/>
      <c r="P234" s="3"/>
    </row>
    <row r="235" spans="1:16" ht="24.95" customHeight="1">
      <c r="A235" s="3" t="s">
        <v>21</v>
      </c>
      <c r="B235" s="3" t="s">
        <v>334</v>
      </c>
      <c r="C235" s="3" t="s">
        <v>335</v>
      </c>
      <c r="D235" s="3" t="s">
        <v>26</v>
      </c>
      <c r="E235" s="3">
        <v>5</v>
      </c>
      <c r="F235" s="2">
        <v>4.2300000000000004</v>
      </c>
      <c r="G235" s="2">
        <v>0</v>
      </c>
      <c r="H235" s="2">
        <f>F235+G235</f>
        <v>4.2300000000000004</v>
      </c>
      <c r="I235" s="4">
        <v>29.79</v>
      </c>
      <c r="J235" s="2">
        <f>F235+(I235/100*F235)</f>
        <v>5.4901170000000006</v>
      </c>
      <c r="K235" s="2">
        <f>G235+(I235/100*G235)</f>
        <v>0</v>
      </c>
      <c r="L235" s="2">
        <f>TRUNC(J235+K235,2)</f>
        <v>5.49</v>
      </c>
      <c r="M235" s="2">
        <f>TRUNC(IF((J235+K235), (J235/(J235+K235)*O235), 0),2)</f>
        <v>27.45</v>
      </c>
      <c r="N235" s="2">
        <f>TRUNC(IF((J235+K235), (K235/(J235+K235)*O235), 0),2)</f>
        <v>0</v>
      </c>
      <c r="O235" s="2">
        <f>TRUNC(L235*E235,2)</f>
        <v>27.45</v>
      </c>
      <c r="P235" s="3" t="str">
        <f>IF(O235&lt;=(Referencial!O235*1.05),"PREÇO VÁLIDO","PREÇO INVÁLIDO")</f>
        <v>PREÇO VÁLIDO</v>
      </c>
    </row>
    <row r="236" spans="1:16" ht="24.95" customHeight="1">
      <c r="A236" s="3" t="s">
        <v>21</v>
      </c>
      <c r="B236" s="3" t="s">
        <v>336</v>
      </c>
      <c r="C236" s="3" t="s">
        <v>337</v>
      </c>
      <c r="D236" s="3" t="s">
        <v>26</v>
      </c>
      <c r="E236" s="3">
        <v>20</v>
      </c>
      <c r="F236" s="2">
        <v>15.68</v>
      </c>
      <c r="G236" s="2">
        <v>0</v>
      </c>
      <c r="H236" s="2">
        <f>F236+G236</f>
        <v>15.68</v>
      </c>
      <c r="I236" s="4">
        <v>29.79</v>
      </c>
      <c r="J236" s="2">
        <f>F236+(I236/100*F236)</f>
        <v>20.351071999999998</v>
      </c>
      <c r="K236" s="2">
        <f>G236+(I236/100*G236)</f>
        <v>0</v>
      </c>
      <c r="L236" s="2">
        <f>TRUNC(J236+K236,2)</f>
        <v>20.350000000000001</v>
      </c>
      <c r="M236" s="2">
        <f>TRUNC(IF((J236+K236), (J236/(J236+K236)*O236), 0),2)</f>
        <v>407</v>
      </c>
      <c r="N236" s="2">
        <f>TRUNC(IF((J236+K236), (K236/(J236+K236)*O236), 0),2)</f>
        <v>0</v>
      </c>
      <c r="O236" s="2">
        <f>TRUNC(L236*E236,2)</f>
        <v>407</v>
      </c>
      <c r="P236" s="3" t="str">
        <f>IF(O236&lt;=(Referencial!O236*1.05),"PREÇO VÁLIDO","PREÇO INVÁLIDO")</f>
        <v>PREÇO VÁLIDO</v>
      </c>
    </row>
    <row r="237" spans="1:16" ht="24.95" customHeight="1">
      <c r="A237" s="3" t="s">
        <v>21</v>
      </c>
      <c r="B237" s="3"/>
      <c r="C237" s="3" t="s">
        <v>338</v>
      </c>
      <c r="D237" s="3"/>
      <c r="E237" s="3">
        <v>0</v>
      </c>
      <c r="F237" s="2"/>
      <c r="G237" s="2"/>
      <c r="H237" s="3"/>
      <c r="I237" s="4"/>
      <c r="J237" s="3"/>
      <c r="K237" s="3"/>
      <c r="L237" s="3"/>
      <c r="M237" s="3"/>
      <c r="N237" s="3"/>
      <c r="O237" s="3"/>
      <c r="P237" s="3"/>
    </row>
    <row r="238" spans="1:16" ht="24.95" customHeight="1">
      <c r="A238" s="3" t="s">
        <v>21</v>
      </c>
      <c r="B238" s="3" t="s">
        <v>329</v>
      </c>
      <c r="C238" s="3" t="s">
        <v>330</v>
      </c>
      <c r="D238" s="3" t="s">
        <v>26</v>
      </c>
      <c r="E238" s="3">
        <v>3</v>
      </c>
      <c r="F238" s="2">
        <v>61.1</v>
      </c>
      <c r="G238" s="2">
        <v>16.71</v>
      </c>
      <c r="H238" s="2">
        <f>F238+G238</f>
        <v>77.81</v>
      </c>
      <c r="I238" s="4">
        <v>29.79</v>
      </c>
      <c r="J238" s="2">
        <f>F238+(I238/100*F238)</f>
        <v>79.301690000000008</v>
      </c>
      <c r="K238" s="2">
        <f>G238+(I238/100*G238)</f>
        <v>21.687909000000001</v>
      </c>
      <c r="L238" s="2">
        <f>TRUNC(J238+K238,2)</f>
        <v>100.98</v>
      </c>
      <c r="M238" s="2">
        <f>TRUNC(IF((J238+K238), (J238/(J238+K238)*O238), 0),2)</f>
        <v>237.88</v>
      </c>
      <c r="N238" s="2">
        <f>TRUNC(IF((J238+K238), (K238/(J238+K238)*O238), 0),2)</f>
        <v>65.05</v>
      </c>
      <c r="O238" s="2">
        <f>TRUNC(L238*E238,2)</f>
        <v>302.94</v>
      </c>
      <c r="P238" s="3" t="str">
        <f>IF(O238&lt;=(Referencial!O238*1.05),"PREÇO VÁLIDO","PREÇO INVÁLIDO")</f>
        <v>PREÇO VÁLIDO</v>
      </c>
    </row>
    <row r="239" spans="1:16" ht="24.95" customHeight="1">
      <c r="A239" s="3" t="s">
        <v>21</v>
      </c>
      <c r="B239" s="3" t="s">
        <v>331</v>
      </c>
      <c r="C239" s="3" t="s">
        <v>332</v>
      </c>
      <c r="D239" s="3" t="s">
        <v>26</v>
      </c>
      <c r="E239" s="3">
        <v>3</v>
      </c>
      <c r="F239" s="2">
        <v>5.79</v>
      </c>
      <c r="G239" s="2">
        <v>12.53</v>
      </c>
      <c r="H239" s="2">
        <f>F239+G239</f>
        <v>18.32</v>
      </c>
      <c r="I239" s="4">
        <v>29.79</v>
      </c>
      <c r="J239" s="2">
        <f>F239+(I239/100*F239)</f>
        <v>7.5148410000000005</v>
      </c>
      <c r="K239" s="2">
        <f>G239+(I239/100*G239)</f>
        <v>16.262687</v>
      </c>
      <c r="L239" s="2">
        <f>TRUNC(J239+K239,2)</f>
        <v>23.77</v>
      </c>
      <c r="M239" s="2">
        <f>TRUNC(IF((J239+K239), (J239/(J239+K239)*O239), 0),2)</f>
        <v>22.53</v>
      </c>
      <c r="N239" s="2">
        <f>TRUNC(IF((J239+K239), (K239/(J239+K239)*O239), 0),2)</f>
        <v>48.77</v>
      </c>
      <c r="O239" s="2">
        <f>TRUNC(L239*E239,2)</f>
        <v>71.31</v>
      </c>
      <c r="P239" s="3" t="str">
        <f>IF(O239&lt;=(Referencial!O239*1.05),"PREÇO VÁLIDO","PREÇO INVÁLIDO")</f>
        <v>PREÇO VÁLIDO</v>
      </c>
    </row>
    <row r="240" spans="1:16" ht="24.95" customHeight="1">
      <c r="A240" s="3" t="s">
        <v>21</v>
      </c>
      <c r="B240" s="3" t="s">
        <v>339</v>
      </c>
      <c r="C240" s="3" t="s">
        <v>340</v>
      </c>
      <c r="D240" s="3" t="s">
        <v>43</v>
      </c>
      <c r="E240" s="3">
        <v>8</v>
      </c>
      <c r="F240" s="2">
        <v>21.56</v>
      </c>
      <c r="G240" s="2">
        <v>0</v>
      </c>
      <c r="H240" s="2">
        <f>F240+G240</f>
        <v>21.56</v>
      </c>
      <c r="I240" s="4">
        <v>29.79</v>
      </c>
      <c r="J240" s="2">
        <f>F240+(I240/100*F240)</f>
        <v>27.982723999999997</v>
      </c>
      <c r="K240" s="2">
        <f>G240+(I240/100*G240)</f>
        <v>0</v>
      </c>
      <c r="L240" s="2">
        <f>TRUNC(J240+K240,2)</f>
        <v>27.98</v>
      </c>
      <c r="M240" s="2">
        <f>TRUNC(IF((J240+K240), (J240/(J240+K240)*O240), 0),2)</f>
        <v>223.84</v>
      </c>
      <c r="N240" s="2">
        <f>TRUNC(IF((J240+K240), (K240/(J240+K240)*O240), 0),2)</f>
        <v>0</v>
      </c>
      <c r="O240" s="2">
        <f>TRUNC(L240*E240,2)</f>
        <v>223.84</v>
      </c>
      <c r="P240" s="3" t="str">
        <f>IF(O240&lt;=(Referencial!O240*1.05),"PREÇO VÁLIDO","PREÇO INVÁLIDO")</f>
        <v>PREÇO VÁLIDO</v>
      </c>
    </row>
    <row r="241" spans="1:16" ht="24.95" customHeight="1">
      <c r="A241" s="3" t="s">
        <v>21</v>
      </c>
      <c r="B241" s="3" t="s">
        <v>341</v>
      </c>
      <c r="C241" s="3" t="s">
        <v>342</v>
      </c>
      <c r="D241" s="3" t="s">
        <v>26</v>
      </c>
      <c r="E241" s="3">
        <v>1</v>
      </c>
      <c r="F241" s="2">
        <v>47.83</v>
      </c>
      <c r="G241" s="2">
        <v>8.99</v>
      </c>
      <c r="H241" s="2">
        <f>F241+G241</f>
        <v>56.82</v>
      </c>
      <c r="I241" s="4">
        <v>29.79</v>
      </c>
      <c r="J241" s="2">
        <f>F241+(I241/100*F241)</f>
        <v>62.078556999999996</v>
      </c>
      <c r="K241" s="2">
        <f>G241+(I241/100*G241)</f>
        <v>11.668120999999999</v>
      </c>
      <c r="L241" s="2">
        <f>TRUNC(J241+K241,2)</f>
        <v>73.739999999999995</v>
      </c>
      <c r="M241" s="2">
        <f>TRUNC(IF((J241+K241), (J241/(J241+K241)*O241), 0),2)</f>
        <v>62.07</v>
      </c>
      <c r="N241" s="2">
        <f>TRUNC(IF((J241+K241), (K241/(J241+K241)*O241), 0),2)</f>
        <v>11.66</v>
      </c>
      <c r="O241" s="2">
        <f>TRUNC(L241*E241,2)</f>
        <v>73.739999999999995</v>
      </c>
      <c r="P241" s="3" t="str">
        <f>IF(O241&lt;=(Referencial!O241*1.05),"PREÇO VÁLIDO","PREÇO INVÁLIDO")</f>
        <v>PREÇO VÁLIDO</v>
      </c>
    </row>
    <row r="242" spans="1:16" ht="24.95" customHeight="1">
      <c r="A242" s="3" t="s">
        <v>21</v>
      </c>
      <c r="B242" s="3"/>
      <c r="C242" s="3" t="s">
        <v>343</v>
      </c>
      <c r="D242" s="3"/>
      <c r="E242" s="3">
        <v>0</v>
      </c>
      <c r="F242" s="2"/>
      <c r="G242" s="2"/>
      <c r="H242" s="3"/>
      <c r="I242" s="4"/>
      <c r="J242" s="3"/>
      <c r="K242" s="3"/>
      <c r="L242" s="3"/>
      <c r="M242" s="3"/>
      <c r="N242" s="3"/>
      <c r="O242" s="3"/>
      <c r="P242" s="3"/>
    </row>
    <row r="243" spans="1:16" ht="24.95" customHeight="1">
      <c r="A243" s="3" t="s">
        <v>21</v>
      </c>
      <c r="B243" s="3" t="s">
        <v>344</v>
      </c>
      <c r="C243" s="3" t="s">
        <v>345</v>
      </c>
      <c r="D243" s="3" t="s">
        <v>26</v>
      </c>
      <c r="E243" s="3">
        <v>24</v>
      </c>
      <c r="F243" s="2">
        <v>300.14</v>
      </c>
      <c r="G243" s="2">
        <v>0</v>
      </c>
      <c r="H243" s="2">
        <f>F243+G243</f>
        <v>300.14</v>
      </c>
      <c r="I243" s="4">
        <v>21.38</v>
      </c>
      <c r="J243" s="2">
        <f>F243+(I243/100*F243)</f>
        <v>364.309932</v>
      </c>
      <c r="K243" s="2">
        <f>G243+(I243/100*G243)</f>
        <v>0</v>
      </c>
      <c r="L243" s="2">
        <f>TRUNC(J243+K243,2)</f>
        <v>364.3</v>
      </c>
      <c r="M243" s="2">
        <f>TRUNC(IF((J243+K243), (J243/(J243+K243)*O243), 0),2)</f>
        <v>8743.2000000000007</v>
      </c>
      <c r="N243" s="2">
        <f>TRUNC(IF((J243+K243), (K243/(J243+K243)*O243), 0),2)</f>
        <v>0</v>
      </c>
      <c r="O243" s="2">
        <f>TRUNC(L243*E243,2)</f>
        <v>8743.2000000000007</v>
      </c>
      <c r="P243" s="3" t="str">
        <f>IF(O243&lt;=(Referencial!O243*1.05),"PREÇO VÁLIDO","PREÇO INVÁLIDO")</f>
        <v>PREÇO VÁLIDO</v>
      </c>
    </row>
    <row r="244" spans="1:16" ht="24.95" customHeight="1">
      <c r="A244" s="3" t="s">
        <v>21</v>
      </c>
      <c r="B244" s="3" t="s">
        <v>346</v>
      </c>
      <c r="C244" s="3" t="s">
        <v>347</v>
      </c>
      <c r="D244" s="3" t="s">
        <v>26</v>
      </c>
      <c r="E244" s="3">
        <v>7</v>
      </c>
      <c r="F244" s="2">
        <v>378.58</v>
      </c>
      <c r="G244" s="2">
        <v>24.08</v>
      </c>
      <c r="H244" s="2">
        <f>F244+G244</f>
        <v>402.65999999999997</v>
      </c>
      <c r="I244" s="4">
        <v>21.38</v>
      </c>
      <c r="J244" s="2">
        <f>F244+(I244/100*F244)</f>
        <v>459.52040399999998</v>
      </c>
      <c r="K244" s="2">
        <f>G244+(I244/100*G244)</f>
        <v>29.228303999999998</v>
      </c>
      <c r="L244" s="2">
        <f>TRUNC(J244+K244,2)</f>
        <v>488.74</v>
      </c>
      <c r="M244" s="2">
        <f>TRUNC(IF((J244+K244), (J244/(J244+K244)*O244), 0),2)</f>
        <v>3216.58</v>
      </c>
      <c r="N244" s="2">
        <f>TRUNC(IF((J244+K244), (K244/(J244+K244)*O244), 0),2)</f>
        <v>204.59</v>
      </c>
      <c r="O244" s="2">
        <f>TRUNC(L244*E244,2)</f>
        <v>3421.18</v>
      </c>
      <c r="P244" s="3" t="str">
        <f>IF(O244&lt;=(Referencial!O244*1.05),"PREÇO VÁLIDO","PREÇO INVÁLIDO")</f>
        <v>PREÇO VÁLIDO</v>
      </c>
    </row>
    <row r="245" spans="1:16" ht="24.95" customHeight="1">
      <c r="A245" s="3" t="s">
        <v>21</v>
      </c>
      <c r="B245" s="3" t="s">
        <v>348</v>
      </c>
      <c r="C245" s="3" t="s">
        <v>349</v>
      </c>
      <c r="D245" s="3" t="s">
        <v>26</v>
      </c>
      <c r="E245" s="3">
        <v>32</v>
      </c>
      <c r="F245" s="2">
        <v>94.8</v>
      </c>
      <c r="G245" s="2">
        <v>0</v>
      </c>
      <c r="H245" s="2">
        <f>F245+G245</f>
        <v>94.8</v>
      </c>
      <c r="I245" s="4">
        <v>21.38</v>
      </c>
      <c r="J245" s="2">
        <f>F245+(I245/100*F245)</f>
        <v>115.06824</v>
      </c>
      <c r="K245" s="2">
        <f>G245+(I245/100*G245)</f>
        <v>0</v>
      </c>
      <c r="L245" s="2">
        <f>TRUNC(J245+K245,2)</f>
        <v>115.06</v>
      </c>
      <c r="M245" s="2">
        <f>TRUNC(IF((J245+K245), (J245/(J245+K245)*O245), 0),2)</f>
        <v>3681.92</v>
      </c>
      <c r="N245" s="2">
        <f>TRUNC(IF((J245+K245), (K245/(J245+K245)*O245), 0),2)</f>
        <v>0</v>
      </c>
      <c r="O245" s="2">
        <f>TRUNC(L245*E245,2)</f>
        <v>3681.92</v>
      </c>
      <c r="P245" s="3" t="str">
        <f>IF(O245&lt;=(Referencial!O245*1.05),"PREÇO VÁLIDO","PREÇO INVÁLIDO")</f>
        <v>PREÇO VÁLIDO</v>
      </c>
    </row>
    <row r="246" spans="1:16" ht="24.95" customHeight="1">
      <c r="A246" s="3" t="s">
        <v>21</v>
      </c>
      <c r="B246" s="3" t="s">
        <v>350</v>
      </c>
      <c r="C246" s="3" t="s">
        <v>351</v>
      </c>
      <c r="D246" s="3" t="s">
        <v>26</v>
      </c>
      <c r="E246" s="3">
        <v>5</v>
      </c>
      <c r="F246" s="2">
        <v>136.79</v>
      </c>
      <c r="G246" s="2">
        <v>0</v>
      </c>
      <c r="H246" s="2">
        <f>F246+G246</f>
        <v>136.79</v>
      </c>
      <c r="I246" s="4">
        <v>21.38</v>
      </c>
      <c r="J246" s="2">
        <f>F246+(I246/100*F246)</f>
        <v>166.03570199999999</v>
      </c>
      <c r="K246" s="2">
        <f>G246+(I246/100*G246)</f>
        <v>0</v>
      </c>
      <c r="L246" s="2">
        <f>TRUNC(J246+K246,2)</f>
        <v>166.03</v>
      </c>
      <c r="M246" s="2">
        <f>TRUNC(IF((J246+K246), (J246/(J246+K246)*O246), 0),2)</f>
        <v>830.15</v>
      </c>
      <c r="N246" s="2">
        <f>TRUNC(IF((J246+K246), (K246/(J246+K246)*O246), 0),2)</f>
        <v>0</v>
      </c>
      <c r="O246" s="2">
        <f>TRUNC(L246*E246,2)</f>
        <v>830.15</v>
      </c>
      <c r="P246" s="3" t="str">
        <f>IF(O246&lt;=(Referencial!O246*1.05),"PREÇO VÁLIDO","PREÇO INVÁLIDO")</f>
        <v>PREÇO VÁLIDO</v>
      </c>
    </row>
    <row r="247" spans="1:16" ht="24.95" customHeight="1">
      <c r="A247" s="3" t="s">
        <v>21</v>
      </c>
      <c r="B247" s="3" t="s">
        <v>352</v>
      </c>
      <c r="C247" s="3" t="s">
        <v>353</v>
      </c>
      <c r="D247" s="3" t="s">
        <v>43</v>
      </c>
      <c r="E247" s="3">
        <v>15.75</v>
      </c>
      <c r="F247" s="2">
        <v>140.65</v>
      </c>
      <c r="G247" s="2">
        <v>0</v>
      </c>
      <c r="H247" s="2">
        <f>F247+G247</f>
        <v>140.65</v>
      </c>
      <c r="I247" s="4">
        <v>21.38</v>
      </c>
      <c r="J247" s="2">
        <f>F247+(I247/100*F247)</f>
        <v>170.72096999999999</v>
      </c>
      <c r="K247" s="2">
        <f>G247+(I247/100*G247)</f>
        <v>0</v>
      </c>
      <c r="L247" s="2">
        <f>TRUNC(J247+K247,2)</f>
        <v>170.72</v>
      </c>
      <c r="M247" s="2">
        <f>TRUNC(IF((J247+K247), (J247/(J247+K247)*O247), 0),2)</f>
        <v>2688.84</v>
      </c>
      <c r="N247" s="2">
        <f>TRUNC(IF((J247+K247), (K247/(J247+K247)*O247), 0),2)</f>
        <v>0</v>
      </c>
      <c r="O247" s="2">
        <f>TRUNC(L247*E247,2)</f>
        <v>2688.84</v>
      </c>
      <c r="P247" s="3" t="str">
        <f>IF(O247&lt;=(Referencial!O247*1.05),"PREÇO VÁLIDO","PREÇO INVÁLIDO")</f>
        <v>PREÇO VÁLIDO</v>
      </c>
    </row>
    <row r="248" spans="1:16" ht="24.95" customHeight="1">
      <c r="A248" s="3" t="s">
        <v>21</v>
      </c>
      <c r="B248" s="3"/>
      <c r="C248" s="3" t="s">
        <v>354</v>
      </c>
      <c r="D248" s="3"/>
      <c r="E248" s="3">
        <v>0</v>
      </c>
      <c r="F248" s="2"/>
      <c r="G248" s="2"/>
      <c r="H248" s="3"/>
      <c r="I248" s="4"/>
      <c r="J248" s="3"/>
      <c r="K248" s="3"/>
      <c r="L248" s="3"/>
      <c r="M248" s="3"/>
      <c r="N248" s="3"/>
      <c r="O248" s="3"/>
      <c r="P248" s="3"/>
    </row>
    <row r="249" spans="1:16" ht="24.95" customHeight="1">
      <c r="A249" s="3" t="s">
        <v>21</v>
      </c>
      <c r="B249" s="3" t="s">
        <v>355</v>
      </c>
      <c r="C249" s="3" t="s">
        <v>356</v>
      </c>
      <c r="D249" s="3" t="s">
        <v>26</v>
      </c>
      <c r="E249" s="3">
        <v>2</v>
      </c>
      <c r="F249" s="2">
        <v>35.35</v>
      </c>
      <c r="G249" s="2">
        <v>0.97</v>
      </c>
      <c r="H249" s="2">
        <f>F249+G249</f>
        <v>36.32</v>
      </c>
      <c r="I249" s="4">
        <v>29.79</v>
      </c>
      <c r="J249" s="2">
        <f>F249+(I249/100*F249)</f>
        <v>45.880765000000004</v>
      </c>
      <c r="K249" s="2">
        <f>G249+(I249/100*G249)</f>
        <v>1.2589630000000001</v>
      </c>
      <c r="L249" s="2">
        <f>TRUNC(J249+K249,2)</f>
        <v>47.13</v>
      </c>
      <c r="M249" s="2">
        <f>TRUNC(IF((J249+K249), (J249/(J249+K249)*O249), 0),2)</f>
        <v>91.74</v>
      </c>
      <c r="N249" s="2">
        <f>TRUNC(IF((J249+K249), (K249/(J249+K249)*O249), 0),2)</f>
        <v>2.5099999999999998</v>
      </c>
      <c r="O249" s="2">
        <f>TRUNC(L249*E249,2)</f>
        <v>94.26</v>
      </c>
      <c r="P249" s="3" t="str">
        <f>IF(O249&lt;=(Referencial!O249*1.05),"PREÇO VÁLIDO","PREÇO INVÁLIDO")</f>
        <v>PREÇO VÁLIDO</v>
      </c>
    </row>
    <row r="250" spans="1:16" ht="24.95" customHeight="1">
      <c r="A250" s="3" t="s">
        <v>21</v>
      </c>
      <c r="B250" s="3"/>
      <c r="C250" s="3" t="s">
        <v>357</v>
      </c>
      <c r="D250" s="3"/>
      <c r="E250" s="3">
        <v>0</v>
      </c>
      <c r="F250" s="2"/>
      <c r="G250" s="2"/>
      <c r="H250" s="3"/>
      <c r="I250" s="4"/>
      <c r="J250" s="3"/>
      <c r="K250" s="3"/>
      <c r="L250" s="3"/>
      <c r="M250" s="3"/>
      <c r="N250" s="3"/>
      <c r="O250" s="3"/>
      <c r="P250" s="3"/>
    </row>
    <row r="251" spans="1:16" ht="24.95" customHeight="1">
      <c r="A251" s="3" t="s">
        <v>21</v>
      </c>
      <c r="B251" s="3" t="s">
        <v>358</v>
      </c>
      <c r="C251" s="3" t="s">
        <v>359</v>
      </c>
      <c r="D251" s="3" t="s">
        <v>43</v>
      </c>
      <c r="E251" s="3">
        <v>224.5</v>
      </c>
      <c r="F251" s="2">
        <v>1.95</v>
      </c>
      <c r="G251" s="2">
        <v>1.54</v>
      </c>
      <c r="H251" s="2">
        <f t="shared" ref="H251:H264" si="70">F251+G251</f>
        <v>3.49</v>
      </c>
      <c r="I251" s="4">
        <v>29.79</v>
      </c>
      <c r="J251" s="2">
        <f t="shared" ref="J251:J264" si="71">F251+(I251/100*F251)</f>
        <v>2.5309049999999997</v>
      </c>
      <c r="K251" s="2">
        <f t="shared" ref="K251:K264" si="72">G251+(I251/100*G251)</f>
        <v>1.998766</v>
      </c>
      <c r="L251" s="2">
        <f t="shared" ref="L251:L264" si="73">TRUNC(J251+K251,2)</f>
        <v>4.5199999999999996</v>
      </c>
      <c r="M251" s="2">
        <f t="shared" ref="M251:M264" si="74">TRUNC(IF((J251+K251), (J251/(J251+K251)*O251), 0),2)</f>
        <v>566.97</v>
      </c>
      <c r="N251" s="2">
        <f t="shared" ref="N251:N264" si="75">TRUNC(IF((J251+K251), (K251/(J251+K251)*O251), 0),2)</f>
        <v>447.76</v>
      </c>
      <c r="O251" s="2">
        <f t="shared" ref="O251:O264" si="76">TRUNC(L251*E251,2)</f>
        <v>1014.74</v>
      </c>
      <c r="P251" s="3" t="str">
        <f>IF(O251&lt;=(Referencial!O251*1.05),"PREÇO VÁLIDO","PREÇO INVÁLIDO")</f>
        <v>PREÇO VÁLIDO</v>
      </c>
    </row>
    <row r="252" spans="1:16" ht="24.95" customHeight="1">
      <c r="A252" s="3" t="s">
        <v>21</v>
      </c>
      <c r="B252" s="3" t="s">
        <v>358</v>
      </c>
      <c r="C252" s="3" t="s">
        <v>359</v>
      </c>
      <c r="D252" s="3" t="s">
        <v>43</v>
      </c>
      <c r="E252" s="3">
        <v>135.30000000000001</v>
      </c>
      <c r="F252" s="2">
        <v>1.95</v>
      </c>
      <c r="G252" s="2">
        <v>1.54</v>
      </c>
      <c r="H252" s="2">
        <f t="shared" si="70"/>
        <v>3.49</v>
      </c>
      <c r="I252" s="4">
        <v>29.79</v>
      </c>
      <c r="J252" s="2">
        <f t="shared" si="71"/>
        <v>2.5309049999999997</v>
      </c>
      <c r="K252" s="2">
        <f t="shared" si="72"/>
        <v>1.998766</v>
      </c>
      <c r="L252" s="2">
        <f t="shared" si="73"/>
        <v>4.5199999999999996</v>
      </c>
      <c r="M252" s="2">
        <f t="shared" si="74"/>
        <v>341.69</v>
      </c>
      <c r="N252" s="2">
        <f t="shared" si="75"/>
        <v>269.85000000000002</v>
      </c>
      <c r="O252" s="2">
        <f t="shared" si="76"/>
        <v>611.54999999999995</v>
      </c>
      <c r="P252" s="3" t="str">
        <f>IF(O252&lt;=(Referencial!O252*1.05),"PREÇO VÁLIDO","PREÇO INVÁLIDO")</f>
        <v>PREÇO VÁLIDO</v>
      </c>
    </row>
    <row r="253" spans="1:16" ht="24.95" customHeight="1">
      <c r="A253" s="3" t="s">
        <v>21</v>
      </c>
      <c r="B253" s="3" t="s">
        <v>358</v>
      </c>
      <c r="C253" s="3" t="s">
        <v>359</v>
      </c>
      <c r="D253" s="3" t="s">
        <v>43</v>
      </c>
      <c r="E253" s="3">
        <v>223.7</v>
      </c>
      <c r="F253" s="2">
        <v>1.95</v>
      </c>
      <c r="G253" s="2">
        <v>1.54</v>
      </c>
      <c r="H253" s="2">
        <f t="shared" si="70"/>
        <v>3.49</v>
      </c>
      <c r="I253" s="4">
        <v>29.79</v>
      </c>
      <c r="J253" s="2">
        <f t="shared" si="71"/>
        <v>2.5309049999999997</v>
      </c>
      <c r="K253" s="2">
        <f t="shared" si="72"/>
        <v>1.998766</v>
      </c>
      <c r="L253" s="2">
        <f t="shared" si="73"/>
        <v>4.5199999999999996</v>
      </c>
      <c r="M253" s="2">
        <f t="shared" si="74"/>
        <v>564.95000000000005</v>
      </c>
      <c r="N253" s="2">
        <f t="shared" si="75"/>
        <v>446.16</v>
      </c>
      <c r="O253" s="2">
        <f t="shared" si="76"/>
        <v>1011.12</v>
      </c>
      <c r="P253" s="3" t="str">
        <f>IF(O253&lt;=(Referencial!O253*1.05),"PREÇO VÁLIDO","PREÇO INVÁLIDO")</f>
        <v>PREÇO VÁLIDO</v>
      </c>
    </row>
    <row r="254" spans="1:16" ht="24.95" customHeight="1">
      <c r="A254" s="3" t="s">
        <v>21</v>
      </c>
      <c r="B254" s="3" t="s">
        <v>360</v>
      </c>
      <c r="C254" s="3" t="s">
        <v>361</v>
      </c>
      <c r="D254" s="3" t="s">
        <v>43</v>
      </c>
      <c r="E254" s="3">
        <v>201.2</v>
      </c>
      <c r="F254" s="2">
        <v>3.07</v>
      </c>
      <c r="G254" s="2">
        <v>1.94</v>
      </c>
      <c r="H254" s="2">
        <f t="shared" si="70"/>
        <v>5.01</v>
      </c>
      <c r="I254" s="4">
        <v>29.79</v>
      </c>
      <c r="J254" s="2">
        <f t="shared" si="71"/>
        <v>3.984553</v>
      </c>
      <c r="K254" s="2">
        <f t="shared" si="72"/>
        <v>2.5179260000000001</v>
      </c>
      <c r="L254" s="2">
        <f t="shared" si="73"/>
        <v>6.5</v>
      </c>
      <c r="M254" s="2">
        <f t="shared" si="74"/>
        <v>801.38</v>
      </c>
      <c r="N254" s="2">
        <f t="shared" si="75"/>
        <v>506.41</v>
      </c>
      <c r="O254" s="2">
        <f t="shared" si="76"/>
        <v>1307.8</v>
      </c>
      <c r="P254" s="3" t="str">
        <f>IF(O254&lt;=(Referencial!O254*1.05),"PREÇO VÁLIDO","PREÇO INVÁLIDO")</f>
        <v>PREÇO VÁLIDO</v>
      </c>
    </row>
    <row r="255" spans="1:16" ht="24.95" customHeight="1">
      <c r="A255" s="3" t="s">
        <v>21</v>
      </c>
      <c r="B255" s="3" t="s">
        <v>360</v>
      </c>
      <c r="C255" s="3" t="s">
        <v>361</v>
      </c>
      <c r="D255" s="3" t="s">
        <v>43</v>
      </c>
      <c r="E255" s="3">
        <v>25.6</v>
      </c>
      <c r="F255" s="2">
        <v>3.07</v>
      </c>
      <c r="G255" s="2">
        <v>1.94</v>
      </c>
      <c r="H255" s="2">
        <f t="shared" si="70"/>
        <v>5.01</v>
      </c>
      <c r="I255" s="4">
        <v>29.79</v>
      </c>
      <c r="J255" s="2">
        <f t="shared" si="71"/>
        <v>3.984553</v>
      </c>
      <c r="K255" s="2">
        <f t="shared" si="72"/>
        <v>2.5179260000000001</v>
      </c>
      <c r="L255" s="2">
        <f t="shared" si="73"/>
        <v>6.5</v>
      </c>
      <c r="M255" s="2">
        <f t="shared" si="74"/>
        <v>101.96</v>
      </c>
      <c r="N255" s="2">
        <f t="shared" si="75"/>
        <v>64.430000000000007</v>
      </c>
      <c r="O255" s="2">
        <f t="shared" si="76"/>
        <v>166.4</v>
      </c>
      <c r="P255" s="3" t="str">
        <f>IF(O255&lt;=(Referencial!O255*1.05),"PREÇO VÁLIDO","PREÇO INVÁLIDO")</f>
        <v>PREÇO VÁLIDO</v>
      </c>
    </row>
    <row r="256" spans="1:16" ht="24.95" customHeight="1">
      <c r="A256" s="3" t="s">
        <v>21</v>
      </c>
      <c r="B256" s="3" t="s">
        <v>360</v>
      </c>
      <c r="C256" s="3" t="s">
        <v>361</v>
      </c>
      <c r="D256" s="3" t="s">
        <v>43</v>
      </c>
      <c r="E256" s="3">
        <v>132.1</v>
      </c>
      <c r="F256" s="2">
        <v>3.07</v>
      </c>
      <c r="G256" s="2">
        <v>1.94</v>
      </c>
      <c r="H256" s="2">
        <f t="shared" si="70"/>
        <v>5.01</v>
      </c>
      <c r="I256" s="4">
        <v>29.79</v>
      </c>
      <c r="J256" s="2">
        <f t="shared" si="71"/>
        <v>3.984553</v>
      </c>
      <c r="K256" s="2">
        <f t="shared" si="72"/>
        <v>2.5179260000000001</v>
      </c>
      <c r="L256" s="2">
        <f t="shared" si="73"/>
        <v>6.5</v>
      </c>
      <c r="M256" s="2">
        <f t="shared" si="74"/>
        <v>526.15</v>
      </c>
      <c r="N256" s="2">
        <f t="shared" si="75"/>
        <v>332.49</v>
      </c>
      <c r="O256" s="2">
        <f t="shared" si="76"/>
        <v>858.65</v>
      </c>
      <c r="P256" s="3" t="str">
        <f>IF(O256&lt;=(Referencial!O256*1.05),"PREÇO VÁLIDO","PREÇO INVÁLIDO")</f>
        <v>PREÇO VÁLIDO</v>
      </c>
    </row>
    <row r="257" spans="1:17" ht="24.95" customHeight="1">
      <c r="A257" s="3" t="s">
        <v>21</v>
      </c>
      <c r="B257" s="3" t="s">
        <v>362</v>
      </c>
      <c r="C257" s="3" t="s">
        <v>363</v>
      </c>
      <c r="D257" s="3" t="s">
        <v>43</v>
      </c>
      <c r="E257" s="3">
        <v>128.1</v>
      </c>
      <c r="F257" s="2">
        <v>5.09</v>
      </c>
      <c r="G257" s="2">
        <v>2.62</v>
      </c>
      <c r="H257" s="2">
        <f t="shared" si="70"/>
        <v>7.71</v>
      </c>
      <c r="I257" s="4">
        <v>29.79</v>
      </c>
      <c r="J257" s="2">
        <f t="shared" si="71"/>
        <v>6.6063109999999998</v>
      </c>
      <c r="K257" s="2">
        <f t="shared" si="72"/>
        <v>3.4004980000000002</v>
      </c>
      <c r="L257" s="2">
        <f t="shared" si="73"/>
        <v>10</v>
      </c>
      <c r="M257" s="2">
        <f t="shared" si="74"/>
        <v>845.69</v>
      </c>
      <c r="N257" s="2">
        <f t="shared" si="75"/>
        <v>435.3</v>
      </c>
      <c r="O257" s="2">
        <f t="shared" si="76"/>
        <v>1281</v>
      </c>
      <c r="P257" s="3" t="str">
        <f>IF(O257&lt;=(Referencial!O257*1.05),"PREÇO VÁLIDO","PREÇO INVÁLIDO")</f>
        <v>PREÇO VÁLIDO</v>
      </c>
    </row>
    <row r="258" spans="1:17" ht="24.95" customHeight="1">
      <c r="A258" s="3" t="s">
        <v>21</v>
      </c>
      <c r="B258" s="3" t="s">
        <v>362</v>
      </c>
      <c r="C258" s="3" t="s">
        <v>363</v>
      </c>
      <c r="D258" s="3" t="s">
        <v>43</v>
      </c>
      <c r="E258" s="3">
        <v>135.80000000000001</v>
      </c>
      <c r="F258" s="2">
        <v>5.09</v>
      </c>
      <c r="G258" s="2">
        <v>2.62</v>
      </c>
      <c r="H258" s="2">
        <f t="shared" si="70"/>
        <v>7.71</v>
      </c>
      <c r="I258" s="4">
        <v>29.79</v>
      </c>
      <c r="J258" s="2">
        <f t="shared" si="71"/>
        <v>6.6063109999999998</v>
      </c>
      <c r="K258" s="2">
        <f t="shared" si="72"/>
        <v>3.4004980000000002</v>
      </c>
      <c r="L258" s="2">
        <f t="shared" si="73"/>
        <v>10</v>
      </c>
      <c r="M258" s="2">
        <f t="shared" si="74"/>
        <v>896.52</v>
      </c>
      <c r="N258" s="2">
        <f t="shared" si="75"/>
        <v>461.47</v>
      </c>
      <c r="O258" s="2">
        <f t="shared" si="76"/>
        <v>1358</v>
      </c>
      <c r="P258" s="3" t="str">
        <f>IF(O258&lt;=(Referencial!O258*1.05),"PREÇO VÁLIDO","PREÇO INVÁLIDO")</f>
        <v>PREÇO VÁLIDO</v>
      </c>
    </row>
    <row r="259" spans="1:17" ht="24.95" customHeight="1">
      <c r="A259" s="3" t="s">
        <v>21</v>
      </c>
      <c r="B259" s="3" t="s">
        <v>362</v>
      </c>
      <c r="C259" s="3" t="s">
        <v>363</v>
      </c>
      <c r="D259" s="3" t="s">
        <v>43</v>
      </c>
      <c r="E259" s="3">
        <v>141.30000000000001</v>
      </c>
      <c r="F259" s="2">
        <v>5.09</v>
      </c>
      <c r="G259" s="2">
        <v>2.62</v>
      </c>
      <c r="H259" s="2">
        <f t="shared" si="70"/>
        <v>7.71</v>
      </c>
      <c r="I259" s="4">
        <v>29.79</v>
      </c>
      <c r="J259" s="2">
        <f t="shared" si="71"/>
        <v>6.6063109999999998</v>
      </c>
      <c r="K259" s="2">
        <f t="shared" si="72"/>
        <v>3.4004980000000002</v>
      </c>
      <c r="L259" s="2">
        <f t="shared" si="73"/>
        <v>10</v>
      </c>
      <c r="M259" s="2">
        <f t="shared" si="74"/>
        <v>932.83</v>
      </c>
      <c r="N259" s="2">
        <f t="shared" si="75"/>
        <v>480.16</v>
      </c>
      <c r="O259" s="2">
        <f t="shared" si="76"/>
        <v>1413</v>
      </c>
      <c r="P259" s="3" t="str">
        <f>IF(O259&lt;=(Referencial!O259*1.05),"PREÇO VÁLIDO","PREÇO INVÁLIDO")</f>
        <v>PREÇO VÁLIDO</v>
      </c>
    </row>
    <row r="260" spans="1:17" ht="24.95" customHeight="1">
      <c r="A260" s="3" t="s">
        <v>21</v>
      </c>
      <c r="B260" s="3" t="s">
        <v>364</v>
      </c>
      <c r="C260" s="3" t="s">
        <v>365</v>
      </c>
      <c r="D260" s="3" t="s">
        <v>43</v>
      </c>
      <c r="E260" s="3">
        <v>29.1</v>
      </c>
      <c r="F260" s="2">
        <v>13.28</v>
      </c>
      <c r="G260" s="2">
        <v>5.0999999999999996</v>
      </c>
      <c r="H260" s="2">
        <f t="shared" si="70"/>
        <v>18.38</v>
      </c>
      <c r="I260" s="4">
        <v>29.79</v>
      </c>
      <c r="J260" s="2">
        <f t="shared" si="71"/>
        <v>17.236111999999999</v>
      </c>
      <c r="K260" s="2">
        <f t="shared" si="72"/>
        <v>6.6192899999999995</v>
      </c>
      <c r="L260" s="2">
        <f t="shared" si="73"/>
        <v>23.85</v>
      </c>
      <c r="M260" s="2">
        <f t="shared" si="74"/>
        <v>501.45</v>
      </c>
      <c r="N260" s="2">
        <f t="shared" si="75"/>
        <v>192.57</v>
      </c>
      <c r="O260" s="2">
        <f t="shared" si="76"/>
        <v>694.03</v>
      </c>
      <c r="P260" s="3" t="str">
        <f>IF(O260&lt;=(Referencial!O260*1.05),"PREÇO VÁLIDO","PREÇO INVÁLIDO")</f>
        <v>PREÇO VÁLIDO</v>
      </c>
    </row>
    <row r="261" spans="1:17" ht="24.95" customHeight="1">
      <c r="A261" s="3" t="s">
        <v>21</v>
      </c>
      <c r="B261" s="3" t="s">
        <v>364</v>
      </c>
      <c r="C261" s="3" t="s">
        <v>365</v>
      </c>
      <c r="D261" s="3" t="s">
        <v>43</v>
      </c>
      <c r="E261" s="3">
        <v>29.1</v>
      </c>
      <c r="F261" s="2">
        <v>13.28</v>
      </c>
      <c r="G261" s="2">
        <v>5.0999999999999996</v>
      </c>
      <c r="H261" s="2">
        <f t="shared" si="70"/>
        <v>18.38</v>
      </c>
      <c r="I261" s="4">
        <v>29.79</v>
      </c>
      <c r="J261" s="2">
        <f t="shared" si="71"/>
        <v>17.236111999999999</v>
      </c>
      <c r="K261" s="2">
        <f t="shared" si="72"/>
        <v>6.6192899999999995</v>
      </c>
      <c r="L261" s="2">
        <f t="shared" si="73"/>
        <v>23.85</v>
      </c>
      <c r="M261" s="2">
        <f t="shared" si="74"/>
        <v>501.45</v>
      </c>
      <c r="N261" s="2">
        <f t="shared" si="75"/>
        <v>192.57</v>
      </c>
      <c r="O261" s="2">
        <f t="shared" si="76"/>
        <v>694.03</v>
      </c>
      <c r="P261" s="3" t="str">
        <f>IF(O261&lt;=(Referencial!O261*1.05),"PREÇO VÁLIDO","PREÇO INVÁLIDO")</f>
        <v>PREÇO VÁLIDO</v>
      </c>
    </row>
    <row r="262" spans="1:17" ht="24.95" customHeight="1">
      <c r="A262" s="3" t="s">
        <v>21</v>
      </c>
      <c r="B262" s="3" t="s">
        <v>364</v>
      </c>
      <c r="C262" s="3" t="s">
        <v>365</v>
      </c>
      <c r="D262" s="3" t="s">
        <v>43</v>
      </c>
      <c r="E262" s="3">
        <v>29.1</v>
      </c>
      <c r="F262" s="2">
        <v>13.28</v>
      </c>
      <c r="G262" s="2">
        <v>5.0999999999999996</v>
      </c>
      <c r="H262" s="2">
        <f t="shared" si="70"/>
        <v>18.38</v>
      </c>
      <c r="I262" s="4">
        <v>29.79</v>
      </c>
      <c r="J262" s="2">
        <f t="shared" si="71"/>
        <v>17.236111999999999</v>
      </c>
      <c r="K262" s="2">
        <f t="shared" si="72"/>
        <v>6.6192899999999995</v>
      </c>
      <c r="L262" s="2">
        <f t="shared" si="73"/>
        <v>23.85</v>
      </c>
      <c r="M262" s="2">
        <f t="shared" si="74"/>
        <v>501.45</v>
      </c>
      <c r="N262" s="2">
        <f t="shared" si="75"/>
        <v>192.57</v>
      </c>
      <c r="O262" s="2">
        <f t="shared" si="76"/>
        <v>694.03</v>
      </c>
      <c r="P262" s="3" t="str">
        <f>IF(O262&lt;=(Referencial!O262*1.05),"PREÇO VÁLIDO","PREÇO INVÁLIDO")</f>
        <v>PREÇO VÁLIDO</v>
      </c>
    </row>
    <row r="263" spans="1:17" ht="24.95" customHeight="1">
      <c r="A263" s="3" t="s">
        <v>21</v>
      </c>
      <c r="B263" s="3" t="s">
        <v>364</v>
      </c>
      <c r="C263" s="3" t="s">
        <v>365</v>
      </c>
      <c r="D263" s="3" t="s">
        <v>43</v>
      </c>
      <c r="E263" s="3">
        <v>29.1</v>
      </c>
      <c r="F263" s="2">
        <v>13.28</v>
      </c>
      <c r="G263" s="2">
        <v>5.0999999999999996</v>
      </c>
      <c r="H263" s="2">
        <f t="shared" si="70"/>
        <v>18.38</v>
      </c>
      <c r="I263" s="4">
        <v>29.79</v>
      </c>
      <c r="J263" s="2">
        <f t="shared" si="71"/>
        <v>17.236111999999999</v>
      </c>
      <c r="K263" s="2">
        <f t="shared" si="72"/>
        <v>6.6192899999999995</v>
      </c>
      <c r="L263" s="2">
        <f t="shared" si="73"/>
        <v>23.85</v>
      </c>
      <c r="M263" s="2">
        <f t="shared" si="74"/>
        <v>501.45</v>
      </c>
      <c r="N263" s="2">
        <f t="shared" si="75"/>
        <v>192.57</v>
      </c>
      <c r="O263" s="2">
        <f t="shared" si="76"/>
        <v>694.03</v>
      </c>
      <c r="P263" s="3" t="str">
        <f>IF(O263&lt;=(Referencial!O263*1.05),"PREÇO VÁLIDO","PREÇO INVÁLIDO")</f>
        <v>PREÇO VÁLIDO</v>
      </c>
    </row>
    <row r="264" spans="1:17" ht="24.95" customHeight="1">
      <c r="A264" s="3" t="s">
        <v>21</v>
      </c>
      <c r="B264" s="3" t="s">
        <v>364</v>
      </c>
      <c r="C264" s="3" t="s">
        <v>365</v>
      </c>
      <c r="D264" s="3" t="s">
        <v>43</v>
      </c>
      <c r="E264" s="3">
        <v>29.1</v>
      </c>
      <c r="F264" s="2">
        <v>13.28</v>
      </c>
      <c r="G264" s="2">
        <v>5.0999999999999996</v>
      </c>
      <c r="H264" s="2">
        <f t="shared" si="70"/>
        <v>18.38</v>
      </c>
      <c r="I264" s="4">
        <v>29.79</v>
      </c>
      <c r="J264" s="2">
        <f t="shared" si="71"/>
        <v>17.236111999999999</v>
      </c>
      <c r="K264" s="2">
        <f t="shared" si="72"/>
        <v>6.6192899999999995</v>
      </c>
      <c r="L264" s="2">
        <f t="shared" si="73"/>
        <v>23.85</v>
      </c>
      <c r="M264" s="2">
        <f t="shared" si="74"/>
        <v>501.45</v>
      </c>
      <c r="N264" s="2">
        <f t="shared" si="75"/>
        <v>192.57</v>
      </c>
      <c r="O264" s="2">
        <f t="shared" si="76"/>
        <v>694.03</v>
      </c>
      <c r="P264" s="3" t="str">
        <f>IF(O264&lt;=(Referencial!O264*1.05),"PREÇO VÁLIDO","PREÇO INVÁLIDO")</f>
        <v>PREÇO VÁLIDO</v>
      </c>
    </row>
    <row r="265" spans="1:17">
      <c r="N265" s="7" t="s">
        <v>98</v>
      </c>
      <c r="O265" s="8">
        <f>TRUNC(SUM(O187:O264),2)</f>
        <v>61331.31</v>
      </c>
    </row>
    <row r="267" spans="1:17">
      <c r="A267" s="9" t="s">
        <v>366</v>
      </c>
    </row>
    <row r="268" spans="1:17">
      <c r="A268" s="11" t="s">
        <v>4</v>
      </c>
      <c r="B268" s="11" t="s">
        <v>5</v>
      </c>
      <c r="C268" s="11" t="s">
        <v>6</v>
      </c>
      <c r="D268" s="11" t="s">
        <v>7</v>
      </c>
      <c r="E268" s="11" t="s">
        <v>8</v>
      </c>
      <c r="F268" s="11" t="s">
        <v>9</v>
      </c>
      <c r="G268" s="11" t="s">
        <v>10</v>
      </c>
      <c r="H268" s="11" t="s">
        <v>12</v>
      </c>
      <c r="I268" s="11" t="s">
        <v>13</v>
      </c>
      <c r="J268" s="11" t="s">
        <v>14</v>
      </c>
      <c r="K268" s="11" t="s">
        <v>15</v>
      </c>
      <c r="L268" s="11" t="s">
        <v>11</v>
      </c>
      <c r="M268" s="11" t="s">
        <v>16</v>
      </c>
      <c r="N268" s="11" t="s">
        <v>17</v>
      </c>
      <c r="O268" s="11" t="s">
        <v>18</v>
      </c>
      <c r="P268" s="11" t="s">
        <v>19</v>
      </c>
      <c r="Q268" s="11" t="s">
        <v>20</v>
      </c>
    </row>
    <row r="269" spans="1:17" ht="24.95" customHeight="1">
      <c r="A269" s="3" t="s">
        <v>21</v>
      </c>
      <c r="B269" s="3"/>
      <c r="C269" s="3" t="s">
        <v>367</v>
      </c>
      <c r="D269" s="3"/>
      <c r="E269" s="3">
        <v>0</v>
      </c>
      <c r="F269" s="2"/>
      <c r="G269" s="2"/>
      <c r="H269" s="3"/>
      <c r="I269" s="4"/>
      <c r="J269" s="3"/>
      <c r="K269" s="3"/>
      <c r="L269" s="3"/>
      <c r="M269" s="3"/>
      <c r="N269" s="3"/>
      <c r="O269" s="3"/>
      <c r="P269" s="3"/>
    </row>
    <row r="270" spans="1:17" ht="24.95" customHeight="1">
      <c r="A270" s="3" t="s">
        <v>21</v>
      </c>
      <c r="B270" s="3"/>
      <c r="C270" s="3" t="s">
        <v>368</v>
      </c>
      <c r="D270" s="3"/>
      <c r="E270" s="3">
        <v>0</v>
      </c>
      <c r="F270" s="2"/>
      <c r="G270" s="2"/>
      <c r="H270" s="3"/>
      <c r="I270" s="4"/>
      <c r="J270" s="3"/>
      <c r="K270" s="3"/>
      <c r="L270" s="3"/>
      <c r="M270" s="3"/>
      <c r="N270" s="3"/>
      <c r="O270" s="3"/>
      <c r="P270" s="3"/>
    </row>
    <row r="271" spans="1:17" ht="24.95" customHeight="1">
      <c r="A271" s="3" t="s">
        <v>21</v>
      </c>
      <c r="B271" s="3" t="s">
        <v>369</v>
      </c>
      <c r="C271" s="3" t="s">
        <v>370</v>
      </c>
      <c r="D271" s="3" t="s">
        <v>26</v>
      </c>
      <c r="E271" s="3">
        <v>1</v>
      </c>
      <c r="F271" s="2">
        <v>744.74</v>
      </c>
      <c r="G271" s="2">
        <v>0</v>
      </c>
      <c r="H271" s="2">
        <f>F271+G271</f>
        <v>744.74</v>
      </c>
      <c r="I271" s="4">
        <v>21.38</v>
      </c>
      <c r="J271" s="2">
        <f>F271+(I271/100*F271)</f>
        <v>903.96541200000001</v>
      </c>
      <c r="K271" s="2">
        <f>G271+(I271/100*G271)</f>
        <v>0</v>
      </c>
      <c r="L271" s="2">
        <f>TRUNC(J271+K271,2)</f>
        <v>903.96</v>
      </c>
      <c r="M271" s="2">
        <f>TRUNC(IF((J271+K271), (J271/(J271+K271)*O271), 0),2)</f>
        <v>903.96</v>
      </c>
      <c r="N271" s="2">
        <f>TRUNC(IF((J271+K271), (K271/(J271+K271)*O271), 0),2)</f>
        <v>0</v>
      </c>
      <c r="O271" s="2">
        <f>TRUNC(L271*E271,2)</f>
        <v>903.96</v>
      </c>
      <c r="P271" s="3" t="str">
        <f>IF(O271&lt;=(Referencial!O271*1.05),"PREÇO VÁLIDO","PREÇO INVÁLIDO")</f>
        <v>PREÇO VÁLIDO</v>
      </c>
    </row>
    <row r="272" spans="1:17" ht="24.95" customHeight="1">
      <c r="A272" s="3" t="s">
        <v>21</v>
      </c>
      <c r="B272" s="3"/>
      <c r="C272" s="3" t="s">
        <v>371</v>
      </c>
      <c r="D272" s="3"/>
      <c r="E272" s="3">
        <v>0</v>
      </c>
      <c r="F272" s="2"/>
      <c r="G272" s="2"/>
      <c r="H272" s="3"/>
      <c r="I272" s="4"/>
      <c r="J272" s="3"/>
      <c r="K272" s="3"/>
      <c r="L272" s="3"/>
      <c r="M272" s="3"/>
      <c r="N272" s="3"/>
      <c r="O272" s="3"/>
      <c r="P272" s="3"/>
    </row>
    <row r="273" spans="1:16" ht="24.95" customHeight="1">
      <c r="A273" s="3" t="s">
        <v>21</v>
      </c>
      <c r="B273" s="3" t="s">
        <v>372</v>
      </c>
      <c r="C273" s="3" t="s">
        <v>373</v>
      </c>
      <c r="D273" s="3" t="s">
        <v>26</v>
      </c>
      <c r="E273" s="3">
        <v>2</v>
      </c>
      <c r="F273" s="2">
        <v>396.1</v>
      </c>
      <c r="G273" s="2">
        <v>76.8</v>
      </c>
      <c r="H273" s="2">
        <f>F273+G273</f>
        <v>472.90000000000003</v>
      </c>
      <c r="I273" s="4">
        <v>29.79</v>
      </c>
      <c r="J273" s="2">
        <f>F273+(I273/100*F273)</f>
        <v>514.09819000000005</v>
      </c>
      <c r="K273" s="2">
        <f>G273+(I273/100*G273)</f>
        <v>99.678719999999998</v>
      </c>
      <c r="L273" s="2">
        <f>TRUNC(J273+K273,2)</f>
        <v>613.77</v>
      </c>
      <c r="M273" s="2">
        <f>TRUNC(IF((J273+K273), (J273/(J273+K273)*O273), 0),2)</f>
        <v>1028.18</v>
      </c>
      <c r="N273" s="2">
        <f>TRUNC(IF((J273+K273), (K273/(J273+K273)*O273), 0),2)</f>
        <v>199.35</v>
      </c>
      <c r="O273" s="2">
        <f>TRUNC(L273*E273,2)</f>
        <v>1227.54</v>
      </c>
      <c r="P273" s="3" t="str">
        <f>IF(O273&lt;=(Referencial!O273*1.05),"PREÇO VÁLIDO","PREÇO INVÁLIDO")</f>
        <v>PREÇO VÁLIDO</v>
      </c>
    </row>
    <row r="274" spans="1:16" ht="24.95" customHeight="1">
      <c r="A274" s="3" t="s">
        <v>21</v>
      </c>
      <c r="B274" s="3" t="s">
        <v>374</v>
      </c>
      <c r="C274" s="3" t="s">
        <v>375</v>
      </c>
      <c r="D274" s="3" t="s">
        <v>26</v>
      </c>
      <c r="E274" s="3">
        <v>10</v>
      </c>
      <c r="F274" s="2">
        <v>38.51</v>
      </c>
      <c r="G274" s="2">
        <v>26.26</v>
      </c>
      <c r="H274" s="2">
        <f>F274+G274</f>
        <v>64.77</v>
      </c>
      <c r="I274" s="4">
        <v>29.79</v>
      </c>
      <c r="J274" s="2">
        <f>F274+(I274/100*F274)</f>
        <v>49.982129</v>
      </c>
      <c r="K274" s="2">
        <f>G274+(I274/100*G274)</f>
        <v>34.082854000000005</v>
      </c>
      <c r="L274" s="2">
        <f>TRUNC(J274+K274,2)</f>
        <v>84.06</v>
      </c>
      <c r="M274" s="2">
        <f>TRUNC(IF((J274+K274), (J274/(J274+K274)*O274), 0),2)</f>
        <v>499.79</v>
      </c>
      <c r="N274" s="2">
        <f>TRUNC(IF((J274+K274), (K274/(J274+K274)*O274), 0),2)</f>
        <v>340.8</v>
      </c>
      <c r="O274" s="2">
        <f>TRUNC(L274*E274,2)</f>
        <v>840.6</v>
      </c>
      <c r="P274" s="3" t="str">
        <f>IF(O274&lt;=(Referencial!O274*1.05),"PREÇO VÁLIDO","PREÇO INVÁLIDO")</f>
        <v>PREÇO VÁLIDO</v>
      </c>
    </row>
    <row r="275" spans="1:16" ht="24.95" customHeight="1">
      <c r="A275" s="3" t="s">
        <v>21</v>
      </c>
      <c r="B275" s="3" t="s">
        <v>376</v>
      </c>
      <c r="C275" s="3" t="s">
        <v>377</v>
      </c>
      <c r="D275" s="3" t="s">
        <v>26</v>
      </c>
      <c r="E275" s="3">
        <v>9</v>
      </c>
      <c r="F275" s="2">
        <v>97.41</v>
      </c>
      <c r="G275" s="2">
        <v>0</v>
      </c>
      <c r="H275" s="2">
        <f>F275+G275</f>
        <v>97.41</v>
      </c>
      <c r="I275" s="4">
        <v>29.79</v>
      </c>
      <c r="J275" s="2">
        <f>F275+(I275/100*F275)</f>
        <v>126.428439</v>
      </c>
      <c r="K275" s="2">
        <f>G275+(I275/100*G275)</f>
        <v>0</v>
      </c>
      <c r="L275" s="2">
        <f>TRUNC(J275+K275,2)</f>
        <v>126.42</v>
      </c>
      <c r="M275" s="2">
        <f>TRUNC(IF((J275+K275), (J275/(J275+K275)*O275), 0),2)</f>
        <v>1137.78</v>
      </c>
      <c r="N275" s="2">
        <f>TRUNC(IF((J275+K275), (K275/(J275+K275)*O275), 0),2)</f>
        <v>0</v>
      </c>
      <c r="O275" s="2">
        <f>TRUNC(L275*E275,2)</f>
        <v>1137.78</v>
      </c>
      <c r="P275" s="3" t="str">
        <f>IF(O275&lt;=(Referencial!O275*1.05),"PREÇO VÁLIDO","PREÇO INVÁLIDO")</f>
        <v>PREÇO VÁLIDO</v>
      </c>
    </row>
    <row r="276" spans="1:16" ht="24.95" customHeight="1">
      <c r="A276" s="3" t="s">
        <v>21</v>
      </c>
      <c r="B276" s="3" t="s">
        <v>378</v>
      </c>
      <c r="C276" s="3" t="s">
        <v>379</v>
      </c>
      <c r="D276" s="3" t="s">
        <v>26</v>
      </c>
      <c r="E276" s="3">
        <v>18</v>
      </c>
      <c r="F276" s="2">
        <v>30.95</v>
      </c>
      <c r="G276" s="2">
        <v>0</v>
      </c>
      <c r="H276" s="2">
        <f>F276+G276</f>
        <v>30.95</v>
      </c>
      <c r="I276" s="4">
        <v>29.79</v>
      </c>
      <c r="J276" s="2">
        <f>F276+(I276/100*F276)</f>
        <v>40.170005000000003</v>
      </c>
      <c r="K276" s="2">
        <f>G276+(I276/100*G276)</f>
        <v>0</v>
      </c>
      <c r="L276" s="2">
        <f>TRUNC(J276+K276,2)</f>
        <v>40.17</v>
      </c>
      <c r="M276" s="2">
        <f>TRUNC(IF((J276+K276), (J276/(J276+K276)*O276), 0),2)</f>
        <v>723.06</v>
      </c>
      <c r="N276" s="2">
        <f>TRUNC(IF((J276+K276), (K276/(J276+K276)*O276), 0),2)</f>
        <v>0</v>
      </c>
      <c r="O276" s="2">
        <f>TRUNC(L276*E276,2)</f>
        <v>723.06</v>
      </c>
      <c r="P276" s="3" t="str">
        <f>IF(O276&lt;=(Referencial!O276*1.05),"PREÇO VÁLIDO","PREÇO INVÁLIDO")</f>
        <v>PREÇO VÁLIDO</v>
      </c>
    </row>
    <row r="277" spans="1:16" ht="24.95" customHeight="1">
      <c r="A277" s="3" t="s">
        <v>21</v>
      </c>
      <c r="B277" s="3"/>
      <c r="C277" s="3" t="s">
        <v>289</v>
      </c>
      <c r="D277" s="3"/>
      <c r="E277" s="3">
        <v>0</v>
      </c>
      <c r="F277" s="2"/>
      <c r="G277" s="2"/>
      <c r="H277" s="3"/>
      <c r="I277" s="4"/>
      <c r="J277" s="3"/>
      <c r="K277" s="3"/>
      <c r="L277" s="3"/>
      <c r="M277" s="3"/>
      <c r="N277" s="3"/>
      <c r="O277" s="3"/>
      <c r="P277" s="3"/>
    </row>
    <row r="278" spans="1:16" ht="24.95" customHeight="1">
      <c r="A278" s="3" t="s">
        <v>21</v>
      </c>
      <c r="B278" s="3" t="s">
        <v>262</v>
      </c>
      <c r="C278" s="3" t="s">
        <v>263</v>
      </c>
      <c r="D278" s="3" t="s">
        <v>36</v>
      </c>
      <c r="E278" s="3">
        <v>2</v>
      </c>
      <c r="F278" s="2">
        <v>0</v>
      </c>
      <c r="G278" s="2">
        <v>92.68</v>
      </c>
      <c r="H278" s="2">
        <f>F278+G278</f>
        <v>92.68</v>
      </c>
      <c r="I278" s="4">
        <v>29.79</v>
      </c>
      <c r="J278" s="2">
        <f>F278+(I278/100*F278)</f>
        <v>0</v>
      </c>
      <c r="K278" s="2">
        <f>G278+(I278/100*G278)</f>
        <v>120.28937200000001</v>
      </c>
      <c r="L278" s="2">
        <f>TRUNC(J278+K278,2)</f>
        <v>120.28</v>
      </c>
      <c r="M278" s="2">
        <f>TRUNC(IF((J278+K278), (J278/(J278+K278)*O278), 0),2)</f>
        <v>0</v>
      </c>
      <c r="N278" s="2">
        <f>TRUNC(IF((J278+K278), (K278/(J278+K278)*O278), 0),2)</f>
        <v>240.56</v>
      </c>
      <c r="O278" s="2">
        <f>TRUNC(L278*E278,2)</f>
        <v>240.56</v>
      </c>
      <c r="P278" s="3" t="str">
        <f>IF(O278&lt;=(Referencial!O278*1.05),"PREÇO VÁLIDO","PREÇO INVÁLIDO")</f>
        <v>PREÇO VÁLIDO</v>
      </c>
    </row>
    <row r="279" spans="1:16" ht="24.95" customHeight="1">
      <c r="A279" s="3" t="s">
        <v>21</v>
      </c>
      <c r="B279" s="3" t="s">
        <v>264</v>
      </c>
      <c r="C279" s="3" t="s">
        <v>265</v>
      </c>
      <c r="D279" s="3" t="s">
        <v>36</v>
      </c>
      <c r="E279" s="3">
        <v>2</v>
      </c>
      <c r="F279" s="2">
        <v>3.31</v>
      </c>
      <c r="G279" s="2">
        <v>25.7</v>
      </c>
      <c r="H279" s="2">
        <f>F279+G279</f>
        <v>29.009999999999998</v>
      </c>
      <c r="I279" s="4">
        <v>29.79</v>
      </c>
      <c r="J279" s="2">
        <f>F279+(I279/100*F279)</f>
        <v>4.296049</v>
      </c>
      <c r="K279" s="2">
        <f>G279+(I279/100*G279)</f>
        <v>33.356029999999997</v>
      </c>
      <c r="L279" s="2">
        <f>TRUNC(J279+K279,2)</f>
        <v>37.65</v>
      </c>
      <c r="M279" s="2">
        <f>TRUNC(IF((J279+K279), (J279/(J279+K279)*O279), 0),2)</f>
        <v>8.59</v>
      </c>
      <c r="N279" s="2">
        <f>TRUNC(IF((J279+K279), (K279/(J279+K279)*O279), 0),2)</f>
        <v>66.7</v>
      </c>
      <c r="O279" s="2">
        <f>TRUNC(L279*E279,2)</f>
        <v>75.3</v>
      </c>
      <c r="P279" s="3" t="str">
        <f>IF(O279&lt;=(Referencial!O279*1.05),"PREÇO VÁLIDO","PREÇO INVÁLIDO")</f>
        <v>PREÇO VÁLIDO</v>
      </c>
    </row>
    <row r="280" spans="1:16" ht="24.95" customHeight="1">
      <c r="A280" s="3" t="s">
        <v>21</v>
      </c>
      <c r="B280" s="3" t="s">
        <v>292</v>
      </c>
      <c r="C280" s="3" t="s">
        <v>293</v>
      </c>
      <c r="D280" s="3" t="s">
        <v>43</v>
      </c>
      <c r="E280" s="3">
        <v>50</v>
      </c>
      <c r="F280" s="2">
        <v>5.72</v>
      </c>
      <c r="G280" s="2">
        <v>6.35</v>
      </c>
      <c r="H280" s="2">
        <f>F280+G280</f>
        <v>12.07</v>
      </c>
      <c r="I280" s="4">
        <v>29.79</v>
      </c>
      <c r="J280" s="2">
        <f>F280+(I280/100*F280)</f>
        <v>7.4239879999999996</v>
      </c>
      <c r="K280" s="2">
        <f>G280+(I280/100*G280)</f>
        <v>8.2416649999999994</v>
      </c>
      <c r="L280" s="2">
        <f>TRUNC(J280+K280,2)</f>
        <v>15.66</v>
      </c>
      <c r="M280" s="2">
        <f>TRUNC(IF((J280+K280), (J280/(J280+K280)*O280), 0),2)</f>
        <v>371.06</v>
      </c>
      <c r="N280" s="2">
        <f>TRUNC(IF((J280+K280), (K280/(J280+K280)*O280), 0),2)</f>
        <v>411.93</v>
      </c>
      <c r="O280" s="2">
        <f>TRUNC(L280*E280,2)</f>
        <v>783</v>
      </c>
      <c r="P280" s="3" t="str">
        <f>IF(O280&lt;=(Referencial!O280*1.05),"PREÇO VÁLIDO","PREÇO INVÁLIDO")</f>
        <v>PREÇO VÁLIDO</v>
      </c>
    </row>
    <row r="281" spans="1:16" ht="24.95" customHeight="1">
      <c r="A281" s="3" t="s">
        <v>21</v>
      </c>
      <c r="B281" s="3" t="s">
        <v>290</v>
      </c>
      <c r="C281" s="3" t="s">
        <v>291</v>
      </c>
      <c r="D281" s="3" t="s">
        <v>43</v>
      </c>
      <c r="E281" s="3">
        <v>150</v>
      </c>
      <c r="F281" s="2">
        <v>4.05</v>
      </c>
      <c r="G281" s="2">
        <v>9</v>
      </c>
      <c r="H281" s="2">
        <f>F281+G281</f>
        <v>13.05</v>
      </c>
      <c r="I281" s="4">
        <v>29.79</v>
      </c>
      <c r="J281" s="2">
        <f>F281+(I281/100*F281)</f>
        <v>5.2564949999999993</v>
      </c>
      <c r="K281" s="2">
        <f>G281+(I281/100*G281)</f>
        <v>11.681100000000001</v>
      </c>
      <c r="L281" s="2">
        <f>TRUNC(J281+K281,2)</f>
        <v>16.93</v>
      </c>
      <c r="M281" s="2">
        <f>TRUNC(IF((J281+K281), (J281/(J281+K281)*O281), 0),2)</f>
        <v>788.12</v>
      </c>
      <c r="N281" s="2">
        <f>TRUNC(IF((J281+K281), (K281/(J281+K281)*O281), 0),2)</f>
        <v>1751.37</v>
      </c>
      <c r="O281" s="2">
        <f>TRUNC(L281*E281,2)</f>
        <v>2539.5</v>
      </c>
      <c r="P281" s="3" t="str">
        <f>IF(O281&lt;=(Referencial!O281*1.05),"PREÇO VÁLIDO","PREÇO INVÁLIDO")</f>
        <v>PREÇO VÁLIDO</v>
      </c>
    </row>
    <row r="282" spans="1:16" ht="24.95" customHeight="1">
      <c r="A282" s="3" t="s">
        <v>21</v>
      </c>
      <c r="B282" s="3" t="s">
        <v>264</v>
      </c>
      <c r="C282" s="3" t="s">
        <v>265</v>
      </c>
      <c r="D282" s="3" t="s">
        <v>36</v>
      </c>
      <c r="E282" s="3">
        <v>10.14</v>
      </c>
      <c r="F282" s="2">
        <v>3.31</v>
      </c>
      <c r="G282" s="2">
        <v>25.7</v>
      </c>
      <c r="H282" s="2">
        <f>F282+G282</f>
        <v>29.009999999999998</v>
      </c>
      <c r="I282" s="4">
        <v>29.79</v>
      </c>
      <c r="J282" s="2">
        <f>F282+(I282/100*F282)</f>
        <v>4.296049</v>
      </c>
      <c r="K282" s="2">
        <f>G282+(I282/100*G282)</f>
        <v>33.356029999999997</v>
      </c>
      <c r="L282" s="2">
        <f>TRUNC(J282+K282,2)</f>
        <v>37.65</v>
      </c>
      <c r="M282" s="2">
        <f>TRUNC(IF((J282+K282), (J282/(J282+K282)*O282), 0),2)</f>
        <v>43.55</v>
      </c>
      <c r="N282" s="2">
        <f>TRUNC(IF((J282+K282), (K282/(J282+K282)*O282), 0),2)</f>
        <v>338.21</v>
      </c>
      <c r="O282" s="2">
        <f>TRUNC(L282*E282,2)</f>
        <v>381.77</v>
      </c>
      <c r="P282" s="3" t="str">
        <f>IF(O282&lt;=(Referencial!O282*1.05),"PREÇO VÁLIDO","PREÇO INVÁLIDO")</f>
        <v>PREÇO VÁLIDO</v>
      </c>
    </row>
    <row r="283" spans="1:16" ht="24.95" customHeight="1">
      <c r="A283" s="3" t="s">
        <v>21</v>
      </c>
      <c r="B283" s="3"/>
      <c r="C283" s="3" t="s">
        <v>380</v>
      </c>
      <c r="D283" s="3"/>
      <c r="E283" s="3">
        <v>0</v>
      </c>
      <c r="F283" s="2"/>
      <c r="G283" s="2"/>
      <c r="H283" s="3"/>
      <c r="I283" s="4"/>
      <c r="J283" s="3"/>
      <c r="K283" s="3"/>
      <c r="L283" s="3"/>
      <c r="M283" s="3"/>
      <c r="N283" s="3"/>
      <c r="O283" s="3"/>
      <c r="P283" s="3"/>
    </row>
    <row r="284" spans="1:16" ht="24.95" customHeight="1">
      <c r="A284" s="3" t="s">
        <v>21</v>
      </c>
      <c r="B284" s="3" t="s">
        <v>381</v>
      </c>
      <c r="C284" s="3" t="s">
        <v>382</v>
      </c>
      <c r="D284" s="3" t="s">
        <v>26</v>
      </c>
      <c r="E284" s="3">
        <v>1</v>
      </c>
      <c r="F284" s="2">
        <v>788.8</v>
      </c>
      <c r="G284" s="2">
        <v>0</v>
      </c>
      <c r="H284" s="2">
        <f t="shared" ref="H284:H291" si="77">F284+G284</f>
        <v>788.8</v>
      </c>
      <c r="I284" s="4">
        <v>21.38</v>
      </c>
      <c r="J284" s="2">
        <f t="shared" ref="J284:J291" si="78">F284+(I284/100*F284)</f>
        <v>957.44543999999996</v>
      </c>
      <c r="K284" s="2">
        <f t="shared" ref="K284:K291" si="79">G284+(I284/100*G284)</f>
        <v>0</v>
      </c>
      <c r="L284" s="2">
        <f t="shared" ref="L284:L291" si="80">TRUNC(J284+K284,2)</f>
        <v>957.44</v>
      </c>
      <c r="M284" s="2">
        <f t="shared" ref="M284:M291" si="81">TRUNC(IF((J284+K284), (J284/(J284+K284)*O284), 0),2)</f>
        <v>957.44</v>
      </c>
      <c r="N284" s="2">
        <f t="shared" ref="N284:N291" si="82">TRUNC(IF((J284+K284), (K284/(J284+K284)*O284), 0),2)</f>
        <v>0</v>
      </c>
      <c r="O284" s="2">
        <f t="shared" ref="O284:O291" si="83">TRUNC(L284*E284,2)</f>
        <v>957.44</v>
      </c>
      <c r="P284" s="3" t="str">
        <f>IF(O284&lt;=(Referencial!O284*1.05),"PREÇO VÁLIDO","PREÇO INVÁLIDO")</f>
        <v>PREÇO VÁLIDO</v>
      </c>
    </row>
    <row r="285" spans="1:16" ht="24.95" customHeight="1">
      <c r="A285" s="3" t="s">
        <v>21</v>
      </c>
      <c r="B285" s="3" t="s">
        <v>383</v>
      </c>
      <c r="C285" s="3" t="s">
        <v>384</v>
      </c>
      <c r="D285" s="3" t="s">
        <v>26</v>
      </c>
      <c r="E285" s="3">
        <v>1</v>
      </c>
      <c r="F285" s="2">
        <v>622.89</v>
      </c>
      <c r="G285" s="2">
        <v>0</v>
      </c>
      <c r="H285" s="2">
        <f t="shared" si="77"/>
        <v>622.89</v>
      </c>
      <c r="I285" s="4">
        <v>21.38</v>
      </c>
      <c r="J285" s="2">
        <f t="shared" si="78"/>
        <v>756.06388199999992</v>
      </c>
      <c r="K285" s="2">
        <f t="shared" si="79"/>
        <v>0</v>
      </c>
      <c r="L285" s="2">
        <f t="shared" si="80"/>
        <v>756.06</v>
      </c>
      <c r="M285" s="2">
        <f t="shared" si="81"/>
        <v>756.06</v>
      </c>
      <c r="N285" s="2">
        <f t="shared" si="82"/>
        <v>0</v>
      </c>
      <c r="O285" s="2">
        <f t="shared" si="83"/>
        <v>756.06</v>
      </c>
      <c r="P285" s="3" t="str">
        <f>IF(O285&lt;=(Referencial!O285*1.05),"PREÇO VÁLIDO","PREÇO INVÁLIDO")</f>
        <v>PREÇO VÁLIDO</v>
      </c>
    </row>
    <row r="286" spans="1:16" ht="24.95" customHeight="1">
      <c r="A286" s="3" t="s">
        <v>21</v>
      </c>
      <c r="B286" s="3" t="s">
        <v>385</v>
      </c>
      <c r="C286" s="3" t="s">
        <v>386</v>
      </c>
      <c r="D286" s="3" t="s">
        <v>26</v>
      </c>
      <c r="E286" s="3">
        <v>1</v>
      </c>
      <c r="F286" s="2">
        <v>1399.66</v>
      </c>
      <c r="G286" s="2">
        <v>0</v>
      </c>
      <c r="H286" s="2">
        <f t="shared" si="77"/>
        <v>1399.66</v>
      </c>
      <c r="I286" s="4">
        <v>21.38</v>
      </c>
      <c r="J286" s="2">
        <f t="shared" si="78"/>
        <v>1698.9073080000001</v>
      </c>
      <c r="K286" s="2">
        <f t="shared" si="79"/>
        <v>0</v>
      </c>
      <c r="L286" s="2">
        <f t="shared" si="80"/>
        <v>1698.9</v>
      </c>
      <c r="M286" s="2">
        <f t="shared" si="81"/>
        <v>1698.9</v>
      </c>
      <c r="N286" s="2">
        <f t="shared" si="82"/>
        <v>0</v>
      </c>
      <c r="O286" s="2">
        <f t="shared" si="83"/>
        <v>1698.9</v>
      </c>
      <c r="P286" s="3" t="str">
        <f>IF(O286&lt;=(Referencial!O286*1.05),"PREÇO VÁLIDO","PREÇO INVÁLIDO")</f>
        <v>PREÇO VÁLIDO</v>
      </c>
    </row>
    <row r="287" spans="1:16" ht="24.95" customHeight="1">
      <c r="A287" s="3" t="s">
        <v>21</v>
      </c>
      <c r="B287" s="3" t="s">
        <v>387</v>
      </c>
      <c r="C287" s="3" t="s">
        <v>388</v>
      </c>
      <c r="D287" s="3" t="s">
        <v>26</v>
      </c>
      <c r="E287" s="3">
        <v>1</v>
      </c>
      <c r="F287" s="2">
        <v>866.9</v>
      </c>
      <c r="G287" s="2">
        <v>352.02</v>
      </c>
      <c r="H287" s="2">
        <f t="shared" si="77"/>
        <v>1218.92</v>
      </c>
      <c r="I287" s="4">
        <v>21.38</v>
      </c>
      <c r="J287" s="2">
        <f t="shared" si="78"/>
        <v>1052.2432199999998</v>
      </c>
      <c r="K287" s="2">
        <f t="shared" si="79"/>
        <v>427.28187599999995</v>
      </c>
      <c r="L287" s="2">
        <f t="shared" si="80"/>
        <v>1479.52</v>
      </c>
      <c r="M287" s="2">
        <f t="shared" si="81"/>
        <v>1052.23</v>
      </c>
      <c r="N287" s="2">
        <f t="shared" si="82"/>
        <v>427.28</v>
      </c>
      <c r="O287" s="2">
        <f t="shared" si="83"/>
        <v>1479.52</v>
      </c>
      <c r="P287" s="3" t="str">
        <f>IF(O287&lt;=(Referencial!O287*1.05),"PREÇO VÁLIDO","PREÇO INVÁLIDO")</f>
        <v>PREÇO VÁLIDO</v>
      </c>
    </row>
    <row r="288" spans="1:16" ht="24.95" customHeight="1">
      <c r="A288" s="3" t="s">
        <v>21</v>
      </c>
      <c r="B288" s="3" t="s">
        <v>389</v>
      </c>
      <c r="C288" s="3" t="s">
        <v>390</v>
      </c>
      <c r="D288" s="3" t="s">
        <v>26</v>
      </c>
      <c r="E288" s="3">
        <v>1</v>
      </c>
      <c r="F288" s="2">
        <v>2536.9899999999998</v>
      </c>
      <c r="G288" s="2">
        <v>0</v>
      </c>
      <c r="H288" s="2">
        <f t="shared" si="77"/>
        <v>2536.9899999999998</v>
      </c>
      <c r="I288" s="4">
        <v>21.38</v>
      </c>
      <c r="J288" s="2">
        <f t="shared" si="78"/>
        <v>3079.3984619999997</v>
      </c>
      <c r="K288" s="2">
        <f t="shared" si="79"/>
        <v>0</v>
      </c>
      <c r="L288" s="2">
        <f t="shared" si="80"/>
        <v>3079.39</v>
      </c>
      <c r="M288" s="2">
        <f t="shared" si="81"/>
        <v>3079.39</v>
      </c>
      <c r="N288" s="2">
        <f t="shared" si="82"/>
        <v>0</v>
      </c>
      <c r="O288" s="2">
        <f t="shared" si="83"/>
        <v>3079.39</v>
      </c>
      <c r="P288" s="3" t="str">
        <f>IF(O288&lt;=(Referencial!O288*1.05),"PREÇO VÁLIDO","PREÇO INVÁLIDO")</f>
        <v>PREÇO VÁLIDO</v>
      </c>
    </row>
    <row r="289" spans="1:16" ht="24.95" customHeight="1">
      <c r="A289" s="3" t="s">
        <v>21</v>
      </c>
      <c r="B289" s="3" t="s">
        <v>391</v>
      </c>
      <c r="C289" s="3" t="s">
        <v>392</v>
      </c>
      <c r="D289" s="3" t="s">
        <v>26</v>
      </c>
      <c r="E289" s="3">
        <v>4</v>
      </c>
      <c r="F289" s="2">
        <v>52.3</v>
      </c>
      <c r="G289" s="2">
        <v>0</v>
      </c>
      <c r="H289" s="2">
        <f t="shared" si="77"/>
        <v>52.3</v>
      </c>
      <c r="I289" s="4">
        <v>21.38</v>
      </c>
      <c r="J289" s="2">
        <f t="shared" si="78"/>
        <v>63.481739999999995</v>
      </c>
      <c r="K289" s="2">
        <f t="shared" si="79"/>
        <v>0</v>
      </c>
      <c r="L289" s="2">
        <f t="shared" si="80"/>
        <v>63.48</v>
      </c>
      <c r="M289" s="2">
        <f t="shared" si="81"/>
        <v>253.92</v>
      </c>
      <c r="N289" s="2">
        <f t="shared" si="82"/>
        <v>0</v>
      </c>
      <c r="O289" s="2">
        <f t="shared" si="83"/>
        <v>253.92</v>
      </c>
      <c r="P289" s="3" t="str">
        <f>IF(O289&lt;=(Referencial!O289*1.05),"PREÇO VÁLIDO","PREÇO INVÁLIDO")</f>
        <v>PREÇO VÁLIDO</v>
      </c>
    </row>
    <row r="290" spans="1:16" ht="24.95" customHeight="1">
      <c r="A290" s="3" t="s">
        <v>21</v>
      </c>
      <c r="B290" s="3" t="s">
        <v>393</v>
      </c>
      <c r="C290" s="3" t="s">
        <v>394</v>
      </c>
      <c r="D290" s="3" t="s">
        <v>26</v>
      </c>
      <c r="E290" s="3">
        <v>7</v>
      </c>
      <c r="F290" s="2">
        <v>41.47</v>
      </c>
      <c r="G290" s="2">
        <v>0</v>
      </c>
      <c r="H290" s="2">
        <f t="shared" si="77"/>
        <v>41.47</v>
      </c>
      <c r="I290" s="4">
        <v>21.38</v>
      </c>
      <c r="J290" s="2">
        <f t="shared" si="78"/>
        <v>50.336286000000001</v>
      </c>
      <c r="K290" s="2">
        <f t="shared" si="79"/>
        <v>0</v>
      </c>
      <c r="L290" s="2">
        <f t="shared" si="80"/>
        <v>50.33</v>
      </c>
      <c r="M290" s="2">
        <f t="shared" si="81"/>
        <v>352.31</v>
      </c>
      <c r="N290" s="2">
        <f t="shared" si="82"/>
        <v>0</v>
      </c>
      <c r="O290" s="2">
        <f t="shared" si="83"/>
        <v>352.31</v>
      </c>
      <c r="P290" s="3" t="str">
        <f>IF(O290&lt;=(Referencial!O290*1.05),"PREÇO VÁLIDO","PREÇO INVÁLIDO")</f>
        <v>PREÇO VÁLIDO</v>
      </c>
    </row>
    <row r="291" spans="1:16" ht="24.95" customHeight="1">
      <c r="A291" s="3" t="s">
        <v>21</v>
      </c>
      <c r="B291" s="3" t="s">
        <v>387</v>
      </c>
      <c r="C291" s="3" t="s">
        <v>388</v>
      </c>
      <c r="D291" s="3" t="s">
        <v>26</v>
      </c>
      <c r="E291" s="3">
        <v>1</v>
      </c>
      <c r="F291" s="2">
        <v>866.9</v>
      </c>
      <c r="G291" s="2">
        <v>352.02</v>
      </c>
      <c r="H291" s="2">
        <f t="shared" si="77"/>
        <v>1218.92</v>
      </c>
      <c r="I291" s="4">
        <v>21.38</v>
      </c>
      <c r="J291" s="2">
        <f t="shared" si="78"/>
        <v>1052.2432199999998</v>
      </c>
      <c r="K291" s="2">
        <f t="shared" si="79"/>
        <v>427.28187599999995</v>
      </c>
      <c r="L291" s="2">
        <f t="shared" si="80"/>
        <v>1479.52</v>
      </c>
      <c r="M291" s="2">
        <f t="shared" si="81"/>
        <v>1052.23</v>
      </c>
      <c r="N291" s="2">
        <f t="shared" si="82"/>
        <v>427.28</v>
      </c>
      <c r="O291" s="2">
        <f t="shared" si="83"/>
        <v>1479.52</v>
      </c>
      <c r="P291" s="3" t="str">
        <f>IF(O291&lt;=(Referencial!O291*1.05),"PREÇO VÁLIDO","PREÇO INVÁLIDO")</f>
        <v>PREÇO VÁLIDO</v>
      </c>
    </row>
    <row r="292" spans="1:16" ht="24.95" customHeight="1">
      <c r="A292" s="3" t="s">
        <v>21</v>
      </c>
      <c r="B292" s="3"/>
      <c r="C292" s="3" t="s">
        <v>395</v>
      </c>
      <c r="D292" s="3"/>
      <c r="E292" s="3">
        <v>0</v>
      </c>
      <c r="F292" s="2"/>
      <c r="G292" s="2"/>
      <c r="H292" s="3"/>
      <c r="I292" s="4"/>
      <c r="J292" s="3"/>
      <c r="K292" s="3"/>
      <c r="L292" s="3"/>
      <c r="M292" s="3"/>
      <c r="N292" s="3"/>
      <c r="O292" s="3"/>
      <c r="P292" s="3"/>
    </row>
    <row r="293" spans="1:16" ht="24.95" customHeight="1">
      <c r="A293" s="3" t="s">
        <v>21</v>
      </c>
      <c r="B293" s="3" t="s">
        <v>396</v>
      </c>
      <c r="C293" s="3" t="s">
        <v>397</v>
      </c>
      <c r="D293" s="3" t="s">
        <v>43</v>
      </c>
      <c r="E293" s="3">
        <v>300</v>
      </c>
      <c r="F293" s="2">
        <v>6.08</v>
      </c>
      <c r="G293" s="2">
        <v>0</v>
      </c>
      <c r="H293" s="2">
        <f>F293+G293</f>
        <v>6.08</v>
      </c>
      <c r="I293" s="4">
        <v>29.79</v>
      </c>
      <c r="J293" s="2">
        <f>F293+(I293/100*F293)</f>
        <v>7.8912320000000005</v>
      </c>
      <c r="K293" s="2">
        <f>G293+(I293/100*G293)</f>
        <v>0</v>
      </c>
      <c r="L293" s="2">
        <f>TRUNC(J293+K293,2)</f>
        <v>7.89</v>
      </c>
      <c r="M293" s="2">
        <f>TRUNC(IF((J293+K293), (J293/(J293+K293)*O293), 0),2)</f>
        <v>2367</v>
      </c>
      <c r="N293" s="2">
        <f>TRUNC(IF((J293+K293), (K293/(J293+K293)*O293), 0),2)</f>
        <v>0</v>
      </c>
      <c r="O293" s="2">
        <f>TRUNC(L293*E293,2)</f>
        <v>2367</v>
      </c>
      <c r="P293" s="3" t="str">
        <f>IF(O293&lt;=(Referencial!O293*1.05),"PREÇO VÁLIDO","PREÇO INVÁLIDO")</f>
        <v>PREÇO VÁLIDO</v>
      </c>
    </row>
    <row r="294" spans="1:16" ht="24.95" customHeight="1">
      <c r="A294" s="3" t="s">
        <v>21</v>
      </c>
      <c r="B294" s="3" t="s">
        <v>398</v>
      </c>
      <c r="C294" s="3" t="s">
        <v>399</v>
      </c>
      <c r="D294" s="3" t="s">
        <v>26</v>
      </c>
      <c r="E294" s="3">
        <v>24</v>
      </c>
      <c r="F294" s="2">
        <v>29.53</v>
      </c>
      <c r="G294" s="2">
        <v>0</v>
      </c>
      <c r="H294" s="2">
        <f>F294+G294</f>
        <v>29.53</v>
      </c>
      <c r="I294" s="4">
        <v>29.79</v>
      </c>
      <c r="J294" s="2">
        <f>F294+(I294/100*F294)</f>
        <v>38.326987000000003</v>
      </c>
      <c r="K294" s="2">
        <f>G294+(I294/100*G294)</f>
        <v>0</v>
      </c>
      <c r="L294" s="2">
        <f>TRUNC(J294+K294,2)</f>
        <v>38.32</v>
      </c>
      <c r="M294" s="2">
        <f>TRUNC(IF((J294+K294), (J294/(J294+K294)*O294), 0),2)</f>
        <v>919.68</v>
      </c>
      <c r="N294" s="2">
        <f>TRUNC(IF((J294+K294), (K294/(J294+K294)*O294), 0),2)</f>
        <v>0</v>
      </c>
      <c r="O294" s="2">
        <f>TRUNC(L294*E294,2)</f>
        <v>919.68</v>
      </c>
      <c r="P294" s="3" t="str">
        <f>IF(O294&lt;=(Referencial!O294*1.05),"PREÇO VÁLIDO","PREÇO INVÁLIDO")</f>
        <v>PREÇO VÁLIDO</v>
      </c>
    </row>
    <row r="295" spans="1:16" ht="24.95" customHeight="1">
      <c r="A295" s="3" t="s">
        <v>21</v>
      </c>
      <c r="B295" s="3" t="s">
        <v>400</v>
      </c>
      <c r="C295" s="3" t="s">
        <v>401</v>
      </c>
      <c r="D295" s="3" t="s">
        <v>26</v>
      </c>
      <c r="E295" s="3">
        <v>24</v>
      </c>
      <c r="F295" s="2">
        <v>39.4</v>
      </c>
      <c r="G295" s="2">
        <v>0</v>
      </c>
      <c r="H295" s="2">
        <f>F295+G295</f>
        <v>39.4</v>
      </c>
      <c r="I295" s="4">
        <v>29.79</v>
      </c>
      <c r="J295" s="2">
        <f>F295+(I295/100*F295)</f>
        <v>51.137259999999998</v>
      </c>
      <c r="K295" s="2">
        <f>G295+(I295/100*G295)</f>
        <v>0</v>
      </c>
      <c r="L295" s="2">
        <f>TRUNC(J295+K295,2)</f>
        <v>51.13</v>
      </c>
      <c r="M295" s="2">
        <f>TRUNC(IF((J295+K295), (J295/(J295+K295)*O295), 0),2)</f>
        <v>1227.1199999999999</v>
      </c>
      <c r="N295" s="2">
        <f>TRUNC(IF((J295+K295), (K295/(J295+K295)*O295), 0),2)</f>
        <v>0</v>
      </c>
      <c r="O295" s="2">
        <f>TRUNC(L295*E295,2)</f>
        <v>1227.1199999999999</v>
      </c>
      <c r="P295" s="3" t="str">
        <f>IF(O295&lt;=(Referencial!O295*1.05),"PREÇO VÁLIDO","PREÇO INVÁLIDO")</f>
        <v>PREÇO VÁLIDO</v>
      </c>
    </row>
    <row r="296" spans="1:16" ht="24.95" customHeight="1">
      <c r="A296" s="3" t="s">
        <v>21</v>
      </c>
      <c r="B296" s="3"/>
      <c r="C296" s="3" t="s">
        <v>402</v>
      </c>
      <c r="D296" s="3"/>
      <c r="E296" s="3">
        <v>0</v>
      </c>
      <c r="F296" s="2"/>
      <c r="G296" s="2"/>
      <c r="H296" s="3"/>
      <c r="I296" s="4"/>
      <c r="J296" s="3"/>
      <c r="K296" s="3"/>
      <c r="L296" s="3"/>
      <c r="M296" s="3"/>
      <c r="N296" s="3"/>
      <c r="O296" s="3"/>
      <c r="P296" s="3"/>
    </row>
    <row r="297" spans="1:16" ht="24.95" customHeight="1">
      <c r="A297" s="3" t="s">
        <v>21</v>
      </c>
      <c r="B297" s="3" t="s">
        <v>403</v>
      </c>
      <c r="C297" s="3" t="s">
        <v>404</v>
      </c>
      <c r="D297" s="3" t="s">
        <v>26</v>
      </c>
      <c r="E297" s="3">
        <v>6</v>
      </c>
      <c r="F297" s="2">
        <v>113.54</v>
      </c>
      <c r="G297" s="2">
        <v>0</v>
      </c>
      <c r="H297" s="2">
        <f>F297+G297</f>
        <v>113.54</v>
      </c>
      <c r="I297" s="4">
        <v>21.38</v>
      </c>
      <c r="J297" s="2">
        <f>F297+(I297/100*F297)</f>
        <v>137.814852</v>
      </c>
      <c r="K297" s="2">
        <f>G297+(I297/100*G297)</f>
        <v>0</v>
      </c>
      <c r="L297" s="2">
        <f>TRUNC(J297+K297,2)</f>
        <v>137.81</v>
      </c>
      <c r="M297" s="2">
        <f>TRUNC(IF((J297+K297), (J297/(J297+K297)*O297), 0),2)</f>
        <v>826.86</v>
      </c>
      <c r="N297" s="2">
        <f>TRUNC(IF((J297+K297), (K297/(J297+K297)*O297), 0),2)</f>
        <v>0</v>
      </c>
      <c r="O297" s="2">
        <f>TRUNC(L297*E297,2)</f>
        <v>826.86</v>
      </c>
      <c r="P297" s="3" t="str">
        <f>IF(O297&lt;=(Referencial!O297*1.05),"PREÇO VÁLIDO","PREÇO INVÁLIDO")</f>
        <v>PREÇO VÁLIDO</v>
      </c>
    </row>
    <row r="298" spans="1:16" ht="24.95" customHeight="1">
      <c r="A298" s="3" t="s">
        <v>21</v>
      </c>
      <c r="B298" s="3" t="s">
        <v>405</v>
      </c>
      <c r="C298" s="3" t="s">
        <v>406</v>
      </c>
      <c r="D298" s="3" t="s">
        <v>26</v>
      </c>
      <c r="E298" s="3">
        <v>13</v>
      </c>
      <c r="F298" s="2">
        <v>60.43</v>
      </c>
      <c r="G298" s="2">
        <v>0</v>
      </c>
      <c r="H298" s="2">
        <f>F298+G298</f>
        <v>60.43</v>
      </c>
      <c r="I298" s="4">
        <v>21.38</v>
      </c>
      <c r="J298" s="2">
        <f>F298+(I298/100*F298)</f>
        <v>73.349934000000005</v>
      </c>
      <c r="K298" s="2">
        <f>G298+(I298/100*G298)</f>
        <v>0</v>
      </c>
      <c r="L298" s="2">
        <f>TRUNC(J298+K298,2)</f>
        <v>73.34</v>
      </c>
      <c r="M298" s="2">
        <f>TRUNC(IF((J298+K298), (J298/(J298+K298)*O298), 0),2)</f>
        <v>953.42</v>
      </c>
      <c r="N298" s="2">
        <f>TRUNC(IF((J298+K298), (K298/(J298+K298)*O298), 0),2)</f>
        <v>0</v>
      </c>
      <c r="O298" s="2">
        <f>TRUNC(L298*E298,2)</f>
        <v>953.42</v>
      </c>
      <c r="P298" s="3" t="str">
        <f>IF(O298&lt;=(Referencial!O298*1.05),"PREÇO VÁLIDO","PREÇO INVÁLIDO")</f>
        <v>PREÇO VÁLIDO</v>
      </c>
    </row>
    <row r="299" spans="1:16" ht="24.95" customHeight="1">
      <c r="A299" s="3" t="s">
        <v>21</v>
      </c>
      <c r="B299" s="3" t="s">
        <v>407</v>
      </c>
      <c r="C299" s="3" t="s">
        <v>408</v>
      </c>
      <c r="D299" s="3" t="s">
        <v>26</v>
      </c>
      <c r="E299" s="3">
        <v>6</v>
      </c>
      <c r="F299" s="2">
        <v>1455.55</v>
      </c>
      <c r="G299" s="2">
        <v>0</v>
      </c>
      <c r="H299" s="2">
        <f>F299+G299</f>
        <v>1455.55</v>
      </c>
      <c r="I299" s="4">
        <v>21.38</v>
      </c>
      <c r="J299" s="2">
        <f>F299+(I299/100*F299)</f>
        <v>1766.74659</v>
      </c>
      <c r="K299" s="2">
        <f>G299+(I299/100*G299)</f>
        <v>0</v>
      </c>
      <c r="L299" s="2">
        <f>TRUNC(J299+K299,2)</f>
        <v>1766.74</v>
      </c>
      <c r="M299" s="2">
        <f>TRUNC(IF((J299+K299), (J299/(J299+K299)*O299), 0),2)</f>
        <v>10600.44</v>
      </c>
      <c r="N299" s="2">
        <f>TRUNC(IF((J299+K299), (K299/(J299+K299)*O299), 0),2)</f>
        <v>0</v>
      </c>
      <c r="O299" s="2">
        <f>TRUNC(L299*E299,2)</f>
        <v>10600.44</v>
      </c>
      <c r="P299" s="3" t="str">
        <f>IF(O299&lt;=(Referencial!O299*1.05),"PREÇO VÁLIDO","PREÇO INVÁLIDO")</f>
        <v>PREÇO VÁLIDO</v>
      </c>
    </row>
    <row r="300" spans="1:16" ht="24.95" customHeight="1">
      <c r="A300" s="3" t="s">
        <v>21</v>
      </c>
      <c r="B300" s="3" t="s">
        <v>409</v>
      </c>
      <c r="C300" s="3" t="s">
        <v>410</v>
      </c>
      <c r="D300" s="3" t="s">
        <v>26</v>
      </c>
      <c r="E300" s="3">
        <v>3</v>
      </c>
      <c r="F300" s="2">
        <v>957.06</v>
      </c>
      <c r="G300" s="2">
        <v>0</v>
      </c>
      <c r="H300" s="2">
        <f>F300+G300</f>
        <v>957.06</v>
      </c>
      <c r="I300" s="4">
        <v>21.38</v>
      </c>
      <c r="J300" s="2">
        <f>F300+(I300/100*F300)</f>
        <v>1161.6794279999999</v>
      </c>
      <c r="K300" s="2">
        <f>G300+(I300/100*G300)</f>
        <v>0</v>
      </c>
      <c r="L300" s="2">
        <f>TRUNC(J300+K300,2)</f>
        <v>1161.67</v>
      </c>
      <c r="M300" s="2">
        <f>TRUNC(IF((J300+K300), (J300/(J300+K300)*O300), 0),2)</f>
        <v>3485.01</v>
      </c>
      <c r="N300" s="2">
        <f>TRUNC(IF((J300+K300), (K300/(J300+K300)*O300), 0),2)</f>
        <v>0</v>
      </c>
      <c r="O300" s="2">
        <f>TRUNC(L300*E300,2)</f>
        <v>3485.01</v>
      </c>
      <c r="P300" s="3" t="str">
        <f>IF(O300&lt;=(Referencial!O300*1.05),"PREÇO VÁLIDO","PREÇO INVÁLIDO")</f>
        <v>PREÇO VÁLIDO</v>
      </c>
    </row>
    <row r="301" spans="1:16" ht="24.95" customHeight="1">
      <c r="A301" s="3" t="s">
        <v>21</v>
      </c>
      <c r="B301" s="3"/>
      <c r="C301" s="3" t="s">
        <v>411</v>
      </c>
      <c r="D301" s="3"/>
      <c r="E301" s="3">
        <v>0</v>
      </c>
      <c r="F301" s="2"/>
      <c r="G301" s="2"/>
      <c r="H301" s="3"/>
      <c r="I301" s="4"/>
      <c r="J301" s="3"/>
      <c r="K301" s="3"/>
      <c r="L301" s="3"/>
      <c r="M301" s="3"/>
      <c r="N301" s="3"/>
      <c r="O301" s="3"/>
      <c r="P301" s="3"/>
    </row>
    <row r="302" spans="1:16" ht="24.95" customHeight="1">
      <c r="A302" s="3" t="s">
        <v>21</v>
      </c>
      <c r="B302" s="3" t="s">
        <v>412</v>
      </c>
      <c r="C302" s="3" t="s">
        <v>413</v>
      </c>
      <c r="D302" s="3" t="s">
        <v>26</v>
      </c>
      <c r="E302" s="3">
        <v>1</v>
      </c>
      <c r="F302" s="2">
        <v>890.96</v>
      </c>
      <c r="G302" s="2">
        <v>0</v>
      </c>
      <c r="H302" s="2">
        <f>F302+G302</f>
        <v>890.96</v>
      </c>
      <c r="I302" s="4">
        <v>21.38</v>
      </c>
      <c r="J302" s="2">
        <f>F302+(I302/100*F302)</f>
        <v>1081.4472479999999</v>
      </c>
      <c r="K302" s="2">
        <f>G302+(I302/100*G302)</f>
        <v>0</v>
      </c>
      <c r="L302" s="2">
        <f>TRUNC(J302+K302,2)</f>
        <v>1081.44</v>
      </c>
      <c r="M302" s="2">
        <f>TRUNC(IF((J302+K302), (J302/(J302+K302)*O302), 0),2)</f>
        <v>1081.44</v>
      </c>
      <c r="N302" s="2">
        <f>TRUNC(IF((J302+K302), (K302/(J302+K302)*O302), 0),2)</f>
        <v>0</v>
      </c>
      <c r="O302" s="2">
        <f>TRUNC(L302*E302,2)</f>
        <v>1081.44</v>
      </c>
      <c r="P302" s="3" t="str">
        <f>IF(O302&lt;=(Referencial!O302*1.05),"PREÇO VÁLIDO","PREÇO INVÁLIDO")</f>
        <v>PREÇO VÁLIDO</v>
      </c>
    </row>
    <row r="303" spans="1:16">
      <c r="N303" s="7" t="s">
        <v>98</v>
      </c>
      <c r="O303" s="8">
        <f>TRUNC(SUM(O267:O302),2)</f>
        <v>40371.1</v>
      </c>
    </row>
    <row r="305" spans="1:17">
      <c r="A305" s="9" t="s">
        <v>414</v>
      </c>
    </row>
    <row r="306" spans="1:17">
      <c r="A306" s="11" t="s">
        <v>4</v>
      </c>
      <c r="B306" s="11" t="s">
        <v>5</v>
      </c>
      <c r="C306" s="11" t="s">
        <v>6</v>
      </c>
      <c r="D306" s="11" t="s">
        <v>7</v>
      </c>
      <c r="E306" s="11" t="s">
        <v>8</v>
      </c>
      <c r="F306" s="11" t="s">
        <v>9</v>
      </c>
      <c r="G306" s="11" t="s">
        <v>10</v>
      </c>
      <c r="H306" s="11" t="s">
        <v>12</v>
      </c>
      <c r="I306" s="11" t="s">
        <v>13</v>
      </c>
      <c r="J306" s="11" t="s">
        <v>14</v>
      </c>
      <c r="K306" s="11" t="s">
        <v>15</v>
      </c>
      <c r="L306" s="11" t="s">
        <v>11</v>
      </c>
      <c r="M306" s="11" t="s">
        <v>16</v>
      </c>
      <c r="N306" s="11" t="s">
        <v>17</v>
      </c>
      <c r="O306" s="11" t="s">
        <v>18</v>
      </c>
      <c r="P306" s="11" t="s">
        <v>19</v>
      </c>
      <c r="Q306" s="11" t="s">
        <v>20</v>
      </c>
    </row>
    <row r="307" spans="1:17" ht="24.95" customHeight="1">
      <c r="A307" s="3" t="s">
        <v>21</v>
      </c>
      <c r="B307" s="3"/>
      <c r="C307" s="3" t="s">
        <v>415</v>
      </c>
      <c r="D307" s="3"/>
      <c r="E307" s="3">
        <v>0</v>
      </c>
      <c r="F307" s="2"/>
      <c r="G307" s="2"/>
      <c r="H307" s="3"/>
      <c r="I307" s="4"/>
      <c r="J307" s="3"/>
      <c r="K307" s="3"/>
      <c r="L307" s="3"/>
      <c r="M307" s="3"/>
      <c r="N307" s="3"/>
      <c r="O307" s="3"/>
      <c r="P307" s="3"/>
    </row>
    <row r="308" spans="1:17" ht="24.95" customHeight="1">
      <c r="A308" s="3" t="s">
        <v>21</v>
      </c>
      <c r="B308" s="3" t="s">
        <v>416</v>
      </c>
      <c r="C308" s="3" t="s">
        <v>417</v>
      </c>
      <c r="D308" s="3" t="s">
        <v>26</v>
      </c>
      <c r="E308" s="3">
        <v>3</v>
      </c>
      <c r="F308" s="2">
        <v>185.73</v>
      </c>
      <c r="G308" s="2">
        <v>25.88</v>
      </c>
      <c r="H308" s="2">
        <f t="shared" ref="H308:H314" si="84">F308+G308</f>
        <v>211.60999999999999</v>
      </c>
      <c r="I308" s="4">
        <v>29.79</v>
      </c>
      <c r="J308" s="2">
        <f t="shared" ref="J308:J314" si="85">F308+(I308/100*F308)</f>
        <v>241.058967</v>
      </c>
      <c r="K308" s="2">
        <f t="shared" ref="K308:K314" si="86">G308+(I308/100*G308)</f>
        <v>33.589652000000001</v>
      </c>
      <c r="L308" s="2">
        <f t="shared" ref="L308:L314" si="87">TRUNC(J308+K308,2)</f>
        <v>274.64</v>
      </c>
      <c r="M308" s="2">
        <f t="shared" ref="M308:M314" si="88">TRUNC(IF((J308+K308), (J308/(J308+K308)*O308), 0),2)</f>
        <v>723.15</v>
      </c>
      <c r="N308" s="2">
        <f t="shared" ref="N308:N314" si="89">TRUNC(IF((J308+K308), (K308/(J308+K308)*O308), 0),2)</f>
        <v>100.76</v>
      </c>
      <c r="O308" s="2">
        <f t="shared" ref="O308:O314" si="90">TRUNC(L308*E308,2)</f>
        <v>823.92</v>
      </c>
      <c r="P308" s="3" t="str">
        <f>IF(O308&lt;=(Referencial!O308*1.05),"PREÇO VÁLIDO","PREÇO INVÁLIDO")</f>
        <v>PREÇO VÁLIDO</v>
      </c>
    </row>
    <row r="309" spans="1:17" ht="24.95" customHeight="1">
      <c r="A309" s="3" t="s">
        <v>21</v>
      </c>
      <c r="B309" s="3" t="s">
        <v>418</v>
      </c>
      <c r="C309" s="3" t="s">
        <v>419</v>
      </c>
      <c r="D309" s="3" t="s">
        <v>26</v>
      </c>
      <c r="E309" s="3">
        <v>10</v>
      </c>
      <c r="F309" s="2">
        <v>37.82</v>
      </c>
      <c r="G309" s="2">
        <v>0</v>
      </c>
      <c r="H309" s="2">
        <f t="shared" si="84"/>
        <v>37.82</v>
      </c>
      <c r="I309" s="4">
        <v>29.79</v>
      </c>
      <c r="J309" s="2">
        <f t="shared" si="85"/>
        <v>49.086578000000003</v>
      </c>
      <c r="K309" s="2">
        <f t="shared" si="86"/>
        <v>0</v>
      </c>
      <c r="L309" s="2">
        <f t="shared" si="87"/>
        <v>49.08</v>
      </c>
      <c r="M309" s="2">
        <f t="shared" si="88"/>
        <v>490.8</v>
      </c>
      <c r="N309" s="2">
        <f t="shared" si="89"/>
        <v>0</v>
      </c>
      <c r="O309" s="2">
        <f t="shared" si="90"/>
        <v>490.8</v>
      </c>
      <c r="P309" s="3" t="str">
        <f>IF(O309&lt;=(Referencial!O309*1.05),"PREÇO VÁLIDO","PREÇO INVÁLIDO")</f>
        <v>PREÇO VÁLIDO</v>
      </c>
    </row>
    <row r="310" spans="1:17" ht="24.95" customHeight="1">
      <c r="A310" s="3" t="s">
        <v>21</v>
      </c>
      <c r="B310" s="3" t="s">
        <v>420</v>
      </c>
      <c r="C310" s="3" t="s">
        <v>421</v>
      </c>
      <c r="D310" s="3" t="s">
        <v>26</v>
      </c>
      <c r="E310" s="3">
        <v>3</v>
      </c>
      <c r="F310" s="2">
        <v>111.03</v>
      </c>
      <c r="G310" s="2">
        <v>0</v>
      </c>
      <c r="H310" s="2">
        <f t="shared" si="84"/>
        <v>111.03</v>
      </c>
      <c r="I310" s="4">
        <v>29.79</v>
      </c>
      <c r="J310" s="2">
        <f t="shared" si="85"/>
        <v>144.10583700000001</v>
      </c>
      <c r="K310" s="2">
        <f t="shared" si="86"/>
        <v>0</v>
      </c>
      <c r="L310" s="2">
        <f t="shared" si="87"/>
        <v>144.1</v>
      </c>
      <c r="M310" s="2">
        <f t="shared" si="88"/>
        <v>432.3</v>
      </c>
      <c r="N310" s="2">
        <f t="shared" si="89"/>
        <v>0</v>
      </c>
      <c r="O310" s="2">
        <f t="shared" si="90"/>
        <v>432.3</v>
      </c>
      <c r="P310" s="3" t="str">
        <f>IF(O310&lt;=(Referencial!O310*1.05),"PREÇO VÁLIDO","PREÇO INVÁLIDO")</f>
        <v>PREÇO VÁLIDO</v>
      </c>
    </row>
    <row r="311" spans="1:17" ht="24.95" customHeight="1">
      <c r="A311" s="3" t="s">
        <v>21</v>
      </c>
      <c r="B311" s="3" t="s">
        <v>422</v>
      </c>
      <c r="C311" s="3" t="s">
        <v>423</v>
      </c>
      <c r="D311" s="3" t="s">
        <v>26</v>
      </c>
      <c r="E311" s="3">
        <v>2</v>
      </c>
      <c r="F311" s="2">
        <v>89.61</v>
      </c>
      <c r="G311" s="2">
        <v>0</v>
      </c>
      <c r="H311" s="2">
        <f t="shared" si="84"/>
        <v>89.61</v>
      </c>
      <c r="I311" s="4">
        <v>29.79</v>
      </c>
      <c r="J311" s="2">
        <f t="shared" si="85"/>
        <v>116.30481899999999</v>
      </c>
      <c r="K311" s="2">
        <f t="shared" si="86"/>
        <v>0</v>
      </c>
      <c r="L311" s="2">
        <f t="shared" si="87"/>
        <v>116.3</v>
      </c>
      <c r="M311" s="2">
        <f t="shared" si="88"/>
        <v>232.6</v>
      </c>
      <c r="N311" s="2">
        <f t="shared" si="89"/>
        <v>0</v>
      </c>
      <c r="O311" s="2">
        <f t="shared" si="90"/>
        <v>232.6</v>
      </c>
      <c r="P311" s="3" t="str">
        <f>IF(O311&lt;=(Referencial!O311*1.05),"PREÇO VÁLIDO","PREÇO INVÁLIDO")</f>
        <v>PREÇO VÁLIDO</v>
      </c>
    </row>
    <row r="312" spans="1:17" ht="24.95" customHeight="1">
      <c r="A312" s="3" t="s">
        <v>21</v>
      </c>
      <c r="B312" s="3" t="s">
        <v>424</v>
      </c>
      <c r="C312" s="3" t="s">
        <v>425</v>
      </c>
      <c r="D312" s="3" t="s">
        <v>65</v>
      </c>
      <c r="E312" s="3">
        <v>1</v>
      </c>
      <c r="F312" s="2">
        <v>317.20999999999998</v>
      </c>
      <c r="G312" s="2">
        <v>0</v>
      </c>
      <c r="H312" s="2">
        <f t="shared" si="84"/>
        <v>317.20999999999998</v>
      </c>
      <c r="I312" s="4">
        <v>29.79</v>
      </c>
      <c r="J312" s="2">
        <f t="shared" si="85"/>
        <v>411.70685899999995</v>
      </c>
      <c r="K312" s="2">
        <f t="shared" si="86"/>
        <v>0</v>
      </c>
      <c r="L312" s="2">
        <f t="shared" si="87"/>
        <v>411.7</v>
      </c>
      <c r="M312" s="2">
        <f t="shared" si="88"/>
        <v>411.7</v>
      </c>
      <c r="N312" s="2">
        <f t="shared" si="89"/>
        <v>0</v>
      </c>
      <c r="O312" s="2">
        <f t="shared" si="90"/>
        <v>411.7</v>
      </c>
      <c r="P312" s="3" t="str">
        <f>IF(O312&lt;=(Referencial!O312*1.05),"PREÇO VÁLIDO","PREÇO INVÁLIDO")</f>
        <v>PREÇO VÁLIDO</v>
      </c>
    </row>
    <row r="313" spans="1:17" ht="24.95" customHeight="1">
      <c r="A313" s="3" t="s">
        <v>21</v>
      </c>
      <c r="B313" s="3" t="s">
        <v>426</v>
      </c>
      <c r="C313" s="3" t="s">
        <v>427</v>
      </c>
      <c r="D313" s="3" t="s">
        <v>26</v>
      </c>
      <c r="E313" s="3">
        <v>1</v>
      </c>
      <c r="F313" s="2">
        <v>1524.74</v>
      </c>
      <c r="G313" s="2">
        <v>0</v>
      </c>
      <c r="H313" s="2">
        <f t="shared" si="84"/>
        <v>1524.74</v>
      </c>
      <c r="I313" s="4">
        <v>29.79</v>
      </c>
      <c r="J313" s="2">
        <f t="shared" si="85"/>
        <v>1978.9600460000001</v>
      </c>
      <c r="K313" s="2">
        <f t="shared" si="86"/>
        <v>0</v>
      </c>
      <c r="L313" s="2">
        <f t="shared" si="87"/>
        <v>1978.96</v>
      </c>
      <c r="M313" s="2">
        <f t="shared" si="88"/>
        <v>1978.96</v>
      </c>
      <c r="N313" s="2">
        <f t="shared" si="89"/>
        <v>0</v>
      </c>
      <c r="O313" s="2">
        <f t="shared" si="90"/>
        <v>1978.96</v>
      </c>
      <c r="P313" s="3" t="str">
        <f>IF(O313&lt;=(Referencial!O313*1.05),"PREÇO VÁLIDO","PREÇO INVÁLIDO")</f>
        <v>PREÇO VÁLIDO</v>
      </c>
    </row>
    <row r="314" spans="1:17" ht="24.95" customHeight="1">
      <c r="A314" s="3" t="s">
        <v>21</v>
      </c>
      <c r="B314" s="3" t="s">
        <v>428</v>
      </c>
      <c r="C314" s="3" t="s">
        <v>429</v>
      </c>
      <c r="D314" s="3" t="s">
        <v>26</v>
      </c>
      <c r="E314" s="3">
        <v>3</v>
      </c>
      <c r="F314" s="2">
        <v>31.47</v>
      </c>
      <c r="G314" s="2">
        <v>0</v>
      </c>
      <c r="H314" s="2">
        <f t="shared" si="84"/>
        <v>31.47</v>
      </c>
      <c r="I314" s="4">
        <v>29.79</v>
      </c>
      <c r="J314" s="2">
        <f t="shared" si="85"/>
        <v>40.844912999999998</v>
      </c>
      <c r="K314" s="2">
        <f t="shared" si="86"/>
        <v>0</v>
      </c>
      <c r="L314" s="2">
        <f t="shared" si="87"/>
        <v>40.840000000000003</v>
      </c>
      <c r="M314" s="2">
        <f t="shared" si="88"/>
        <v>122.52</v>
      </c>
      <c r="N314" s="2">
        <f t="shared" si="89"/>
        <v>0</v>
      </c>
      <c r="O314" s="2">
        <f t="shared" si="90"/>
        <v>122.52</v>
      </c>
      <c r="P314" s="3" t="str">
        <f>IF(O314&lt;=(Referencial!O314*1.05),"PREÇO VÁLIDO","PREÇO INVÁLIDO")</f>
        <v>PREÇO VÁLIDO</v>
      </c>
    </row>
    <row r="315" spans="1:17">
      <c r="N315" s="7" t="s">
        <v>98</v>
      </c>
      <c r="O315" s="8">
        <f>TRUNC(SUM(O305:O314),2)</f>
        <v>4492.8</v>
      </c>
    </row>
    <row r="317" spans="1:17">
      <c r="A317" s="9" t="s">
        <v>430</v>
      </c>
    </row>
    <row r="318" spans="1:17">
      <c r="A318" s="11" t="s">
        <v>4</v>
      </c>
      <c r="B318" s="11" t="s">
        <v>5</v>
      </c>
      <c r="C318" s="11" t="s">
        <v>6</v>
      </c>
      <c r="D318" s="11" t="s">
        <v>7</v>
      </c>
      <c r="E318" s="11" t="s">
        <v>8</v>
      </c>
      <c r="F318" s="11" t="s">
        <v>9</v>
      </c>
      <c r="G318" s="11" t="s">
        <v>10</v>
      </c>
      <c r="H318" s="11" t="s">
        <v>12</v>
      </c>
      <c r="I318" s="11" t="s">
        <v>13</v>
      </c>
      <c r="J318" s="11" t="s">
        <v>14</v>
      </c>
      <c r="K318" s="11" t="s">
        <v>15</v>
      </c>
      <c r="L318" s="11" t="s">
        <v>11</v>
      </c>
      <c r="M318" s="11" t="s">
        <v>16</v>
      </c>
      <c r="N318" s="11" t="s">
        <v>17</v>
      </c>
      <c r="O318" s="11" t="s">
        <v>18</v>
      </c>
      <c r="P318" s="11" t="s">
        <v>19</v>
      </c>
      <c r="Q318" s="11" t="s">
        <v>20</v>
      </c>
    </row>
    <row r="319" spans="1:17" ht="24.95" customHeight="1">
      <c r="A319" s="3" t="s">
        <v>21</v>
      </c>
      <c r="B319" s="3"/>
      <c r="C319" s="3" t="s">
        <v>431</v>
      </c>
      <c r="D319" s="3"/>
      <c r="E319" s="3">
        <v>0</v>
      </c>
      <c r="F319" s="2"/>
      <c r="G319" s="2"/>
      <c r="H319" s="3"/>
      <c r="I319" s="4"/>
      <c r="J319" s="3"/>
      <c r="K319" s="3"/>
      <c r="L319" s="3"/>
      <c r="M319" s="3"/>
      <c r="N319" s="3"/>
      <c r="O319" s="3"/>
      <c r="P319" s="3"/>
    </row>
    <row r="320" spans="1:17" ht="24.95" customHeight="1">
      <c r="A320" s="3" t="s">
        <v>21</v>
      </c>
      <c r="B320" s="3" t="s">
        <v>432</v>
      </c>
      <c r="C320" s="3" t="s">
        <v>433</v>
      </c>
      <c r="D320" s="3" t="s">
        <v>26</v>
      </c>
      <c r="E320" s="3">
        <v>2</v>
      </c>
      <c r="F320" s="2">
        <v>48.34</v>
      </c>
      <c r="G320" s="2">
        <v>0</v>
      </c>
      <c r="H320" s="2">
        <f t="shared" ref="H320:H326" si="91">F320+G320</f>
        <v>48.34</v>
      </c>
      <c r="I320" s="4">
        <v>21.38</v>
      </c>
      <c r="J320" s="2">
        <f t="shared" ref="J320:J326" si="92">F320+(I320/100*F320)</f>
        <v>58.675092000000006</v>
      </c>
      <c r="K320" s="2">
        <f t="shared" ref="K320:K326" si="93">G320+(I320/100*G320)</f>
        <v>0</v>
      </c>
      <c r="L320" s="2">
        <f t="shared" ref="L320:L326" si="94">TRUNC(J320+K320,2)</f>
        <v>58.67</v>
      </c>
      <c r="M320" s="2">
        <f t="shared" ref="M320:M326" si="95">TRUNC(IF((J320+K320), (J320/(J320+K320)*O320), 0),2)</f>
        <v>117.34</v>
      </c>
      <c r="N320" s="2">
        <f t="shared" ref="N320:N326" si="96">TRUNC(IF((J320+K320), (K320/(J320+K320)*O320), 0),2)</f>
        <v>0</v>
      </c>
      <c r="O320" s="2">
        <f t="shared" ref="O320:O326" si="97">TRUNC(L320*E320,2)</f>
        <v>117.34</v>
      </c>
      <c r="P320" s="3" t="str">
        <f>IF(O320&lt;=(Referencial!O320*1.05),"PREÇO VÁLIDO","PREÇO INVÁLIDO")</f>
        <v>PREÇO VÁLIDO</v>
      </c>
    </row>
    <row r="321" spans="1:17" ht="24.95" customHeight="1">
      <c r="A321" s="3" t="s">
        <v>21</v>
      </c>
      <c r="B321" s="3" t="s">
        <v>434</v>
      </c>
      <c r="C321" s="3" t="s">
        <v>435</v>
      </c>
      <c r="D321" s="3" t="s">
        <v>26</v>
      </c>
      <c r="E321" s="3">
        <v>2</v>
      </c>
      <c r="F321" s="2">
        <v>272.41000000000003</v>
      </c>
      <c r="G321" s="2">
        <v>0</v>
      </c>
      <c r="H321" s="2">
        <f t="shared" si="91"/>
        <v>272.41000000000003</v>
      </c>
      <c r="I321" s="4">
        <v>21.38</v>
      </c>
      <c r="J321" s="2">
        <f t="shared" si="92"/>
        <v>330.65125800000004</v>
      </c>
      <c r="K321" s="2">
        <f t="shared" si="93"/>
        <v>0</v>
      </c>
      <c r="L321" s="2">
        <f t="shared" si="94"/>
        <v>330.65</v>
      </c>
      <c r="M321" s="2">
        <f t="shared" si="95"/>
        <v>661.3</v>
      </c>
      <c r="N321" s="2">
        <f t="shared" si="96"/>
        <v>0</v>
      </c>
      <c r="O321" s="2">
        <f t="shared" si="97"/>
        <v>661.3</v>
      </c>
      <c r="P321" s="3" t="str">
        <f>IF(O321&lt;=(Referencial!O321*1.05),"PREÇO VÁLIDO","PREÇO INVÁLIDO")</f>
        <v>PREÇO VÁLIDO</v>
      </c>
    </row>
    <row r="322" spans="1:17" ht="24.95" customHeight="1">
      <c r="A322" s="3" t="s">
        <v>21</v>
      </c>
      <c r="B322" s="3" t="s">
        <v>436</v>
      </c>
      <c r="C322" s="3" t="s">
        <v>437</v>
      </c>
      <c r="D322" s="3" t="s">
        <v>26</v>
      </c>
      <c r="E322" s="3">
        <v>4</v>
      </c>
      <c r="F322" s="2">
        <v>2061.94</v>
      </c>
      <c r="G322" s="2">
        <v>153.29</v>
      </c>
      <c r="H322" s="2">
        <f t="shared" si="91"/>
        <v>2215.23</v>
      </c>
      <c r="I322" s="4">
        <v>21.38</v>
      </c>
      <c r="J322" s="2">
        <f t="shared" si="92"/>
        <v>2502.782772</v>
      </c>
      <c r="K322" s="2">
        <f t="shared" si="93"/>
        <v>186.063402</v>
      </c>
      <c r="L322" s="2">
        <f t="shared" si="94"/>
        <v>2688.84</v>
      </c>
      <c r="M322" s="2">
        <f t="shared" si="95"/>
        <v>10011.1</v>
      </c>
      <c r="N322" s="2">
        <f t="shared" si="96"/>
        <v>744.25</v>
      </c>
      <c r="O322" s="2">
        <f t="shared" si="97"/>
        <v>10755.36</v>
      </c>
      <c r="P322" s="3" t="str">
        <f>IF(O322&lt;=(Referencial!O322*1.05),"PREÇO VÁLIDO","PREÇO INVÁLIDO")</f>
        <v>PREÇO VÁLIDO</v>
      </c>
    </row>
    <row r="323" spans="1:17" ht="24.95" customHeight="1">
      <c r="A323" s="3" t="s">
        <v>21</v>
      </c>
      <c r="B323" s="3" t="s">
        <v>438</v>
      </c>
      <c r="C323" s="3" t="s">
        <v>439</v>
      </c>
      <c r="D323" s="3" t="s">
        <v>26</v>
      </c>
      <c r="E323" s="3">
        <v>2</v>
      </c>
      <c r="F323" s="2">
        <v>2354.94</v>
      </c>
      <c r="G323" s="2">
        <v>153.25</v>
      </c>
      <c r="H323" s="2">
        <f t="shared" si="91"/>
        <v>2508.19</v>
      </c>
      <c r="I323" s="4">
        <v>21.38</v>
      </c>
      <c r="J323" s="2">
        <f t="shared" si="92"/>
        <v>2858.426172</v>
      </c>
      <c r="K323" s="2">
        <f t="shared" si="93"/>
        <v>186.01485</v>
      </c>
      <c r="L323" s="2">
        <f t="shared" si="94"/>
        <v>3044.44</v>
      </c>
      <c r="M323" s="2">
        <f t="shared" si="95"/>
        <v>5716.85</v>
      </c>
      <c r="N323" s="2">
        <f t="shared" si="96"/>
        <v>372.02</v>
      </c>
      <c r="O323" s="2">
        <f t="shared" si="97"/>
        <v>6088.88</v>
      </c>
      <c r="P323" s="3" t="str">
        <f>IF(O323&lt;=(Referencial!O323*1.05),"PREÇO VÁLIDO","PREÇO INVÁLIDO")</f>
        <v>PREÇO VÁLIDO</v>
      </c>
    </row>
    <row r="324" spans="1:17" ht="24.95" customHeight="1">
      <c r="A324" s="3" t="s">
        <v>21</v>
      </c>
      <c r="B324" s="3" t="s">
        <v>440</v>
      </c>
      <c r="C324" s="3" t="s">
        <v>441</v>
      </c>
      <c r="D324" s="3" t="s">
        <v>43</v>
      </c>
      <c r="E324" s="3">
        <v>10.97</v>
      </c>
      <c r="F324" s="2">
        <v>44.18</v>
      </c>
      <c r="G324" s="2">
        <v>5.63</v>
      </c>
      <c r="H324" s="2">
        <f t="shared" si="91"/>
        <v>49.81</v>
      </c>
      <c r="I324" s="4">
        <v>21.38</v>
      </c>
      <c r="J324" s="2">
        <f t="shared" si="92"/>
        <v>53.625684</v>
      </c>
      <c r="K324" s="2">
        <f t="shared" si="93"/>
        <v>6.8336939999999995</v>
      </c>
      <c r="L324" s="2">
        <f t="shared" si="94"/>
        <v>60.45</v>
      </c>
      <c r="M324" s="2">
        <f t="shared" si="95"/>
        <v>588.16999999999996</v>
      </c>
      <c r="N324" s="2">
        <f t="shared" si="96"/>
        <v>74.95</v>
      </c>
      <c r="O324" s="2">
        <f t="shared" si="97"/>
        <v>663.13</v>
      </c>
      <c r="P324" s="3" t="str">
        <f>IF(O324&lt;=(Referencial!O324*1.05),"PREÇO VÁLIDO","PREÇO INVÁLIDO")</f>
        <v>PREÇO VÁLIDO</v>
      </c>
    </row>
    <row r="325" spans="1:17" ht="24.95" customHeight="1">
      <c r="A325" s="3" t="s">
        <v>21</v>
      </c>
      <c r="B325" s="3" t="s">
        <v>442</v>
      </c>
      <c r="C325" s="3" t="s">
        <v>443</v>
      </c>
      <c r="D325" s="3" t="s">
        <v>43</v>
      </c>
      <c r="E325" s="3">
        <v>10.97</v>
      </c>
      <c r="F325" s="2">
        <v>56.66</v>
      </c>
      <c r="G325" s="2">
        <v>6.23</v>
      </c>
      <c r="H325" s="2">
        <f t="shared" si="91"/>
        <v>62.89</v>
      </c>
      <c r="I325" s="4">
        <v>21.38</v>
      </c>
      <c r="J325" s="2">
        <f t="shared" si="92"/>
        <v>68.773907999999992</v>
      </c>
      <c r="K325" s="2">
        <f t="shared" si="93"/>
        <v>7.5619740000000002</v>
      </c>
      <c r="L325" s="2">
        <f t="shared" si="94"/>
        <v>76.33</v>
      </c>
      <c r="M325" s="2">
        <f t="shared" si="95"/>
        <v>754.39</v>
      </c>
      <c r="N325" s="2">
        <f t="shared" si="96"/>
        <v>82.94</v>
      </c>
      <c r="O325" s="2">
        <f t="shared" si="97"/>
        <v>837.34</v>
      </c>
      <c r="P325" s="3" t="str">
        <f>IF(O325&lt;=(Referencial!O325*1.05),"PREÇO VÁLIDO","PREÇO INVÁLIDO")</f>
        <v>PREÇO VÁLIDO</v>
      </c>
    </row>
    <row r="326" spans="1:17" ht="24.95" customHeight="1">
      <c r="A326" s="3" t="s">
        <v>21</v>
      </c>
      <c r="B326" s="3" t="s">
        <v>444</v>
      </c>
      <c r="C326" s="3" t="s">
        <v>445</v>
      </c>
      <c r="D326" s="3" t="s">
        <v>43</v>
      </c>
      <c r="E326" s="3">
        <v>10.97</v>
      </c>
      <c r="F326" s="2">
        <v>3.83</v>
      </c>
      <c r="G326" s="2">
        <v>13.71</v>
      </c>
      <c r="H326" s="2">
        <f t="shared" si="91"/>
        <v>17.54</v>
      </c>
      <c r="I326" s="4">
        <v>21.38</v>
      </c>
      <c r="J326" s="2">
        <f t="shared" si="92"/>
        <v>4.648854</v>
      </c>
      <c r="K326" s="2">
        <f t="shared" si="93"/>
        <v>16.641198000000003</v>
      </c>
      <c r="L326" s="2">
        <f t="shared" si="94"/>
        <v>21.29</v>
      </c>
      <c r="M326" s="2">
        <f t="shared" si="95"/>
        <v>50.99</v>
      </c>
      <c r="N326" s="2">
        <f t="shared" si="96"/>
        <v>182.55</v>
      </c>
      <c r="O326" s="2">
        <f t="shared" si="97"/>
        <v>233.55</v>
      </c>
      <c r="P326" s="3" t="str">
        <f>IF(O326&lt;=(Referencial!O326*1.05),"PREÇO VÁLIDO","PREÇO INVÁLIDO")</f>
        <v>PREÇO VÁLIDO</v>
      </c>
    </row>
    <row r="327" spans="1:17">
      <c r="N327" s="7" t="s">
        <v>98</v>
      </c>
      <c r="O327" s="8">
        <f>TRUNC(SUM(O317:O326),2)</f>
        <v>19356.900000000001</v>
      </c>
    </row>
    <row r="329" spans="1:17">
      <c r="A329" s="9" t="s">
        <v>446</v>
      </c>
    </row>
    <row r="330" spans="1:17">
      <c r="A330" s="11" t="s">
        <v>4</v>
      </c>
      <c r="B330" s="11" t="s">
        <v>5</v>
      </c>
      <c r="C330" s="11" t="s">
        <v>6</v>
      </c>
      <c r="D330" s="11" t="s">
        <v>7</v>
      </c>
      <c r="E330" s="11" t="s">
        <v>8</v>
      </c>
      <c r="F330" s="11" t="s">
        <v>9</v>
      </c>
      <c r="G330" s="11" t="s">
        <v>10</v>
      </c>
      <c r="H330" s="11" t="s">
        <v>12</v>
      </c>
      <c r="I330" s="11" t="s">
        <v>13</v>
      </c>
      <c r="J330" s="11" t="s">
        <v>14</v>
      </c>
      <c r="K330" s="11" t="s">
        <v>15</v>
      </c>
      <c r="L330" s="11" t="s">
        <v>11</v>
      </c>
      <c r="M330" s="11" t="s">
        <v>16</v>
      </c>
      <c r="N330" s="11" t="s">
        <v>17</v>
      </c>
      <c r="O330" s="11" t="s">
        <v>18</v>
      </c>
      <c r="P330" s="11" t="s">
        <v>19</v>
      </c>
      <c r="Q330" s="11" t="s">
        <v>20</v>
      </c>
    </row>
    <row r="331" spans="1:17" ht="24.95" customHeight="1">
      <c r="A331" s="3" t="s">
        <v>21</v>
      </c>
      <c r="B331" s="3"/>
      <c r="C331" s="3" t="s">
        <v>447</v>
      </c>
      <c r="D331" s="3"/>
      <c r="E331" s="3">
        <v>0</v>
      </c>
      <c r="F331" s="2"/>
      <c r="G331" s="2"/>
      <c r="H331" s="3"/>
      <c r="I331" s="4"/>
      <c r="J331" s="3"/>
      <c r="K331" s="3"/>
      <c r="L331" s="3"/>
      <c r="M331" s="3"/>
      <c r="N331" s="3"/>
      <c r="O331" s="3"/>
      <c r="P331" s="3"/>
    </row>
    <row r="332" spans="1:17" ht="24.95" customHeight="1">
      <c r="A332" s="3" t="s">
        <v>21</v>
      </c>
      <c r="B332" s="3" t="s">
        <v>448</v>
      </c>
      <c r="C332" s="3" t="s">
        <v>449</v>
      </c>
      <c r="D332" s="3" t="s">
        <v>26</v>
      </c>
      <c r="E332" s="3">
        <v>1</v>
      </c>
      <c r="F332" s="2">
        <v>491.65</v>
      </c>
      <c r="G332" s="2">
        <v>41.13</v>
      </c>
      <c r="H332" s="2">
        <f t="shared" ref="H332:H349" si="98">F332+G332</f>
        <v>532.78</v>
      </c>
      <c r="I332" s="4">
        <v>29.79</v>
      </c>
      <c r="J332" s="2">
        <f t="shared" ref="J332:J349" si="99">F332+(I332/100*F332)</f>
        <v>638.11253499999998</v>
      </c>
      <c r="K332" s="2">
        <f t="shared" ref="K332:K349" si="100">G332+(I332/100*G332)</f>
        <v>53.382626999999999</v>
      </c>
      <c r="L332" s="2">
        <f t="shared" ref="L332:L349" si="101">TRUNC(J332+K332,2)</f>
        <v>691.49</v>
      </c>
      <c r="M332" s="2">
        <f t="shared" ref="M332:M349" si="102">TRUNC(IF((J332+K332), (J332/(J332+K332)*O332), 0),2)</f>
        <v>638.1</v>
      </c>
      <c r="N332" s="2">
        <f t="shared" ref="N332:N349" si="103">TRUNC(IF((J332+K332), (K332/(J332+K332)*O332), 0),2)</f>
        <v>53.38</v>
      </c>
      <c r="O332" s="2">
        <f t="shared" ref="O332:O349" si="104">TRUNC(L332*E332,2)</f>
        <v>691.49</v>
      </c>
      <c r="P332" s="3" t="str">
        <f>IF(O332&lt;=(Referencial!O332*1.05),"PREÇO VÁLIDO","PREÇO INVÁLIDO")</f>
        <v>PREÇO VÁLIDO</v>
      </c>
    </row>
    <row r="333" spans="1:17" ht="24.95" customHeight="1">
      <c r="A333" s="3" t="s">
        <v>21</v>
      </c>
      <c r="B333" s="3" t="s">
        <v>450</v>
      </c>
      <c r="C333" s="3" t="s">
        <v>451</v>
      </c>
      <c r="D333" s="3" t="s">
        <v>26</v>
      </c>
      <c r="E333" s="3">
        <v>1</v>
      </c>
      <c r="F333" s="2">
        <v>774.73</v>
      </c>
      <c r="G333" s="2">
        <v>49.89</v>
      </c>
      <c r="H333" s="2">
        <f t="shared" si="98"/>
        <v>824.62</v>
      </c>
      <c r="I333" s="4">
        <v>29.79</v>
      </c>
      <c r="J333" s="2">
        <f t="shared" si="99"/>
        <v>1005.522067</v>
      </c>
      <c r="K333" s="2">
        <f t="shared" si="100"/>
        <v>64.752230999999995</v>
      </c>
      <c r="L333" s="2">
        <f t="shared" si="101"/>
        <v>1070.27</v>
      </c>
      <c r="M333" s="2">
        <f t="shared" si="102"/>
        <v>1005.51</v>
      </c>
      <c r="N333" s="2">
        <f t="shared" si="103"/>
        <v>64.75</v>
      </c>
      <c r="O333" s="2">
        <f t="shared" si="104"/>
        <v>1070.27</v>
      </c>
      <c r="P333" s="3" t="str">
        <f>IF(O333&lt;=(Referencial!O333*1.05),"PREÇO VÁLIDO","PREÇO INVÁLIDO")</f>
        <v>PREÇO VÁLIDO</v>
      </c>
    </row>
    <row r="334" spans="1:17" ht="24.95" customHeight="1">
      <c r="A334" s="3" t="s">
        <v>21</v>
      </c>
      <c r="B334" s="3" t="s">
        <v>452</v>
      </c>
      <c r="C334" s="3" t="s">
        <v>453</v>
      </c>
      <c r="D334" s="3" t="s">
        <v>26</v>
      </c>
      <c r="E334" s="3">
        <v>2</v>
      </c>
      <c r="F334" s="2">
        <v>142.55000000000001</v>
      </c>
      <c r="G334" s="2">
        <v>16.760000000000002</v>
      </c>
      <c r="H334" s="2">
        <f t="shared" si="98"/>
        <v>159.31</v>
      </c>
      <c r="I334" s="4">
        <v>29.79</v>
      </c>
      <c r="J334" s="2">
        <f t="shared" si="99"/>
        <v>185.01564500000001</v>
      </c>
      <c r="K334" s="2">
        <f t="shared" si="100"/>
        <v>21.752804000000001</v>
      </c>
      <c r="L334" s="2">
        <f t="shared" si="101"/>
        <v>206.76</v>
      </c>
      <c r="M334" s="2">
        <f t="shared" si="102"/>
        <v>370.01</v>
      </c>
      <c r="N334" s="2">
        <f t="shared" si="103"/>
        <v>43.5</v>
      </c>
      <c r="O334" s="2">
        <f t="shared" si="104"/>
        <v>413.52</v>
      </c>
      <c r="P334" s="3" t="str">
        <f>IF(O334&lt;=(Referencial!O334*1.05),"PREÇO VÁLIDO","PREÇO INVÁLIDO")</f>
        <v>PREÇO VÁLIDO</v>
      </c>
    </row>
    <row r="335" spans="1:17" ht="24.95" customHeight="1">
      <c r="A335" s="3" t="s">
        <v>21</v>
      </c>
      <c r="B335" s="3" t="s">
        <v>454</v>
      </c>
      <c r="C335" s="3" t="s">
        <v>455</v>
      </c>
      <c r="D335" s="3" t="s">
        <v>26</v>
      </c>
      <c r="E335" s="3">
        <v>2</v>
      </c>
      <c r="F335" s="2">
        <v>259.69</v>
      </c>
      <c r="G335" s="2">
        <v>37.270000000000003</v>
      </c>
      <c r="H335" s="2">
        <f t="shared" si="98"/>
        <v>296.95999999999998</v>
      </c>
      <c r="I335" s="4">
        <v>29.79</v>
      </c>
      <c r="J335" s="2">
        <f t="shared" si="99"/>
        <v>337.05165099999999</v>
      </c>
      <c r="K335" s="2">
        <f t="shared" si="100"/>
        <v>48.372733000000004</v>
      </c>
      <c r="L335" s="2">
        <f t="shared" si="101"/>
        <v>385.42</v>
      </c>
      <c r="M335" s="2">
        <f t="shared" si="102"/>
        <v>674.09</v>
      </c>
      <c r="N335" s="2">
        <f t="shared" si="103"/>
        <v>96.74</v>
      </c>
      <c r="O335" s="2">
        <f t="shared" si="104"/>
        <v>770.84</v>
      </c>
      <c r="P335" s="3" t="str">
        <f>IF(O335&lt;=(Referencial!O335*1.05),"PREÇO VÁLIDO","PREÇO INVÁLIDO")</f>
        <v>PREÇO VÁLIDO</v>
      </c>
    </row>
    <row r="336" spans="1:17" ht="24.95" customHeight="1">
      <c r="A336" s="3" t="s">
        <v>21</v>
      </c>
      <c r="B336" s="3" t="s">
        <v>456</v>
      </c>
      <c r="C336" s="3" t="s">
        <v>457</v>
      </c>
      <c r="D336" s="3" t="s">
        <v>26</v>
      </c>
      <c r="E336" s="3">
        <v>1</v>
      </c>
      <c r="F336" s="2">
        <v>249.22</v>
      </c>
      <c r="G336" s="2">
        <v>37.270000000000003</v>
      </c>
      <c r="H336" s="2">
        <f t="shared" si="98"/>
        <v>286.49</v>
      </c>
      <c r="I336" s="4">
        <v>29.79</v>
      </c>
      <c r="J336" s="2">
        <f t="shared" si="99"/>
        <v>323.46263799999997</v>
      </c>
      <c r="K336" s="2">
        <f t="shared" si="100"/>
        <v>48.372733000000004</v>
      </c>
      <c r="L336" s="2">
        <f t="shared" si="101"/>
        <v>371.83</v>
      </c>
      <c r="M336" s="2">
        <f t="shared" si="102"/>
        <v>323.45</v>
      </c>
      <c r="N336" s="2">
        <f t="shared" si="103"/>
        <v>48.37</v>
      </c>
      <c r="O336" s="2">
        <f t="shared" si="104"/>
        <v>371.83</v>
      </c>
      <c r="P336" s="3" t="str">
        <f>IF(O336&lt;=(Referencial!O336*1.05),"PREÇO VÁLIDO","PREÇO INVÁLIDO")</f>
        <v>PREÇO VÁLIDO</v>
      </c>
    </row>
    <row r="337" spans="1:16" ht="24.95" customHeight="1">
      <c r="A337" s="3" t="s">
        <v>21</v>
      </c>
      <c r="B337" s="3" t="s">
        <v>458</v>
      </c>
      <c r="C337" s="3" t="s">
        <v>459</v>
      </c>
      <c r="D337" s="3" t="s">
        <v>26</v>
      </c>
      <c r="E337" s="3">
        <v>3</v>
      </c>
      <c r="F337" s="2">
        <v>162.36000000000001</v>
      </c>
      <c r="G337" s="2">
        <v>0</v>
      </c>
      <c r="H337" s="2">
        <f t="shared" si="98"/>
        <v>162.36000000000001</v>
      </c>
      <c r="I337" s="4">
        <v>29.79</v>
      </c>
      <c r="J337" s="2">
        <f t="shared" si="99"/>
        <v>210.72704400000003</v>
      </c>
      <c r="K337" s="2">
        <f t="shared" si="100"/>
        <v>0</v>
      </c>
      <c r="L337" s="2">
        <f t="shared" si="101"/>
        <v>210.72</v>
      </c>
      <c r="M337" s="2">
        <f t="shared" si="102"/>
        <v>632.16</v>
      </c>
      <c r="N337" s="2">
        <f t="shared" si="103"/>
        <v>0</v>
      </c>
      <c r="O337" s="2">
        <f t="shared" si="104"/>
        <v>632.16</v>
      </c>
      <c r="P337" s="3" t="str">
        <f>IF(O337&lt;=(Referencial!O337*1.05),"PREÇO VÁLIDO","PREÇO INVÁLIDO")</f>
        <v>PREÇO VÁLIDO</v>
      </c>
    </row>
    <row r="338" spans="1:16" ht="24.95" customHeight="1">
      <c r="A338" s="3" t="s">
        <v>21</v>
      </c>
      <c r="B338" s="3" t="s">
        <v>460</v>
      </c>
      <c r="C338" s="3" t="s">
        <v>461</v>
      </c>
      <c r="D338" s="3" t="s">
        <v>26</v>
      </c>
      <c r="E338" s="3">
        <v>1</v>
      </c>
      <c r="F338" s="2">
        <v>485.38</v>
      </c>
      <c r="G338" s="2">
        <v>0</v>
      </c>
      <c r="H338" s="2">
        <f t="shared" si="98"/>
        <v>485.38</v>
      </c>
      <c r="I338" s="4">
        <v>29.79</v>
      </c>
      <c r="J338" s="2">
        <f t="shared" si="99"/>
        <v>629.97470199999998</v>
      </c>
      <c r="K338" s="2">
        <f t="shared" si="100"/>
        <v>0</v>
      </c>
      <c r="L338" s="2">
        <f t="shared" si="101"/>
        <v>629.97</v>
      </c>
      <c r="M338" s="2">
        <f t="shared" si="102"/>
        <v>629.97</v>
      </c>
      <c r="N338" s="2">
        <f t="shared" si="103"/>
        <v>0</v>
      </c>
      <c r="O338" s="2">
        <f t="shared" si="104"/>
        <v>629.97</v>
      </c>
      <c r="P338" s="3" t="str">
        <f>IF(O338&lt;=(Referencial!O338*1.05),"PREÇO VÁLIDO","PREÇO INVÁLIDO")</f>
        <v>PREÇO VÁLIDO</v>
      </c>
    </row>
    <row r="339" spans="1:16" ht="24.95" customHeight="1">
      <c r="A339" s="3" t="s">
        <v>21</v>
      </c>
      <c r="B339" s="3" t="s">
        <v>462</v>
      </c>
      <c r="C339" s="3" t="s">
        <v>463</v>
      </c>
      <c r="D339" s="3" t="s">
        <v>26</v>
      </c>
      <c r="E339" s="3">
        <v>1</v>
      </c>
      <c r="F339" s="2">
        <v>103.59</v>
      </c>
      <c r="G339" s="2">
        <v>3.76</v>
      </c>
      <c r="H339" s="2">
        <f t="shared" si="98"/>
        <v>107.35000000000001</v>
      </c>
      <c r="I339" s="4">
        <v>29.79</v>
      </c>
      <c r="J339" s="2">
        <f t="shared" si="99"/>
        <v>134.44946100000001</v>
      </c>
      <c r="K339" s="2">
        <f t="shared" si="100"/>
        <v>4.8801039999999993</v>
      </c>
      <c r="L339" s="2">
        <f t="shared" si="101"/>
        <v>139.32</v>
      </c>
      <c r="M339" s="2">
        <f t="shared" si="102"/>
        <v>134.44</v>
      </c>
      <c r="N339" s="2">
        <f t="shared" si="103"/>
        <v>4.87</v>
      </c>
      <c r="O339" s="2">
        <f t="shared" si="104"/>
        <v>139.32</v>
      </c>
      <c r="P339" s="3" t="str">
        <f>IF(O339&lt;=(Referencial!O339*1.05),"PREÇO VÁLIDO","PREÇO INVÁLIDO")</f>
        <v>PREÇO VÁLIDO</v>
      </c>
    </row>
    <row r="340" spans="1:16" ht="24.95" customHeight="1">
      <c r="A340" s="3" t="s">
        <v>21</v>
      </c>
      <c r="B340" s="3" t="s">
        <v>464</v>
      </c>
      <c r="C340" s="3" t="s">
        <v>465</v>
      </c>
      <c r="D340" s="3" t="s">
        <v>26</v>
      </c>
      <c r="E340" s="3">
        <v>1</v>
      </c>
      <c r="F340" s="2">
        <v>523.96</v>
      </c>
      <c r="G340" s="2">
        <v>0</v>
      </c>
      <c r="H340" s="2">
        <f t="shared" si="98"/>
        <v>523.96</v>
      </c>
      <c r="I340" s="4">
        <v>29.79</v>
      </c>
      <c r="J340" s="2">
        <f t="shared" si="99"/>
        <v>680.047684</v>
      </c>
      <c r="K340" s="2">
        <f t="shared" si="100"/>
        <v>0</v>
      </c>
      <c r="L340" s="2">
        <f t="shared" si="101"/>
        <v>680.04</v>
      </c>
      <c r="M340" s="2">
        <f t="shared" si="102"/>
        <v>680.04</v>
      </c>
      <c r="N340" s="2">
        <f t="shared" si="103"/>
        <v>0</v>
      </c>
      <c r="O340" s="2">
        <f t="shared" si="104"/>
        <v>680.04</v>
      </c>
      <c r="P340" s="3" t="str">
        <f>IF(O340&lt;=(Referencial!O340*1.05),"PREÇO VÁLIDO","PREÇO INVÁLIDO")</f>
        <v>PREÇO VÁLIDO</v>
      </c>
    </row>
    <row r="341" spans="1:16" ht="24.95" customHeight="1">
      <c r="A341" s="3" t="s">
        <v>21</v>
      </c>
      <c r="B341" s="3" t="s">
        <v>466</v>
      </c>
      <c r="C341" s="3" t="s">
        <v>467</v>
      </c>
      <c r="D341" s="3" t="s">
        <v>31</v>
      </c>
      <c r="E341" s="3">
        <v>1.3</v>
      </c>
      <c r="F341" s="2">
        <v>543.63</v>
      </c>
      <c r="G341" s="2">
        <v>0</v>
      </c>
      <c r="H341" s="2">
        <f t="shared" si="98"/>
        <v>543.63</v>
      </c>
      <c r="I341" s="4">
        <v>29.79</v>
      </c>
      <c r="J341" s="2">
        <f t="shared" si="99"/>
        <v>705.57737699999996</v>
      </c>
      <c r="K341" s="2">
        <f t="shared" si="100"/>
        <v>0</v>
      </c>
      <c r="L341" s="2">
        <f t="shared" si="101"/>
        <v>705.57</v>
      </c>
      <c r="M341" s="2">
        <f t="shared" si="102"/>
        <v>917.24</v>
      </c>
      <c r="N341" s="2">
        <f t="shared" si="103"/>
        <v>0</v>
      </c>
      <c r="O341" s="2">
        <f t="shared" si="104"/>
        <v>917.24</v>
      </c>
      <c r="P341" s="3" t="str">
        <f>IF(O341&lt;=(Referencial!O341*1.05),"PREÇO VÁLIDO","PREÇO INVÁLIDO")</f>
        <v>PREÇO VÁLIDO</v>
      </c>
    </row>
    <row r="342" spans="1:16" ht="24.95" customHeight="1">
      <c r="A342" s="3" t="s">
        <v>21</v>
      </c>
      <c r="B342" s="3" t="s">
        <v>468</v>
      </c>
      <c r="C342" s="3" t="s">
        <v>469</v>
      </c>
      <c r="D342" s="3" t="s">
        <v>26</v>
      </c>
      <c r="E342" s="3">
        <v>1</v>
      </c>
      <c r="F342" s="2">
        <v>194.81</v>
      </c>
      <c r="G342" s="2">
        <v>0</v>
      </c>
      <c r="H342" s="2">
        <f t="shared" si="98"/>
        <v>194.81</v>
      </c>
      <c r="I342" s="4">
        <v>29.79</v>
      </c>
      <c r="J342" s="2">
        <f t="shared" si="99"/>
        <v>252.84389899999999</v>
      </c>
      <c r="K342" s="2">
        <f t="shared" si="100"/>
        <v>0</v>
      </c>
      <c r="L342" s="2">
        <f t="shared" si="101"/>
        <v>252.84</v>
      </c>
      <c r="M342" s="2">
        <f t="shared" si="102"/>
        <v>252.84</v>
      </c>
      <c r="N342" s="2">
        <f t="shared" si="103"/>
        <v>0</v>
      </c>
      <c r="O342" s="2">
        <f t="shared" si="104"/>
        <v>252.84</v>
      </c>
      <c r="P342" s="3" t="str">
        <f>IF(O342&lt;=(Referencial!O342*1.05),"PREÇO VÁLIDO","PREÇO INVÁLIDO")</f>
        <v>PREÇO VÁLIDO</v>
      </c>
    </row>
    <row r="343" spans="1:16" ht="24.95" customHeight="1">
      <c r="A343" s="3" t="s">
        <v>21</v>
      </c>
      <c r="B343" s="3" t="s">
        <v>470</v>
      </c>
      <c r="C343" s="3" t="s">
        <v>471</v>
      </c>
      <c r="D343" s="3" t="s">
        <v>26</v>
      </c>
      <c r="E343" s="3">
        <v>2</v>
      </c>
      <c r="F343" s="2">
        <v>57.45</v>
      </c>
      <c r="G343" s="2">
        <v>12.42</v>
      </c>
      <c r="H343" s="2">
        <f t="shared" si="98"/>
        <v>69.87</v>
      </c>
      <c r="I343" s="4">
        <v>29.79</v>
      </c>
      <c r="J343" s="2">
        <f t="shared" si="99"/>
        <v>74.564355000000006</v>
      </c>
      <c r="K343" s="2">
        <f t="shared" si="100"/>
        <v>16.119917999999998</v>
      </c>
      <c r="L343" s="2">
        <f t="shared" si="101"/>
        <v>90.68</v>
      </c>
      <c r="M343" s="2">
        <f t="shared" si="102"/>
        <v>149.12</v>
      </c>
      <c r="N343" s="2">
        <f t="shared" si="103"/>
        <v>32.229999999999997</v>
      </c>
      <c r="O343" s="2">
        <f t="shared" si="104"/>
        <v>181.36</v>
      </c>
      <c r="P343" s="3" t="str">
        <f>IF(O343&lt;=(Referencial!O343*1.05),"PREÇO VÁLIDO","PREÇO INVÁLIDO")</f>
        <v>PREÇO VÁLIDO</v>
      </c>
    </row>
    <row r="344" spans="1:16" ht="24.95" customHeight="1">
      <c r="A344" s="3" t="s">
        <v>21</v>
      </c>
      <c r="B344" s="3" t="s">
        <v>472</v>
      </c>
      <c r="C344" s="3" t="s">
        <v>473</v>
      </c>
      <c r="D344" s="3" t="s">
        <v>26</v>
      </c>
      <c r="E344" s="3">
        <v>2</v>
      </c>
      <c r="F344" s="2">
        <v>72.23</v>
      </c>
      <c r="G344" s="2">
        <v>0</v>
      </c>
      <c r="H344" s="2">
        <f t="shared" si="98"/>
        <v>72.23</v>
      </c>
      <c r="I344" s="4">
        <v>29.79</v>
      </c>
      <c r="J344" s="2">
        <f t="shared" si="99"/>
        <v>93.74731700000001</v>
      </c>
      <c r="K344" s="2">
        <f t="shared" si="100"/>
        <v>0</v>
      </c>
      <c r="L344" s="2">
        <f t="shared" si="101"/>
        <v>93.74</v>
      </c>
      <c r="M344" s="2">
        <f t="shared" si="102"/>
        <v>187.48</v>
      </c>
      <c r="N344" s="2">
        <f t="shared" si="103"/>
        <v>0</v>
      </c>
      <c r="O344" s="2">
        <f t="shared" si="104"/>
        <v>187.48</v>
      </c>
      <c r="P344" s="3" t="str">
        <f>IF(O344&lt;=(Referencial!O344*1.05),"PREÇO VÁLIDO","PREÇO INVÁLIDO")</f>
        <v>PREÇO VÁLIDO</v>
      </c>
    </row>
    <row r="345" spans="1:16" ht="24.95" customHeight="1">
      <c r="A345" s="3" t="s">
        <v>21</v>
      </c>
      <c r="B345" s="3" t="s">
        <v>474</v>
      </c>
      <c r="C345" s="3" t="s">
        <v>475</v>
      </c>
      <c r="D345" s="3" t="s">
        <v>26</v>
      </c>
      <c r="E345" s="3">
        <v>2</v>
      </c>
      <c r="F345" s="2">
        <v>72.23</v>
      </c>
      <c r="G345" s="2">
        <v>0</v>
      </c>
      <c r="H345" s="2">
        <f t="shared" si="98"/>
        <v>72.23</v>
      </c>
      <c r="I345" s="4">
        <v>29.79</v>
      </c>
      <c r="J345" s="2">
        <f t="shared" si="99"/>
        <v>93.74731700000001</v>
      </c>
      <c r="K345" s="2">
        <f t="shared" si="100"/>
        <v>0</v>
      </c>
      <c r="L345" s="2">
        <f t="shared" si="101"/>
        <v>93.74</v>
      </c>
      <c r="M345" s="2">
        <f t="shared" si="102"/>
        <v>187.48</v>
      </c>
      <c r="N345" s="2">
        <f t="shared" si="103"/>
        <v>0</v>
      </c>
      <c r="O345" s="2">
        <f t="shared" si="104"/>
        <v>187.48</v>
      </c>
      <c r="P345" s="3" t="str">
        <f>IF(O345&lt;=(Referencial!O345*1.05),"PREÇO VÁLIDO","PREÇO INVÁLIDO")</f>
        <v>PREÇO VÁLIDO</v>
      </c>
    </row>
    <row r="346" spans="1:16" ht="24.95" customHeight="1">
      <c r="A346" s="3" t="s">
        <v>21</v>
      </c>
      <c r="B346" s="3" t="s">
        <v>476</v>
      </c>
      <c r="C346" s="3" t="s">
        <v>477</v>
      </c>
      <c r="D346" s="3" t="s">
        <v>26</v>
      </c>
      <c r="E346" s="3">
        <v>1</v>
      </c>
      <c r="F346" s="2">
        <v>276.33999999999997</v>
      </c>
      <c r="G346" s="2">
        <v>0</v>
      </c>
      <c r="H346" s="2">
        <f t="shared" si="98"/>
        <v>276.33999999999997</v>
      </c>
      <c r="I346" s="4">
        <v>29.79</v>
      </c>
      <c r="J346" s="2">
        <f t="shared" si="99"/>
        <v>358.66168599999997</v>
      </c>
      <c r="K346" s="2">
        <f t="shared" si="100"/>
        <v>0</v>
      </c>
      <c r="L346" s="2">
        <f t="shared" si="101"/>
        <v>358.66</v>
      </c>
      <c r="M346" s="2">
        <f t="shared" si="102"/>
        <v>358.66</v>
      </c>
      <c r="N346" s="2">
        <f t="shared" si="103"/>
        <v>0</v>
      </c>
      <c r="O346" s="2">
        <f t="shared" si="104"/>
        <v>358.66</v>
      </c>
      <c r="P346" s="3" t="str">
        <f>IF(O346&lt;=(Referencial!O346*1.05),"PREÇO VÁLIDO","PREÇO INVÁLIDO")</f>
        <v>PREÇO VÁLIDO</v>
      </c>
    </row>
    <row r="347" spans="1:16" ht="24.95" customHeight="1">
      <c r="A347" s="3" t="s">
        <v>21</v>
      </c>
      <c r="B347" s="3" t="s">
        <v>478</v>
      </c>
      <c r="C347" s="3" t="s">
        <v>479</v>
      </c>
      <c r="D347" s="3" t="s">
        <v>26</v>
      </c>
      <c r="E347" s="3">
        <v>1</v>
      </c>
      <c r="F347" s="2">
        <v>712.49</v>
      </c>
      <c r="G347" s="2">
        <v>0</v>
      </c>
      <c r="H347" s="2">
        <f t="shared" si="98"/>
        <v>712.49</v>
      </c>
      <c r="I347" s="4">
        <v>29.79</v>
      </c>
      <c r="J347" s="2">
        <f t="shared" si="99"/>
        <v>924.740771</v>
      </c>
      <c r="K347" s="2">
        <f t="shared" si="100"/>
        <v>0</v>
      </c>
      <c r="L347" s="2">
        <f t="shared" si="101"/>
        <v>924.74</v>
      </c>
      <c r="M347" s="2">
        <f t="shared" si="102"/>
        <v>924.74</v>
      </c>
      <c r="N347" s="2">
        <f t="shared" si="103"/>
        <v>0</v>
      </c>
      <c r="O347" s="2">
        <f t="shared" si="104"/>
        <v>924.74</v>
      </c>
      <c r="P347" s="3" t="str">
        <f>IF(O347&lt;=(Referencial!O347*1.05),"PREÇO VÁLIDO","PREÇO INVÁLIDO")</f>
        <v>PREÇO VÁLIDO</v>
      </c>
    </row>
    <row r="348" spans="1:16" ht="24.95" customHeight="1">
      <c r="A348" s="3" t="s">
        <v>21</v>
      </c>
      <c r="B348" s="3" t="s">
        <v>480</v>
      </c>
      <c r="C348" s="3" t="s">
        <v>481</v>
      </c>
      <c r="D348" s="3" t="s">
        <v>26</v>
      </c>
      <c r="E348" s="3">
        <v>1</v>
      </c>
      <c r="F348" s="2">
        <v>1778.42</v>
      </c>
      <c r="G348" s="2">
        <v>0</v>
      </c>
      <c r="H348" s="2">
        <f t="shared" si="98"/>
        <v>1778.42</v>
      </c>
      <c r="I348" s="4">
        <v>29.79</v>
      </c>
      <c r="J348" s="2">
        <f t="shared" si="99"/>
        <v>2308.2113180000001</v>
      </c>
      <c r="K348" s="2">
        <f t="shared" si="100"/>
        <v>0</v>
      </c>
      <c r="L348" s="2">
        <f t="shared" si="101"/>
        <v>2308.21</v>
      </c>
      <c r="M348" s="2">
        <f t="shared" si="102"/>
        <v>2308.21</v>
      </c>
      <c r="N348" s="2">
        <f t="shared" si="103"/>
        <v>0</v>
      </c>
      <c r="O348" s="2">
        <f t="shared" si="104"/>
        <v>2308.21</v>
      </c>
      <c r="P348" s="3" t="str">
        <f>IF(O348&lt;=(Referencial!O348*1.05),"PREÇO VÁLIDO","PREÇO INVÁLIDO")</f>
        <v>PREÇO VÁLIDO</v>
      </c>
    </row>
    <row r="349" spans="1:16" ht="24.95" customHeight="1">
      <c r="A349" s="3" t="s">
        <v>21</v>
      </c>
      <c r="B349" s="3" t="s">
        <v>482</v>
      </c>
      <c r="C349" s="3" t="s">
        <v>483</v>
      </c>
      <c r="D349" s="3" t="s">
        <v>26</v>
      </c>
      <c r="E349" s="3">
        <v>1</v>
      </c>
      <c r="F349" s="2">
        <v>519.36</v>
      </c>
      <c r="G349" s="2">
        <v>55.66</v>
      </c>
      <c r="H349" s="2">
        <f t="shared" si="98"/>
        <v>575.02</v>
      </c>
      <c r="I349" s="4">
        <v>29.79</v>
      </c>
      <c r="J349" s="2">
        <f t="shared" si="99"/>
        <v>674.07734400000004</v>
      </c>
      <c r="K349" s="2">
        <f t="shared" si="100"/>
        <v>72.241113999999996</v>
      </c>
      <c r="L349" s="2">
        <f t="shared" si="101"/>
        <v>746.31</v>
      </c>
      <c r="M349" s="2">
        <f t="shared" si="102"/>
        <v>674.06</v>
      </c>
      <c r="N349" s="2">
        <f t="shared" si="103"/>
        <v>72.239999999999995</v>
      </c>
      <c r="O349" s="2">
        <f t="shared" si="104"/>
        <v>746.31</v>
      </c>
      <c r="P349" s="3" t="str">
        <f>IF(O349&lt;=(Referencial!O349*1.05),"PREÇO VÁLIDO","PREÇO INVÁLIDO")</f>
        <v>PREÇO VÁLIDO</v>
      </c>
    </row>
    <row r="350" spans="1:16">
      <c r="N350" s="7" t="s">
        <v>98</v>
      </c>
      <c r="O350" s="8">
        <f>TRUNC(SUM(O329:O349),2)</f>
        <v>11463.76</v>
      </c>
    </row>
    <row r="352" spans="1:16">
      <c r="A352" s="9" t="s">
        <v>484</v>
      </c>
    </row>
    <row r="353" spans="1:17">
      <c r="A353" s="11" t="s">
        <v>4</v>
      </c>
      <c r="B353" s="11" t="s">
        <v>5</v>
      </c>
      <c r="C353" s="11" t="s">
        <v>6</v>
      </c>
      <c r="D353" s="11" t="s">
        <v>7</v>
      </c>
      <c r="E353" s="11" t="s">
        <v>8</v>
      </c>
      <c r="F353" s="11" t="s">
        <v>9</v>
      </c>
      <c r="G353" s="11" t="s">
        <v>10</v>
      </c>
      <c r="H353" s="11" t="s">
        <v>12</v>
      </c>
      <c r="I353" s="11" t="s">
        <v>13</v>
      </c>
      <c r="J353" s="11" t="s">
        <v>14</v>
      </c>
      <c r="K353" s="11" t="s">
        <v>15</v>
      </c>
      <c r="L353" s="11" t="s">
        <v>11</v>
      </c>
      <c r="M353" s="11" t="s">
        <v>16</v>
      </c>
      <c r="N353" s="11" t="s">
        <v>17</v>
      </c>
      <c r="O353" s="11" t="s">
        <v>18</v>
      </c>
      <c r="P353" s="11" t="s">
        <v>19</v>
      </c>
      <c r="Q353" s="11" t="s">
        <v>20</v>
      </c>
    </row>
    <row r="354" spans="1:17" ht="24.95" customHeight="1">
      <c r="A354" s="3" t="s">
        <v>21</v>
      </c>
      <c r="B354" s="3"/>
      <c r="C354" s="3" t="s">
        <v>485</v>
      </c>
      <c r="D354" s="3"/>
      <c r="E354" s="3">
        <v>0</v>
      </c>
      <c r="F354" s="2"/>
      <c r="G354" s="2"/>
      <c r="H354" s="3"/>
      <c r="I354" s="4"/>
      <c r="J354" s="3"/>
      <c r="K354" s="3"/>
      <c r="L354" s="3"/>
      <c r="M354" s="3"/>
      <c r="N354" s="3"/>
      <c r="O354" s="3"/>
      <c r="P354" s="3"/>
    </row>
    <row r="355" spans="1:17" ht="24.95" customHeight="1">
      <c r="A355" s="3" t="s">
        <v>21</v>
      </c>
      <c r="B355" s="3"/>
      <c r="C355" s="3" t="s">
        <v>486</v>
      </c>
      <c r="D355" s="3"/>
      <c r="E355" s="3">
        <v>0</v>
      </c>
      <c r="F355" s="2"/>
      <c r="G355" s="2"/>
      <c r="H355" s="3"/>
      <c r="I355" s="4"/>
      <c r="J355" s="3"/>
      <c r="K355" s="3"/>
      <c r="L355" s="3"/>
      <c r="M355" s="3"/>
      <c r="N355" s="3"/>
      <c r="O355" s="3"/>
      <c r="P355" s="3"/>
    </row>
    <row r="356" spans="1:17" ht="24.95" customHeight="1">
      <c r="A356" s="3" t="s">
        <v>21</v>
      </c>
      <c r="B356" s="3" t="s">
        <v>487</v>
      </c>
      <c r="C356" s="3" t="s">
        <v>488</v>
      </c>
      <c r="D356" s="3" t="s">
        <v>65</v>
      </c>
      <c r="E356" s="3">
        <v>1</v>
      </c>
      <c r="F356" s="2">
        <v>1376.17</v>
      </c>
      <c r="G356" s="2">
        <v>0</v>
      </c>
      <c r="H356" s="2">
        <f t="shared" ref="H356:H362" si="105">F356+G356</f>
        <v>1376.17</v>
      </c>
      <c r="I356" s="4">
        <v>29.79</v>
      </c>
      <c r="J356" s="2">
        <f t="shared" ref="J356:J362" si="106">F356+(I356/100*F356)</f>
        <v>1786.1310430000001</v>
      </c>
      <c r="K356" s="2">
        <f t="shared" ref="K356:K362" si="107">G356+(I356/100*G356)</f>
        <v>0</v>
      </c>
      <c r="L356" s="2">
        <f t="shared" ref="L356:L362" si="108">TRUNC(J356+K356,2)</f>
        <v>1786.13</v>
      </c>
      <c r="M356" s="2">
        <f t="shared" ref="M356:M362" si="109">TRUNC(IF((J356+K356), (J356/(J356+K356)*O356), 0),2)</f>
        <v>1786.13</v>
      </c>
      <c r="N356" s="2">
        <f t="shared" ref="N356:N362" si="110">TRUNC(IF((J356+K356), (K356/(J356+K356)*O356), 0),2)</f>
        <v>0</v>
      </c>
      <c r="O356" s="2">
        <f t="shared" ref="O356:O362" si="111">TRUNC(L356*E356,2)</f>
        <v>1786.13</v>
      </c>
      <c r="P356" s="3" t="str">
        <f>IF(O356&lt;=(Referencial!O356*1.05),"PREÇO VÁLIDO","PREÇO INVÁLIDO")</f>
        <v>PREÇO VÁLIDO</v>
      </c>
    </row>
    <row r="357" spans="1:17" ht="24.95" customHeight="1">
      <c r="A357" s="3" t="s">
        <v>21</v>
      </c>
      <c r="B357" s="3" t="s">
        <v>489</v>
      </c>
      <c r="C357" s="3" t="s">
        <v>490</v>
      </c>
      <c r="D357" s="3" t="s">
        <v>26</v>
      </c>
      <c r="E357" s="3">
        <v>1</v>
      </c>
      <c r="F357" s="2">
        <v>7414.38</v>
      </c>
      <c r="G357" s="2">
        <v>0</v>
      </c>
      <c r="H357" s="2">
        <f t="shared" si="105"/>
        <v>7414.38</v>
      </c>
      <c r="I357" s="4">
        <v>21.38</v>
      </c>
      <c r="J357" s="2">
        <f t="shared" si="106"/>
        <v>8999.5744439999999</v>
      </c>
      <c r="K357" s="2">
        <f t="shared" si="107"/>
        <v>0</v>
      </c>
      <c r="L357" s="2">
        <f t="shared" si="108"/>
        <v>8999.57</v>
      </c>
      <c r="M357" s="2">
        <f t="shared" si="109"/>
        <v>8999.57</v>
      </c>
      <c r="N357" s="2">
        <f t="shared" si="110"/>
        <v>0</v>
      </c>
      <c r="O357" s="2">
        <f t="shared" si="111"/>
        <v>8999.57</v>
      </c>
      <c r="P357" s="3" t="str">
        <f>IF(O357&lt;=(Referencial!O357*1.05),"PREÇO VÁLIDO","PREÇO INVÁLIDO")</f>
        <v>PREÇO VÁLIDO</v>
      </c>
    </row>
    <row r="358" spans="1:17" ht="24.95" customHeight="1">
      <c r="A358" s="3" t="s">
        <v>21</v>
      </c>
      <c r="B358" s="3" t="s">
        <v>491</v>
      </c>
      <c r="C358" s="3" t="s">
        <v>492</v>
      </c>
      <c r="D358" s="3" t="s">
        <v>26</v>
      </c>
      <c r="E358" s="3">
        <v>1</v>
      </c>
      <c r="F358" s="2">
        <v>452.92</v>
      </c>
      <c r="G358" s="2">
        <v>0</v>
      </c>
      <c r="H358" s="2">
        <f t="shared" si="105"/>
        <v>452.92</v>
      </c>
      <c r="I358" s="4">
        <v>29.79</v>
      </c>
      <c r="J358" s="2">
        <f t="shared" si="106"/>
        <v>587.84486800000002</v>
      </c>
      <c r="K358" s="2">
        <f t="shared" si="107"/>
        <v>0</v>
      </c>
      <c r="L358" s="2">
        <f t="shared" si="108"/>
        <v>587.84</v>
      </c>
      <c r="M358" s="2">
        <f t="shared" si="109"/>
        <v>587.84</v>
      </c>
      <c r="N358" s="2">
        <f t="shared" si="110"/>
        <v>0</v>
      </c>
      <c r="O358" s="2">
        <f t="shared" si="111"/>
        <v>587.84</v>
      </c>
      <c r="P358" s="3" t="str">
        <f>IF(O358&lt;=(Referencial!O358*1.05),"PREÇO VÁLIDO","PREÇO INVÁLIDO")</f>
        <v>PREÇO VÁLIDO</v>
      </c>
    </row>
    <row r="359" spans="1:17" ht="24.95" customHeight="1">
      <c r="A359" s="3" t="s">
        <v>21</v>
      </c>
      <c r="B359" s="3" t="s">
        <v>493</v>
      </c>
      <c r="C359" s="3" t="s">
        <v>494</v>
      </c>
      <c r="D359" s="3" t="s">
        <v>26</v>
      </c>
      <c r="E359" s="3">
        <v>13</v>
      </c>
      <c r="F359" s="2">
        <v>77.680000000000007</v>
      </c>
      <c r="G359" s="2">
        <v>0</v>
      </c>
      <c r="H359" s="2">
        <f t="shared" si="105"/>
        <v>77.680000000000007</v>
      </c>
      <c r="I359" s="4">
        <v>29.79</v>
      </c>
      <c r="J359" s="2">
        <f t="shared" si="106"/>
        <v>100.82087200000001</v>
      </c>
      <c r="K359" s="2">
        <f t="shared" si="107"/>
        <v>0</v>
      </c>
      <c r="L359" s="2">
        <f t="shared" si="108"/>
        <v>100.82</v>
      </c>
      <c r="M359" s="2">
        <f t="shared" si="109"/>
        <v>1310.6600000000001</v>
      </c>
      <c r="N359" s="2">
        <f t="shared" si="110"/>
        <v>0</v>
      </c>
      <c r="O359" s="2">
        <f t="shared" si="111"/>
        <v>1310.6600000000001</v>
      </c>
      <c r="P359" s="3" t="str">
        <f>IF(O359&lt;=(Referencial!O359*1.05),"PREÇO VÁLIDO","PREÇO INVÁLIDO")</f>
        <v>PREÇO VÁLIDO</v>
      </c>
    </row>
    <row r="360" spans="1:17" ht="24.95" customHeight="1">
      <c r="A360" s="3" t="s">
        <v>21</v>
      </c>
      <c r="B360" s="3" t="s">
        <v>495</v>
      </c>
      <c r="C360" s="3" t="s">
        <v>496</v>
      </c>
      <c r="D360" s="3" t="s">
        <v>65</v>
      </c>
      <c r="E360" s="3">
        <v>1</v>
      </c>
      <c r="F360" s="2">
        <v>1158.8599999999999</v>
      </c>
      <c r="G360" s="2">
        <v>0</v>
      </c>
      <c r="H360" s="2">
        <f t="shared" si="105"/>
        <v>1158.8599999999999</v>
      </c>
      <c r="I360" s="4">
        <v>29.79</v>
      </c>
      <c r="J360" s="2">
        <f t="shared" si="106"/>
        <v>1504.084394</v>
      </c>
      <c r="K360" s="2">
        <f t="shared" si="107"/>
        <v>0</v>
      </c>
      <c r="L360" s="2">
        <f t="shared" si="108"/>
        <v>1504.08</v>
      </c>
      <c r="M360" s="2">
        <f t="shared" si="109"/>
        <v>1504.08</v>
      </c>
      <c r="N360" s="2">
        <f t="shared" si="110"/>
        <v>0</v>
      </c>
      <c r="O360" s="2">
        <f t="shared" si="111"/>
        <v>1504.08</v>
      </c>
      <c r="P360" s="3" t="str">
        <f>IF(O360&lt;=(Referencial!O360*1.05),"PREÇO VÁLIDO","PREÇO INVÁLIDO")</f>
        <v>PREÇO VÁLIDO</v>
      </c>
    </row>
    <row r="361" spans="1:17" ht="24.95" customHeight="1">
      <c r="A361" s="3" t="s">
        <v>21</v>
      </c>
      <c r="B361" s="3" t="s">
        <v>497</v>
      </c>
      <c r="C361" s="3" t="s">
        <v>498</v>
      </c>
      <c r="D361" s="3" t="s">
        <v>43</v>
      </c>
      <c r="E361" s="3">
        <v>63.04</v>
      </c>
      <c r="F361" s="2">
        <v>1.34</v>
      </c>
      <c r="G361" s="2">
        <v>3.59</v>
      </c>
      <c r="H361" s="2">
        <f t="shared" si="105"/>
        <v>4.93</v>
      </c>
      <c r="I361" s="4">
        <v>29.79</v>
      </c>
      <c r="J361" s="2">
        <f t="shared" si="106"/>
        <v>1.7391860000000001</v>
      </c>
      <c r="K361" s="2">
        <f t="shared" si="107"/>
        <v>4.6594610000000003</v>
      </c>
      <c r="L361" s="2">
        <f t="shared" si="108"/>
        <v>6.39</v>
      </c>
      <c r="M361" s="2">
        <f t="shared" si="109"/>
        <v>109.48</v>
      </c>
      <c r="N361" s="2">
        <f t="shared" si="110"/>
        <v>293.33</v>
      </c>
      <c r="O361" s="2">
        <f t="shared" si="111"/>
        <v>402.82</v>
      </c>
      <c r="P361" s="3" t="str">
        <f>IF(O361&lt;=(Referencial!O361*1.05),"PREÇO VÁLIDO","PREÇO INVÁLIDO")</f>
        <v>PREÇO VÁLIDO</v>
      </c>
    </row>
    <row r="362" spans="1:17" ht="24.95" customHeight="1">
      <c r="A362" s="3" t="s">
        <v>21</v>
      </c>
      <c r="B362" s="3" t="s">
        <v>499</v>
      </c>
      <c r="C362" s="3" t="s">
        <v>500</v>
      </c>
      <c r="D362" s="3" t="s">
        <v>31</v>
      </c>
      <c r="E362" s="3">
        <v>1.44</v>
      </c>
      <c r="F362" s="2">
        <v>11.12</v>
      </c>
      <c r="G362" s="2">
        <v>41.46</v>
      </c>
      <c r="H362" s="2">
        <f t="shared" si="105"/>
        <v>52.58</v>
      </c>
      <c r="I362" s="4">
        <v>29.79</v>
      </c>
      <c r="J362" s="2">
        <f t="shared" si="106"/>
        <v>14.432647999999999</v>
      </c>
      <c r="K362" s="2">
        <f t="shared" si="107"/>
        <v>53.810934000000003</v>
      </c>
      <c r="L362" s="2">
        <f t="shared" si="108"/>
        <v>68.239999999999995</v>
      </c>
      <c r="M362" s="2">
        <f t="shared" si="109"/>
        <v>20.78</v>
      </c>
      <c r="N362" s="2">
        <f t="shared" si="110"/>
        <v>77.47</v>
      </c>
      <c r="O362" s="2">
        <f t="shared" si="111"/>
        <v>98.26</v>
      </c>
      <c r="P362" s="3" t="str">
        <f>IF(O362&lt;=(Referencial!O362*1.05),"PREÇO VÁLIDO","PREÇO INVÁLIDO")</f>
        <v>PREÇO VÁLIDO</v>
      </c>
    </row>
    <row r="363" spans="1:17" ht="24.95" customHeight="1">
      <c r="A363" s="3" t="s">
        <v>21</v>
      </c>
      <c r="B363" s="3"/>
      <c r="C363" s="3" t="s">
        <v>501</v>
      </c>
      <c r="D363" s="3"/>
      <c r="E363" s="3">
        <v>0</v>
      </c>
      <c r="F363" s="2"/>
      <c r="G363" s="2"/>
      <c r="H363" s="3"/>
      <c r="I363" s="4"/>
      <c r="J363" s="3"/>
      <c r="K363" s="3"/>
      <c r="L363" s="3"/>
      <c r="M363" s="3"/>
      <c r="N363" s="3"/>
      <c r="O363" s="3"/>
      <c r="P363" s="3"/>
    </row>
    <row r="364" spans="1:17" ht="24.95" customHeight="1">
      <c r="A364" s="3" t="s">
        <v>21</v>
      </c>
      <c r="B364" s="3" t="s">
        <v>502</v>
      </c>
      <c r="C364" s="3" t="s">
        <v>503</v>
      </c>
      <c r="D364" s="3" t="s">
        <v>31</v>
      </c>
      <c r="E364" s="3">
        <v>4.5</v>
      </c>
      <c r="F364" s="2">
        <v>15.92</v>
      </c>
      <c r="G364" s="2">
        <v>0</v>
      </c>
      <c r="H364" s="2">
        <f>F364+G364</f>
        <v>15.92</v>
      </c>
      <c r="I364" s="4">
        <v>21.38</v>
      </c>
      <c r="J364" s="2">
        <f>F364+(I364/100*F364)</f>
        <v>19.323695999999998</v>
      </c>
      <c r="K364" s="2">
        <f>G364+(I364/100*G364)</f>
        <v>0</v>
      </c>
      <c r="L364" s="2">
        <f>TRUNC(J364+K364,2)</f>
        <v>19.32</v>
      </c>
      <c r="M364" s="2">
        <f>TRUNC(IF((J364+K364), (J364/(J364+K364)*O364), 0),2)</f>
        <v>86.94</v>
      </c>
      <c r="N364" s="2">
        <f>TRUNC(IF((J364+K364), (K364/(J364+K364)*O364), 0),2)</f>
        <v>0</v>
      </c>
      <c r="O364" s="2">
        <f>TRUNC(L364*E364,2)</f>
        <v>86.94</v>
      </c>
      <c r="P364" s="3" t="str">
        <f>IF(O364&lt;=(Referencial!O364*1.05),"PREÇO VÁLIDO","PREÇO INVÁLIDO")</f>
        <v>PREÇO VÁLIDO</v>
      </c>
    </row>
    <row r="365" spans="1:17" ht="24.95" customHeight="1">
      <c r="A365" s="3" t="s">
        <v>21</v>
      </c>
      <c r="B365" s="3" t="s">
        <v>504</v>
      </c>
      <c r="C365" s="3" t="s">
        <v>505</v>
      </c>
      <c r="D365" s="3" t="s">
        <v>31</v>
      </c>
      <c r="E365" s="3">
        <v>37.6</v>
      </c>
      <c r="F365" s="2">
        <v>2.3199999999999998</v>
      </c>
      <c r="G365" s="2">
        <v>1.55</v>
      </c>
      <c r="H365" s="2">
        <f>F365+G365</f>
        <v>3.87</v>
      </c>
      <c r="I365" s="4">
        <v>29.79</v>
      </c>
      <c r="J365" s="2">
        <f>F365+(I365/100*F365)</f>
        <v>3.0111279999999998</v>
      </c>
      <c r="K365" s="2">
        <f>G365+(I365/100*G365)</f>
        <v>2.0117449999999999</v>
      </c>
      <c r="L365" s="2">
        <f>TRUNC(J365+K365,2)</f>
        <v>5.0199999999999996</v>
      </c>
      <c r="M365" s="2">
        <f>TRUNC(IF((J365+K365), (J365/(J365+K365)*O365), 0),2)</f>
        <v>113.15</v>
      </c>
      <c r="N365" s="2">
        <f>TRUNC(IF((J365+K365), (K365/(J365+K365)*O365), 0),2)</f>
        <v>75.59</v>
      </c>
      <c r="O365" s="2">
        <f>TRUNC(L365*E365,2)</f>
        <v>188.75</v>
      </c>
      <c r="P365" s="3" t="str">
        <f>IF(O365&lt;=(Referencial!O365*1.05),"PREÇO VÁLIDO","PREÇO INVÁLIDO")</f>
        <v>PREÇO VÁLIDO</v>
      </c>
    </row>
    <row r="366" spans="1:17">
      <c r="N366" s="7" t="s">
        <v>98</v>
      </c>
      <c r="O366" s="8">
        <f>TRUNC(SUM(O352:O365),2)</f>
        <v>14965.05</v>
      </c>
    </row>
    <row r="367" spans="1:17">
      <c r="N367" s="7" t="s">
        <v>506</v>
      </c>
      <c r="O367" s="8">
        <f>TRUNC(SUM(O55,O73,O82,O97,O104,O125,O146,O185,O265,O303,O315,O327,O350,O366),2)</f>
        <v>441211.84</v>
      </c>
    </row>
    <row r="369" spans="1:2">
      <c r="A369" t="str">
        <f>CONCATENATE("Importa o presente valor total proposto em: ", TEXT(SUM(O55,O73,O82,O97,O104,O125,O146,O185,O265,O303,O315,O327,O350,O366), "R$ #.###,#0"))</f>
        <v>Importa o presente valor total proposto em: R$ 441.211,84</v>
      </c>
    </row>
    <row r="371" spans="1:2">
      <c r="B371" s="9" t="s">
        <v>507</v>
      </c>
    </row>
    <row r="372" spans="1:2">
      <c r="B372" s="9" t="s">
        <v>508</v>
      </c>
    </row>
  </sheetData>
  <sheetProtection password="E889" sheet="1" objects="1" scenarios="1" selectLockedCells="1"/>
  <autoFilter ref="A18:Q365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2026-07-01T18:20:50Z</dcterms:created>
  <dcterms:modified xsi:type="dcterms:W3CDTF">2026-07-01T18:48:09Z</dcterms:modified>
</cp:coreProperties>
</file>