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Geral\SP-Letícia Capoani\_PROJETOS_ORÇAMENTOS\04. EDUCAÇÃO\02. EBM_CEIM VEDERTI\1. Orçamento Final - Vederti\DOCUMENTOS LICITAÇÃO\"/>
    </mc:Choice>
  </mc:AlternateContent>
  <xr:revisionPtr revIDLastSave="0" documentId="8_{DEDFC18B-41AD-499B-9E50-1F8D0750B81B}" xr6:coauthVersionLast="47" xr6:coauthVersionMax="47" xr10:uidLastSave="{00000000-0000-0000-0000-000000000000}"/>
  <bookViews>
    <workbookView xWindow="-110" yWindow="-110" windowWidth="38620" windowHeight="21100" xr2:uid="{E5E248DF-DD33-4E56-8D4C-F1F63C97BEC0}"/>
  </bookViews>
  <sheets>
    <sheet name="Orçamento" sheetId="1" r:id="rId1"/>
    <sheet name="Cronograma" sheetId="2" r:id="rId2"/>
  </sheets>
  <definedNames>
    <definedName name="_xlnm.Print_Area" localSheetId="1">Cronograma!$A$2:$DT$72</definedName>
    <definedName name="_xlnm.Print_Area" localSheetId="0">Orçamento!$B$2:$L$1294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3" i="2" l="1"/>
  <c r="CP13" i="2"/>
  <c r="CZ13" i="2"/>
  <c r="DT13" i="2"/>
  <c r="AF39" i="2"/>
  <c r="AH39" i="2"/>
  <c r="BP39" i="2"/>
  <c r="BT39" i="2"/>
  <c r="BV39" i="2"/>
  <c r="CB39" i="2"/>
  <c r="CF39" i="2"/>
  <c r="CH39" i="2"/>
  <c r="CN39" i="2"/>
  <c r="CP39" i="2"/>
  <c r="CB49" i="2"/>
  <c r="CJ49" i="2"/>
  <c r="CL49" i="2"/>
  <c r="CP49" i="2"/>
  <c r="J1294" i="1"/>
  <c r="M1291" i="1"/>
  <c r="K1291" i="1"/>
  <c r="K1290" i="1"/>
  <c r="K1289" i="1" s="1"/>
  <c r="M1288" i="1"/>
  <c r="K1288" i="1" s="1"/>
  <c r="M1287" i="1"/>
  <c r="K1287" i="1"/>
  <c r="M1286" i="1"/>
  <c r="K1286" i="1"/>
  <c r="M1285" i="1"/>
  <c r="K1285" i="1" s="1"/>
  <c r="M1284" i="1"/>
  <c r="K1284" i="1" s="1"/>
  <c r="M1283" i="1"/>
  <c r="K1283" i="1"/>
  <c r="M1282" i="1"/>
  <c r="K1282" i="1"/>
  <c r="M1279" i="1"/>
  <c r="K1279" i="1" s="1"/>
  <c r="M1278" i="1"/>
  <c r="K1278" i="1" s="1"/>
  <c r="M1277" i="1"/>
  <c r="K1277" i="1"/>
  <c r="M1276" i="1"/>
  <c r="K1276" i="1"/>
  <c r="M1275" i="1"/>
  <c r="K1275" i="1"/>
  <c r="M1274" i="1"/>
  <c r="K1274" i="1"/>
  <c r="M1273" i="1"/>
  <c r="K1273" i="1" s="1"/>
  <c r="M1272" i="1"/>
  <c r="K1272" i="1" s="1"/>
  <c r="M1271" i="1"/>
  <c r="K1271" i="1"/>
  <c r="M1270" i="1"/>
  <c r="K1270" i="1"/>
  <c r="M1269" i="1"/>
  <c r="K1269" i="1"/>
  <c r="M1268" i="1"/>
  <c r="K1268" i="1" s="1"/>
  <c r="M1267" i="1"/>
  <c r="K1267" i="1" s="1"/>
  <c r="M1266" i="1"/>
  <c r="K1266" i="1"/>
  <c r="M1265" i="1"/>
  <c r="K1265" i="1"/>
  <c r="M1264" i="1"/>
  <c r="K1264" i="1"/>
  <c r="M1263" i="1"/>
  <c r="K1263" i="1"/>
  <c r="M1262" i="1"/>
  <c r="K1262" i="1"/>
  <c r="M1261" i="1"/>
  <c r="K1261" i="1" s="1"/>
  <c r="M1260" i="1"/>
  <c r="K1260" i="1" s="1"/>
  <c r="M1259" i="1"/>
  <c r="K1259" i="1" s="1"/>
  <c r="M1258" i="1"/>
  <c r="K1258" i="1"/>
  <c r="M1257" i="1"/>
  <c r="K1257" i="1" s="1"/>
  <c r="M1256" i="1"/>
  <c r="K1256" i="1" s="1"/>
  <c r="M1255" i="1"/>
  <c r="K1255" i="1"/>
  <c r="M1254" i="1"/>
  <c r="K1254" i="1"/>
  <c r="M1253" i="1"/>
  <c r="K1253" i="1" s="1"/>
  <c r="M1252" i="1"/>
  <c r="K1252" i="1" s="1"/>
  <c r="M1251" i="1"/>
  <c r="K1251" i="1" s="1"/>
  <c r="M1250" i="1"/>
  <c r="K1250" i="1" s="1"/>
  <c r="M1249" i="1"/>
  <c r="K1249" i="1"/>
  <c r="M1248" i="1"/>
  <c r="K1248" i="1" s="1"/>
  <c r="M1247" i="1"/>
  <c r="K1247" i="1"/>
  <c r="M1246" i="1"/>
  <c r="K1246" i="1" s="1"/>
  <c r="M1245" i="1"/>
  <c r="K1245" i="1"/>
  <c r="M1244" i="1"/>
  <c r="K1244" i="1"/>
  <c r="M1243" i="1"/>
  <c r="K1243" i="1"/>
  <c r="M1241" i="1"/>
  <c r="K1241" i="1" s="1"/>
  <c r="M1240" i="1"/>
  <c r="K1240" i="1" s="1"/>
  <c r="K1239" i="1" s="1"/>
  <c r="M1238" i="1"/>
  <c r="K1238" i="1"/>
  <c r="M1237" i="1"/>
  <c r="K1237" i="1" s="1"/>
  <c r="M1236" i="1"/>
  <c r="K1236" i="1"/>
  <c r="M1235" i="1"/>
  <c r="K1235" i="1"/>
  <c r="M1234" i="1"/>
  <c r="K1234" i="1"/>
  <c r="M1233" i="1"/>
  <c r="K1233" i="1"/>
  <c r="M1231" i="1"/>
  <c r="K1231" i="1"/>
  <c r="M1230" i="1"/>
  <c r="K1230" i="1"/>
  <c r="M1229" i="1"/>
  <c r="K1229" i="1"/>
  <c r="M1228" i="1"/>
  <c r="K1228" i="1"/>
  <c r="M1227" i="1"/>
  <c r="K1227" i="1"/>
  <c r="M1226" i="1"/>
  <c r="K1226" i="1" s="1"/>
  <c r="M1225" i="1"/>
  <c r="K1225" i="1"/>
  <c r="M1224" i="1"/>
  <c r="K1224" i="1" s="1"/>
  <c r="M1223" i="1"/>
  <c r="K1223" i="1" s="1"/>
  <c r="M1222" i="1"/>
  <c r="K1222" i="1" s="1"/>
  <c r="M1221" i="1"/>
  <c r="K1221" i="1"/>
  <c r="M1220" i="1"/>
  <c r="K1220" i="1"/>
  <c r="K1219" i="1"/>
  <c r="M1218" i="1"/>
  <c r="K1218" i="1" s="1"/>
  <c r="M1217" i="1"/>
  <c r="K1217" i="1" s="1"/>
  <c r="M1216" i="1"/>
  <c r="K1216" i="1" s="1"/>
  <c r="M1215" i="1"/>
  <c r="K1215" i="1" s="1"/>
  <c r="M1214" i="1"/>
  <c r="K1214" i="1" s="1"/>
  <c r="M1213" i="1"/>
  <c r="K1213" i="1"/>
  <c r="M1212" i="1"/>
  <c r="K1212" i="1"/>
  <c r="M1210" i="1"/>
  <c r="K1210" i="1" s="1"/>
  <c r="M1209" i="1"/>
  <c r="K1209" i="1"/>
  <c r="K1208" i="1" s="1"/>
  <c r="M1206" i="1"/>
  <c r="K1206" i="1" s="1"/>
  <c r="K1204" i="1" s="1"/>
  <c r="M1205" i="1"/>
  <c r="K1205" i="1" s="1"/>
  <c r="M1203" i="1"/>
  <c r="K1203" i="1"/>
  <c r="M1202" i="1"/>
  <c r="K1202" i="1"/>
  <c r="M1201" i="1"/>
  <c r="K1201" i="1"/>
  <c r="M1200" i="1"/>
  <c r="K1200" i="1"/>
  <c r="M1199" i="1"/>
  <c r="K1199" i="1"/>
  <c r="M1197" i="1"/>
  <c r="K1197" i="1" s="1"/>
  <c r="M1196" i="1"/>
  <c r="K1196" i="1"/>
  <c r="K1195" i="1"/>
  <c r="M1193" i="1"/>
  <c r="K1193" i="1" s="1"/>
  <c r="M1192" i="1"/>
  <c r="K1192" i="1" s="1"/>
  <c r="M1191" i="1"/>
  <c r="K1191" i="1"/>
  <c r="M1190" i="1"/>
  <c r="K1190" i="1" s="1"/>
  <c r="M1189" i="1"/>
  <c r="K1189" i="1"/>
  <c r="M1188" i="1"/>
  <c r="K1188" i="1"/>
  <c r="M1187" i="1"/>
  <c r="K1187" i="1"/>
  <c r="M1186" i="1"/>
  <c r="K1186" i="1"/>
  <c r="M1185" i="1"/>
  <c r="K1185" i="1"/>
  <c r="M1183" i="1"/>
  <c r="K1183" i="1"/>
  <c r="M1182" i="1"/>
  <c r="K1182" i="1"/>
  <c r="M1181" i="1"/>
  <c r="K1181" i="1"/>
  <c r="M1180" i="1"/>
  <c r="K1180" i="1" s="1"/>
  <c r="M1179" i="1"/>
  <c r="K1179" i="1" s="1"/>
  <c r="M1178" i="1"/>
  <c r="K1178" i="1" s="1"/>
  <c r="M1177" i="1"/>
  <c r="K1177" i="1"/>
  <c r="M1176" i="1"/>
  <c r="K1176" i="1" s="1"/>
  <c r="M1175" i="1"/>
  <c r="K1175" i="1"/>
  <c r="M1174" i="1"/>
  <c r="K1174" i="1"/>
  <c r="M1170" i="1"/>
  <c r="K1170" i="1"/>
  <c r="M1169" i="1"/>
  <c r="K1169" i="1" s="1"/>
  <c r="M1167" i="1"/>
  <c r="K1167" i="1" s="1"/>
  <c r="M1166" i="1"/>
  <c r="K1166" i="1" s="1"/>
  <c r="M1165" i="1"/>
  <c r="K1165" i="1" s="1"/>
  <c r="M1164" i="1"/>
  <c r="K1164" i="1"/>
  <c r="M1163" i="1"/>
  <c r="K1163" i="1" s="1"/>
  <c r="M1162" i="1"/>
  <c r="K1162" i="1" s="1"/>
  <c r="M1161" i="1"/>
  <c r="K1161" i="1"/>
  <c r="M1160" i="1"/>
  <c r="K1160" i="1" s="1"/>
  <c r="M1159" i="1"/>
  <c r="K1159" i="1"/>
  <c r="M1158" i="1"/>
  <c r="K1158" i="1"/>
  <c r="M1157" i="1"/>
  <c r="K1157" i="1" s="1"/>
  <c r="M1156" i="1"/>
  <c r="K1156" i="1" s="1"/>
  <c r="M1155" i="1"/>
  <c r="K1155" i="1"/>
  <c r="M1153" i="1"/>
  <c r="K1153" i="1"/>
  <c r="M1152" i="1"/>
  <c r="K1152" i="1"/>
  <c r="M1151" i="1"/>
  <c r="K1151" i="1"/>
  <c r="M1150" i="1"/>
  <c r="K1150" i="1" s="1"/>
  <c r="M1149" i="1"/>
  <c r="K1149" i="1" s="1"/>
  <c r="M1148" i="1"/>
  <c r="K1148" i="1"/>
  <c r="M1147" i="1"/>
  <c r="K1147" i="1"/>
  <c r="M1146" i="1"/>
  <c r="K1146" i="1"/>
  <c r="M1145" i="1"/>
  <c r="K1145" i="1"/>
  <c r="M1144" i="1"/>
  <c r="K1144" i="1" s="1"/>
  <c r="M1143" i="1"/>
  <c r="K1143" i="1" s="1"/>
  <c r="M1142" i="1"/>
  <c r="K1142" i="1"/>
  <c r="M1141" i="1"/>
  <c r="K1141" i="1"/>
  <c r="M1140" i="1"/>
  <c r="K1140" i="1"/>
  <c r="M1138" i="1"/>
  <c r="K1138" i="1"/>
  <c r="M1137" i="1"/>
  <c r="K1137" i="1" s="1"/>
  <c r="M1135" i="1"/>
  <c r="K1135" i="1"/>
  <c r="M1134" i="1"/>
  <c r="K1134" i="1"/>
  <c r="M1133" i="1"/>
  <c r="K1133" i="1"/>
  <c r="M1132" i="1"/>
  <c r="K1132" i="1"/>
  <c r="M1131" i="1"/>
  <c r="K1131" i="1" s="1"/>
  <c r="M1130" i="1"/>
  <c r="K1130" i="1"/>
  <c r="M1129" i="1"/>
  <c r="K1129" i="1"/>
  <c r="M1128" i="1"/>
  <c r="K1128" i="1" s="1"/>
  <c r="M1127" i="1"/>
  <c r="K1127" i="1" s="1"/>
  <c r="M1126" i="1"/>
  <c r="K1126" i="1"/>
  <c r="K1125" i="1"/>
  <c r="M1124" i="1"/>
  <c r="K1124" i="1"/>
  <c r="M1123" i="1"/>
  <c r="K1123" i="1" s="1"/>
  <c r="M1122" i="1"/>
  <c r="K1122" i="1"/>
  <c r="M1121" i="1"/>
  <c r="K1121" i="1" s="1"/>
  <c r="M1120" i="1"/>
  <c r="K1120" i="1" s="1"/>
  <c r="M1119" i="1"/>
  <c r="K1119" i="1"/>
  <c r="M1117" i="1"/>
  <c r="K1117" i="1" s="1"/>
  <c r="M1116" i="1"/>
  <c r="K1116" i="1"/>
  <c r="M1115" i="1"/>
  <c r="K1115" i="1" s="1"/>
  <c r="M1114" i="1"/>
  <c r="K1114" i="1"/>
  <c r="M1113" i="1"/>
  <c r="K1113" i="1"/>
  <c r="M1112" i="1"/>
  <c r="K1112" i="1"/>
  <c r="M1111" i="1"/>
  <c r="K1111" i="1"/>
  <c r="M1110" i="1"/>
  <c r="K1110" i="1" s="1"/>
  <c r="M1109" i="1"/>
  <c r="K1109" i="1"/>
  <c r="M1108" i="1"/>
  <c r="K1108" i="1" s="1"/>
  <c r="M1107" i="1"/>
  <c r="K1107" i="1"/>
  <c r="M1105" i="1"/>
  <c r="K1105" i="1"/>
  <c r="M1103" i="1"/>
  <c r="K1103" i="1" s="1"/>
  <c r="M1102" i="1"/>
  <c r="K1102" i="1"/>
  <c r="M1101" i="1"/>
  <c r="K1101" i="1" s="1"/>
  <c r="M1100" i="1"/>
  <c r="K1100" i="1" s="1"/>
  <c r="M1099" i="1"/>
  <c r="K1099" i="1"/>
  <c r="K1098" i="1"/>
  <c r="M1096" i="1"/>
  <c r="K1096" i="1"/>
  <c r="M1095" i="1"/>
  <c r="K1095" i="1" s="1"/>
  <c r="M1094" i="1"/>
  <c r="K1094" i="1"/>
  <c r="M1093" i="1"/>
  <c r="K1093" i="1" s="1"/>
  <c r="M1092" i="1"/>
  <c r="K1092" i="1" s="1"/>
  <c r="M1091" i="1"/>
  <c r="K1091" i="1"/>
  <c r="M1090" i="1"/>
  <c r="K1090" i="1"/>
  <c r="M1088" i="1"/>
  <c r="K1088" i="1"/>
  <c r="M1087" i="1"/>
  <c r="K1087" i="1"/>
  <c r="M1086" i="1"/>
  <c r="K1086" i="1"/>
  <c r="M1085" i="1"/>
  <c r="K1085" i="1" s="1"/>
  <c r="M1084" i="1"/>
  <c r="K1084" i="1"/>
  <c r="M1083" i="1"/>
  <c r="K1083" i="1" s="1"/>
  <c r="M1080" i="1"/>
  <c r="K1080" i="1" s="1"/>
  <c r="M1079" i="1"/>
  <c r="K1079" i="1"/>
  <c r="M1078" i="1"/>
  <c r="K1078" i="1"/>
  <c r="M1077" i="1"/>
  <c r="K1077" i="1" s="1"/>
  <c r="M1076" i="1"/>
  <c r="K1076" i="1" s="1"/>
  <c r="M1075" i="1"/>
  <c r="K1075" i="1"/>
  <c r="M1074" i="1"/>
  <c r="K1074" i="1" s="1"/>
  <c r="M1073" i="1"/>
  <c r="K1073" i="1" s="1"/>
  <c r="M1072" i="1"/>
  <c r="K1072" i="1"/>
  <c r="M1071" i="1"/>
  <c r="K1071" i="1"/>
  <c r="M1070" i="1"/>
  <c r="K1070" i="1"/>
  <c r="M1069" i="1"/>
  <c r="K1069" i="1"/>
  <c r="M1068" i="1"/>
  <c r="K1068" i="1"/>
  <c r="M1067" i="1"/>
  <c r="K1067" i="1"/>
  <c r="M1066" i="1"/>
  <c r="K1066" i="1"/>
  <c r="M1065" i="1"/>
  <c r="K1065" i="1" s="1"/>
  <c r="M1064" i="1"/>
  <c r="K1064" i="1"/>
  <c r="M1062" i="1"/>
  <c r="K1062" i="1" s="1"/>
  <c r="M1061" i="1"/>
  <c r="K1061" i="1" s="1"/>
  <c r="M1060" i="1"/>
  <c r="K1060" i="1"/>
  <c r="M1059" i="1"/>
  <c r="K1059" i="1"/>
  <c r="M1058" i="1"/>
  <c r="K1058" i="1"/>
  <c r="M1057" i="1"/>
  <c r="K1057" i="1" s="1"/>
  <c r="M1055" i="1"/>
  <c r="K1055" i="1"/>
  <c r="M1054" i="1"/>
  <c r="K1054" i="1" s="1"/>
  <c r="M1053" i="1"/>
  <c r="K1053" i="1"/>
  <c r="M1052" i="1"/>
  <c r="K1052" i="1" s="1"/>
  <c r="M1051" i="1"/>
  <c r="K1051" i="1"/>
  <c r="M1050" i="1"/>
  <c r="K1050" i="1"/>
  <c r="M1049" i="1"/>
  <c r="K1049" i="1"/>
  <c r="M1048" i="1"/>
  <c r="K1048" i="1"/>
  <c r="M1047" i="1"/>
  <c r="K1047" i="1" s="1"/>
  <c r="M1046" i="1"/>
  <c r="K1046" i="1" s="1"/>
  <c r="M1045" i="1"/>
  <c r="K1045" i="1"/>
  <c r="M1044" i="1"/>
  <c r="K1044" i="1" s="1"/>
  <c r="M1043" i="1"/>
  <c r="K1043" i="1" s="1"/>
  <c r="K1042" i="1" s="1"/>
  <c r="M1041" i="1"/>
  <c r="K1041" i="1"/>
  <c r="M1040" i="1"/>
  <c r="K1040" i="1"/>
  <c r="M1039" i="1"/>
  <c r="K1039" i="1" s="1"/>
  <c r="M1038" i="1"/>
  <c r="K1038" i="1"/>
  <c r="M1037" i="1"/>
  <c r="K1037" i="1" s="1"/>
  <c r="M1036" i="1"/>
  <c r="K1036" i="1" s="1"/>
  <c r="M1035" i="1"/>
  <c r="K1035" i="1"/>
  <c r="M1034" i="1"/>
  <c r="K1034" i="1" s="1"/>
  <c r="M1033" i="1"/>
  <c r="K1033" i="1"/>
  <c r="M1032" i="1"/>
  <c r="K1032" i="1"/>
  <c r="M1031" i="1"/>
  <c r="K1031" i="1"/>
  <c r="M1030" i="1"/>
  <c r="K1030" i="1"/>
  <c r="M1029" i="1"/>
  <c r="K1029" i="1"/>
  <c r="M1028" i="1"/>
  <c r="K1028" i="1"/>
  <c r="M1027" i="1"/>
  <c r="K1027" i="1" s="1"/>
  <c r="M1026" i="1"/>
  <c r="K1026" i="1" s="1"/>
  <c r="M1025" i="1"/>
  <c r="K1025" i="1" s="1"/>
  <c r="M1024" i="1"/>
  <c r="K1024" i="1" s="1"/>
  <c r="M1023" i="1"/>
  <c r="K1023" i="1" s="1"/>
  <c r="M1022" i="1"/>
  <c r="K1022" i="1" s="1"/>
  <c r="M1021" i="1"/>
  <c r="K1021" i="1" s="1"/>
  <c r="M1020" i="1"/>
  <c r="K1020" i="1" s="1"/>
  <c r="M1019" i="1"/>
  <c r="K1019" i="1" s="1"/>
  <c r="M1018" i="1"/>
  <c r="K1018" i="1" s="1"/>
  <c r="M1017" i="1"/>
  <c r="K1017" i="1" s="1"/>
  <c r="M1016" i="1"/>
  <c r="K1016" i="1" s="1"/>
  <c r="M1015" i="1"/>
  <c r="K1015" i="1" s="1"/>
  <c r="M1013" i="1"/>
  <c r="K1013" i="1" s="1"/>
  <c r="M1012" i="1"/>
  <c r="K1012" i="1"/>
  <c r="M1011" i="1"/>
  <c r="K1011" i="1"/>
  <c r="M1010" i="1"/>
  <c r="K1010" i="1"/>
  <c r="M1009" i="1"/>
  <c r="K1009" i="1"/>
  <c r="M1008" i="1"/>
  <c r="K1008" i="1"/>
  <c r="M1007" i="1"/>
  <c r="K1007" i="1"/>
  <c r="M1006" i="1"/>
  <c r="K1006" i="1"/>
  <c r="M1005" i="1"/>
  <c r="K1005" i="1" s="1"/>
  <c r="M1004" i="1"/>
  <c r="K1004" i="1" s="1"/>
  <c r="M1003" i="1"/>
  <c r="K1003" i="1" s="1"/>
  <c r="M1002" i="1"/>
  <c r="K1002" i="1"/>
  <c r="M1001" i="1"/>
  <c r="K1001" i="1"/>
  <c r="M1000" i="1"/>
  <c r="K1000" i="1" s="1"/>
  <c r="M999" i="1"/>
  <c r="K999" i="1"/>
  <c r="M998" i="1"/>
  <c r="K998" i="1"/>
  <c r="M997" i="1"/>
  <c r="K997" i="1" s="1"/>
  <c r="M995" i="1"/>
  <c r="K995" i="1" s="1"/>
  <c r="M994" i="1"/>
  <c r="K994" i="1" s="1"/>
  <c r="M993" i="1"/>
  <c r="K993" i="1"/>
  <c r="M992" i="1"/>
  <c r="K992" i="1"/>
  <c r="M991" i="1"/>
  <c r="K991" i="1" s="1"/>
  <c r="M988" i="1"/>
  <c r="K988" i="1"/>
  <c r="K987" i="1"/>
  <c r="M986" i="1"/>
  <c r="K986" i="1"/>
  <c r="M985" i="1"/>
  <c r="K985" i="1" s="1"/>
  <c r="M984" i="1"/>
  <c r="K984" i="1" s="1"/>
  <c r="M982" i="1"/>
  <c r="K982" i="1"/>
  <c r="M981" i="1"/>
  <c r="K981" i="1"/>
  <c r="M980" i="1"/>
  <c r="K980" i="1"/>
  <c r="K979" i="1" s="1"/>
  <c r="M978" i="1"/>
  <c r="K978" i="1" s="1"/>
  <c r="M977" i="1"/>
  <c r="K977" i="1" s="1"/>
  <c r="M976" i="1"/>
  <c r="K976" i="1" s="1"/>
  <c r="M975" i="1"/>
  <c r="K975" i="1" s="1"/>
  <c r="M974" i="1"/>
  <c r="K974" i="1" s="1"/>
  <c r="M973" i="1"/>
  <c r="K973" i="1" s="1"/>
  <c r="M972" i="1"/>
  <c r="K972" i="1"/>
  <c r="M971" i="1"/>
  <c r="K971" i="1" s="1"/>
  <c r="M970" i="1"/>
  <c r="K970" i="1" s="1"/>
  <c r="M969" i="1"/>
  <c r="K969" i="1" s="1"/>
  <c r="M968" i="1"/>
  <c r="K968" i="1"/>
  <c r="M967" i="1"/>
  <c r="K967" i="1"/>
  <c r="M965" i="1"/>
  <c r="K965" i="1" s="1"/>
  <c r="M964" i="1"/>
  <c r="K964" i="1" s="1"/>
  <c r="M963" i="1"/>
  <c r="K963" i="1"/>
  <c r="M962" i="1"/>
  <c r="K962" i="1"/>
  <c r="M961" i="1"/>
  <c r="K961" i="1"/>
  <c r="M960" i="1"/>
  <c r="K960" i="1"/>
  <c r="M959" i="1"/>
  <c r="K959" i="1"/>
  <c r="K958" i="1"/>
  <c r="M957" i="1"/>
  <c r="K957" i="1"/>
  <c r="M956" i="1"/>
  <c r="K956" i="1"/>
  <c r="M953" i="1"/>
  <c r="K953" i="1" s="1"/>
  <c r="M952" i="1"/>
  <c r="K952" i="1"/>
  <c r="M951" i="1"/>
  <c r="K951" i="1"/>
  <c r="M950" i="1"/>
  <c r="K950" i="1"/>
  <c r="M949" i="1"/>
  <c r="K949" i="1"/>
  <c r="M948" i="1"/>
  <c r="K948" i="1"/>
  <c r="M947" i="1"/>
  <c r="K947" i="1"/>
  <c r="M946" i="1"/>
  <c r="K946" i="1" s="1"/>
  <c r="M945" i="1"/>
  <c r="K945" i="1"/>
  <c r="M943" i="1"/>
  <c r="K943" i="1"/>
  <c r="M942" i="1"/>
  <c r="K942" i="1"/>
  <c r="M941" i="1"/>
  <c r="K941" i="1"/>
  <c r="M940" i="1"/>
  <c r="K940" i="1"/>
  <c r="M939" i="1"/>
  <c r="K939" i="1"/>
  <c r="M938" i="1"/>
  <c r="K938" i="1"/>
  <c r="M937" i="1"/>
  <c r="K937" i="1"/>
  <c r="M936" i="1"/>
  <c r="K936" i="1" s="1"/>
  <c r="M935" i="1"/>
  <c r="K935" i="1" s="1"/>
  <c r="M934" i="1"/>
  <c r="K934" i="1" s="1"/>
  <c r="M933" i="1"/>
  <c r="K933" i="1"/>
  <c r="M932" i="1"/>
  <c r="K932" i="1"/>
  <c r="M931" i="1"/>
  <c r="K931" i="1"/>
  <c r="M930" i="1"/>
  <c r="K930" i="1"/>
  <c r="M929" i="1"/>
  <c r="K929" i="1"/>
  <c r="M928" i="1"/>
  <c r="K928" i="1"/>
  <c r="M927" i="1"/>
  <c r="K927" i="1" s="1"/>
  <c r="M926" i="1"/>
  <c r="K926" i="1"/>
  <c r="M925" i="1"/>
  <c r="K925" i="1"/>
  <c r="M924" i="1"/>
  <c r="K924" i="1"/>
  <c r="M923" i="1"/>
  <c r="K923" i="1" s="1"/>
  <c r="M922" i="1"/>
  <c r="K922" i="1"/>
  <c r="M921" i="1"/>
  <c r="K921" i="1"/>
  <c r="M920" i="1"/>
  <c r="K920" i="1"/>
  <c r="M919" i="1"/>
  <c r="K919" i="1" s="1"/>
  <c r="M918" i="1"/>
  <c r="K918" i="1"/>
  <c r="M917" i="1"/>
  <c r="K917" i="1"/>
  <c r="M916" i="1"/>
  <c r="K916" i="1"/>
  <c r="M915" i="1"/>
  <c r="K915" i="1"/>
  <c r="M914" i="1"/>
  <c r="K914" i="1"/>
  <c r="M913" i="1"/>
  <c r="K913" i="1"/>
  <c r="M912" i="1"/>
  <c r="K912" i="1" s="1"/>
  <c r="M910" i="1"/>
  <c r="K910" i="1"/>
  <c r="K909" i="1" s="1"/>
  <c r="M908" i="1"/>
  <c r="K908" i="1"/>
  <c r="M906" i="1"/>
  <c r="K906" i="1" s="1"/>
  <c r="M905" i="1"/>
  <c r="K905" i="1"/>
  <c r="M904" i="1"/>
  <c r="K904" i="1"/>
  <c r="M903" i="1"/>
  <c r="K903" i="1"/>
  <c r="M901" i="1"/>
  <c r="K901" i="1" s="1"/>
  <c r="M900" i="1"/>
  <c r="K900" i="1"/>
  <c r="M899" i="1"/>
  <c r="K899" i="1" s="1"/>
  <c r="M898" i="1"/>
  <c r="K898" i="1" s="1"/>
  <c r="M897" i="1"/>
  <c r="K897" i="1"/>
  <c r="M896" i="1"/>
  <c r="K896" i="1"/>
  <c r="M895" i="1"/>
  <c r="K895" i="1"/>
  <c r="M894" i="1"/>
  <c r="K894" i="1"/>
  <c r="M893" i="1"/>
  <c r="K893" i="1" s="1"/>
  <c r="M892" i="1"/>
  <c r="K892" i="1" s="1"/>
  <c r="M891" i="1"/>
  <c r="K891" i="1" s="1"/>
  <c r="M890" i="1"/>
  <c r="K890" i="1"/>
  <c r="M889" i="1"/>
  <c r="K889" i="1"/>
  <c r="M888" i="1"/>
  <c r="K888" i="1" s="1"/>
  <c r="M887" i="1"/>
  <c r="K887" i="1" s="1"/>
  <c r="M886" i="1"/>
  <c r="K886" i="1"/>
  <c r="M885" i="1"/>
  <c r="K885" i="1" s="1"/>
  <c r="M884" i="1"/>
  <c r="K884" i="1"/>
  <c r="M883" i="1"/>
  <c r="K883" i="1"/>
  <c r="M882" i="1"/>
  <c r="K882" i="1" s="1"/>
  <c r="M881" i="1"/>
  <c r="K881" i="1" s="1"/>
  <c r="M880" i="1"/>
  <c r="K880" i="1"/>
  <c r="M879" i="1"/>
  <c r="K879" i="1"/>
  <c r="M878" i="1"/>
  <c r="K878" i="1"/>
  <c r="M877" i="1"/>
  <c r="K877" i="1"/>
  <c r="M876" i="1"/>
  <c r="K876" i="1"/>
  <c r="M875" i="1"/>
  <c r="K875" i="1"/>
  <c r="M874" i="1"/>
  <c r="K874" i="1"/>
  <c r="M873" i="1"/>
  <c r="K873" i="1" s="1"/>
  <c r="M872" i="1"/>
  <c r="K872" i="1"/>
  <c r="M871" i="1"/>
  <c r="K871" i="1"/>
  <c r="M870" i="1"/>
  <c r="K870" i="1"/>
  <c r="M869" i="1"/>
  <c r="K869" i="1"/>
  <c r="M866" i="1"/>
  <c r="K866" i="1" s="1"/>
  <c r="M865" i="1"/>
  <c r="K865" i="1" s="1"/>
  <c r="M864" i="1"/>
  <c r="K864" i="1"/>
  <c r="M862" i="1"/>
  <c r="K862" i="1"/>
  <c r="M861" i="1"/>
  <c r="K861" i="1"/>
  <c r="M860" i="1"/>
  <c r="K860" i="1"/>
  <c r="M859" i="1"/>
  <c r="K859" i="1" s="1"/>
  <c r="M858" i="1"/>
  <c r="K858" i="1" s="1"/>
  <c r="M857" i="1"/>
  <c r="K857" i="1"/>
  <c r="M856" i="1"/>
  <c r="K856" i="1"/>
  <c r="M855" i="1"/>
  <c r="K855" i="1"/>
  <c r="M854" i="1"/>
  <c r="K854" i="1"/>
  <c r="M853" i="1"/>
  <c r="K853" i="1" s="1"/>
  <c r="M852" i="1"/>
  <c r="K852" i="1" s="1"/>
  <c r="M851" i="1"/>
  <c r="K851" i="1"/>
  <c r="M848" i="1"/>
  <c r="K848" i="1"/>
  <c r="M847" i="1"/>
  <c r="K847" i="1"/>
  <c r="M845" i="1"/>
  <c r="K845" i="1" s="1"/>
  <c r="K844" i="1"/>
  <c r="M843" i="1"/>
  <c r="K843" i="1"/>
  <c r="M842" i="1"/>
  <c r="K842" i="1" s="1"/>
  <c r="M841" i="1"/>
  <c r="K841" i="1" s="1"/>
  <c r="M840" i="1"/>
  <c r="K840" i="1" s="1"/>
  <c r="M839" i="1"/>
  <c r="K839" i="1"/>
  <c r="M838" i="1"/>
  <c r="K838" i="1" s="1"/>
  <c r="M837" i="1"/>
  <c r="K837" i="1" s="1"/>
  <c r="M836" i="1"/>
  <c r="K836" i="1"/>
  <c r="M835" i="1"/>
  <c r="K835" i="1"/>
  <c r="M834" i="1"/>
  <c r="K834" i="1"/>
  <c r="M833" i="1"/>
  <c r="K833" i="1"/>
  <c r="M832" i="1"/>
  <c r="K832" i="1" s="1"/>
  <c r="M831" i="1"/>
  <c r="K831" i="1"/>
  <c r="M830" i="1"/>
  <c r="K830" i="1"/>
  <c r="M829" i="1"/>
  <c r="K829" i="1" s="1"/>
  <c r="M828" i="1"/>
  <c r="K828" i="1" s="1"/>
  <c r="M827" i="1"/>
  <c r="K827" i="1" s="1"/>
  <c r="M826" i="1"/>
  <c r="K826" i="1" s="1"/>
  <c r="M825" i="1"/>
  <c r="K825" i="1"/>
  <c r="M824" i="1"/>
  <c r="K824" i="1" s="1"/>
  <c r="M823" i="1"/>
  <c r="K823" i="1"/>
  <c r="M822" i="1"/>
  <c r="K822" i="1"/>
  <c r="M821" i="1"/>
  <c r="K821" i="1"/>
  <c r="M820" i="1"/>
  <c r="K820" i="1"/>
  <c r="M819" i="1"/>
  <c r="K819" i="1" s="1"/>
  <c r="M818" i="1"/>
  <c r="K818" i="1"/>
  <c r="M817" i="1"/>
  <c r="K817" i="1" s="1"/>
  <c r="M816" i="1"/>
  <c r="K816" i="1" s="1"/>
  <c r="M815" i="1"/>
  <c r="K815" i="1"/>
  <c r="M814" i="1"/>
  <c r="K814" i="1" s="1"/>
  <c r="M813" i="1"/>
  <c r="K813" i="1" s="1"/>
  <c r="M812" i="1"/>
  <c r="K812" i="1" s="1"/>
  <c r="M811" i="1"/>
  <c r="K811" i="1"/>
  <c r="M808" i="1"/>
  <c r="K808" i="1" s="1"/>
  <c r="K807" i="1"/>
  <c r="M806" i="1"/>
  <c r="K806" i="1"/>
  <c r="M805" i="1"/>
  <c r="K805" i="1" s="1"/>
  <c r="M804" i="1"/>
  <c r="K804" i="1" s="1"/>
  <c r="M802" i="1"/>
  <c r="K802" i="1"/>
  <c r="M801" i="1"/>
  <c r="K801" i="1"/>
  <c r="M800" i="1"/>
  <c r="K800" i="1"/>
  <c r="M799" i="1"/>
  <c r="K799" i="1" s="1"/>
  <c r="M798" i="1"/>
  <c r="K798" i="1" s="1"/>
  <c r="M797" i="1"/>
  <c r="K797" i="1"/>
  <c r="M796" i="1"/>
  <c r="K796" i="1"/>
  <c r="M795" i="1"/>
  <c r="K795" i="1" s="1"/>
  <c r="M794" i="1"/>
  <c r="K794" i="1" s="1"/>
  <c r="K793" i="1" s="1"/>
  <c r="M791" i="1"/>
  <c r="K791" i="1"/>
  <c r="M790" i="1"/>
  <c r="K790" i="1" s="1"/>
  <c r="M789" i="1"/>
  <c r="K789" i="1" s="1"/>
  <c r="M788" i="1"/>
  <c r="K788" i="1" s="1"/>
  <c r="M787" i="1"/>
  <c r="K787" i="1"/>
  <c r="M786" i="1"/>
  <c r="K786" i="1"/>
  <c r="M785" i="1"/>
  <c r="K785" i="1" s="1"/>
  <c r="M784" i="1"/>
  <c r="K784" i="1" s="1"/>
  <c r="M783" i="1"/>
  <c r="K783" i="1" s="1"/>
  <c r="K782" i="1" s="1"/>
  <c r="M781" i="1"/>
  <c r="K781" i="1"/>
  <c r="M780" i="1"/>
  <c r="K780" i="1" s="1"/>
  <c r="M779" i="1"/>
  <c r="K779" i="1" s="1"/>
  <c r="M778" i="1"/>
  <c r="K778" i="1" s="1"/>
  <c r="M777" i="1"/>
  <c r="K777" i="1"/>
  <c r="M776" i="1"/>
  <c r="K776" i="1" s="1"/>
  <c r="M773" i="1"/>
  <c r="K773" i="1"/>
  <c r="M772" i="1"/>
  <c r="K772" i="1"/>
  <c r="K771" i="1"/>
  <c r="M770" i="1"/>
  <c r="K770" i="1"/>
  <c r="M769" i="1"/>
  <c r="K769" i="1"/>
  <c r="M768" i="1"/>
  <c r="K768" i="1" s="1"/>
  <c r="M767" i="1"/>
  <c r="K767" i="1"/>
  <c r="M766" i="1"/>
  <c r="K766" i="1"/>
  <c r="M765" i="1"/>
  <c r="K765" i="1"/>
  <c r="M764" i="1"/>
  <c r="K764" i="1" s="1"/>
  <c r="M763" i="1"/>
  <c r="K763" i="1" s="1"/>
  <c r="M760" i="1"/>
  <c r="K760" i="1"/>
  <c r="M759" i="1"/>
  <c r="K759" i="1" s="1"/>
  <c r="M758" i="1"/>
  <c r="K758" i="1"/>
  <c r="M757" i="1"/>
  <c r="K757" i="1"/>
  <c r="M756" i="1"/>
  <c r="K756" i="1"/>
  <c r="M755" i="1"/>
  <c r="K755" i="1"/>
  <c r="K754" i="1" s="1"/>
  <c r="C49" i="2" s="1"/>
  <c r="M753" i="1"/>
  <c r="K753" i="1"/>
  <c r="M752" i="1"/>
  <c r="K752" i="1"/>
  <c r="M751" i="1"/>
  <c r="K751" i="1"/>
  <c r="M749" i="1"/>
  <c r="K749" i="1"/>
  <c r="M748" i="1"/>
  <c r="K748" i="1" s="1"/>
  <c r="M747" i="1"/>
  <c r="K747" i="1"/>
  <c r="M746" i="1"/>
  <c r="K746" i="1"/>
  <c r="M745" i="1"/>
  <c r="K745" i="1"/>
  <c r="M744" i="1"/>
  <c r="K744" i="1" s="1"/>
  <c r="M743" i="1"/>
  <c r="K743" i="1" s="1"/>
  <c r="M742" i="1"/>
  <c r="K742" i="1" s="1"/>
  <c r="M741" i="1"/>
  <c r="K741" i="1" s="1"/>
  <c r="M740" i="1"/>
  <c r="K740" i="1"/>
  <c r="M739" i="1"/>
  <c r="K739" i="1" s="1"/>
  <c r="M738" i="1"/>
  <c r="K738" i="1"/>
  <c r="M737" i="1"/>
  <c r="K737" i="1"/>
  <c r="M734" i="1"/>
  <c r="K734" i="1" s="1"/>
  <c r="M733" i="1"/>
  <c r="K733" i="1" s="1"/>
  <c r="M732" i="1"/>
  <c r="K732" i="1" s="1"/>
  <c r="M731" i="1"/>
  <c r="K731" i="1"/>
  <c r="M730" i="1"/>
  <c r="K730" i="1"/>
  <c r="M729" i="1"/>
  <c r="K729" i="1" s="1"/>
  <c r="M728" i="1"/>
  <c r="K728" i="1"/>
  <c r="M726" i="1"/>
  <c r="K726" i="1"/>
  <c r="K725" i="1" s="1"/>
  <c r="M724" i="1"/>
  <c r="K724" i="1"/>
  <c r="M723" i="1"/>
  <c r="K723" i="1" s="1"/>
  <c r="M722" i="1"/>
  <c r="K722" i="1" s="1"/>
  <c r="M721" i="1"/>
  <c r="K721" i="1" s="1"/>
  <c r="M720" i="1"/>
  <c r="K720" i="1" s="1"/>
  <c r="M719" i="1"/>
  <c r="K719" i="1" s="1"/>
  <c r="M718" i="1"/>
  <c r="K718" i="1"/>
  <c r="M717" i="1"/>
  <c r="K717" i="1" s="1"/>
  <c r="K716" i="1"/>
  <c r="M715" i="1"/>
  <c r="K715" i="1" s="1"/>
  <c r="M713" i="1"/>
  <c r="K713" i="1" s="1"/>
  <c r="M712" i="1"/>
  <c r="K712" i="1" s="1"/>
  <c r="M711" i="1"/>
  <c r="K711" i="1" s="1"/>
  <c r="M710" i="1"/>
  <c r="K710" i="1"/>
  <c r="M709" i="1"/>
  <c r="K709" i="1"/>
  <c r="M708" i="1"/>
  <c r="K708" i="1"/>
  <c r="M707" i="1"/>
  <c r="K707" i="1"/>
  <c r="M706" i="1"/>
  <c r="K706" i="1"/>
  <c r="M705" i="1"/>
  <c r="K705" i="1"/>
  <c r="M704" i="1"/>
  <c r="K704" i="1"/>
  <c r="K703" i="1"/>
  <c r="M701" i="1"/>
  <c r="K701" i="1"/>
  <c r="M700" i="1"/>
  <c r="K700" i="1"/>
  <c r="K697" i="1" s="1"/>
  <c r="M699" i="1"/>
  <c r="K699" i="1"/>
  <c r="M698" i="1"/>
  <c r="K698" i="1"/>
  <c r="M696" i="1"/>
  <c r="K696" i="1"/>
  <c r="M695" i="1"/>
  <c r="K695" i="1"/>
  <c r="M694" i="1"/>
  <c r="K694" i="1"/>
  <c r="M693" i="1"/>
  <c r="K693" i="1"/>
  <c r="M692" i="1"/>
  <c r="K692" i="1" s="1"/>
  <c r="M690" i="1"/>
  <c r="K690" i="1"/>
  <c r="M689" i="1"/>
  <c r="K689" i="1" s="1"/>
  <c r="M688" i="1"/>
  <c r="K688" i="1" s="1"/>
  <c r="M687" i="1"/>
  <c r="K687" i="1" s="1"/>
  <c r="M686" i="1"/>
  <c r="K686" i="1"/>
  <c r="M684" i="1"/>
  <c r="K684" i="1"/>
  <c r="M681" i="1"/>
  <c r="K681" i="1"/>
  <c r="M680" i="1"/>
  <c r="K680" i="1"/>
  <c r="M679" i="1"/>
  <c r="K679" i="1" s="1"/>
  <c r="M678" i="1"/>
  <c r="K678" i="1"/>
  <c r="M677" i="1"/>
  <c r="K677" i="1" s="1"/>
  <c r="M675" i="1"/>
  <c r="K675" i="1" s="1"/>
  <c r="M674" i="1"/>
  <c r="K674" i="1" s="1"/>
  <c r="M673" i="1"/>
  <c r="K673" i="1" s="1"/>
  <c r="M672" i="1"/>
  <c r="K672" i="1" s="1"/>
  <c r="M671" i="1"/>
  <c r="K671" i="1" s="1"/>
  <c r="M670" i="1"/>
  <c r="K670" i="1" s="1"/>
  <c r="M667" i="1"/>
  <c r="K667" i="1"/>
  <c r="M665" i="1"/>
  <c r="K665" i="1" s="1"/>
  <c r="K662" i="1" s="1"/>
  <c r="M664" i="1"/>
  <c r="K664" i="1"/>
  <c r="M663" i="1"/>
  <c r="K663" i="1"/>
  <c r="M661" i="1"/>
  <c r="K661" i="1"/>
  <c r="M660" i="1"/>
  <c r="K660" i="1" s="1"/>
  <c r="M659" i="1"/>
  <c r="K659" i="1"/>
  <c r="M657" i="1"/>
  <c r="K657" i="1"/>
  <c r="M656" i="1"/>
  <c r="K656" i="1" s="1"/>
  <c r="M655" i="1"/>
  <c r="K655" i="1"/>
  <c r="M654" i="1"/>
  <c r="K654" i="1"/>
  <c r="M653" i="1"/>
  <c r="K653" i="1"/>
  <c r="K651" i="1" s="1"/>
  <c r="M652" i="1"/>
  <c r="K652" i="1"/>
  <c r="M650" i="1"/>
  <c r="K650" i="1"/>
  <c r="M649" i="1"/>
  <c r="K649" i="1" s="1"/>
  <c r="M648" i="1"/>
  <c r="K648" i="1" s="1"/>
  <c r="M647" i="1"/>
  <c r="K647" i="1" s="1"/>
  <c r="M646" i="1"/>
  <c r="K646" i="1"/>
  <c r="M644" i="1"/>
  <c r="K644" i="1" s="1"/>
  <c r="K643" i="1"/>
  <c r="M642" i="1"/>
  <c r="K642" i="1"/>
  <c r="M641" i="1"/>
  <c r="K641" i="1"/>
  <c r="M640" i="1"/>
  <c r="K640" i="1" s="1"/>
  <c r="M639" i="1"/>
  <c r="K639" i="1" s="1"/>
  <c r="M638" i="1"/>
  <c r="K638" i="1"/>
  <c r="M637" i="1"/>
  <c r="K637" i="1" s="1"/>
  <c r="M635" i="1"/>
  <c r="K635" i="1" s="1"/>
  <c r="M634" i="1"/>
  <c r="K634" i="1" s="1"/>
  <c r="M633" i="1"/>
  <c r="K633" i="1"/>
  <c r="M632" i="1"/>
  <c r="K632" i="1"/>
  <c r="M631" i="1"/>
  <c r="K631" i="1"/>
  <c r="M630" i="1"/>
  <c r="K630" i="1" s="1"/>
  <c r="M629" i="1"/>
  <c r="K629" i="1"/>
  <c r="M628" i="1"/>
  <c r="K628" i="1"/>
  <c r="M627" i="1"/>
  <c r="K627" i="1" s="1"/>
  <c r="M625" i="1"/>
  <c r="K625" i="1"/>
  <c r="M624" i="1"/>
  <c r="K624" i="1"/>
  <c r="M623" i="1"/>
  <c r="K623" i="1" s="1"/>
  <c r="M622" i="1"/>
  <c r="K622" i="1" s="1"/>
  <c r="M620" i="1"/>
  <c r="K620" i="1"/>
  <c r="M619" i="1"/>
  <c r="K619" i="1" s="1"/>
  <c r="M618" i="1"/>
  <c r="K618" i="1" s="1"/>
  <c r="M617" i="1"/>
  <c r="K617" i="1"/>
  <c r="K616" i="1" s="1"/>
  <c r="M615" i="1"/>
  <c r="K615" i="1" s="1"/>
  <c r="M614" i="1"/>
  <c r="K614" i="1" s="1"/>
  <c r="M613" i="1"/>
  <c r="K613" i="1" s="1"/>
  <c r="M612" i="1"/>
  <c r="K612" i="1" s="1"/>
  <c r="M611" i="1"/>
  <c r="K611" i="1" s="1"/>
  <c r="M610" i="1"/>
  <c r="K610" i="1"/>
  <c r="M609" i="1"/>
  <c r="K609" i="1" s="1"/>
  <c r="M606" i="1"/>
  <c r="K606" i="1"/>
  <c r="M605" i="1"/>
  <c r="K605" i="1" s="1"/>
  <c r="M604" i="1"/>
  <c r="K604" i="1" s="1"/>
  <c r="M603" i="1"/>
  <c r="K603" i="1" s="1"/>
  <c r="M602" i="1"/>
  <c r="K602" i="1" s="1"/>
  <c r="K601" i="1"/>
  <c r="M600" i="1"/>
  <c r="K600" i="1"/>
  <c r="M599" i="1"/>
  <c r="K599" i="1"/>
  <c r="M598" i="1"/>
  <c r="K598" i="1" s="1"/>
  <c r="M597" i="1"/>
  <c r="K597" i="1" s="1"/>
  <c r="M596" i="1"/>
  <c r="K596" i="1" s="1"/>
  <c r="M595" i="1"/>
  <c r="K595" i="1"/>
  <c r="M594" i="1"/>
  <c r="K594" i="1" s="1"/>
  <c r="M592" i="1"/>
  <c r="K592" i="1" s="1"/>
  <c r="M591" i="1"/>
  <c r="K591" i="1"/>
  <c r="M590" i="1"/>
  <c r="K590" i="1"/>
  <c r="M589" i="1"/>
  <c r="K589" i="1" s="1"/>
  <c r="M587" i="1"/>
  <c r="K587" i="1"/>
  <c r="M586" i="1"/>
  <c r="K586" i="1" s="1"/>
  <c r="M585" i="1"/>
  <c r="K585" i="1" s="1"/>
  <c r="M584" i="1"/>
  <c r="K584" i="1" s="1"/>
  <c r="M583" i="1"/>
  <c r="K583" i="1" s="1"/>
  <c r="M582" i="1"/>
  <c r="K582" i="1"/>
  <c r="M581" i="1"/>
  <c r="K581" i="1"/>
  <c r="M580" i="1"/>
  <c r="K580" i="1" s="1"/>
  <c r="M579" i="1"/>
  <c r="K579" i="1"/>
  <c r="M577" i="1"/>
  <c r="K577" i="1"/>
  <c r="M576" i="1"/>
  <c r="K576" i="1" s="1"/>
  <c r="M575" i="1"/>
  <c r="K575" i="1" s="1"/>
  <c r="M574" i="1"/>
  <c r="K574" i="1"/>
  <c r="M573" i="1"/>
  <c r="K573" i="1"/>
  <c r="M572" i="1"/>
  <c r="K572" i="1"/>
  <c r="M571" i="1"/>
  <c r="K571" i="1"/>
  <c r="K570" i="1"/>
  <c r="M569" i="1"/>
  <c r="K569" i="1"/>
  <c r="M568" i="1"/>
  <c r="K568" i="1" s="1"/>
  <c r="M567" i="1"/>
  <c r="K567" i="1"/>
  <c r="M566" i="1"/>
  <c r="K566" i="1"/>
  <c r="M565" i="1"/>
  <c r="K565" i="1"/>
  <c r="M564" i="1"/>
  <c r="K564" i="1" s="1"/>
  <c r="M561" i="1"/>
  <c r="K561" i="1" s="1"/>
  <c r="M560" i="1"/>
  <c r="K560" i="1" s="1"/>
  <c r="M559" i="1"/>
  <c r="K559" i="1"/>
  <c r="M558" i="1"/>
  <c r="K558" i="1" s="1"/>
  <c r="M555" i="1"/>
  <c r="K555" i="1"/>
  <c r="M554" i="1"/>
  <c r="K554" i="1"/>
  <c r="M552" i="1"/>
  <c r="K552" i="1" s="1"/>
  <c r="M551" i="1"/>
  <c r="K551" i="1" s="1"/>
  <c r="M550" i="1"/>
  <c r="K550" i="1" s="1"/>
  <c r="M549" i="1"/>
  <c r="K549" i="1"/>
  <c r="M548" i="1"/>
  <c r="K548" i="1" s="1"/>
  <c r="M547" i="1"/>
  <c r="K547" i="1"/>
  <c r="M546" i="1"/>
  <c r="K546" i="1"/>
  <c r="M545" i="1"/>
  <c r="K545" i="1"/>
  <c r="K544" i="1"/>
  <c r="C39" i="2" s="1"/>
  <c r="M543" i="1"/>
  <c r="K543" i="1" s="1"/>
  <c r="M542" i="1"/>
  <c r="K542" i="1"/>
  <c r="M541" i="1"/>
  <c r="K541" i="1"/>
  <c r="M540" i="1"/>
  <c r="K540" i="1"/>
  <c r="M539" i="1"/>
  <c r="K539" i="1"/>
  <c r="M538" i="1"/>
  <c r="K538" i="1" s="1"/>
  <c r="M537" i="1"/>
  <c r="K537" i="1"/>
  <c r="M536" i="1"/>
  <c r="K536" i="1"/>
  <c r="M535" i="1"/>
  <c r="K535" i="1"/>
  <c r="M534" i="1"/>
  <c r="K534" i="1" s="1"/>
  <c r="M533" i="1"/>
  <c r="K533" i="1" s="1"/>
  <c r="M532" i="1"/>
  <c r="K532" i="1" s="1"/>
  <c r="M531" i="1"/>
  <c r="K531" i="1" s="1"/>
  <c r="M530" i="1"/>
  <c r="K530" i="1"/>
  <c r="M528" i="1"/>
  <c r="K528" i="1" s="1"/>
  <c r="M527" i="1"/>
  <c r="K527" i="1" s="1"/>
  <c r="M526" i="1"/>
  <c r="K526" i="1" s="1"/>
  <c r="M524" i="1"/>
  <c r="K524" i="1" s="1"/>
  <c r="M523" i="1"/>
  <c r="K523" i="1" s="1"/>
  <c r="K522" i="1"/>
  <c r="M521" i="1"/>
  <c r="K521" i="1" s="1"/>
  <c r="M520" i="1"/>
  <c r="K520" i="1"/>
  <c r="M519" i="1"/>
  <c r="K519" i="1"/>
  <c r="M518" i="1"/>
  <c r="K518" i="1"/>
  <c r="M517" i="1"/>
  <c r="K517" i="1"/>
  <c r="M516" i="1"/>
  <c r="K516" i="1" s="1"/>
  <c r="M515" i="1"/>
  <c r="K515" i="1"/>
  <c r="M514" i="1"/>
  <c r="K514" i="1" s="1"/>
  <c r="M512" i="1"/>
  <c r="K512" i="1" s="1"/>
  <c r="M511" i="1"/>
  <c r="K511" i="1" s="1"/>
  <c r="M510" i="1"/>
  <c r="K510" i="1"/>
  <c r="M508" i="1"/>
  <c r="K508" i="1" s="1"/>
  <c r="M507" i="1"/>
  <c r="K507" i="1" s="1"/>
  <c r="M506" i="1"/>
  <c r="K506" i="1" s="1"/>
  <c r="M505" i="1"/>
  <c r="K505" i="1" s="1"/>
  <c r="M504" i="1"/>
  <c r="K504" i="1"/>
  <c r="M503" i="1"/>
  <c r="K503" i="1" s="1"/>
  <c r="M501" i="1"/>
  <c r="K501" i="1" s="1"/>
  <c r="M500" i="1"/>
  <c r="K500" i="1"/>
  <c r="M499" i="1"/>
  <c r="K499" i="1" s="1"/>
  <c r="K498" i="1"/>
  <c r="M496" i="1"/>
  <c r="K496" i="1"/>
  <c r="M495" i="1"/>
  <c r="K495" i="1"/>
  <c r="M494" i="1"/>
  <c r="K494" i="1" s="1"/>
  <c r="M493" i="1"/>
  <c r="K493" i="1" s="1"/>
  <c r="M491" i="1"/>
  <c r="K491" i="1"/>
  <c r="M490" i="1"/>
  <c r="K490" i="1" s="1"/>
  <c r="M489" i="1"/>
  <c r="K489" i="1"/>
  <c r="M488" i="1"/>
  <c r="K488" i="1"/>
  <c r="M487" i="1"/>
  <c r="K487" i="1"/>
  <c r="K486" i="1"/>
  <c r="M484" i="1"/>
  <c r="K484" i="1" s="1"/>
  <c r="M483" i="1"/>
  <c r="K483" i="1"/>
  <c r="M482" i="1"/>
  <c r="K482" i="1"/>
  <c r="M481" i="1"/>
  <c r="K481" i="1" s="1"/>
  <c r="M480" i="1"/>
  <c r="K480" i="1" s="1"/>
  <c r="M479" i="1"/>
  <c r="K479" i="1" s="1"/>
  <c r="M478" i="1"/>
  <c r="K478" i="1"/>
  <c r="M477" i="1"/>
  <c r="K477" i="1"/>
  <c r="M476" i="1"/>
  <c r="K476" i="1"/>
  <c r="M475" i="1"/>
  <c r="K475" i="1"/>
  <c r="M474" i="1"/>
  <c r="K474" i="1"/>
  <c r="M473" i="1"/>
  <c r="K473" i="1" s="1"/>
  <c r="M471" i="1"/>
  <c r="K471" i="1"/>
  <c r="M470" i="1"/>
  <c r="K470" i="1" s="1"/>
  <c r="K469" i="1"/>
  <c r="M468" i="1"/>
  <c r="K468" i="1"/>
  <c r="M467" i="1"/>
  <c r="K467" i="1" s="1"/>
  <c r="M466" i="1"/>
  <c r="K466" i="1" s="1"/>
  <c r="M465" i="1"/>
  <c r="K465" i="1"/>
  <c r="M464" i="1"/>
  <c r="K464" i="1" s="1"/>
  <c r="M463" i="1"/>
  <c r="K463" i="1" s="1"/>
  <c r="M462" i="1"/>
  <c r="K462" i="1"/>
  <c r="M461" i="1"/>
  <c r="K461" i="1"/>
  <c r="M460" i="1"/>
  <c r="K460" i="1"/>
  <c r="K459" i="1"/>
  <c r="M458" i="1"/>
  <c r="K458" i="1" s="1"/>
  <c r="M457" i="1"/>
  <c r="K457" i="1" s="1"/>
  <c r="M456" i="1"/>
  <c r="K456" i="1"/>
  <c r="M455" i="1"/>
  <c r="K455" i="1"/>
  <c r="M454" i="1"/>
  <c r="K454" i="1"/>
  <c r="M453" i="1"/>
  <c r="K453" i="1"/>
  <c r="M452" i="1"/>
  <c r="K452" i="1" s="1"/>
  <c r="M451" i="1"/>
  <c r="K451" i="1" s="1"/>
  <c r="M450" i="1"/>
  <c r="K450" i="1"/>
  <c r="M449" i="1"/>
  <c r="K449" i="1" s="1"/>
  <c r="K448" i="1" s="1"/>
  <c r="M447" i="1"/>
  <c r="K447" i="1" s="1"/>
  <c r="M446" i="1"/>
  <c r="K446" i="1" s="1"/>
  <c r="M445" i="1"/>
  <c r="K445" i="1" s="1"/>
  <c r="M444" i="1"/>
  <c r="K444" i="1" s="1"/>
  <c r="M443" i="1"/>
  <c r="K443" i="1" s="1"/>
  <c r="M442" i="1"/>
  <c r="K442" i="1" s="1"/>
  <c r="M441" i="1"/>
  <c r="K441" i="1"/>
  <c r="M440" i="1"/>
  <c r="K440" i="1" s="1"/>
  <c r="M439" i="1"/>
  <c r="K439" i="1" s="1"/>
  <c r="M438" i="1"/>
  <c r="K438" i="1" s="1"/>
  <c r="M437" i="1"/>
  <c r="K437" i="1" s="1"/>
  <c r="M436" i="1"/>
  <c r="K436" i="1" s="1"/>
  <c r="M435" i="1"/>
  <c r="K435" i="1"/>
  <c r="M434" i="1"/>
  <c r="K434" i="1"/>
  <c r="M433" i="1"/>
  <c r="K433" i="1" s="1"/>
  <c r="K432" i="1" s="1"/>
  <c r="M431" i="1"/>
  <c r="K431" i="1"/>
  <c r="M430" i="1"/>
  <c r="K430" i="1" s="1"/>
  <c r="M429" i="1"/>
  <c r="K429" i="1"/>
  <c r="M428" i="1"/>
  <c r="K428" i="1" s="1"/>
  <c r="M425" i="1"/>
  <c r="K425" i="1"/>
  <c r="M423" i="1"/>
  <c r="K423" i="1"/>
  <c r="M422" i="1"/>
  <c r="K422" i="1"/>
  <c r="M421" i="1"/>
  <c r="K421" i="1"/>
  <c r="M419" i="1"/>
  <c r="K419" i="1"/>
  <c r="M418" i="1"/>
  <c r="K418" i="1" s="1"/>
  <c r="M417" i="1"/>
  <c r="K417" i="1"/>
  <c r="M416" i="1"/>
  <c r="K416" i="1" s="1"/>
  <c r="M415" i="1"/>
  <c r="K415" i="1"/>
  <c r="M413" i="1"/>
  <c r="K413" i="1" s="1"/>
  <c r="M412" i="1"/>
  <c r="K412" i="1" s="1"/>
  <c r="M411" i="1"/>
  <c r="K411" i="1"/>
  <c r="M410" i="1"/>
  <c r="K410" i="1"/>
  <c r="M409" i="1"/>
  <c r="K409" i="1"/>
  <c r="M408" i="1"/>
  <c r="K408" i="1"/>
  <c r="M406" i="1"/>
  <c r="K406" i="1"/>
  <c r="M405" i="1"/>
  <c r="K405" i="1"/>
  <c r="M403" i="1"/>
  <c r="K403" i="1" s="1"/>
  <c r="M402" i="1"/>
  <c r="K402" i="1"/>
  <c r="K401" i="1"/>
  <c r="M399" i="1"/>
  <c r="K399" i="1" s="1"/>
  <c r="M398" i="1"/>
  <c r="K398" i="1" s="1"/>
  <c r="M397" i="1"/>
  <c r="K397" i="1"/>
  <c r="M396" i="1"/>
  <c r="K396" i="1" s="1"/>
  <c r="M395" i="1"/>
  <c r="K395" i="1" s="1"/>
  <c r="M394" i="1"/>
  <c r="K394" i="1"/>
  <c r="M393" i="1"/>
  <c r="K393" i="1"/>
  <c r="M392" i="1"/>
  <c r="K392" i="1"/>
  <c r="M391" i="1"/>
  <c r="K391" i="1"/>
  <c r="M390" i="1"/>
  <c r="K390" i="1"/>
  <c r="M389" i="1"/>
  <c r="K389" i="1"/>
  <c r="M388" i="1"/>
  <c r="K388" i="1"/>
  <c r="M387" i="1"/>
  <c r="K387" i="1" s="1"/>
  <c r="M385" i="1"/>
  <c r="K385" i="1" s="1"/>
  <c r="M384" i="1"/>
  <c r="K384" i="1"/>
  <c r="M383" i="1"/>
  <c r="K383" i="1"/>
  <c r="M382" i="1"/>
  <c r="K382" i="1"/>
  <c r="M381" i="1"/>
  <c r="K381" i="1" s="1"/>
  <c r="M380" i="1"/>
  <c r="K380" i="1"/>
  <c r="M379" i="1"/>
  <c r="K379" i="1" s="1"/>
  <c r="M378" i="1"/>
  <c r="K378" i="1"/>
  <c r="M377" i="1"/>
  <c r="K377" i="1" s="1"/>
  <c r="M376" i="1"/>
  <c r="K376" i="1" s="1"/>
  <c r="M375" i="1"/>
  <c r="K375" i="1" s="1"/>
  <c r="M374" i="1"/>
  <c r="K374" i="1" s="1"/>
  <c r="M373" i="1"/>
  <c r="K373" i="1" s="1"/>
  <c r="M372" i="1"/>
  <c r="K372" i="1" s="1"/>
  <c r="M371" i="1"/>
  <c r="K371" i="1" s="1"/>
  <c r="M370" i="1"/>
  <c r="K370" i="1"/>
  <c r="M369" i="1"/>
  <c r="K369" i="1" s="1"/>
  <c r="M368" i="1"/>
  <c r="K368" i="1" s="1"/>
  <c r="M367" i="1"/>
  <c r="K367" i="1" s="1"/>
  <c r="M366" i="1"/>
  <c r="K366" i="1"/>
  <c r="M365" i="1"/>
  <c r="K365" i="1"/>
  <c r="M364" i="1"/>
  <c r="K364" i="1"/>
  <c r="M363" i="1"/>
  <c r="K363" i="1" s="1"/>
  <c r="M362" i="1"/>
  <c r="K362" i="1" s="1"/>
  <c r="M361" i="1"/>
  <c r="K361" i="1"/>
  <c r="M360" i="1"/>
  <c r="K360" i="1"/>
  <c r="M359" i="1"/>
  <c r="K359" i="1"/>
  <c r="M358" i="1"/>
  <c r="K358" i="1"/>
  <c r="M357" i="1"/>
  <c r="K357" i="1" s="1"/>
  <c r="M356" i="1"/>
  <c r="K356" i="1" s="1"/>
  <c r="M355" i="1"/>
  <c r="K355" i="1" s="1"/>
  <c r="M354" i="1"/>
  <c r="K354" i="1" s="1"/>
  <c r="M353" i="1"/>
  <c r="K353" i="1"/>
  <c r="M352" i="1"/>
  <c r="K352" i="1" s="1"/>
  <c r="M350" i="1"/>
  <c r="K350" i="1" s="1"/>
  <c r="K348" i="1" s="1"/>
  <c r="M349" i="1"/>
  <c r="K349" i="1" s="1"/>
  <c r="M347" i="1"/>
  <c r="K347" i="1"/>
  <c r="M346" i="1"/>
  <c r="K346" i="1"/>
  <c r="M345" i="1"/>
  <c r="K345" i="1"/>
  <c r="M344" i="1"/>
  <c r="K344" i="1"/>
  <c r="M343" i="1"/>
  <c r="K343" i="1" s="1"/>
  <c r="M342" i="1"/>
  <c r="K342" i="1"/>
  <c r="M341" i="1"/>
  <c r="K341" i="1"/>
  <c r="M340" i="1"/>
  <c r="K340" i="1" s="1"/>
  <c r="M339" i="1"/>
  <c r="K339" i="1" s="1"/>
  <c r="M338" i="1"/>
  <c r="K338" i="1" s="1"/>
  <c r="M337" i="1"/>
  <c r="K337" i="1"/>
  <c r="M336" i="1"/>
  <c r="K336" i="1" s="1"/>
  <c r="M335" i="1"/>
  <c r="K335" i="1" s="1"/>
  <c r="M334" i="1"/>
  <c r="K334" i="1"/>
  <c r="M333" i="1"/>
  <c r="K333" i="1"/>
  <c r="M332" i="1"/>
  <c r="K332" i="1" s="1"/>
  <c r="M331" i="1"/>
  <c r="K331" i="1"/>
  <c r="M330" i="1"/>
  <c r="K330" i="1"/>
  <c r="M329" i="1"/>
  <c r="K329" i="1" s="1"/>
  <c r="M328" i="1"/>
  <c r="K328" i="1"/>
  <c r="M327" i="1"/>
  <c r="K327" i="1"/>
  <c r="M326" i="1"/>
  <c r="K326" i="1"/>
  <c r="M325" i="1"/>
  <c r="K325" i="1"/>
  <c r="M324" i="1"/>
  <c r="K324" i="1" s="1"/>
  <c r="M323" i="1"/>
  <c r="K323" i="1" s="1"/>
  <c r="M322" i="1"/>
  <c r="K322" i="1"/>
  <c r="M321" i="1"/>
  <c r="K321" i="1" s="1"/>
  <c r="M320" i="1"/>
  <c r="K320" i="1"/>
  <c r="M319" i="1"/>
  <c r="K319" i="1" s="1"/>
  <c r="M318" i="1"/>
  <c r="K318" i="1"/>
  <c r="M317" i="1"/>
  <c r="K317" i="1" s="1"/>
  <c r="M316" i="1"/>
  <c r="K316" i="1"/>
  <c r="M315" i="1"/>
  <c r="K315" i="1"/>
  <c r="M314" i="1"/>
  <c r="K314" i="1"/>
  <c r="M313" i="1"/>
  <c r="K313" i="1"/>
  <c r="M312" i="1"/>
  <c r="K312" i="1" s="1"/>
  <c r="M311" i="1"/>
  <c r="K311" i="1"/>
  <c r="M310" i="1"/>
  <c r="K310" i="1"/>
  <c r="M309" i="1"/>
  <c r="K309" i="1"/>
  <c r="M308" i="1"/>
  <c r="K308" i="1" s="1"/>
  <c r="M307" i="1"/>
  <c r="K307" i="1" s="1"/>
  <c r="M306" i="1"/>
  <c r="K306" i="1" s="1"/>
  <c r="M305" i="1"/>
  <c r="K305" i="1"/>
  <c r="M302" i="1"/>
  <c r="K302" i="1" s="1"/>
  <c r="M301" i="1"/>
  <c r="K301" i="1" s="1"/>
  <c r="M300" i="1"/>
  <c r="K300" i="1"/>
  <c r="M299" i="1"/>
  <c r="K299" i="1" s="1"/>
  <c r="M298" i="1"/>
  <c r="K298" i="1" s="1"/>
  <c r="M297" i="1"/>
  <c r="K297" i="1" s="1"/>
  <c r="M296" i="1"/>
  <c r="K296" i="1"/>
  <c r="M295" i="1"/>
  <c r="K295" i="1" s="1"/>
  <c r="M294" i="1"/>
  <c r="K294" i="1" s="1"/>
  <c r="M293" i="1"/>
  <c r="K293" i="1" s="1"/>
  <c r="M292" i="1"/>
  <c r="K292" i="1"/>
  <c r="M291" i="1"/>
  <c r="K291" i="1" s="1"/>
  <c r="M290" i="1"/>
  <c r="K290" i="1" s="1"/>
  <c r="M289" i="1"/>
  <c r="K289" i="1" s="1"/>
  <c r="M288" i="1"/>
  <c r="K288" i="1"/>
  <c r="M286" i="1"/>
  <c r="K286" i="1"/>
  <c r="M285" i="1"/>
  <c r="K285" i="1" s="1"/>
  <c r="M283" i="1"/>
  <c r="K283" i="1" s="1"/>
  <c r="M281" i="1"/>
  <c r="K281" i="1"/>
  <c r="M280" i="1"/>
  <c r="K280" i="1" s="1"/>
  <c r="M279" i="1"/>
  <c r="K279" i="1"/>
  <c r="M278" i="1"/>
  <c r="K278" i="1"/>
  <c r="M277" i="1"/>
  <c r="K277" i="1"/>
  <c r="M276" i="1"/>
  <c r="K276" i="1" s="1"/>
  <c r="M275" i="1"/>
  <c r="K275" i="1"/>
  <c r="M274" i="1"/>
  <c r="K274" i="1"/>
  <c r="M273" i="1"/>
  <c r="K273" i="1" s="1"/>
  <c r="M272" i="1"/>
  <c r="K272" i="1" s="1"/>
  <c r="M271" i="1"/>
  <c r="K271" i="1" s="1"/>
  <c r="M270" i="1"/>
  <c r="K270" i="1"/>
  <c r="M269" i="1"/>
  <c r="K269" i="1" s="1"/>
  <c r="M268" i="1"/>
  <c r="K268" i="1" s="1"/>
  <c r="M267" i="1"/>
  <c r="K267" i="1" s="1"/>
  <c r="M265" i="1"/>
  <c r="K265" i="1"/>
  <c r="M264" i="1"/>
  <c r="K264" i="1" s="1"/>
  <c r="M263" i="1"/>
  <c r="K263" i="1"/>
  <c r="M262" i="1"/>
  <c r="K262" i="1"/>
  <c r="M261" i="1"/>
  <c r="K261" i="1"/>
  <c r="M260" i="1"/>
  <c r="K260" i="1" s="1"/>
  <c r="M259" i="1"/>
  <c r="K259" i="1"/>
  <c r="M258" i="1"/>
  <c r="K258" i="1" s="1"/>
  <c r="M257" i="1"/>
  <c r="K257" i="1" s="1"/>
  <c r="M256" i="1"/>
  <c r="K256" i="1" s="1"/>
  <c r="M255" i="1"/>
  <c r="K255" i="1"/>
  <c r="M254" i="1"/>
  <c r="K254" i="1" s="1"/>
  <c r="M253" i="1"/>
  <c r="K253" i="1" s="1"/>
  <c r="M252" i="1"/>
  <c r="K252" i="1"/>
  <c r="M251" i="1"/>
  <c r="K251" i="1" s="1"/>
  <c r="M250" i="1"/>
  <c r="K250" i="1" s="1"/>
  <c r="M249" i="1"/>
  <c r="K249" i="1" s="1"/>
  <c r="M248" i="1"/>
  <c r="K248" i="1"/>
  <c r="M247" i="1"/>
  <c r="K247" i="1" s="1"/>
  <c r="M246" i="1"/>
  <c r="K246" i="1" s="1"/>
  <c r="M245" i="1"/>
  <c r="K245" i="1"/>
  <c r="M244" i="1"/>
  <c r="K244" i="1" s="1"/>
  <c r="M243" i="1"/>
  <c r="K243" i="1"/>
  <c r="M240" i="1"/>
  <c r="K240" i="1" s="1"/>
  <c r="M239" i="1"/>
  <c r="K239" i="1" s="1"/>
  <c r="M238" i="1"/>
  <c r="K238" i="1" s="1"/>
  <c r="M236" i="1"/>
  <c r="K236" i="1" s="1"/>
  <c r="M235" i="1"/>
  <c r="K235" i="1" s="1"/>
  <c r="M234" i="1"/>
  <c r="K234" i="1"/>
  <c r="K233" i="1"/>
  <c r="M232" i="1"/>
  <c r="K232" i="1"/>
  <c r="M231" i="1"/>
  <c r="K231" i="1"/>
  <c r="M230" i="1"/>
  <c r="K230" i="1" s="1"/>
  <c r="M229" i="1"/>
  <c r="K229" i="1" s="1"/>
  <c r="M228" i="1"/>
  <c r="K228" i="1" s="1"/>
  <c r="M227" i="1"/>
  <c r="K227" i="1"/>
  <c r="K226" i="1"/>
  <c r="M224" i="1"/>
  <c r="K224" i="1" s="1"/>
  <c r="M223" i="1"/>
  <c r="K223" i="1" s="1"/>
  <c r="M222" i="1"/>
  <c r="K222" i="1" s="1"/>
  <c r="M221" i="1"/>
  <c r="K221" i="1"/>
  <c r="M220" i="1"/>
  <c r="K220" i="1" s="1"/>
  <c r="M219" i="1"/>
  <c r="K219" i="1" s="1"/>
  <c r="M217" i="1"/>
  <c r="K217" i="1"/>
  <c r="M216" i="1"/>
  <c r="K216" i="1" s="1"/>
  <c r="M215" i="1"/>
  <c r="K215" i="1"/>
  <c r="M214" i="1"/>
  <c r="K214" i="1"/>
  <c r="M213" i="1"/>
  <c r="K213" i="1"/>
  <c r="M212" i="1"/>
  <c r="K212" i="1"/>
  <c r="M211" i="1"/>
  <c r="K211" i="1"/>
  <c r="M210" i="1"/>
  <c r="K210" i="1" s="1"/>
  <c r="M207" i="1"/>
  <c r="K207" i="1" s="1"/>
  <c r="M206" i="1"/>
  <c r="K206" i="1"/>
  <c r="K205" i="1" s="1"/>
  <c r="M204" i="1"/>
  <c r="K204" i="1"/>
  <c r="M203" i="1"/>
  <c r="K203" i="1"/>
  <c r="M202" i="1"/>
  <c r="K202" i="1"/>
  <c r="M201" i="1"/>
  <c r="K201" i="1"/>
  <c r="M200" i="1"/>
  <c r="K200" i="1" s="1"/>
  <c r="M199" i="1"/>
  <c r="K199" i="1" s="1"/>
  <c r="M198" i="1"/>
  <c r="K198" i="1"/>
  <c r="K197" i="1"/>
  <c r="M195" i="1"/>
  <c r="K195" i="1" s="1"/>
  <c r="M194" i="1"/>
  <c r="K194" i="1" s="1"/>
  <c r="M193" i="1"/>
  <c r="K193" i="1" s="1"/>
  <c r="M192" i="1"/>
  <c r="K192" i="1" s="1"/>
  <c r="M191" i="1"/>
  <c r="K191" i="1" s="1"/>
  <c r="M190" i="1"/>
  <c r="K190" i="1" s="1"/>
  <c r="M188" i="1"/>
  <c r="K188" i="1"/>
  <c r="M187" i="1"/>
  <c r="K187" i="1"/>
  <c r="K186" i="1"/>
  <c r="M185" i="1"/>
  <c r="K185" i="1"/>
  <c r="M184" i="1"/>
  <c r="K184" i="1"/>
  <c r="M183" i="1"/>
  <c r="K183" i="1" s="1"/>
  <c r="M182" i="1"/>
  <c r="K182" i="1"/>
  <c r="M181" i="1"/>
  <c r="K181" i="1"/>
  <c r="K178" i="1" s="1"/>
  <c r="M180" i="1"/>
  <c r="K180" i="1" s="1"/>
  <c r="M179" i="1"/>
  <c r="K179" i="1" s="1"/>
  <c r="M176" i="1"/>
  <c r="K176" i="1"/>
  <c r="M175" i="1"/>
  <c r="K175" i="1"/>
  <c r="M174" i="1"/>
  <c r="K174" i="1"/>
  <c r="K173" i="1"/>
  <c r="M172" i="1"/>
  <c r="K172" i="1" s="1"/>
  <c r="M171" i="1"/>
  <c r="K171" i="1"/>
  <c r="M170" i="1"/>
  <c r="K170" i="1"/>
  <c r="M169" i="1"/>
  <c r="K169" i="1"/>
  <c r="M167" i="1"/>
  <c r="K167" i="1" s="1"/>
  <c r="M165" i="1"/>
  <c r="K165" i="1"/>
  <c r="M164" i="1"/>
  <c r="K164" i="1"/>
  <c r="M163" i="1"/>
  <c r="K163" i="1" s="1"/>
  <c r="M162" i="1"/>
  <c r="K162" i="1"/>
  <c r="M161" i="1"/>
  <c r="K161" i="1"/>
  <c r="M160" i="1"/>
  <c r="K160" i="1" s="1"/>
  <c r="M158" i="1"/>
  <c r="K158" i="1"/>
  <c r="M157" i="1"/>
  <c r="K157" i="1" s="1"/>
  <c r="M156" i="1"/>
  <c r="K156" i="1" s="1"/>
  <c r="M155" i="1"/>
  <c r="K155" i="1"/>
  <c r="M153" i="1"/>
  <c r="K153" i="1" s="1"/>
  <c r="K152" i="1" s="1"/>
  <c r="M151" i="1"/>
  <c r="K151" i="1" s="1"/>
  <c r="M150" i="1"/>
  <c r="K150" i="1"/>
  <c r="M149" i="1"/>
  <c r="K149" i="1" s="1"/>
  <c r="M148" i="1"/>
  <c r="K148" i="1" s="1"/>
  <c r="M145" i="1"/>
  <c r="K145" i="1"/>
  <c r="M144" i="1"/>
  <c r="K144" i="1" s="1"/>
  <c r="M143" i="1"/>
  <c r="K143" i="1"/>
  <c r="M142" i="1"/>
  <c r="K142" i="1" s="1"/>
  <c r="M140" i="1"/>
  <c r="K140" i="1" s="1"/>
  <c r="M138" i="1"/>
  <c r="K138" i="1"/>
  <c r="M137" i="1"/>
  <c r="K137" i="1"/>
  <c r="M136" i="1"/>
  <c r="K136" i="1" s="1"/>
  <c r="M135" i="1"/>
  <c r="K135" i="1"/>
  <c r="M134" i="1"/>
  <c r="K134" i="1" s="1"/>
  <c r="M132" i="1"/>
  <c r="K132" i="1"/>
  <c r="K131" i="1"/>
  <c r="M129" i="1"/>
  <c r="K129" i="1" s="1"/>
  <c r="M128" i="1"/>
  <c r="K128" i="1"/>
  <c r="M127" i="1"/>
  <c r="K127" i="1" s="1"/>
  <c r="M126" i="1"/>
  <c r="K126" i="1"/>
  <c r="M125" i="1"/>
  <c r="K125" i="1" s="1"/>
  <c r="K124" i="1" s="1"/>
  <c r="M123" i="1"/>
  <c r="K123" i="1"/>
  <c r="M122" i="1"/>
  <c r="K122" i="1"/>
  <c r="M121" i="1"/>
  <c r="K121" i="1" s="1"/>
  <c r="M120" i="1"/>
  <c r="K120" i="1"/>
  <c r="M119" i="1"/>
  <c r="K119" i="1"/>
  <c r="M118" i="1"/>
  <c r="K118" i="1"/>
  <c r="M115" i="1"/>
  <c r="K115" i="1"/>
  <c r="K114" i="1" s="1"/>
  <c r="M113" i="1"/>
  <c r="K113" i="1" s="1"/>
  <c r="M112" i="1"/>
  <c r="K112" i="1"/>
  <c r="M111" i="1"/>
  <c r="K111" i="1" s="1"/>
  <c r="M110" i="1"/>
  <c r="K110" i="1"/>
  <c r="M109" i="1"/>
  <c r="K109" i="1"/>
  <c r="M108" i="1"/>
  <c r="K108" i="1" s="1"/>
  <c r="M106" i="1"/>
  <c r="K106" i="1"/>
  <c r="M105" i="1"/>
  <c r="K105" i="1"/>
  <c r="M104" i="1"/>
  <c r="K104" i="1" s="1"/>
  <c r="M103" i="1"/>
  <c r="K103" i="1"/>
  <c r="K102" i="1"/>
  <c r="M101" i="1"/>
  <c r="K101" i="1"/>
  <c r="K100" i="1"/>
  <c r="M99" i="1"/>
  <c r="K99" i="1" s="1"/>
  <c r="M98" i="1"/>
  <c r="K98" i="1" s="1"/>
  <c r="M97" i="1"/>
  <c r="K97" i="1" s="1"/>
  <c r="M96" i="1"/>
  <c r="K96" i="1" s="1"/>
  <c r="M95" i="1"/>
  <c r="K95" i="1" s="1"/>
  <c r="M94" i="1"/>
  <c r="K94" i="1" s="1"/>
  <c r="M92" i="1"/>
  <c r="K92" i="1"/>
  <c r="M91" i="1"/>
  <c r="K91" i="1"/>
  <c r="M90" i="1"/>
  <c r="K90" i="1"/>
  <c r="M89" i="1"/>
  <c r="K89" i="1"/>
  <c r="M88" i="1"/>
  <c r="K88" i="1"/>
  <c r="M85" i="1"/>
  <c r="K85" i="1" s="1"/>
  <c r="M84" i="1"/>
  <c r="K84" i="1" s="1"/>
  <c r="M83" i="1"/>
  <c r="K83" i="1"/>
  <c r="M82" i="1"/>
  <c r="K82" i="1" s="1"/>
  <c r="M81" i="1"/>
  <c r="K81" i="1"/>
  <c r="M80" i="1"/>
  <c r="K80" i="1"/>
  <c r="M79" i="1"/>
  <c r="K79" i="1"/>
  <c r="M78" i="1"/>
  <c r="K78" i="1"/>
  <c r="M76" i="1"/>
  <c r="K76" i="1" s="1"/>
  <c r="M75" i="1"/>
  <c r="K75" i="1"/>
  <c r="M74" i="1"/>
  <c r="K74" i="1"/>
  <c r="M73" i="1"/>
  <c r="K73" i="1"/>
  <c r="M72" i="1"/>
  <c r="K72" i="1" s="1"/>
  <c r="M71" i="1"/>
  <c r="K71" i="1"/>
  <c r="M70" i="1"/>
  <c r="K70" i="1" s="1"/>
  <c r="M69" i="1"/>
  <c r="K69" i="1" s="1"/>
  <c r="M67" i="1"/>
  <c r="K67" i="1"/>
  <c r="M66" i="1"/>
  <c r="K66" i="1"/>
  <c r="M65" i="1"/>
  <c r="K65" i="1"/>
  <c r="M64" i="1"/>
  <c r="K64" i="1"/>
  <c r="M63" i="1"/>
  <c r="K63" i="1" s="1"/>
  <c r="M60" i="1"/>
  <c r="K60" i="1"/>
  <c r="M59" i="1"/>
  <c r="K59" i="1" s="1"/>
  <c r="M58" i="1"/>
  <c r="K58" i="1" s="1"/>
  <c r="M54" i="1"/>
  <c r="K54" i="1"/>
  <c r="M53" i="1"/>
  <c r="K53" i="1"/>
  <c r="M52" i="1"/>
  <c r="K52" i="1"/>
  <c r="M51" i="1"/>
  <c r="K51" i="1"/>
  <c r="M49" i="1"/>
  <c r="K49" i="1"/>
  <c r="M48" i="1"/>
  <c r="K48" i="1"/>
  <c r="M47" i="1"/>
  <c r="K47" i="1"/>
  <c r="M46" i="1"/>
  <c r="K46" i="1"/>
  <c r="M45" i="1"/>
  <c r="K45" i="1"/>
  <c r="M44" i="1"/>
  <c r="K44" i="1" s="1"/>
  <c r="M43" i="1"/>
  <c r="K43" i="1" s="1"/>
  <c r="M42" i="1"/>
  <c r="K42" i="1" s="1"/>
  <c r="M41" i="1"/>
  <c r="K41" i="1" s="1"/>
  <c r="M39" i="1"/>
  <c r="K39" i="1"/>
  <c r="M38" i="1"/>
  <c r="K38" i="1" s="1"/>
  <c r="K37" i="1"/>
  <c r="C13" i="2" s="1"/>
  <c r="BN13" i="2" s="1"/>
  <c r="M35" i="1"/>
  <c r="K35" i="1"/>
  <c r="M34" i="1"/>
  <c r="K34" i="1"/>
  <c r="M33" i="1"/>
  <c r="K33" i="1"/>
  <c r="M32" i="1"/>
  <c r="K32" i="1"/>
  <c r="M31" i="1"/>
  <c r="K31" i="1"/>
  <c r="K30" i="1"/>
  <c r="M28" i="1"/>
  <c r="K28" i="1"/>
  <c r="M27" i="1"/>
  <c r="K27" i="1" s="1"/>
  <c r="M25" i="1"/>
  <c r="K25" i="1" s="1"/>
  <c r="M24" i="1"/>
  <c r="K24" i="1" s="1"/>
  <c r="M23" i="1"/>
  <c r="K23" i="1" s="1"/>
  <c r="M22" i="1"/>
  <c r="K22" i="1"/>
  <c r="M21" i="1"/>
  <c r="K21" i="1" s="1"/>
  <c r="M20" i="1"/>
  <c r="K20" i="1"/>
  <c r="M17" i="1"/>
  <c r="K17" i="1" s="1"/>
  <c r="M16" i="1"/>
  <c r="K16" i="1"/>
  <c r="M15" i="1"/>
  <c r="K15" i="1"/>
  <c r="M14" i="1"/>
  <c r="K14" i="1" s="1"/>
  <c r="M13" i="1"/>
  <c r="K13" i="1"/>
  <c r="M12" i="1"/>
  <c r="K12" i="1" s="1"/>
  <c r="M11" i="1"/>
  <c r="K11" i="1"/>
  <c r="M10" i="1"/>
  <c r="K10" i="1"/>
  <c r="K472" i="1" l="1"/>
  <c r="K955" i="1"/>
  <c r="K666" i="1"/>
  <c r="K803" i="1"/>
  <c r="K557" i="1"/>
  <c r="K626" i="1"/>
  <c r="K159" i="1"/>
  <c r="K669" i="1"/>
  <c r="K1139" i="1"/>
  <c r="K93" i="1"/>
  <c r="K237" i="1"/>
  <c r="K727" i="1"/>
  <c r="K177" i="1"/>
  <c r="K351" i="1"/>
  <c r="K863" i="1"/>
  <c r="K414" i="1"/>
  <c r="P49" i="2"/>
  <c r="BT49" i="2"/>
  <c r="AH49" i="2"/>
  <c r="CN49" i="2"/>
  <c r="AN49" i="2"/>
  <c r="CT49" i="2"/>
  <c r="AR49" i="2"/>
  <c r="DB49" i="2"/>
  <c r="AZ49" i="2"/>
  <c r="DJ49" i="2"/>
  <c r="H49" i="2"/>
  <c r="BX49" i="2"/>
  <c r="N49" i="2"/>
  <c r="CD49" i="2"/>
  <c r="AB49" i="2"/>
  <c r="CR49" i="2"/>
  <c r="BV49" i="2"/>
  <c r="F49" i="2"/>
  <c r="CF49" i="2"/>
  <c r="X49" i="2"/>
  <c r="CX49" i="2"/>
  <c r="BF49" i="2"/>
  <c r="BL49" i="2"/>
  <c r="CH49" i="2"/>
  <c r="AV49" i="2"/>
  <c r="BB49" i="2"/>
  <c r="BD49" i="2"/>
  <c r="BJ49" i="2"/>
  <c r="BZ49" i="2"/>
  <c r="AD49" i="2"/>
  <c r="AJ49" i="2"/>
  <c r="AP49" i="2"/>
  <c r="BP49" i="2"/>
  <c r="DP49" i="2"/>
  <c r="DR49" i="2"/>
  <c r="DT49" i="2"/>
  <c r="J49" i="2"/>
  <c r="L49" i="2"/>
  <c r="Z49" i="2"/>
  <c r="AF49" i="2"/>
  <c r="R49" i="2"/>
  <c r="T49" i="2"/>
  <c r="V49" i="2"/>
  <c r="AL49" i="2"/>
  <c r="AT49" i="2"/>
  <c r="AX49" i="2"/>
  <c r="BH49" i="2"/>
  <c r="BN49" i="2"/>
  <c r="BR49" i="2"/>
  <c r="CV49" i="2"/>
  <c r="CZ49" i="2"/>
  <c r="DD49" i="2"/>
  <c r="DF49" i="2"/>
  <c r="DH49" i="2"/>
  <c r="DL49" i="2"/>
  <c r="DN49" i="2"/>
  <c r="K139" i="1"/>
  <c r="K77" i="1"/>
  <c r="K141" i="1"/>
  <c r="K714" i="1"/>
  <c r="K1232" i="1"/>
  <c r="K166" i="1"/>
  <c r="K209" i="1"/>
  <c r="K400" i="1"/>
  <c r="K40" i="1"/>
  <c r="K196" i="1"/>
  <c r="K1056" i="1"/>
  <c r="K304" i="1"/>
  <c r="K810" i="1"/>
  <c r="K62" i="1"/>
  <c r="K36" i="1"/>
  <c r="K50" i="1"/>
  <c r="K147" i="1"/>
  <c r="K553" i="1"/>
  <c r="K636" i="1"/>
  <c r="K996" i="1"/>
  <c r="K691" i="1"/>
  <c r="AD13" i="2"/>
  <c r="CH13" i="2"/>
  <c r="AF13" i="2"/>
  <c r="CJ13" i="2"/>
  <c r="L13" i="2"/>
  <c r="BT13" i="2"/>
  <c r="R13" i="2"/>
  <c r="BZ13" i="2"/>
  <c r="X13" i="2"/>
  <c r="CN13" i="2"/>
  <c r="AB13" i="2"/>
  <c r="CR13" i="2"/>
  <c r="AH13" i="2"/>
  <c r="CT13" i="2"/>
  <c r="BP13" i="2"/>
  <c r="F13" i="2"/>
  <c r="CB13" i="2"/>
  <c r="BV13" i="2"/>
  <c r="CF13" i="2"/>
  <c r="V13" i="2"/>
  <c r="DB13" i="2"/>
  <c r="BD13" i="2"/>
  <c r="BJ13" i="2"/>
  <c r="CL13" i="2"/>
  <c r="BX13" i="2"/>
  <c r="CD13" i="2"/>
  <c r="CV13" i="2"/>
  <c r="CX13" i="2"/>
  <c r="N13" i="2"/>
  <c r="DJ13" i="2"/>
  <c r="BB13" i="2"/>
  <c r="BH13" i="2"/>
  <c r="BL13" i="2"/>
  <c r="BR13" i="2"/>
  <c r="DF13" i="2"/>
  <c r="Z13" i="2"/>
  <c r="AJ13" i="2"/>
  <c r="AL13" i="2"/>
  <c r="AP13" i="2"/>
  <c r="AR13" i="2"/>
  <c r="AZ13" i="2"/>
  <c r="DD13" i="2"/>
  <c r="DH13" i="2"/>
  <c r="DL13" i="2"/>
  <c r="DN13" i="2"/>
  <c r="DP13" i="2"/>
  <c r="DR13" i="2"/>
  <c r="T13" i="2"/>
  <c r="H13" i="2"/>
  <c r="J13" i="2"/>
  <c r="P13" i="2"/>
  <c r="AT13" i="2"/>
  <c r="AV13" i="2"/>
  <c r="AX13" i="2"/>
  <c r="BF13" i="2"/>
  <c r="K502" i="1"/>
  <c r="K497" i="1" s="1"/>
  <c r="K676" i="1"/>
  <c r="K9" i="1"/>
  <c r="K117" i="1"/>
  <c r="K133" i="1"/>
  <c r="K26" i="1"/>
  <c r="K154" i="1"/>
  <c r="K282" i="1"/>
  <c r="K525" i="1"/>
  <c r="K1082" i="1"/>
  <c r="K87" i="1"/>
  <c r="K218" i="1"/>
  <c r="K284" i="1"/>
  <c r="K966" i="1"/>
  <c r="K1014" i="1"/>
  <c r="K1173" i="1"/>
  <c r="K1063" i="1"/>
  <c r="C19" i="2"/>
  <c r="K792" i="1"/>
  <c r="K68" i="1"/>
  <c r="K404" i="1"/>
  <c r="K588" i="1"/>
  <c r="K1184" i="1"/>
  <c r="BB39" i="2"/>
  <c r="DF39" i="2"/>
  <c r="BD39" i="2"/>
  <c r="DH39" i="2"/>
  <c r="AR39" i="2"/>
  <c r="CZ39" i="2"/>
  <c r="AX39" i="2"/>
  <c r="DJ39" i="2"/>
  <c r="AT39" i="2"/>
  <c r="DL39" i="2"/>
  <c r="AZ39" i="2"/>
  <c r="DP39" i="2"/>
  <c r="BF39" i="2"/>
  <c r="DR39" i="2"/>
  <c r="AP39" i="2"/>
  <c r="BL39" i="2"/>
  <c r="BR39" i="2"/>
  <c r="BX39" i="2"/>
  <c r="N39" i="2"/>
  <c r="CJ39" i="2"/>
  <c r="CD39" i="2"/>
  <c r="H39" i="2"/>
  <c r="CL39" i="2"/>
  <c r="V39" i="2"/>
  <c r="CX39" i="2"/>
  <c r="F39" i="2"/>
  <c r="CR39" i="2"/>
  <c r="P39" i="2"/>
  <c r="DB39" i="2"/>
  <c r="AD39" i="2"/>
  <c r="AL39" i="2"/>
  <c r="AV39" i="2"/>
  <c r="BH39" i="2"/>
  <c r="BN39" i="2"/>
  <c r="BZ39" i="2"/>
  <c r="J39" i="2"/>
  <c r="R39" i="2"/>
  <c r="X39" i="2"/>
  <c r="Z39" i="2"/>
  <c r="AJ39" i="2"/>
  <c r="L39" i="2"/>
  <c r="T39" i="2"/>
  <c r="AN39" i="2"/>
  <c r="BJ39" i="2"/>
  <c r="AB39" i="2"/>
  <c r="K287" i="1"/>
  <c r="K850" i="1"/>
  <c r="K29" i="1"/>
  <c r="C12" i="2"/>
  <c r="K189" i="1"/>
  <c r="K683" i="1"/>
  <c r="K1136" i="1"/>
  <c r="DT39" i="2"/>
  <c r="K1154" i="1"/>
  <c r="DN39" i="2"/>
  <c r="K685" i="1"/>
  <c r="DD39" i="2"/>
  <c r="K168" i="1"/>
  <c r="K902" i="1"/>
  <c r="K420" i="1"/>
  <c r="K608" i="1"/>
  <c r="K775" i="1"/>
  <c r="K529" i="1"/>
  <c r="K983" i="1"/>
  <c r="K990" i="1"/>
  <c r="CV39" i="2"/>
  <c r="K513" i="1"/>
  <c r="K1281" i="1"/>
  <c r="CT39" i="2"/>
  <c r="K658" i="1"/>
  <c r="K266" i="1"/>
  <c r="K645" i="1"/>
  <c r="K944" i="1"/>
  <c r="K407" i="1"/>
  <c r="K907" i="1"/>
  <c r="K1118" i="1"/>
  <c r="K868" i="1"/>
  <c r="K1194" i="1"/>
  <c r="C70" i="2"/>
  <c r="K19" i="1"/>
  <c r="K242" i="1"/>
  <c r="K424" i="1"/>
  <c r="K621" i="1"/>
  <c r="K762" i="1"/>
  <c r="K911" i="1"/>
  <c r="K1104" i="1"/>
  <c r="K492" i="1"/>
  <c r="K485" i="1" s="1"/>
  <c r="K736" i="1"/>
  <c r="K750" i="1"/>
  <c r="K1089" i="1"/>
  <c r="K509" i="1"/>
  <c r="K1198" i="1"/>
  <c r="K1106" i="1"/>
  <c r="K107" i="1"/>
  <c r="K578" i="1"/>
  <c r="K427" i="1"/>
  <c r="K593" i="1"/>
  <c r="K1211" i="1"/>
  <c r="K563" i="1"/>
  <c r="K57" i="1"/>
  <c r="K386" i="1"/>
  <c r="K846" i="1"/>
  <c r="K1168" i="1"/>
  <c r="K1242" i="1"/>
  <c r="C36" i="2" l="1"/>
  <c r="C35" i="2"/>
  <c r="C52" i="2"/>
  <c r="C15" i="2"/>
  <c r="C41" i="2"/>
  <c r="C14" i="2"/>
  <c r="K303" i="1"/>
  <c r="C11" i="2"/>
  <c r="K61" i="1"/>
  <c r="P70" i="2"/>
  <c r="BT70" i="2"/>
  <c r="V70" i="2"/>
  <c r="BZ70" i="2"/>
  <c r="BH70" i="2"/>
  <c r="DP70" i="2"/>
  <c r="F70" i="2"/>
  <c r="BN70" i="2"/>
  <c r="Z70" i="2"/>
  <c r="CL70" i="2"/>
  <c r="AF70" i="2"/>
  <c r="CR70" i="2"/>
  <c r="AR70" i="2"/>
  <c r="DD70" i="2"/>
  <c r="CB70" i="2"/>
  <c r="L70" i="2"/>
  <c r="CH70" i="2"/>
  <c r="AD70" i="2"/>
  <c r="CX70" i="2"/>
  <c r="AP70" i="2"/>
  <c r="DR70" i="2"/>
  <c r="AV70" i="2"/>
  <c r="AX70" i="2"/>
  <c r="BB70" i="2"/>
  <c r="BL70" i="2"/>
  <c r="BJ70" i="2"/>
  <c r="BX70" i="2"/>
  <c r="CP70" i="2"/>
  <c r="CD70" i="2"/>
  <c r="CF70" i="2"/>
  <c r="CN70" i="2"/>
  <c r="CT70" i="2"/>
  <c r="CV70" i="2"/>
  <c r="DH70" i="2"/>
  <c r="H70" i="2"/>
  <c r="DJ70" i="2"/>
  <c r="DL70" i="2"/>
  <c r="DN70" i="2"/>
  <c r="N70" i="2"/>
  <c r="DT70" i="2"/>
  <c r="J70" i="2"/>
  <c r="R70" i="2"/>
  <c r="T70" i="2"/>
  <c r="X70" i="2"/>
  <c r="AB70" i="2"/>
  <c r="AN70" i="2"/>
  <c r="AT70" i="2"/>
  <c r="AZ70" i="2"/>
  <c r="BD70" i="2"/>
  <c r="BF70" i="2"/>
  <c r="BP70" i="2"/>
  <c r="BR70" i="2"/>
  <c r="BV70" i="2"/>
  <c r="CJ70" i="2"/>
  <c r="CZ70" i="2"/>
  <c r="DB70" i="2"/>
  <c r="DF70" i="2"/>
  <c r="AH70" i="2"/>
  <c r="AL70" i="2"/>
  <c r="AJ70" i="2"/>
  <c r="K426" i="1"/>
  <c r="C10" i="2"/>
  <c r="K18" i="1"/>
  <c r="C33" i="2"/>
  <c r="K241" i="1"/>
  <c r="C25" i="2"/>
  <c r="C62" i="2"/>
  <c r="K130" i="1"/>
  <c r="C64" i="2"/>
  <c r="C31" i="2"/>
  <c r="K86" i="1"/>
  <c r="AP12" i="2"/>
  <c r="CT12" i="2"/>
  <c r="AR12" i="2"/>
  <c r="CV12" i="2"/>
  <c r="P12" i="2"/>
  <c r="BX12" i="2"/>
  <c r="V12" i="2"/>
  <c r="CD12" i="2"/>
  <c r="R12" i="2"/>
  <c r="CF12" i="2"/>
  <c r="X12" i="2"/>
  <c r="CJ12" i="2"/>
  <c r="Z12" i="2"/>
  <c r="CL12" i="2"/>
  <c r="AZ12" i="2"/>
  <c r="DR12" i="2"/>
  <c r="BH12" i="2"/>
  <c r="AT12" i="2"/>
  <c r="DP12" i="2"/>
  <c r="BB12" i="2"/>
  <c r="BP12" i="2"/>
  <c r="F12" i="2"/>
  <c r="CR12" i="2"/>
  <c r="L12" i="2"/>
  <c r="DB12" i="2"/>
  <c r="AH12" i="2"/>
  <c r="DN12" i="2"/>
  <c r="DD12" i="2"/>
  <c r="H12" i="2"/>
  <c r="DF12" i="2"/>
  <c r="N12" i="2"/>
  <c r="DJ12" i="2"/>
  <c r="T12" i="2"/>
  <c r="DL12" i="2"/>
  <c r="AL12" i="2"/>
  <c r="BN12" i="2"/>
  <c r="BT12" i="2"/>
  <c r="BV12" i="2"/>
  <c r="CB12" i="2"/>
  <c r="CX12" i="2"/>
  <c r="AB12" i="2"/>
  <c r="AD12" i="2"/>
  <c r="AV12" i="2"/>
  <c r="AJ12" i="2"/>
  <c r="AN12" i="2"/>
  <c r="AX12" i="2"/>
  <c r="BD12" i="2"/>
  <c r="BF12" i="2"/>
  <c r="BJ12" i="2"/>
  <c r="CH12" i="2"/>
  <c r="CN12" i="2"/>
  <c r="CZ12" i="2"/>
  <c r="DH12" i="2"/>
  <c r="DT12" i="2"/>
  <c r="AF12" i="2"/>
  <c r="BR12" i="2"/>
  <c r="J12" i="2"/>
  <c r="BL12" i="2"/>
  <c r="BZ12" i="2"/>
  <c r="CP12" i="2"/>
  <c r="C32" i="2"/>
  <c r="C38" i="2"/>
  <c r="K1081" i="1"/>
  <c r="C56" i="2"/>
  <c r="K116" i="1"/>
  <c r="C65" i="2"/>
  <c r="K607" i="1"/>
  <c r="K682" i="1"/>
  <c r="K954" i="1"/>
  <c r="N19" i="2"/>
  <c r="BR19" i="2"/>
  <c r="P19" i="2"/>
  <c r="BT19" i="2"/>
  <c r="AZ19" i="2"/>
  <c r="DH19" i="2"/>
  <c r="BF19" i="2"/>
  <c r="DN19" i="2"/>
  <c r="BH19" i="2"/>
  <c r="DT19" i="2"/>
  <c r="BL19" i="2"/>
  <c r="BN19" i="2"/>
  <c r="AX19" i="2"/>
  <c r="BP19" i="2"/>
  <c r="AJ19" i="2"/>
  <c r="DF19" i="2"/>
  <c r="AP19" i="2"/>
  <c r="DP19" i="2"/>
  <c r="BJ19" i="2"/>
  <c r="T19" i="2"/>
  <c r="CV19" i="2"/>
  <c r="Z19" i="2"/>
  <c r="DB19" i="2"/>
  <c r="AN19" i="2"/>
  <c r="X19" i="2"/>
  <c r="DL19" i="2"/>
  <c r="AB19" i="2"/>
  <c r="DR19" i="2"/>
  <c r="AF19" i="2"/>
  <c r="AH19" i="2"/>
  <c r="BB19" i="2"/>
  <c r="AL19" i="2"/>
  <c r="AT19" i="2"/>
  <c r="AV19" i="2"/>
  <c r="BV19" i="2"/>
  <c r="CD19" i="2"/>
  <c r="F19" i="2"/>
  <c r="H19" i="2"/>
  <c r="L19" i="2"/>
  <c r="R19" i="2"/>
  <c r="BD19" i="2"/>
  <c r="CL19" i="2"/>
  <c r="CN19" i="2"/>
  <c r="CP19" i="2"/>
  <c r="CR19" i="2"/>
  <c r="CT19" i="2"/>
  <c r="CX19" i="2"/>
  <c r="J19" i="2"/>
  <c r="V19" i="2"/>
  <c r="AD19" i="2"/>
  <c r="AR19" i="2"/>
  <c r="BX19" i="2"/>
  <c r="BZ19" i="2"/>
  <c r="CB19" i="2"/>
  <c r="CF19" i="2"/>
  <c r="CH19" i="2"/>
  <c r="CJ19" i="2"/>
  <c r="CZ19" i="2"/>
  <c r="DD19" i="2"/>
  <c r="DJ19" i="2"/>
  <c r="C67" i="2"/>
  <c r="C29" i="2"/>
  <c r="K989" i="1"/>
  <c r="K867" i="1"/>
  <c r="K1172" i="1"/>
  <c r="C63" i="2"/>
  <c r="K761" i="1"/>
  <c r="C57" i="2"/>
  <c r="K1280" i="1"/>
  <c r="C69" i="2"/>
  <c r="C9" i="2"/>
  <c r="K8" i="1"/>
  <c r="K735" i="1"/>
  <c r="K809" i="1"/>
  <c r="K774" i="1"/>
  <c r="K208" i="1"/>
  <c r="K702" i="1"/>
  <c r="C37" i="2"/>
  <c r="C40" i="2"/>
  <c r="K225" i="1"/>
  <c r="K849" i="1"/>
  <c r="K1097" i="1"/>
  <c r="C44" i="2"/>
  <c r="K146" i="1"/>
  <c r="K668" i="1"/>
  <c r="K56" i="1"/>
  <c r="C23" i="2"/>
  <c r="K1207" i="1"/>
  <c r="C24" i="2"/>
  <c r="K562" i="1"/>
  <c r="K556" i="1" s="1"/>
  <c r="BD62" i="2" l="1"/>
  <c r="DH62" i="2"/>
  <c r="F62" i="2"/>
  <c r="BJ62" i="2"/>
  <c r="DN62" i="2"/>
  <c r="J62" i="2"/>
  <c r="BR62" i="2"/>
  <c r="AZ62" i="2"/>
  <c r="DL62" i="2"/>
  <c r="BH62" i="2"/>
  <c r="DT62" i="2"/>
  <c r="H62" i="2"/>
  <c r="BX62" i="2"/>
  <c r="P62" i="2"/>
  <c r="CD62" i="2"/>
  <c r="AB62" i="2"/>
  <c r="CP62" i="2"/>
  <c r="T62" i="2"/>
  <c r="CN62" i="2"/>
  <c r="Z62" i="2"/>
  <c r="CV62" i="2"/>
  <c r="AN62" i="2"/>
  <c r="DJ62" i="2"/>
  <c r="V62" i="2"/>
  <c r="CZ62" i="2"/>
  <c r="AD62" i="2"/>
  <c r="DD62" i="2"/>
  <c r="AF62" i="2"/>
  <c r="DF62" i="2"/>
  <c r="AJ62" i="2"/>
  <c r="DR62" i="2"/>
  <c r="AT62" i="2"/>
  <c r="X62" i="2"/>
  <c r="AL62" i="2"/>
  <c r="AR62" i="2"/>
  <c r="BL62" i="2"/>
  <c r="L62" i="2"/>
  <c r="N62" i="2"/>
  <c r="R62" i="2"/>
  <c r="AX62" i="2"/>
  <c r="BB62" i="2"/>
  <c r="CX62" i="2"/>
  <c r="DB62" i="2"/>
  <c r="DP62" i="2"/>
  <c r="AH62" i="2"/>
  <c r="CF62" i="2"/>
  <c r="CH62" i="2"/>
  <c r="CJ62" i="2"/>
  <c r="CL62" i="2"/>
  <c r="CR62" i="2"/>
  <c r="CT62" i="2"/>
  <c r="AV62" i="2"/>
  <c r="BF62" i="2"/>
  <c r="AP62" i="2"/>
  <c r="BZ62" i="2"/>
  <c r="CB62" i="2"/>
  <c r="BT62" i="2"/>
  <c r="BN62" i="2"/>
  <c r="BP62" i="2"/>
  <c r="BV62" i="2"/>
  <c r="C54" i="2"/>
  <c r="AD41" i="2"/>
  <c r="CH41" i="2"/>
  <c r="AF41" i="2"/>
  <c r="CJ41" i="2"/>
  <c r="AN41" i="2"/>
  <c r="CV41" i="2"/>
  <c r="AT41" i="2"/>
  <c r="DB41" i="2"/>
  <c r="BH41" i="2"/>
  <c r="DT41" i="2"/>
  <c r="BL41" i="2"/>
  <c r="BN41" i="2"/>
  <c r="R41" i="2"/>
  <c r="CN41" i="2"/>
  <c r="Z41" i="2"/>
  <c r="CX41" i="2"/>
  <c r="AZ41" i="2"/>
  <c r="BF41" i="2"/>
  <c r="BX41" i="2"/>
  <c r="J41" i="2"/>
  <c r="CR41" i="2"/>
  <c r="P41" i="2"/>
  <c r="DD41" i="2"/>
  <c r="AJ41" i="2"/>
  <c r="DP41" i="2"/>
  <c r="AV41" i="2"/>
  <c r="BD41" i="2"/>
  <c r="BZ41" i="2"/>
  <c r="N41" i="2"/>
  <c r="DR41" i="2"/>
  <c r="V41" i="2"/>
  <c r="X41" i="2"/>
  <c r="AH41" i="2"/>
  <c r="AX41" i="2"/>
  <c r="T41" i="2"/>
  <c r="AL41" i="2"/>
  <c r="AR41" i="2"/>
  <c r="BB41" i="2"/>
  <c r="BT41" i="2"/>
  <c r="CB41" i="2"/>
  <c r="CD41" i="2"/>
  <c r="CF41" i="2"/>
  <c r="CL41" i="2"/>
  <c r="CP41" i="2"/>
  <c r="CT41" i="2"/>
  <c r="DJ41" i="2"/>
  <c r="DL41" i="2"/>
  <c r="F41" i="2"/>
  <c r="DF41" i="2"/>
  <c r="DH41" i="2"/>
  <c r="CZ41" i="2"/>
  <c r="H41" i="2"/>
  <c r="BV41" i="2"/>
  <c r="L41" i="2"/>
  <c r="AB41" i="2"/>
  <c r="AP41" i="2"/>
  <c r="BJ41" i="2"/>
  <c r="BP41" i="2"/>
  <c r="BR41" i="2"/>
  <c r="DN41" i="2"/>
  <c r="C61" i="2"/>
  <c r="C21" i="2"/>
  <c r="R14" i="2"/>
  <c r="BV14" i="2"/>
  <c r="T14" i="2"/>
  <c r="BX14" i="2"/>
  <c r="H14" i="2"/>
  <c r="BP14" i="2"/>
  <c r="N14" i="2"/>
  <c r="BZ14" i="2"/>
  <c r="AF14" i="2"/>
  <c r="CR14" i="2"/>
  <c r="AJ14" i="2"/>
  <c r="CV14" i="2"/>
  <c r="AL14" i="2"/>
  <c r="CX14" i="2"/>
  <c r="V14" i="2"/>
  <c r="CN14" i="2"/>
  <c r="AD14" i="2"/>
  <c r="DB14" i="2"/>
  <c r="AH14" i="2"/>
  <c r="DH14" i="2"/>
  <c r="AR14" i="2"/>
  <c r="DN14" i="2"/>
  <c r="BD14" i="2"/>
  <c r="P14" i="2"/>
  <c r="DF14" i="2"/>
  <c r="AB14" i="2"/>
  <c r="DP14" i="2"/>
  <c r="AZ14" i="2"/>
  <c r="BF14" i="2"/>
  <c r="BH14" i="2"/>
  <c r="BL14" i="2"/>
  <c r="BN14" i="2"/>
  <c r="CF14" i="2"/>
  <c r="BB14" i="2"/>
  <c r="BR14" i="2"/>
  <c r="BT14" i="2"/>
  <c r="CD14" i="2"/>
  <c r="CP14" i="2"/>
  <c r="AN14" i="2"/>
  <c r="AP14" i="2"/>
  <c r="AT14" i="2"/>
  <c r="AX14" i="2"/>
  <c r="BJ14" i="2"/>
  <c r="CL14" i="2"/>
  <c r="F14" i="2"/>
  <c r="J14" i="2"/>
  <c r="DD14" i="2"/>
  <c r="DJ14" i="2"/>
  <c r="DL14" i="2"/>
  <c r="DR14" i="2"/>
  <c r="DT14" i="2"/>
  <c r="AV14" i="2"/>
  <c r="CB14" i="2"/>
  <c r="CH14" i="2"/>
  <c r="CJ14" i="2"/>
  <c r="CT14" i="2"/>
  <c r="CZ14" i="2"/>
  <c r="X14" i="2"/>
  <c r="L14" i="2"/>
  <c r="Z14" i="2"/>
  <c r="BB25" i="2"/>
  <c r="DF25" i="2"/>
  <c r="BD25" i="2"/>
  <c r="DH25" i="2"/>
  <c r="AF25" i="2"/>
  <c r="CN25" i="2"/>
  <c r="AL25" i="2"/>
  <c r="CT25" i="2"/>
  <c r="AB25" i="2"/>
  <c r="CP25" i="2"/>
  <c r="AH25" i="2"/>
  <c r="CV25" i="2"/>
  <c r="AJ25" i="2"/>
  <c r="CX25" i="2"/>
  <c r="AP25" i="2"/>
  <c r="DL25" i="2"/>
  <c r="AX25" i="2"/>
  <c r="DT25" i="2"/>
  <c r="BX25" i="2"/>
  <c r="H25" i="2"/>
  <c r="CD25" i="2"/>
  <c r="T25" i="2"/>
  <c r="CZ25" i="2"/>
  <c r="BL25" i="2"/>
  <c r="BR25" i="2"/>
  <c r="CH25" i="2"/>
  <c r="BN25" i="2"/>
  <c r="BP25" i="2"/>
  <c r="BV25" i="2"/>
  <c r="CR25" i="2"/>
  <c r="DJ25" i="2"/>
  <c r="F25" i="2"/>
  <c r="DP25" i="2"/>
  <c r="J25" i="2"/>
  <c r="DR25" i="2"/>
  <c r="N25" i="2"/>
  <c r="X25" i="2"/>
  <c r="DD25" i="2"/>
  <c r="DN25" i="2"/>
  <c r="R25" i="2"/>
  <c r="BF25" i="2"/>
  <c r="BH25" i="2"/>
  <c r="BJ25" i="2"/>
  <c r="BT25" i="2"/>
  <c r="BZ25" i="2"/>
  <c r="CB25" i="2"/>
  <c r="DB25" i="2"/>
  <c r="V25" i="2"/>
  <c r="Z25" i="2"/>
  <c r="CF25" i="2"/>
  <c r="AD25" i="2"/>
  <c r="AN25" i="2"/>
  <c r="AR25" i="2"/>
  <c r="AT25" i="2"/>
  <c r="AV25" i="2"/>
  <c r="AZ25" i="2"/>
  <c r="CJ25" i="2"/>
  <c r="CL25" i="2"/>
  <c r="L25" i="2"/>
  <c r="P25" i="2"/>
  <c r="N33" i="2"/>
  <c r="BR33" i="2"/>
  <c r="P33" i="2"/>
  <c r="BT33" i="2"/>
  <c r="BL33" i="2"/>
  <c r="DT33" i="2"/>
  <c r="J33" i="2"/>
  <c r="BV33" i="2"/>
  <c r="L33" i="2"/>
  <c r="CB33" i="2"/>
  <c r="T33" i="2"/>
  <c r="CF33" i="2"/>
  <c r="V33" i="2"/>
  <c r="CH33" i="2"/>
  <c r="BH33" i="2"/>
  <c r="BX33" i="2"/>
  <c r="AD33" i="2"/>
  <c r="CZ33" i="2"/>
  <c r="AJ33" i="2"/>
  <c r="DF33" i="2"/>
  <c r="AV33" i="2"/>
  <c r="DR33" i="2"/>
  <c r="AL33" i="2"/>
  <c r="DN33" i="2"/>
  <c r="AR33" i="2"/>
  <c r="BF33" i="2"/>
  <c r="BB33" i="2"/>
  <c r="BN33" i="2"/>
  <c r="CN33" i="2"/>
  <c r="R33" i="2"/>
  <c r="DP33" i="2"/>
  <c r="Z33" i="2"/>
  <c r="AB33" i="2"/>
  <c r="AH33" i="2"/>
  <c r="AX33" i="2"/>
  <c r="CJ33" i="2"/>
  <c r="CP33" i="2"/>
  <c r="CT33" i="2"/>
  <c r="CV33" i="2"/>
  <c r="DH33" i="2"/>
  <c r="CD33" i="2"/>
  <c r="CL33" i="2"/>
  <c r="CR33" i="2"/>
  <c r="CX33" i="2"/>
  <c r="DB33" i="2"/>
  <c r="DD33" i="2"/>
  <c r="AN33" i="2"/>
  <c r="F33" i="2"/>
  <c r="H33" i="2"/>
  <c r="X33" i="2"/>
  <c r="AF33" i="2"/>
  <c r="AP33" i="2"/>
  <c r="AT33" i="2"/>
  <c r="AZ33" i="2"/>
  <c r="BD33" i="2"/>
  <c r="BJ33" i="2"/>
  <c r="BP33" i="2"/>
  <c r="BZ33" i="2"/>
  <c r="DJ33" i="2"/>
  <c r="DL33" i="2"/>
  <c r="J10" i="2"/>
  <c r="BN10" i="2"/>
  <c r="DR10" i="2"/>
  <c r="L10" i="2"/>
  <c r="BP10" i="2"/>
  <c r="DT10" i="2"/>
  <c r="X10" i="2"/>
  <c r="CF10" i="2"/>
  <c r="AD10" i="2"/>
  <c r="CL10" i="2"/>
  <c r="BT10" i="2"/>
  <c r="H10" i="2"/>
  <c r="BX10" i="2"/>
  <c r="N10" i="2"/>
  <c r="BZ10" i="2"/>
  <c r="CD10" i="2"/>
  <c r="T10" i="2"/>
  <c r="CP10" i="2"/>
  <c r="BB10" i="2"/>
  <c r="BD10" i="2"/>
  <c r="BH10" i="2"/>
  <c r="CH10" i="2"/>
  <c r="BV10" i="2"/>
  <c r="CN10" i="2"/>
  <c r="R10" i="2"/>
  <c r="DB10" i="2"/>
  <c r="AV10" i="2"/>
  <c r="AX10" i="2"/>
  <c r="BF10" i="2"/>
  <c r="BJ10" i="2"/>
  <c r="CR10" i="2"/>
  <c r="BR10" i="2"/>
  <c r="CJ10" i="2"/>
  <c r="CT10" i="2"/>
  <c r="CX10" i="2"/>
  <c r="DH10" i="2"/>
  <c r="DD10" i="2"/>
  <c r="DF10" i="2"/>
  <c r="DJ10" i="2"/>
  <c r="DN10" i="2"/>
  <c r="DP10" i="2"/>
  <c r="BL10" i="2"/>
  <c r="CB10" i="2"/>
  <c r="CV10" i="2"/>
  <c r="CZ10" i="2"/>
  <c r="DL10" i="2"/>
  <c r="AP10" i="2"/>
  <c r="AR10" i="2"/>
  <c r="AT10" i="2"/>
  <c r="AZ10" i="2"/>
  <c r="AL10" i="2"/>
  <c r="AN10" i="2"/>
  <c r="P10" i="2"/>
  <c r="F10" i="2"/>
  <c r="V10" i="2"/>
  <c r="Z10" i="2"/>
  <c r="AB10" i="2"/>
  <c r="AF10" i="2"/>
  <c r="AH10" i="2"/>
  <c r="AJ10" i="2"/>
  <c r="C66" i="2"/>
  <c r="K1171" i="1"/>
  <c r="C20" i="2"/>
  <c r="AL31" i="2"/>
  <c r="CP31" i="2"/>
  <c r="AN31" i="2"/>
  <c r="CR31" i="2"/>
  <c r="L31" i="2"/>
  <c r="BT31" i="2"/>
  <c r="R31" i="2"/>
  <c r="BZ31" i="2"/>
  <c r="BL31" i="2"/>
  <c r="BP31" i="2"/>
  <c r="F31" i="2"/>
  <c r="BR31" i="2"/>
  <c r="X31" i="2"/>
  <c r="CT31" i="2"/>
  <c r="AF31" i="2"/>
  <c r="DB31" i="2"/>
  <c r="AP31" i="2"/>
  <c r="DL31" i="2"/>
  <c r="AV31" i="2"/>
  <c r="DR31" i="2"/>
  <c r="BH31" i="2"/>
  <c r="T31" i="2"/>
  <c r="DD31" i="2"/>
  <c r="AB31" i="2"/>
  <c r="DJ31" i="2"/>
  <c r="AX31" i="2"/>
  <c r="H31" i="2"/>
  <c r="CZ31" i="2"/>
  <c r="P31" i="2"/>
  <c r="DN31" i="2"/>
  <c r="AR31" i="2"/>
  <c r="AZ31" i="2"/>
  <c r="BD31" i="2"/>
  <c r="BF31" i="2"/>
  <c r="BN31" i="2"/>
  <c r="CD31" i="2"/>
  <c r="BJ31" i="2"/>
  <c r="BX31" i="2"/>
  <c r="CF31" i="2"/>
  <c r="CH31" i="2"/>
  <c r="CV31" i="2"/>
  <c r="J31" i="2"/>
  <c r="N31" i="2"/>
  <c r="V31" i="2"/>
  <c r="Z31" i="2"/>
  <c r="AT31" i="2"/>
  <c r="BB31" i="2"/>
  <c r="AD31" i="2"/>
  <c r="AH31" i="2"/>
  <c r="AJ31" i="2"/>
  <c r="BV31" i="2"/>
  <c r="CB31" i="2"/>
  <c r="CJ31" i="2"/>
  <c r="CL31" i="2"/>
  <c r="CN31" i="2"/>
  <c r="CX31" i="2"/>
  <c r="DP31" i="2"/>
  <c r="DT31" i="2"/>
  <c r="DH31" i="2"/>
  <c r="DF31" i="2"/>
  <c r="C60" i="2"/>
  <c r="V37" i="2"/>
  <c r="BZ37" i="2"/>
  <c r="X37" i="2"/>
  <c r="CB37" i="2"/>
  <c r="AZ37" i="2"/>
  <c r="DH37" i="2"/>
  <c r="BF37" i="2"/>
  <c r="DN37" i="2"/>
  <c r="AJ37" i="2"/>
  <c r="CV37" i="2"/>
  <c r="AN37" i="2"/>
  <c r="CZ37" i="2"/>
  <c r="AP37" i="2"/>
  <c r="DB37" i="2"/>
  <c r="F37" i="2"/>
  <c r="BX37" i="2"/>
  <c r="N37" i="2"/>
  <c r="CJ37" i="2"/>
  <c r="BV37" i="2"/>
  <c r="H37" i="2"/>
  <c r="CH37" i="2"/>
  <c r="Z37" i="2"/>
  <c r="CX37" i="2"/>
  <c r="BL37" i="2"/>
  <c r="BR37" i="2"/>
  <c r="CP37" i="2"/>
  <c r="AX37" i="2"/>
  <c r="BH37" i="2"/>
  <c r="CF37" i="2"/>
  <c r="BP37" i="2"/>
  <c r="CD37" i="2"/>
  <c r="CL37" i="2"/>
  <c r="CR37" i="2"/>
  <c r="DJ37" i="2"/>
  <c r="DT37" i="2"/>
  <c r="L37" i="2"/>
  <c r="P37" i="2"/>
  <c r="AD37" i="2"/>
  <c r="BN37" i="2"/>
  <c r="BT37" i="2"/>
  <c r="CN37" i="2"/>
  <c r="CT37" i="2"/>
  <c r="DD37" i="2"/>
  <c r="DF37" i="2"/>
  <c r="J37" i="2"/>
  <c r="R37" i="2"/>
  <c r="T37" i="2"/>
  <c r="AB37" i="2"/>
  <c r="AF37" i="2"/>
  <c r="AH37" i="2"/>
  <c r="BD37" i="2"/>
  <c r="AL37" i="2"/>
  <c r="AR37" i="2"/>
  <c r="AT37" i="2"/>
  <c r="AV37" i="2"/>
  <c r="BB37" i="2"/>
  <c r="BJ37" i="2"/>
  <c r="DL37" i="2"/>
  <c r="DP37" i="2"/>
  <c r="DR37" i="2"/>
  <c r="V23" i="2"/>
  <c r="BZ23" i="2"/>
  <c r="X23" i="2"/>
  <c r="CB23" i="2"/>
  <c r="AN23" i="2"/>
  <c r="CV23" i="2"/>
  <c r="AT23" i="2"/>
  <c r="DB23" i="2"/>
  <c r="P23" i="2"/>
  <c r="CF23" i="2"/>
  <c r="T23" i="2"/>
  <c r="CJ23" i="2"/>
  <c r="Z23" i="2"/>
  <c r="CL23" i="2"/>
  <c r="BN23" i="2"/>
  <c r="BV23" i="2"/>
  <c r="J23" i="2"/>
  <c r="CP23" i="2"/>
  <c r="R23" i="2"/>
  <c r="CX23" i="2"/>
  <c r="AL23" i="2"/>
  <c r="DL23" i="2"/>
  <c r="AX23" i="2"/>
  <c r="BD23" i="2"/>
  <c r="BR23" i="2"/>
  <c r="N23" i="2"/>
  <c r="DN23" i="2"/>
  <c r="AB23" i="2"/>
  <c r="DP23" i="2"/>
  <c r="AF23" i="2"/>
  <c r="DT23" i="2"/>
  <c r="AZ23" i="2"/>
  <c r="DR23" i="2"/>
  <c r="H23" i="2"/>
  <c r="L23" i="2"/>
  <c r="AH23" i="2"/>
  <c r="AV23" i="2"/>
  <c r="BX23" i="2"/>
  <c r="CD23" i="2"/>
  <c r="CH23" i="2"/>
  <c r="CR23" i="2"/>
  <c r="CT23" i="2"/>
  <c r="DH23" i="2"/>
  <c r="F23" i="2"/>
  <c r="AJ23" i="2"/>
  <c r="AP23" i="2"/>
  <c r="AR23" i="2"/>
  <c r="BB23" i="2"/>
  <c r="BF23" i="2"/>
  <c r="BH23" i="2"/>
  <c r="BJ23" i="2"/>
  <c r="BL23" i="2"/>
  <c r="BP23" i="2"/>
  <c r="BT23" i="2"/>
  <c r="CN23" i="2"/>
  <c r="CZ23" i="2"/>
  <c r="DD23" i="2"/>
  <c r="AD23" i="2"/>
  <c r="DF23" i="2"/>
  <c r="DJ23" i="2"/>
  <c r="C47" i="2"/>
  <c r="C18" i="2"/>
  <c r="C51" i="2"/>
  <c r="C59" i="2"/>
  <c r="BB11" i="2"/>
  <c r="DF11" i="2"/>
  <c r="BD11" i="2"/>
  <c r="DH11" i="2"/>
  <c r="T11" i="2"/>
  <c r="CB11" i="2"/>
  <c r="Z11" i="2"/>
  <c r="CH11" i="2"/>
  <c r="L11" i="2"/>
  <c r="BX11" i="2"/>
  <c r="P11" i="2"/>
  <c r="CD11" i="2"/>
  <c r="R11" i="2"/>
  <c r="CF11" i="2"/>
  <c r="AF11" i="2"/>
  <c r="CX11" i="2"/>
  <c r="AN11" i="2"/>
  <c r="DJ11" i="2"/>
  <c r="H11" i="2"/>
  <c r="CN11" i="2"/>
  <c r="J11" i="2"/>
  <c r="V11" i="2"/>
  <c r="CT11" i="2"/>
  <c r="AL11" i="2"/>
  <c r="DN11" i="2"/>
  <c r="AT11" i="2"/>
  <c r="AZ11" i="2"/>
  <c r="BP11" i="2"/>
  <c r="AH11" i="2"/>
  <c r="AJ11" i="2"/>
  <c r="AR11" i="2"/>
  <c r="AV11" i="2"/>
  <c r="BL11" i="2"/>
  <c r="BT11" i="2"/>
  <c r="BZ11" i="2"/>
  <c r="CJ11" i="2"/>
  <c r="CP11" i="2"/>
  <c r="DB11" i="2"/>
  <c r="DR11" i="2"/>
  <c r="DT11" i="2"/>
  <c r="N11" i="2"/>
  <c r="AB11" i="2"/>
  <c r="AD11" i="2"/>
  <c r="AP11" i="2"/>
  <c r="F11" i="2"/>
  <c r="X11" i="2"/>
  <c r="BF11" i="2"/>
  <c r="BH11" i="2"/>
  <c r="BJ11" i="2"/>
  <c r="BN11" i="2"/>
  <c r="CR11" i="2"/>
  <c r="CZ11" i="2"/>
  <c r="AX11" i="2"/>
  <c r="BR11" i="2"/>
  <c r="BV11" i="2"/>
  <c r="CL11" i="2"/>
  <c r="CV11" i="2"/>
  <c r="DD11" i="2"/>
  <c r="DL11" i="2"/>
  <c r="DP11" i="2"/>
  <c r="C30" i="2"/>
  <c r="V9" i="2"/>
  <c r="BZ9" i="2"/>
  <c r="X9" i="2"/>
  <c r="CB9" i="2"/>
  <c r="AB9" i="2"/>
  <c r="CF9" i="2"/>
  <c r="T9" i="2"/>
  <c r="CJ9" i="2"/>
  <c r="AF9" i="2"/>
  <c r="CP9" i="2"/>
  <c r="BJ9" i="2"/>
  <c r="BN9" i="2"/>
  <c r="BP9" i="2"/>
  <c r="BB9" i="2"/>
  <c r="BL9" i="2"/>
  <c r="R9" i="2"/>
  <c r="CZ9" i="2"/>
  <c r="Z9" i="2"/>
  <c r="DB9" i="2"/>
  <c r="AH9" i="2"/>
  <c r="DF9" i="2"/>
  <c r="AT9" i="2"/>
  <c r="DR9" i="2"/>
  <c r="J9" i="2"/>
  <c r="DD9" i="2"/>
  <c r="P9" i="2"/>
  <c r="DL9" i="2"/>
  <c r="AR9" i="2"/>
  <c r="BV9" i="2"/>
  <c r="BX9" i="2"/>
  <c r="CH9" i="2"/>
  <c r="CL9" i="2"/>
  <c r="CX9" i="2"/>
  <c r="BH9" i="2"/>
  <c r="BT9" i="2"/>
  <c r="CD9" i="2"/>
  <c r="CR9" i="2"/>
  <c r="DJ9" i="2"/>
  <c r="BD9" i="2"/>
  <c r="BF9" i="2"/>
  <c r="BR9" i="2"/>
  <c r="CT9" i="2"/>
  <c r="CV9" i="2"/>
  <c r="DT9" i="2"/>
  <c r="L9" i="2"/>
  <c r="N9" i="2"/>
  <c r="AD9" i="2"/>
  <c r="AJ9" i="2"/>
  <c r="AL9" i="2"/>
  <c r="AN9" i="2"/>
  <c r="AZ9" i="2"/>
  <c r="CN9" i="2"/>
  <c r="F9" i="2"/>
  <c r="H9" i="2"/>
  <c r="AP9" i="2"/>
  <c r="AX9" i="2"/>
  <c r="DH9" i="2"/>
  <c r="AV9" i="2"/>
  <c r="DN9" i="2"/>
  <c r="DP9" i="2"/>
  <c r="C58" i="2"/>
  <c r="C68" i="2"/>
  <c r="BH57" i="2"/>
  <c r="DL57" i="2"/>
  <c r="J57" i="2"/>
  <c r="BN57" i="2"/>
  <c r="DR57" i="2"/>
  <c r="Z57" i="2"/>
  <c r="CH57" i="2"/>
  <c r="AV57" i="2"/>
  <c r="DF57" i="2"/>
  <c r="BB57" i="2"/>
  <c r="DN57" i="2"/>
  <c r="T57" i="2"/>
  <c r="CJ57" i="2"/>
  <c r="AB57" i="2"/>
  <c r="CP57" i="2"/>
  <c r="AN57" i="2"/>
  <c r="DB57" i="2"/>
  <c r="AH57" i="2"/>
  <c r="DD57" i="2"/>
  <c r="AP57" i="2"/>
  <c r="DP57" i="2"/>
  <c r="BF57" i="2"/>
  <c r="AX57" i="2"/>
  <c r="BD57" i="2"/>
  <c r="BJ57" i="2"/>
  <c r="BP57" i="2"/>
  <c r="BX57" i="2"/>
  <c r="X57" i="2"/>
  <c r="AF57" i="2"/>
  <c r="AL57" i="2"/>
  <c r="BR57" i="2"/>
  <c r="R57" i="2"/>
  <c r="V57" i="2"/>
  <c r="AD57" i="2"/>
  <c r="AJ57" i="2"/>
  <c r="AR57" i="2"/>
  <c r="AT57" i="2"/>
  <c r="BV57" i="2"/>
  <c r="BZ57" i="2"/>
  <c r="CD57" i="2"/>
  <c r="CF57" i="2"/>
  <c r="CX57" i="2"/>
  <c r="CL57" i="2"/>
  <c r="CN57" i="2"/>
  <c r="CR57" i="2"/>
  <c r="CT57" i="2"/>
  <c r="CV57" i="2"/>
  <c r="CZ57" i="2"/>
  <c r="DH57" i="2"/>
  <c r="DJ57" i="2"/>
  <c r="DT57" i="2"/>
  <c r="BT57" i="2"/>
  <c r="CB57" i="2"/>
  <c r="F57" i="2"/>
  <c r="P57" i="2"/>
  <c r="L57" i="2"/>
  <c r="N57" i="2"/>
  <c r="BL57" i="2"/>
  <c r="H57" i="2"/>
  <c r="AZ57" i="2"/>
  <c r="AP40" i="2"/>
  <c r="CT40" i="2"/>
  <c r="AR40" i="2"/>
  <c r="CV40" i="2"/>
  <c r="AN40" i="2"/>
  <c r="CZ40" i="2"/>
  <c r="AX40" i="2"/>
  <c r="DF40" i="2"/>
  <c r="BD40" i="2"/>
  <c r="DP40" i="2"/>
  <c r="BH40" i="2"/>
  <c r="DT40" i="2"/>
  <c r="BJ40" i="2"/>
  <c r="BT40" i="2"/>
  <c r="J40" i="2"/>
  <c r="CB40" i="2"/>
  <c r="T40" i="2"/>
  <c r="CP40" i="2"/>
  <c r="Z40" i="2"/>
  <c r="DB40" i="2"/>
  <c r="AL40" i="2"/>
  <c r="DR40" i="2"/>
  <c r="AT40" i="2"/>
  <c r="BB40" i="2"/>
  <c r="BV40" i="2"/>
  <c r="BX40" i="2"/>
  <c r="CF40" i="2"/>
  <c r="H40" i="2"/>
  <c r="CX40" i="2"/>
  <c r="AB40" i="2"/>
  <c r="AF40" i="2"/>
  <c r="AH40" i="2"/>
  <c r="AV40" i="2"/>
  <c r="BN40" i="2"/>
  <c r="N40" i="2"/>
  <c r="R40" i="2"/>
  <c r="X40" i="2"/>
  <c r="AD40" i="2"/>
  <c r="BL40" i="2"/>
  <c r="V40" i="2"/>
  <c r="AJ40" i="2"/>
  <c r="AZ40" i="2"/>
  <c r="BF40" i="2"/>
  <c r="BP40" i="2"/>
  <c r="BR40" i="2"/>
  <c r="CJ40" i="2"/>
  <c r="CL40" i="2"/>
  <c r="F40" i="2"/>
  <c r="L40" i="2"/>
  <c r="P40" i="2"/>
  <c r="BZ40" i="2"/>
  <c r="CD40" i="2"/>
  <c r="CH40" i="2"/>
  <c r="CN40" i="2"/>
  <c r="CR40" i="2"/>
  <c r="DD40" i="2"/>
  <c r="DH40" i="2"/>
  <c r="DJ40" i="2"/>
  <c r="DL40" i="2"/>
  <c r="DN40" i="2"/>
  <c r="C50" i="2"/>
  <c r="AR63" i="2"/>
  <c r="CV63" i="2"/>
  <c r="AX63" i="2"/>
  <c r="DB63" i="2"/>
  <c r="F63" i="2"/>
  <c r="BN63" i="2"/>
  <c r="BD63" i="2"/>
  <c r="DN63" i="2"/>
  <c r="BJ63" i="2"/>
  <c r="DT63" i="2"/>
  <c r="R63" i="2"/>
  <c r="CF63" i="2"/>
  <c r="X63" i="2"/>
  <c r="CL63" i="2"/>
  <c r="AJ63" i="2"/>
  <c r="CZ63" i="2"/>
  <c r="AP63" i="2"/>
  <c r="DP63" i="2"/>
  <c r="AZ63" i="2"/>
  <c r="BR63" i="2"/>
  <c r="BP63" i="2"/>
  <c r="BV63" i="2"/>
  <c r="BX63" i="2"/>
  <c r="CB63" i="2"/>
  <c r="J63" i="2"/>
  <c r="CN63" i="2"/>
  <c r="L63" i="2"/>
  <c r="DF63" i="2"/>
  <c r="P63" i="2"/>
  <c r="DJ63" i="2"/>
  <c r="V63" i="2"/>
  <c r="DR63" i="2"/>
  <c r="AH63" i="2"/>
  <c r="H63" i="2"/>
  <c r="N63" i="2"/>
  <c r="T63" i="2"/>
  <c r="Z63" i="2"/>
  <c r="AB63" i="2"/>
  <c r="AN63" i="2"/>
  <c r="AT63" i="2"/>
  <c r="AD63" i="2"/>
  <c r="AF63" i="2"/>
  <c r="AL63" i="2"/>
  <c r="AV63" i="2"/>
  <c r="BB63" i="2"/>
  <c r="BF63" i="2"/>
  <c r="BH63" i="2"/>
  <c r="BL63" i="2"/>
  <c r="BT63" i="2"/>
  <c r="CD63" i="2"/>
  <c r="DD63" i="2"/>
  <c r="CH63" i="2"/>
  <c r="BZ63" i="2"/>
  <c r="CX63" i="2"/>
  <c r="DL63" i="2"/>
  <c r="CJ63" i="2"/>
  <c r="CP63" i="2"/>
  <c r="CR63" i="2"/>
  <c r="CT63" i="2"/>
  <c r="DH63" i="2"/>
  <c r="C26" i="2"/>
  <c r="C16" i="2"/>
  <c r="K55" i="1"/>
  <c r="E6" i="1" s="1"/>
  <c r="C53" i="2"/>
  <c r="C22" i="2"/>
  <c r="J38" i="2"/>
  <c r="BN38" i="2"/>
  <c r="DR38" i="2"/>
  <c r="L38" i="2"/>
  <c r="BP38" i="2"/>
  <c r="DT38" i="2"/>
  <c r="AV38" i="2"/>
  <c r="DD38" i="2"/>
  <c r="BB38" i="2"/>
  <c r="DJ38" i="2"/>
  <c r="AN38" i="2"/>
  <c r="CZ38" i="2"/>
  <c r="AR38" i="2"/>
  <c r="DF38" i="2"/>
  <c r="AT38" i="2"/>
  <c r="DH38" i="2"/>
  <c r="Z38" i="2"/>
  <c r="CR38" i="2"/>
  <c r="AH38" i="2"/>
  <c r="DB38" i="2"/>
  <c r="AD38" i="2"/>
  <c r="DL38" i="2"/>
  <c r="AL38" i="2"/>
  <c r="BH38" i="2"/>
  <c r="X38" i="2"/>
  <c r="DP38" i="2"/>
  <c r="AJ38" i="2"/>
  <c r="BJ38" i="2"/>
  <c r="T38" i="2"/>
  <c r="AF38" i="2"/>
  <c r="BL38" i="2"/>
  <c r="BR38" i="2"/>
  <c r="BV38" i="2"/>
  <c r="BX38" i="2"/>
  <c r="CB38" i="2"/>
  <c r="CJ38" i="2"/>
  <c r="H38" i="2"/>
  <c r="N38" i="2"/>
  <c r="AB38" i="2"/>
  <c r="CV38" i="2"/>
  <c r="CX38" i="2"/>
  <c r="DN38" i="2"/>
  <c r="F38" i="2"/>
  <c r="AZ38" i="2"/>
  <c r="BD38" i="2"/>
  <c r="CL38" i="2"/>
  <c r="BF38" i="2"/>
  <c r="BT38" i="2"/>
  <c r="BZ38" i="2"/>
  <c r="CD38" i="2"/>
  <c r="CF38" i="2"/>
  <c r="CH38" i="2"/>
  <c r="CN38" i="2"/>
  <c r="CP38" i="2"/>
  <c r="CT38" i="2"/>
  <c r="AP38" i="2"/>
  <c r="P38" i="2"/>
  <c r="R38" i="2"/>
  <c r="V38" i="2"/>
  <c r="AX38" i="2"/>
  <c r="AB69" i="2"/>
  <c r="CF69" i="2"/>
  <c r="AH69" i="2"/>
  <c r="CL69" i="2"/>
  <c r="AT69" i="2"/>
  <c r="DB69" i="2"/>
  <c r="BJ69" i="2"/>
  <c r="DT69" i="2"/>
  <c r="F69" i="2"/>
  <c r="BP69" i="2"/>
  <c r="N69" i="2"/>
  <c r="CB69" i="2"/>
  <c r="T69" i="2"/>
  <c r="CJ69" i="2"/>
  <c r="AJ69" i="2"/>
  <c r="CX69" i="2"/>
  <c r="BB69" i="2"/>
  <c r="BH69" i="2"/>
  <c r="BX69" i="2"/>
  <c r="CD69" i="2"/>
  <c r="CN69" i="2"/>
  <c r="H69" i="2"/>
  <c r="CP69" i="2"/>
  <c r="L69" i="2"/>
  <c r="CT69" i="2"/>
  <c r="X69" i="2"/>
  <c r="DF69" i="2"/>
  <c r="BZ69" i="2"/>
  <c r="CZ69" i="2"/>
  <c r="R69" i="2"/>
  <c r="DN69" i="2"/>
  <c r="CH69" i="2"/>
  <c r="CR69" i="2"/>
  <c r="CV69" i="2"/>
  <c r="DD69" i="2"/>
  <c r="DH69" i="2"/>
  <c r="DJ69" i="2"/>
  <c r="P69" i="2"/>
  <c r="V69" i="2"/>
  <c r="BN69" i="2"/>
  <c r="BR69" i="2"/>
  <c r="BT69" i="2"/>
  <c r="BV69" i="2"/>
  <c r="DL69" i="2"/>
  <c r="DP69" i="2"/>
  <c r="DR69" i="2"/>
  <c r="AD69" i="2"/>
  <c r="AL69" i="2"/>
  <c r="AX69" i="2"/>
  <c r="AP69" i="2"/>
  <c r="AR69" i="2"/>
  <c r="J69" i="2"/>
  <c r="Z69" i="2"/>
  <c r="AF69" i="2"/>
  <c r="AN69" i="2"/>
  <c r="AZ69" i="2"/>
  <c r="AV69" i="2"/>
  <c r="BD69" i="2"/>
  <c r="BF69" i="2"/>
  <c r="BL69" i="2"/>
  <c r="C28" i="2"/>
  <c r="C27" i="2"/>
  <c r="C46" i="2"/>
  <c r="C34" i="2"/>
  <c r="H52" i="2"/>
  <c r="BL52" i="2"/>
  <c r="DP52" i="2"/>
  <c r="N52" i="2"/>
  <c r="BR52" i="2"/>
  <c r="AP52" i="2"/>
  <c r="CX52" i="2"/>
  <c r="AX52" i="2"/>
  <c r="DF52" i="2"/>
  <c r="AJ52" i="2"/>
  <c r="CV52" i="2"/>
  <c r="AR52" i="2"/>
  <c r="DD52" i="2"/>
  <c r="BF52" i="2"/>
  <c r="DT52" i="2"/>
  <c r="BZ52" i="2"/>
  <c r="L52" i="2"/>
  <c r="CF52" i="2"/>
  <c r="Z52" i="2"/>
  <c r="CR52" i="2"/>
  <c r="V52" i="2"/>
  <c r="CZ52" i="2"/>
  <c r="AD52" i="2"/>
  <c r="DJ52" i="2"/>
  <c r="AV52" i="2"/>
  <c r="BB52" i="2"/>
  <c r="BH52" i="2"/>
  <c r="BJ52" i="2"/>
  <c r="BP52" i="2"/>
  <c r="CB52" i="2"/>
  <c r="DL52" i="2"/>
  <c r="J52" i="2"/>
  <c r="DR52" i="2"/>
  <c r="R52" i="2"/>
  <c r="AH52" i="2"/>
  <c r="T52" i="2"/>
  <c r="X52" i="2"/>
  <c r="AB52" i="2"/>
  <c r="AF52" i="2"/>
  <c r="AL52" i="2"/>
  <c r="AN52" i="2"/>
  <c r="BN52" i="2"/>
  <c r="BT52" i="2"/>
  <c r="F52" i="2"/>
  <c r="P52" i="2"/>
  <c r="AT52" i="2"/>
  <c r="AZ52" i="2"/>
  <c r="BD52" i="2"/>
  <c r="BV52" i="2"/>
  <c r="BX52" i="2"/>
  <c r="CJ52" i="2"/>
  <c r="CL52" i="2"/>
  <c r="DN52" i="2"/>
  <c r="CN52" i="2"/>
  <c r="CP52" i="2"/>
  <c r="CT52" i="2"/>
  <c r="DB52" i="2"/>
  <c r="DH52" i="2"/>
  <c r="CD52" i="2"/>
  <c r="CH52" i="2"/>
  <c r="C55" i="2"/>
  <c r="AT35" i="2"/>
  <c r="CX35" i="2"/>
  <c r="AV35" i="2"/>
  <c r="CZ35" i="2"/>
  <c r="BH35" i="2"/>
  <c r="DP35" i="2"/>
  <c r="F35" i="2"/>
  <c r="BN35" i="2"/>
  <c r="X35" i="2"/>
  <c r="CJ35" i="2"/>
  <c r="AB35" i="2"/>
  <c r="CN35" i="2"/>
  <c r="AD35" i="2"/>
  <c r="CP35" i="2"/>
  <c r="AJ35" i="2"/>
  <c r="DF35" i="2"/>
  <c r="AR35" i="2"/>
  <c r="DN35" i="2"/>
  <c r="L35" i="2"/>
  <c r="CH35" i="2"/>
  <c r="R35" i="2"/>
  <c r="CT35" i="2"/>
  <c r="AL35" i="2"/>
  <c r="DL35" i="2"/>
  <c r="BB35" i="2"/>
  <c r="BJ35" i="2"/>
  <c r="BX35" i="2"/>
  <c r="DB35" i="2"/>
  <c r="N35" i="2"/>
  <c r="DJ35" i="2"/>
  <c r="AH35" i="2"/>
  <c r="CR35" i="2"/>
  <c r="DD35" i="2"/>
  <c r="DH35" i="2"/>
  <c r="H35" i="2"/>
  <c r="DT35" i="2"/>
  <c r="V35" i="2"/>
  <c r="CF35" i="2"/>
  <c r="CV35" i="2"/>
  <c r="J35" i="2"/>
  <c r="P35" i="2"/>
  <c r="T35" i="2"/>
  <c r="Z35" i="2"/>
  <c r="AF35" i="2"/>
  <c r="AN35" i="2"/>
  <c r="BD35" i="2"/>
  <c r="BF35" i="2"/>
  <c r="AP35" i="2"/>
  <c r="AX35" i="2"/>
  <c r="AZ35" i="2"/>
  <c r="BL35" i="2"/>
  <c r="BP35" i="2"/>
  <c r="BR35" i="2"/>
  <c r="BT35" i="2"/>
  <c r="BV35" i="2"/>
  <c r="CB35" i="2"/>
  <c r="BZ35" i="2"/>
  <c r="CL35" i="2"/>
  <c r="DR35" i="2"/>
  <c r="CD35" i="2"/>
  <c r="AZ67" i="2"/>
  <c r="DD67" i="2"/>
  <c r="BF67" i="2"/>
  <c r="DJ67" i="2"/>
  <c r="AX67" i="2"/>
  <c r="DH67" i="2"/>
  <c r="BJ67" i="2"/>
  <c r="DT67" i="2"/>
  <c r="F67" i="2"/>
  <c r="BP67" i="2"/>
  <c r="BH67" i="2"/>
  <c r="BR67" i="2"/>
  <c r="P67" i="2"/>
  <c r="CD67" i="2"/>
  <c r="BZ67" i="2"/>
  <c r="L67" i="2"/>
  <c r="CH67" i="2"/>
  <c r="Z67" i="2"/>
  <c r="CT67" i="2"/>
  <c r="BX67" i="2"/>
  <c r="CF67" i="2"/>
  <c r="CJ67" i="2"/>
  <c r="J67" i="2"/>
  <c r="CN67" i="2"/>
  <c r="V67" i="2"/>
  <c r="CX67" i="2"/>
  <c r="AD67" i="2"/>
  <c r="AH67" i="2"/>
  <c r="AL67" i="2"/>
  <c r="AV67" i="2"/>
  <c r="DB67" i="2"/>
  <c r="DF67" i="2"/>
  <c r="DL67" i="2"/>
  <c r="DN67" i="2"/>
  <c r="H67" i="2"/>
  <c r="DP67" i="2"/>
  <c r="N67" i="2"/>
  <c r="DR67" i="2"/>
  <c r="AB67" i="2"/>
  <c r="AF67" i="2"/>
  <c r="R67" i="2"/>
  <c r="T67" i="2"/>
  <c r="AT67" i="2"/>
  <c r="X67" i="2"/>
  <c r="AJ67" i="2"/>
  <c r="AN67" i="2"/>
  <c r="AP67" i="2"/>
  <c r="AR67" i="2"/>
  <c r="BB67" i="2"/>
  <c r="BD67" i="2"/>
  <c r="BL67" i="2"/>
  <c r="BN67" i="2"/>
  <c r="BT67" i="2"/>
  <c r="CV67" i="2"/>
  <c r="CZ67" i="2"/>
  <c r="CR67" i="2"/>
  <c r="BV67" i="2"/>
  <c r="CB67" i="2"/>
  <c r="CL67" i="2"/>
  <c r="CP67" i="2"/>
  <c r="C42" i="2"/>
  <c r="Z32" i="2"/>
  <c r="CD32" i="2"/>
  <c r="AB32" i="2"/>
  <c r="CF32" i="2"/>
  <c r="H32" i="2"/>
  <c r="BP32" i="2"/>
  <c r="N32" i="2"/>
  <c r="BV32" i="2"/>
  <c r="BR32" i="2"/>
  <c r="J32" i="2"/>
  <c r="BX32" i="2"/>
  <c r="L32" i="2"/>
  <c r="BZ32" i="2"/>
  <c r="AR32" i="2"/>
  <c r="DJ32" i="2"/>
  <c r="AZ32" i="2"/>
  <c r="DR32" i="2"/>
  <c r="BN32" i="2"/>
  <c r="CH32" i="2"/>
  <c r="T32" i="2"/>
  <c r="CT32" i="2"/>
  <c r="BL32" i="2"/>
  <c r="CJ32" i="2"/>
  <c r="P32" i="2"/>
  <c r="CX32" i="2"/>
  <c r="CL32" i="2"/>
  <c r="CR32" i="2"/>
  <c r="V32" i="2"/>
  <c r="DH32" i="2"/>
  <c r="AJ32" i="2"/>
  <c r="AN32" i="2"/>
  <c r="AP32" i="2"/>
  <c r="AV32" i="2"/>
  <c r="BF32" i="2"/>
  <c r="BJ32" i="2"/>
  <c r="CB32" i="2"/>
  <c r="CP32" i="2"/>
  <c r="CV32" i="2"/>
  <c r="DF32" i="2"/>
  <c r="AL32" i="2"/>
  <c r="AT32" i="2"/>
  <c r="AX32" i="2"/>
  <c r="BB32" i="2"/>
  <c r="BD32" i="2"/>
  <c r="BH32" i="2"/>
  <c r="DB32" i="2"/>
  <c r="DD32" i="2"/>
  <c r="DN32" i="2"/>
  <c r="DP32" i="2"/>
  <c r="DT32" i="2"/>
  <c r="DL32" i="2"/>
  <c r="R32" i="2"/>
  <c r="F32" i="2"/>
  <c r="BT32" i="2"/>
  <c r="X32" i="2"/>
  <c r="AD32" i="2"/>
  <c r="AH32" i="2"/>
  <c r="CN32" i="2"/>
  <c r="AF32" i="2"/>
  <c r="CZ32" i="2"/>
  <c r="C43" i="2"/>
  <c r="T65" i="2"/>
  <c r="BX65" i="2"/>
  <c r="Z65" i="2"/>
  <c r="CD65" i="2"/>
  <c r="BF65" i="2"/>
  <c r="DN65" i="2"/>
  <c r="BD65" i="2"/>
  <c r="DP65" i="2"/>
  <c r="BL65" i="2"/>
  <c r="AL65" i="2"/>
  <c r="CZ65" i="2"/>
  <c r="AR65" i="2"/>
  <c r="DF65" i="2"/>
  <c r="BH65" i="2"/>
  <c r="V65" i="2"/>
  <c r="CR65" i="2"/>
  <c r="AD65" i="2"/>
  <c r="CX65" i="2"/>
  <c r="AT65" i="2"/>
  <c r="DR65" i="2"/>
  <c r="BT65" i="2"/>
  <c r="BZ65" i="2"/>
  <c r="CB65" i="2"/>
  <c r="CH65" i="2"/>
  <c r="L65" i="2"/>
  <c r="CP65" i="2"/>
  <c r="BN65" i="2"/>
  <c r="BR65" i="2"/>
  <c r="CF65" i="2"/>
  <c r="CV65" i="2"/>
  <c r="F65" i="2"/>
  <c r="DL65" i="2"/>
  <c r="H65" i="2"/>
  <c r="DT65" i="2"/>
  <c r="J65" i="2"/>
  <c r="N65" i="2"/>
  <c r="P65" i="2"/>
  <c r="R65" i="2"/>
  <c r="AH65" i="2"/>
  <c r="AJ65" i="2"/>
  <c r="CJ65" i="2"/>
  <c r="CL65" i="2"/>
  <c r="CN65" i="2"/>
  <c r="CT65" i="2"/>
  <c r="DB65" i="2"/>
  <c r="DD65" i="2"/>
  <c r="DH65" i="2"/>
  <c r="DJ65" i="2"/>
  <c r="AP65" i="2"/>
  <c r="AV65" i="2"/>
  <c r="AX65" i="2"/>
  <c r="AZ65" i="2"/>
  <c r="BB65" i="2"/>
  <c r="BJ65" i="2"/>
  <c r="BP65" i="2"/>
  <c r="BV65" i="2"/>
  <c r="X65" i="2"/>
  <c r="AB65" i="2"/>
  <c r="AF65" i="2"/>
  <c r="AN65" i="2"/>
  <c r="C48" i="2"/>
  <c r="F29" i="2"/>
  <c r="BJ29" i="2"/>
  <c r="DN29" i="2"/>
  <c r="H29" i="2"/>
  <c r="BL29" i="2"/>
  <c r="DP29" i="2"/>
  <c r="T29" i="2"/>
  <c r="CB29" i="2"/>
  <c r="Z29" i="2"/>
  <c r="CH29" i="2"/>
  <c r="AZ29" i="2"/>
  <c r="DL29" i="2"/>
  <c r="BD29" i="2"/>
  <c r="DT29" i="2"/>
  <c r="BF29" i="2"/>
  <c r="AV29" i="2"/>
  <c r="BN29" i="2"/>
  <c r="AT29" i="2"/>
  <c r="BH29" i="2"/>
  <c r="BZ29" i="2"/>
  <c r="J29" i="2"/>
  <c r="CP29" i="2"/>
  <c r="P29" i="2"/>
  <c r="CV29" i="2"/>
  <c r="AF29" i="2"/>
  <c r="DH29" i="2"/>
  <c r="BP29" i="2"/>
  <c r="BR29" i="2"/>
  <c r="BV29" i="2"/>
  <c r="CN29" i="2"/>
  <c r="BT29" i="2"/>
  <c r="CD29" i="2"/>
  <c r="CF29" i="2"/>
  <c r="CL29" i="2"/>
  <c r="CZ29" i="2"/>
  <c r="AD29" i="2"/>
  <c r="AJ29" i="2"/>
  <c r="AN29" i="2"/>
  <c r="AP29" i="2"/>
  <c r="BX29" i="2"/>
  <c r="CT29" i="2"/>
  <c r="CX29" i="2"/>
  <c r="DB29" i="2"/>
  <c r="DD29" i="2"/>
  <c r="DF29" i="2"/>
  <c r="DJ29" i="2"/>
  <c r="N29" i="2"/>
  <c r="R29" i="2"/>
  <c r="V29" i="2"/>
  <c r="X29" i="2"/>
  <c r="AB29" i="2"/>
  <c r="AH29" i="2"/>
  <c r="AL29" i="2"/>
  <c r="AR29" i="2"/>
  <c r="AX29" i="2"/>
  <c r="BB29" i="2"/>
  <c r="CJ29" i="2"/>
  <c r="CR29" i="2"/>
  <c r="DR29" i="2"/>
  <c r="L29" i="2"/>
  <c r="AF64" i="2"/>
  <c r="CJ64" i="2"/>
  <c r="AL64" i="2"/>
  <c r="CP64" i="2"/>
  <c r="BJ64" i="2"/>
  <c r="DR64" i="2"/>
  <c r="BD64" i="2"/>
  <c r="DN64" i="2"/>
  <c r="BL64" i="2"/>
  <c r="Z64" i="2"/>
  <c r="CR64" i="2"/>
  <c r="AH64" i="2"/>
  <c r="CX64" i="2"/>
  <c r="AV64" i="2"/>
  <c r="DJ64" i="2"/>
  <c r="BT64" i="2"/>
  <c r="F64" i="2"/>
  <c r="BZ64" i="2"/>
  <c r="R64" i="2"/>
  <c r="CN64" i="2"/>
  <c r="X64" i="2"/>
  <c r="DF64" i="2"/>
  <c r="AD64" i="2"/>
  <c r="DL64" i="2"/>
  <c r="AJ64" i="2"/>
  <c r="DP64" i="2"/>
  <c r="AP64" i="2"/>
  <c r="AZ64" i="2"/>
  <c r="CF64" i="2"/>
  <c r="CL64" i="2"/>
  <c r="CV64" i="2"/>
  <c r="N64" i="2"/>
  <c r="DT64" i="2"/>
  <c r="H64" i="2"/>
  <c r="J64" i="2"/>
  <c r="L64" i="2"/>
  <c r="P64" i="2"/>
  <c r="T64" i="2"/>
  <c r="AR64" i="2"/>
  <c r="AT64" i="2"/>
  <c r="BB64" i="2"/>
  <c r="BF64" i="2"/>
  <c r="BH64" i="2"/>
  <c r="BN64" i="2"/>
  <c r="BP64" i="2"/>
  <c r="BR64" i="2"/>
  <c r="BV64" i="2"/>
  <c r="BX64" i="2"/>
  <c r="CB64" i="2"/>
  <c r="CD64" i="2"/>
  <c r="CH64" i="2"/>
  <c r="CT64" i="2"/>
  <c r="CZ64" i="2"/>
  <c r="AX64" i="2"/>
  <c r="AB64" i="2"/>
  <c r="V64" i="2"/>
  <c r="DB64" i="2"/>
  <c r="AN64" i="2"/>
  <c r="DD64" i="2"/>
  <c r="DH64" i="2"/>
  <c r="C17" i="2"/>
  <c r="T44" i="2"/>
  <c r="BX44" i="2"/>
  <c r="Z44" i="2"/>
  <c r="CD44" i="2"/>
  <c r="BL44" i="2"/>
  <c r="DT44" i="2"/>
  <c r="H44" i="2"/>
  <c r="BP44" i="2"/>
  <c r="J44" i="2"/>
  <c r="BR44" i="2"/>
  <c r="BT44" i="2"/>
  <c r="N44" i="2"/>
  <c r="CF44" i="2"/>
  <c r="BD44" i="2"/>
  <c r="BJ44" i="2"/>
  <c r="L44" i="2"/>
  <c r="CJ44" i="2"/>
  <c r="BF44" i="2"/>
  <c r="BV44" i="2"/>
  <c r="F44" i="2"/>
  <c r="CP44" i="2"/>
  <c r="AX44" i="2"/>
  <c r="BH44" i="2"/>
  <c r="CN44" i="2"/>
  <c r="BZ44" i="2"/>
  <c r="CH44" i="2"/>
  <c r="CL44" i="2"/>
  <c r="CT44" i="2"/>
  <c r="DB44" i="2"/>
  <c r="AN44" i="2"/>
  <c r="AR44" i="2"/>
  <c r="AV44" i="2"/>
  <c r="AZ44" i="2"/>
  <c r="CR44" i="2"/>
  <c r="X44" i="2"/>
  <c r="AB44" i="2"/>
  <c r="AD44" i="2"/>
  <c r="AF44" i="2"/>
  <c r="AH44" i="2"/>
  <c r="AJ44" i="2"/>
  <c r="BB44" i="2"/>
  <c r="BN44" i="2"/>
  <c r="AL44" i="2"/>
  <c r="P44" i="2"/>
  <c r="R44" i="2"/>
  <c r="V44" i="2"/>
  <c r="AP44" i="2"/>
  <c r="AT44" i="2"/>
  <c r="CB44" i="2"/>
  <c r="CV44" i="2"/>
  <c r="CX44" i="2"/>
  <c r="DP44" i="2"/>
  <c r="CZ44" i="2"/>
  <c r="DL44" i="2"/>
  <c r="DN44" i="2"/>
  <c r="DD44" i="2"/>
  <c r="DF44" i="2"/>
  <c r="DH44" i="2"/>
  <c r="DJ44" i="2"/>
  <c r="DR44" i="2"/>
  <c r="J24" i="2"/>
  <c r="BN24" i="2"/>
  <c r="DR24" i="2"/>
  <c r="L24" i="2"/>
  <c r="BP24" i="2"/>
  <c r="DT24" i="2"/>
  <c r="AJ24" i="2"/>
  <c r="CR24" i="2"/>
  <c r="AP24" i="2"/>
  <c r="CX24" i="2"/>
  <c r="X24" i="2"/>
  <c r="CJ24" i="2"/>
  <c r="AB24" i="2"/>
  <c r="CN24" i="2"/>
  <c r="AD24" i="2"/>
  <c r="CP24" i="2"/>
  <c r="P24" i="2"/>
  <c r="CH24" i="2"/>
  <c r="Z24" i="2"/>
  <c r="CZ24" i="2"/>
  <c r="AV24" i="2"/>
  <c r="BB24" i="2"/>
  <c r="BR24" i="2"/>
  <c r="F24" i="2"/>
  <c r="CV24" i="2"/>
  <c r="R24" i="2"/>
  <c r="DF24" i="2"/>
  <c r="AN24" i="2"/>
  <c r="CF24" i="2"/>
  <c r="CL24" i="2"/>
  <c r="DB24" i="2"/>
  <c r="V24" i="2"/>
  <c r="DP24" i="2"/>
  <c r="DL24" i="2"/>
  <c r="H24" i="2"/>
  <c r="T24" i="2"/>
  <c r="AR24" i="2"/>
  <c r="CB24" i="2"/>
  <c r="CD24" i="2"/>
  <c r="CT24" i="2"/>
  <c r="DH24" i="2"/>
  <c r="DJ24" i="2"/>
  <c r="N24" i="2"/>
  <c r="AF24" i="2"/>
  <c r="AH24" i="2"/>
  <c r="AL24" i="2"/>
  <c r="AT24" i="2"/>
  <c r="AX24" i="2"/>
  <c r="BH24" i="2"/>
  <c r="BJ24" i="2"/>
  <c r="AZ24" i="2"/>
  <c r="BL24" i="2"/>
  <c r="BD24" i="2"/>
  <c r="BF24" i="2"/>
  <c r="BV24" i="2"/>
  <c r="BT24" i="2"/>
  <c r="BZ24" i="2"/>
  <c r="BX24" i="2"/>
  <c r="DD24" i="2"/>
  <c r="DN24" i="2"/>
  <c r="F15" i="2"/>
  <c r="BJ15" i="2"/>
  <c r="DN15" i="2"/>
  <c r="H15" i="2"/>
  <c r="BL15" i="2"/>
  <c r="DP15" i="2"/>
  <c r="BP15" i="2"/>
  <c r="N15" i="2"/>
  <c r="BV15" i="2"/>
  <c r="AJ15" i="2"/>
  <c r="CV15" i="2"/>
  <c r="AN15" i="2"/>
  <c r="CZ15" i="2"/>
  <c r="AP15" i="2"/>
  <c r="DB15" i="2"/>
  <c r="AR15" i="2"/>
  <c r="DJ15" i="2"/>
  <c r="AZ15" i="2"/>
  <c r="BN15" i="2"/>
  <c r="BX15" i="2"/>
  <c r="L15" i="2"/>
  <c r="CJ15" i="2"/>
  <c r="BZ15" i="2"/>
  <c r="CF15" i="2"/>
  <c r="R15" i="2"/>
  <c r="CT15" i="2"/>
  <c r="AB15" i="2"/>
  <c r="AD15" i="2"/>
  <c r="AH15" i="2"/>
  <c r="AL15" i="2"/>
  <c r="BD15" i="2"/>
  <c r="BB15" i="2"/>
  <c r="BH15" i="2"/>
  <c r="BR15" i="2"/>
  <c r="CB15" i="2"/>
  <c r="CN15" i="2"/>
  <c r="BF15" i="2"/>
  <c r="BT15" i="2"/>
  <c r="CD15" i="2"/>
  <c r="CL15" i="2"/>
  <c r="CP15" i="2"/>
  <c r="DF15" i="2"/>
  <c r="T15" i="2"/>
  <c r="V15" i="2"/>
  <c r="X15" i="2"/>
  <c r="Z15" i="2"/>
  <c r="AF15" i="2"/>
  <c r="AT15" i="2"/>
  <c r="CR15" i="2"/>
  <c r="CX15" i="2"/>
  <c r="P15" i="2"/>
  <c r="J15" i="2"/>
  <c r="AV15" i="2"/>
  <c r="AX15" i="2"/>
  <c r="CH15" i="2"/>
  <c r="DD15" i="2"/>
  <c r="DH15" i="2"/>
  <c r="DR15" i="2"/>
  <c r="DL15" i="2"/>
  <c r="DT15" i="2"/>
  <c r="C45" i="2"/>
  <c r="C72" i="2" s="1"/>
  <c r="P56" i="2"/>
  <c r="BT56" i="2"/>
  <c r="V56" i="2"/>
  <c r="BZ56" i="2"/>
  <c r="AD56" i="2"/>
  <c r="CL56" i="2"/>
  <c r="AV56" i="2"/>
  <c r="DF56" i="2"/>
  <c r="BB56" i="2"/>
  <c r="DL56" i="2"/>
  <c r="BN56" i="2"/>
  <c r="F56" i="2"/>
  <c r="BX56" i="2"/>
  <c r="L56" i="2"/>
  <c r="CF56" i="2"/>
  <c r="AB56" i="2"/>
  <c r="CT56" i="2"/>
  <c r="CD56" i="2"/>
  <c r="J56" i="2"/>
  <c r="CN56" i="2"/>
  <c r="AF56" i="2"/>
  <c r="DB56" i="2"/>
  <c r="CJ56" i="2"/>
  <c r="CR56" i="2"/>
  <c r="H56" i="2"/>
  <c r="CV56" i="2"/>
  <c r="R56" i="2"/>
  <c r="CZ56" i="2"/>
  <c r="AH56" i="2"/>
  <c r="DN56" i="2"/>
  <c r="AX56" i="2"/>
  <c r="BD56" i="2"/>
  <c r="BH56" i="2"/>
  <c r="BV56" i="2"/>
  <c r="AJ56" i="2"/>
  <c r="AL56" i="2"/>
  <c r="AN56" i="2"/>
  <c r="AP56" i="2"/>
  <c r="AR56" i="2"/>
  <c r="AT56" i="2"/>
  <c r="BL56" i="2"/>
  <c r="BP56" i="2"/>
  <c r="N56" i="2"/>
  <c r="T56" i="2"/>
  <c r="X56" i="2"/>
  <c r="Z56" i="2"/>
  <c r="AZ56" i="2"/>
  <c r="BF56" i="2"/>
  <c r="BJ56" i="2"/>
  <c r="BR56" i="2"/>
  <c r="CB56" i="2"/>
  <c r="CH56" i="2"/>
  <c r="CP56" i="2"/>
  <c r="CX56" i="2"/>
  <c r="DD56" i="2"/>
  <c r="DJ56" i="2"/>
  <c r="DH56" i="2"/>
  <c r="DP56" i="2"/>
  <c r="DR56" i="2"/>
  <c r="DT56" i="2"/>
  <c r="AH36" i="2"/>
  <c r="CL36" i="2"/>
  <c r="AJ36" i="2"/>
  <c r="CN36" i="2"/>
  <c r="BD36" i="2"/>
  <c r="DL36" i="2"/>
  <c r="BJ36" i="2"/>
  <c r="DR36" i="2"/>
  <c r="AB36" i="2"/>
  <c r="CR36" i="2"/>
  <c r="AF36" i="2"/>
  <c r="CV36" i="2"/>
  <c r="AL36" i="2"/>
  <c r="CX36" i="2"/>
  <c r="BF36" i="2"/>
  <c r="BP36" i="2"/>
  <c r="AT36" i="2"/>
  <c r="DT36" i="2"/>
  <c r="AZ36" i="2"/>
  <c r="BT36" i="2"/>
  <c r="N36" i="2"/>
  <c r="CZ36" i="2"/>
  <c r="T36" i="2"/>
  <c r="DF36" i="2"/>
  <c r="AP36" i="2"/>
  <c r="BZ36" i="2"/>
  <c r="CF36" i="2"/>
  <c r="J36" i="2"/>
  <c r="DD36" i="2"/>
  <c r="CD36" i="2"/>
  <c r="CJ36" i="2"/>
  <c r="CP36" i="2"/>
  <c r="DB36" i="2"/>
  <c r="L36" i="2"/>
  <c r="DP36" i="2"/>
  <c r="DJ36" i="2"/>
  <c r="F36" i="2"/>
  <c r="V36" i="2"/>
  <c r="AR36" i="2"/>
  <c r="AV36" i="2"/>
  <c r="AX36" i="2"/>
  <c r="BB36" i="2"/>
  <c r="BH36" i="2"/>
  <c r="BL36" i="2"/>
  <c r="BX36" i="2"/>
  <c r="CB36" i="2"/>
  <c r="BN36" i="2"/>
  <c r="BR36" i="2"/>
  <c r="BV36" i="2"/>
  <c r="CH36" i="2"/>
  <c r="CT36" i="2"/>
  <c r="DH36" i="2"/>
  <c r="DN36" i="2"/>
  <c r="Z36" i="2"/>
  <c r="AD36" i="2"/>
  <c r="AN36" i="2"/>
  <c r="P36" i="2"/>
  <c r="R36" i="2"/>
  <c r="X36" i="2"/>
  <c r="H36" i="2"/>
  <c r="D13" i="2" l="1"/>
  <c r="D49" i="2"/>
  <c r="D39" i="2"/>
  <c r="D19" i="2"/>
  <c r="D12" i="2"/>
  <c r="D70" i="2"/>
  <c r="D65" i="2"/>
  <c r="D44" i="2"/>
  <c r="D67" i="2"/>
  <c r="D64" i="2"/>
  <c r="D56" i="2"/>
  <c r="D11" i="2"/>
  <c r="D31" i="2"/>
  <c r="D57" i="2"/>
  <c r="D63" i="2"/>
  <c r="D41" i="2"/>
  <c r="D33" i="2"/>
  <c r="D52" i="2"/>
  <c r="D23" i="2"/>
  <c r="D62" i="2"/>
  <c r="D38" i="2"/>
  <c r="D36" i="2"/>
  <c r="D14" i="2"/>
  <c r="D10" i="2"/>
  <c r="D24" i="2"/>
  <c r="D25" i="2"/>
  <c r="D9" i="2"/>
  <c r="D32" i="2"/>
  <c r="D37" i="2"/>
  <c r="D35" i="2"/>
  <c r="D15" i="2"/>
  <c r="D69" i="2"/>
  <c r="D40" i="2"/>
  <c r="D29" i="2"/>
  <c r="L1221" i="1"/>
  <c r="L1241" i="1"/>
  <c r="L1130" i="1"/>
  <c r="L1159" i="1"/>
  <c r="L1244" i="1"/>
  <c r="L573" i="1"/>
  <c r="L1027" i="1"/>
  <c r="L1288" i="1"/>
  <c r="L1196" i="1"/>
  <c r="L1182" i="1"/>
  <c r="L1066" i="1"/>
  <c r="L200" i="1"/>
  <c r="L1271" i="1"/>
  <c r="L1086" i="1"/>
  <c r="L973" i="1"/>
  <c r="L572" i="1"/>
  <c r="L1076" i="1"/>
  <c r="L1064" i="1"/>
  <c r="L1157" i="1"/>
  <c r="L1144" i="1"/>
  <c r="L946" i="1"/>
  <c r="L935" i="1"/>
  <c r="L885" i="1"/>
  <c r="L812" i="1"/>
  <c r="L799" i="1"/>
  <c r="L773" i="1"/>
  <c r="L672" i="1"/>
  <c r="L644" i="1"/>
  <c r="L1283" i="1"/>
  <c r="L1228" i="1"/>
  <c r="L1200" i="1"/>
  <c r="L1102" i="1"/>
  <c r="L945" i="1"/>
  <c r="L884" i="1"/>
  <c r="L1129" i="1"/>
  <c r="L1074" i="1"/>
  <c r="L1036" i="1"/>
  <c r="L1183" i="1"/>
  <c r="L723" i="1"/>
  <c r="L1113" i="1"/>
  <c r="L707" i="1"/>
  <c r="L1279" i="1"/>
  <c r="L1007" i="1"/>
  <c r="L539" i="1"/>
  <c r="L1231" i="1"/>
  <c r="L1077" i="1"/>
  <c r="L992" i="1"/>
  <c r="L950" i="1"/>
  <c r="L898" i="1"/>
  <c r="L859" i="1"/>
  <c r="L594" i="1"/>
  <c r="L494" i="1"/>
  <c r="L428" i="1"/>
  <c r="L412" i="1"/>
  <c r="L398" i="1"/>
  <c r="L349" i="1"/>
  <c r="L324" i="1"/>
  <c r="L192" i="1"/>
  <c r="L85" i="1"/>
  <c r="L73" i="1"/>
  <c r="L60" i="1"/>
  <c r="L695" i="1"/>
  <c r="L664" i="1"/>
  <c r="L609" i="1"/>
  <c r="L551" i="1"/>
  <c r="L524" i="1"/>
  <c r="L510" i="1"/>
  <c r="L372" i="1"/>
  <c r="L336" i="1"/>
  <c r="L311" i="1"/>
  <c r="L298" i="1"/>
  <c r="L231" i="1"/>
  <c r="L204" i="1"/>
  <c r="L137" i="1"/>
  <c r="L123" i="1"/>
  <c r="L98" i="1"/>
  <c r="L975" i="1"/>
  <c r="L948" i="1"/>
  <c r="L620" i="1"/>
  <c r="L564" i="1"/>
  <c r="L507" i="1"/>
  <c r="L438" i="1"/>
  <c r="L1272" i="1"/>
  <c r="L960" i="1"/>
  <c r="L734" i="1"/>
  <c r="L719" i="1"/>
  <c r="L395" i="1"/>
  <c r="L387" i="1"/>
  <c r="L1151" i="1"/>
  <c r="L1035" i="1"/>
  <c r="L962" i="1"/>
  <c r="L938" i="1"/>
  <c r="L845" i="1"/>
  <c r="L566" i="1"/>
  <c r="L1020" i="1"/>
  <c r="L1006" i="1"/>
  <c r="L926" i="1"/>
  <c r="L871" i="1"/>
  <c r="L844" i="1"/>
  <c r="L777" i="1"/>
  <c r="L454" i="1"/>
  <c r="L411" i="1"/>
  <c r="L397" i="1"/>
  <c r="L361" i="1"/>
  <c r="L165" i="1"/>
  <c r="L84" i="1"/>
  <c r="L46" i="1"/>
  <c r="L1181" i="1"/>
  <c r="L949" i="1"/>
  <c r="L764" i="1"/>
  <c r="L1291" i="1"/>
  <c r="L1259" i="1"/>
  <c r="L1245" i="1"/>
  <c r="L1120" i="1"/>
  <c r="L976" i="1"/>
  <c r="L961" i="1"/>
  <c r="L479" i="1"/>
  <c r="L190" i="1"/>
  <c r="L136" i="1"/>
  <c r="L1149" i="1"/>
  <c r="L1018" i="1"/>
  <c r="L1005" i="1"/>
  <c r="L789" i="1"/>
  <c r="L776" i="1"/>
  <c r="L763" i="1"/>
  <c r="L453" i="1"/>
  <c r="L396" i="1"/>
  <c r="L256" i="1"/>
  <c r="L229" i="1"/>
  <c r="L71" i="1"/>
  <c r="L1180" i="1"/>
  <c r="L548" i="1"/>
  <c r="L95" i="1"/>
  <c r="L1163" i="1"/>
  <c r="L1072" i="1"/>
  <c r="L1046" i="1"/>
  <c r="L1017" i="1"/>
  <c r="L936" i="1"/>
  <c r="L748" i="1"/>
  <c r="L632" i="1"/>
  <c r="L490" i="1"/>
  <c r="L383" i="1"/>
  <c r="L830" i="1"/>
  <c r="L1162" i="1"/>
  <c r="L1016" i="1"/>
  <c r="L733" i="1"/>
  <c r="L660" i="1"/>
  <c r="L619" i="1"/>
  <c r="L451" i="1"/>
  <c r="L369" i="1"/>
  <c r="L332" i="1"/>
  <c r="L307" i="1"/>
  <c r="L280" i="1"/>
  <c r="L268" i="1"/>
  <c r="L254" i="1"/>
  <c r="L240" i="1"/>
  <c r="L134" i="1"/>
  <c r="L106" i="1"/>
  <c r="L1210" i="1"/>
  <c r="L1178" i="1"/>
  <c r="L959" i="1"/>
  <c r="L560" i="1"/>
  <c r="L293" i="1"/>
  <c r="L69" i="1"/>
  <c r="L43" i="1"/>
  <c r="L17" i="1"/>
  <c r="L892" i="1"/>
  <c r="L866" i="1"/>
  <c r="L841" i="1"/>
  <c r="L829" i="1"/>
  <c r="L732" i="1"/>
  <c r="L368" i="1"/>
  <c r="L239" i="1"/>
  <c r="L92" i="1"/>
  <c r="L717" i="1"/>
  <c r="L305" i="1"/>
  <c r="L1263" i="1"/>
  <c r="L970" i="1"/>
  <c r="L701" i="1"/>
  <c r="L615" i="1"/>
  <c r="L580" i="1"/>
  <c r="L461" i="1"/>
  <c r="L447" i="1"/>
  <c r="L91" i="1"/>
  <c r="L15" i="1"/>
  <c r="L138" i="1"/>
  <c r="L1039" i="1"/>
  <c r="L1023" i="1"/>
  <c r="L951" i="1"/>
  <c r="L798" i="1"/>
  <c r="L170" i="1"/>
  <c r="L811" i="1"/>
  <c r="L744" i="1"/>
  <c r="L328" i="1"/>
  <c r="L827" i="1"/>
  <c r="L795" i="1"/>
  <c r="L639" i="1"/>
  <c r="L484" i="1"/>
  <c r="L24" i="1"/>
  <c r="L887" i="1"/>
  <c r="L725" i="1"/>
  <c r="L23" i="1"/>
  <c r="L793" i="1"/>
  <c r="L742" i="1"/>
  <c r="L51" i="1"/>
  <c r="L808" i="1"/>
  <c r="L637" i="1"/>
  <c r="L602" i="1"/>
  <c r="L482" i="1"/>
  <c r="L418" i="1"/>
  <c r="L129" i="1"/>
  <c r="L1250" i="1"/>
  <c r="L584" i="1"/>
  <c r="L499" i="1"/>
  <c r="L340" i="1"/>
  <c r="L940" i="1"/>
  <c r="L834" i="1"/>
  <c r="L630" i="1"/>
  <c r="L365" i="1"/>
  <c r="L193" i="1"/>
  <c r="L232" i="1"/>
  <c r="L767" i="1"/>
  <c r="L446" i="1"/>
  <c r="L30" i="1"/>
  <c r="L1209" i="1"/>
  <c r="L968" i="1"/>
  <c r="L475" i="1"/>
  <c r="L460" i="1"/>
  <c r="L939" i="1"/>
  <c r="L613" i="1"/>
  <c r="L531" i="1"/>
  <c r="L511" i="1"/>
  <c r="L445" i="1"/>
  <c r="L222" i="1"/>
  <c r="L781" i="1"/>
  <c r="L121" i="1"/>
  <c r="L42" i="1"/>
  <c r="L1099" i="1"/>
  <c r="L848" i="1"/>
  <c r="L302" i="1"/>
  <c r="L236" i="1"/>
  <c r="L188" i="1"/>
  <c r="L1206" i="1"/>
  <c r="L1054" i="1"/>
  <c r="L891" i="1"/>
  <c r="L877" i="1"/>
  <c r="L713" i="1"/>
  <c r="L443" i="1"/>
  <c r="L363" i="1"/>
  <c r="L104" i="1"/>
  <c r="L74" i="1"/>
  <c r="L25" i="1"/>
  <c r="L1080" i="1"/>
  <c r="L249" i="1"/>
  <c r="L153" i="1"/>
  <c r="L919" i="1"/>
  <c r="L586" i="1"/>
  <c r="L1065" i="1"/>
  <c r="L500" i="1"/>
  <c r="L199" i="1"/>
  <c r="L182" i="1"/>
  <c r="L984" i="1"/>
  <c r="L906" i="1"/>
  <c r="L698" i="1"/>
  <c r="L847" i="1"/>
  <c r="L712" i="1"/>
  <c r="L527" i="1"/>
  <c r="L487" i="1"/>
  <c r="L442" i="1"/>
  <c r="L315" i="1"/>
  <c r="L285" i="1"/>
  <c r="L1240" i="1"/>
  <c r="L1037" i="1"/>
  <c r="L982" i="1"/>
  <c r="L813" i="1"/>
  <c r="L610" i="1"/>
  <c r="L457" i="1"/>
  <c r="L779" i="1"/>
  <c r="L696" i="1"/>
  <c r="L526" i="1"/>
  <c r="L264" i="1"/>
  <c r="L250" i="1"/>
  <c r="L202" i="1"/>
  <c r="L1224" i="1"/>
  <c r="L963" i="1"/>
  <c r="L828" i="1"/>
  <c r="L1095" i="1"/>
  <c r="L343" i="1"/>
  <c r="L1000" i="1"/>
  <c r="L470" i="1"/>
  <c r="L38" i="1"/>
  <c r="L743" i="1"/>
  <c r="L675" i="1"/>
  <c r="L624" i="1"/>
  <c r="L501" i="1"/>
  <c r="L794" i="1"/>
  <c r="L674" i="1"/>
  <c r="L824" i="1"/>
  <c r="L295" i="1"/>
  <c r="L99" i="1"/>
  <c r="L1092" i="1"/>
  <c r="L1251" i="1"/>
  <c r="L918" i="1"/>
  <c r="L1010" i="1"/>
  <c r="L534" i="1"/>
  <c r="L616" i="1"/>
  <c r="L16" i="1"/>
  <c r="L1282" i="1"/>
  <c r="L853" i="1"/>
  <c r="L689" i="1"/>
  <c r="L433" i="1"/>
  <c r="L431" i="1"/>
  <c r="L1234" i="1"/>
  <c r="L125" i="1"/>
  <c r="L1285" i="1"/>
  <c r="L1009" i="1"/>
  <c r="L366" i="1"/>
  <c r="L79" i="1"/>
  <c r="L111" i="1"/>
  <c r="L228" i="1"/>
  <c r="L739" i="1"/>
  <c r="L568" i="1"/>
  <c r="L928" i="1"/>
  <c r="L690" i="1"/>
  <c r="L1177" i="1"/>
  <c r="L339" i="1"/>
  <c r="L338" i="1"/>
  <c r="L195" i="1"/>
  <c r="L355" i="1"/>
  <c r="L354" i="1"/>
  <c r="L993" i="1"/>
  <c r="L1249" i="1"/>
  <c r="L1044" i="1"/>
  <c r="L652" i="1"/>
  <c r="L567" i="1"/>
  <c r="L399" i="1"/>
  <c r="L32" i="1"/>
  <c r="L929" i="1"/>
  <c r="L1043" i="1"/>
  <c r="L942" i="1"/>
  <c r="L581" i="1"/>
  <c r="L416" i="1"/>
  <c r="L337" i="1"/>
  <c r="L194" i="1"/>
  <c r="L971" i="1"/>
  <c r="L617" i="1"/>
  <c r="L449" i="1"/>
  <c r="L65" i="1"/>
  <c r="L517" i="1"/>
  <c r="L599" i="1"/>
  <c r="L543" i="1"/>
  <c r="L1083" i="1"/>
  <c r="L126" i="1"/>
  <c r="L13" i="1"/>
  <c r="L822" i="1"/>
  <c r="L823" i="1"/>
  <c r="L391" i="1"/>
  <c r="L1028" i="1"/>
  <c r="L148" i="1"/>
  <c r="L772" i="1"/>
  <c r="L233" i="1"/>
  <c r="L378" i="1"/>
  <c r="L1053" i="1"/>
  <c r="L826" i="1"/>
  <c r="L1134" i="1"/>
  <c r="L333" i="1"/>
  <c r="L191" i="1"/>
  <c r="L1190" i="1"/>
  <c r="L519" i="1"/>
  <c r="L657" i="1"/>
  <c r="L176" i="1"/>
  <c r="L941" i="1"/>
  <c r="L787" i="1"/>
  <c r="L705" i="1"/>
  <c r="L150" i="1"/>
  <c r="L663" i="1"/>
  <c r="L244" i="1"/>
  <c r="L309" i="1"/>
  <c r="L1088" i="1"/>
  <c r="L1208" i="1"/>
  <c r="L357" i="1"/>
  <c r="L76" i="1"/>
  <c r="L1145" i="1"/>
  <c r="L541" i="1"/>
  <c r="L423" i="1"/>
  <c r="L1115" i="1"/>
  <c r="L1013" i="1"/>
  <c r="L489" i="1"/>
  <c r="L1127" i="1"/>
  <c r="L39" i="1"/>
  <c r="L956" i="1"/>
  <c r="L760" i="1"/>
  <c r="L694" i="1"/>
  <c r="L678" i="1"/>
  <c r="L720" i="1"/>
  <c r="L410" i="1"/>
  <c r="L1166" i="1"/>
  <c r="L1286" i="1"/>
  <c r="L1025" i="1"/>
  <c r="L648" i="1"/>
  <c r="L1042" i="1"/>
  <c r="L570" i="1"/>
  <c r="L738" i="1"/>
  <c r="L700" i="1"/>
  <c r="L716" i="1"/>
  <c r="L1193" i="1"/>
  <c r="L709" i="1"/>
  <c r="L667" i="1"/>
  <c r="L838" i="1"/>
  <c r="L821" i="1"/>
  <c r="L1257" i="1"/>
  <c r="L784" i="1"/>
  <c r="L456" i="1"/>
  <c r="L127" i="1"/>
  <c r="L358" i="1"/>
  <c r="L925" i="1"/>
  <c r="L221" i="1"/>
  <c r="L532" i="1"/>
  <c r="L546" i="1"/>
  <c r="L659" i="1"/>
  <c r="L1047" i="1"/>
  <c r="L981" i="1"/>
  <c r="L873" i="1"/>
  <c r="L1204" i="1"/>
  <c r="L37" i="1"/>
  <c r="L1223" i="1"/>
  <c r="L991" i="1"/>
  <c r="L913" i="1"/>
  <c r="L1233" i="1"/>
  <c r="L35" i="1"/>
  <c r="L441" i="1"/>
  <c r="L1205" i="1"/>
  <c r="L909" i="1"/>
  <c r="L223" i="1"/>
  <c r="L899" i="1"/>
  <c r="L889" i="1"/>
  <c r="L486" i="1"/>
  <c r="L1226" i="1"/>
  <c r="L27" i="1"/>
  <c r="L783" i="1"/>
  <c r="L1087" i="1"/>
  <c r="L64" i="1"/>
  <c r="L227" i="1"/>
  <c r="L89" i="1"/>
  <c r="L1128" i="1"/>
  <c r="L641" i="1"/>
  <c r="L1101" i="1"/>
  <c r="L790" i="1"/>
  <c r="L1218" i="1"/>
  <c r="L319" i="1"/>
  <c r="L1239" i="1"/>
  <c r="L1070" i="1"/>
  <c r="L921" i="1"/>
  <c r="L496" i="1"/>
  <c r="L1060" i="1"/>
  <c r="L48" i="1"/>
  <c r="L980" i="1"/>
  <c r="L183" i="1"/>
  <c r="L861" i="1"/>
  <c r="L321" i="1"/>
  <c r="L882" i="1"/>
  <c r="L421" i="1"/>
  <c r="L908" i="1"/>
  <c r="L452" i="1"/>
  <c r="L506" i="1"/>
  <c r="L879" i="1"/>
  <c r="L306" i="1"/>
  <c r="L439" i="1"/>
  <c r="L1276" i="1"/>
  <c r="L629" i="1"/>
  <c r="L642" i="1"/>
  <c r="L851" i="1"/>
  <c r="L522" i="1"/>
  <c r="L505" i="1"/>
  <c r="L924" i="1"/>
  <c r="L1094" i="1"/>
  <c r="L780" i="1"/>
  <c r="L317" i="1"/>
  <c r="L1011" i="1"/>
  <c r="L565" i="1"/>
  <c r="L766" i="1"/>
  <c r="L1140" i="1"/>
  <c r="L1160" i="1"/>
  <c r="L559" i="1"/>
  <c r="L1124" i="1"/>
  <c r="L469" i="1"/>
  <c r="L97" i="1"/>
  <c r="L100" i="1"/>
  <c r="L1109" i="1"/>
  <c r="L300" i="1"/>
  <c r="L1188" i="1"/>
  <c r="L1278" i="1"/>
  <c r="L382" i="1"/>
  <c r="L801" i="1"/>
  <c r="L164" i="1"/>
  <c r="L258" i="1"/>
  <c r="L1253" i="1"/>
  <c r="L721" i="1"/>
  <c r="L895" i="1"/>
  <c r="L488" i="1"/>
  <c r="L495" i="1"/>
  <c r="L986" i="1"/>
  <c r="L1015" i="1"/>
  <c r="L655" i="1"/>
  <c r="L90" i="1"/>
  <c r="L703" i="1"/>
  <c r="L516" i="1"/>
  <c r="L83" i="1"/>
  <c r="L818" i="1"/>
  <c r="L729" i="1"/>
  <c r="L817" i="1"/>
  <c r="L435" i="1"/>
  <c r="L912" i="1"/>
  <c r="L389" i="1"/>
  <c r="L273" i="1"/>
  <c r="L312" i="1"/>
  <c r="L1237" i="1"/>
  <c r="L987" i="1"/>
  <c r="L12" i="1"/>
  <c r="L476" i="1"/>
  <c r="L409" i="1"/>
  <c r="L1121" i="1"/>
  <c r="L872" i="1"/>
  <c r="L1262" i="1"/>
  <c r="L464" i="1"/>
  <c r="L1105" i="1"/>
  <c r="L1135" i="1"/>
  <c r="L967" i="1"/>
  <c r="L156" i="1"/>
  <c r="L1270" i="1"/>
  <c r="L178" i="1"/>
  <c r="L110" i="1"/>
  <c r="L270" i="1"/>
  <c r="L686" i="1"/>
  <c r="L521" i="1"/>
  <c r="L747" i="1"/>
  <c r="L815" i="1"/>
  <c r="L408" i="1"/>
  <c r="L1213" i="1"/>
  <c r="L1274" i="1"/>
  <c r="L791" i="1"/>
  <c r="L212" i="1"/>
  <c r="L211" i="1"/>
  <c r="L88" i="1"/>
  <c r="L44" i="1"/>
  <c r="L1008" i="1"/>
  <c r="L974" i="1"/>
  <c r="L858" i="1"/>
  <c r="L1078" i="1"/>
  <c r="L274" i="1"/>
  <c r="L1202" i="1"/>
  <c r="L671" i="1"/>
  <c r="L842" i="1"/>
  <c r="L381" i="1"/>
  <c r="L119" i="1"/>
  <c r="L318" i="1"/>
  <c r="L969" i="1"/>
  <c r="L1230" i="1"/>
  <c r="L1148" i="1"/>
  <c r="L1091" i="1"/>
  <c r="L1284" i="1"/>
  <c r="L260" i="1"/>
  <c r="L402" i="1"/>
  <c r="L1024" i="1"/>
  <c r="L310" i="1"/>
  <c r="L380" i="1"/>
  <c r="L997" i="1"/>
  <c r="L640" i="1"/>
  <c r="L1156" i="1"/>
  <c r="L1174" i="1"/>
  <c r="L1186" i="1"/>
  <c r="L1004" i="1"/>
  <c r="L205" i="1"/>
  <c r="L33" i="1"/>
  <c r="L571" i="1"/>
  <c r="L614" i="1"/>
  <c r="L765" i="1"/>
  <c r="L1256" i="1"/>
  <c r="L558" i="1"/>
  <c r="L437" i="1"/>
  <c r="L294" i="1"/>
  <c r="L432" i="1"/>
  <c r="L643" i="1"/>
  <c r="L1176" i="1"/>
  <c r="L670" i="1"/>
  <c r="L1142" i="1"/>
  <c r="L536" i="1"/>
  <c r="L251" i="1"/>
  <c r="L598" i="1"/>
  <c r="L786" i="1"/>
  <c r="L1268" i="1"/>
  <c r="L796" i="1"/>
  <c r="L220" i="1"/>
  <c r="L70" i="1"/>
  <c r="L28" i="1"/>
  <c r="L544" i="1"/>
  <c r="L334" i="1"/>
  <c r="L1235" i="1"/>
  <c r="L281" i="1"/>
  <c r="L413" i="1"/>
  <c r="L1058" i="1"/>
  <c r="L922" i="1"/>
  <c r="L802" i="1"/>
  <c r="L297" i="1"/>
  <c r="L238" i="1"/>
  <c r="L684" i="1"/>
  <c r="L662" i="1"/>
  <c r="L550" i="1"/>
  <c r="L341" i="1"/>
  <c r="L943" i="1"/>
  <c r="L755" i="1"/>
  <c r="L673" i="1"/>
  <c r="L778" i="1"/>
  <c r="L245" i="1"/>
  <c r="L1141" i="1"/>
  <c r="L905" i="1"/>
  <c r="L888" i="1"/>
  <c r="L1153" i="1"/>
  <c r="L272" i="1"/>
  <c r="L1085" i="1"/>
  <c r="L870" i="1"/>
  <c r="L259" i="1"/>
  <c r="L275" i="1"/>
  <c r="L1143" i="1"/>
  <c r="L1260" i="1"/>
  <c r="L1100" i="1"/>
  <c r="L606" i="1"/>
  <c r="L1252" i="1"/>
  <c r="L837" i="1"/>
  <c r="L1108" i="1"/>
  <c r="L329" i="1"/>
  <c r="L316" i="1"/>
  <c r="L1199" i="1"/>
  <c r="L160" i="1"/>
  <c r="L279" i="1"/>
  <c r="L1164" i="1"/>
  <c r="L994" i="1"/>
  <c r="L890" i="1"/>
  <c r="L102" i="1"/>
  <c r="L788" i="1"/>
  <c r="L373" i="1"/>
  <c r="L436" i="1"/>
  <c r="L1275" i="1"/>
  <c r="L901" i="1"/>
  <c r="L1068" i="1"/>
  <c r="L1131" i="1"/>
  <c r="L132" i="1"/>
  <c r="L179" i="1"/>
  <c r="L352" i="1"/>
  <c r="L434" i="1"/>
  <c r="L745" i="1"/>
  <c r="L530" i="1"/>
  <c r="L342" i="1"/>
  <c r="L468" i="1"/>
  <c r="L1096" i="1"/>
  <c r="L105" i="1"/>
  <c r="L1019" i="1"/>
  <c r="L173" i="1"/>
  <c r="L583" i="1"/>
  <c r="L14" i="1"/>
  <c r="L638" i="1"/>
  <c r="L21" i="1"/>
  <c r="L364" i="1"/>
  <c r="L843" i="1"/>
  <c r="L860" i="1"/>
  <c r="L782" i="1"/>
  <c r="L1165" i="1"/>
  <c r="L292" i="1"/>
  <c r="L957" i="1"/>
  <c r="L131" i="1"/>
  <c r="L836" i="1"/>
  <c r="L172" i="1"/>
  <c r="L904" i="1"/>
  <c r="L140" i="1"/>
  <c r="L314" i="1"/>
  <c r="L518" i="1"/>
  <c r="L886" i="1"/>
  <c r="L226" i="1"/>
  <c r="L554" i="1"/>
  <c r="L214" i="1"/>
  <c r="L542" i="1"/>
  <c r="L612" i="1"/>
  <c r="L596" i="1"/>
  <c r="L299" i="1"/>
  <c r="L371" i="1"/>
  <c r="L504" i="1"/>
  <c r="L493" i="1"/>
  <c r="L894" i="1"/>
  <c r="L491" i="1"/>
  <c r="L335" i="1"/>
  <c r="L910" i="1"/>
  <c r="L1212" i="1"/>
  <c r="L874" i="1"/>
  <c r="L1169" i="1"/>
  <c r="L999" i="1"/>
  <c r="L653" i="1"/>
  <c r="L169" i="1"/>
  <c r="L401" i="1"/>
  <c r="L520" i="1"/>
  <c r="L72" i="1"/>
  <c r="L711" i="1"/>
  <c r="L405" i="1"/>
  <c r="L45" i="1"/>
  <c r="L1012" i="1"/>
  <c r="L710" i="1"/>
  <c r="L80" i="1"/>
  <c r="L881" i="1"/>
  <c r="L217" i="1"/>
  <c r="L1220" i="1"/>
  <c r="L1055" i="1"/>
  <c r="L210" i="1"/>
  <c r="L978" i="1"/>
  <c r="L728" i="1"/>
  <c r="L255" i="1"/>
  <c r="L1071" i="1"/>
  <c r="L592" i="1"/>
  <c r="L163" i="1"/>
  <c r="L724" i="1"/>
  <c r="L752" i="1"/>
  <c r="L1243" i="1"/>
  <c r="L819" i="1"/>
  <c r="L579" i="1"/>
  <c r="L749" i="1"/>
  <c r="L854" i="1"/>
  <c r="L979" i="1"/>
  <c r="L174" i="1"/>
  <c r="L345" i="1"/>
  <c r="L825" i="1"/>
  <c r="L94" i="1"/>
  <c r="L611" i="1"/>
  <c r="L665" i="1"/>
  <c r="L862" i="1"/>
  <c r="L215" i="1"/>
  <c r="L54" i="1"/>
  <c r="L1219" i="1"/>
  <c r="L1215" i="1"/>
  <c r="L1238" i="1"/>
  <c r="L1273" i="1"/>
  <c r="L327" i="1"/>
  <c r="L1057" i="1"/>
  <c r="L288" i="1"/>
  <c r="L477" i="1"/>
  <c r="L805" i="1"/>
  <c r="L1191" i="1"/>
  <c r="L915" i="1"/>
  <c r="L582" i="1"/>
  <c r="L1246" i="1"/>
  <c r="L455" i="1"/>
  <c r="L1123" i="1"/>
  <c r="L814" i="1"/>
  <c r="L203" i="1"/>
  <c r="L577" i="1"/>
  <c r="L985" i="1"/>
  <c r="L1038" i="1"/>
  <c r="L450" i="1"/>
  <c r="L201" i="1"/>
  <c r="L623" i="1"/>
  <c r="L458" i="1"/>
  <c r="L1236" i="1"/>
  <c r="L726" i="1"/>
  <c r="L1111" i="1"/>
  <c r="L384" i="1"/>
  <c r="L661" i="1"/>
  <c r="L958" i="1"/>
  <c r="L1075" i="1"/>
  <c r="L770" i="1"/>
  <c r="L246" i="1"/>
  <c r="L1229" i="1"/>
  <c r="L1069" i="1"/>
  <c r="L1150" i="1"/>
  <c r="L459" i="1"/>
  <c r="L677" i="1"/>
  <c r="L277" i="1"/>
  <c r="L576" i="1"/>
  <c r="L1248" i="1"/>
  <c r="L323" i="1"/>
  <c r="L876" i="1"/>
  <c r="L235" i="1"/>
  <c r="L234" i="1"/>
  <c r="L481" i="1"/>
  <c r="L403" i="1"/>
  <c r="L1125" i="1"/>
  <c r="L1093" i="1"/>
  <c r="L290" i="1"/>
  <c r="L622" i="1"/>
  <c r="L296" i="1"/>
  <c r="L10" i="1"/>
  <c r="L679" i="1"/>
  <c r="L331" i="1"/>
  <c r="L115" i="1"/>
  <c r="L832" i="1"/>
  <c r="L31" i="1"/>
  <c r="L538" i="1"/>
  <c r="L649" i="1"/>
  <c r="L972" i="1"/>
  <c r="L923" i="1"/>
  <c r="L633" i="1"/>
  <c r="L804" i="1"/>
  <c r="L22" i="1"/>
  <c r="L1265" i="1"/>
  <c r="L257" i="1"/>
  <c r="L1126" i="1"/>
  <c r="L555" i="1"/>
  <c r="L483" i="1"/>
  <c r="L128" i="1"/>
  <c r="L362" i="1"/>
  <c r="L118" i="1"/>
  <c r="L1119" i="1"/>
  <c r="L344" i="1"/>
  <c r="L896" i="1"/>
  <c r="L376" i="1"/>
  <c r="L262" i="1"/>
  <c r="L840" i="1"/>
  <c r="L322" i="1"/>
  <c r="L1146" i="1"/>
  <c r="L1021" i="1"/>
  <c r="L883" i="1"/>
  <c r="L1030" i="1"/>
  <c r="L393" i="1"/>
  <c r="L931" i="1"/>
  <c r="L135" i="1"/>
  <c r="L964" i="1"/>
  <c r="L320" i="1"/>
  <c r="L52" i="1"/>
  <c r="L78" i="1"/>
  <c r="L291" i="1"/>
  <c r="L869" i="1"/>
  <c r="L1217" i="1"/>
  <c r="L718" i="1"/>
  <c r="L1269" i="1"/>
  <c r="L377" i="1"/>
  <c r="L708" i="1"/>
  <c r="L142" i="1"/>
  <c r="L197" i="1"/>
  <c r="L360" i="1"/>
  <c r="L1073" i="1"/>
  <c r="L248" i="1"/>
  <c r="L601" i="1"/>
  <c r="L422" i="1"/>
  <c r="L207" i="1"/>
  <c r="L474" i="1"/>
  <c r="L96" i="1"/>
  <c r="L650" i="1"/>
  <c r="L1201" i="1"/>
  <c r="L144" i="1"/>
  <c r="L406" i="1"/>
  <c r="L440" i="1"/>
  <c r="L271" i="1"/>
  <c r="L737" i="1"/>
  <c r="L533" i="1"/>
  <c r="L1195" i="1"/>
  <c r="L625" i="1"/>
  <c r="L462" i="1"/>
  <c r="L1266" i="1"/>
  <c r="L900" i="1"/>
  <c r="L1287" i="1"/>
  <c r="L75" i="1"/>
  <c r="L515" i="1"/>
  <c r="L656" i="1"/>
  <c r="L326" i="1"/>
  <c r="L429" i="1"/>
  <c r="L647" i="1"/>
  <c r="L590" i="1"/>
  <c r="L58" i="1"/>
  <c r="L145" i="1"/>
  <c r="L693" i="1"/>
  <c r="L1261" i="1"/>
  <c r="L1222" i="1"/>
  <c r="L388" i="1"/>
  <c r="L934" i="1"/>
  <c r="L1034" i="1"/>
  <c r="L1289" i="1"/>
  <c r="L953" i="1"/>
  <c r="L545" i="1"/>
  <c r="L171" i="1"/>
  <c r="L988" i="1"/>
  <c r="L537" i="1"/>
  <c r="L820" i="1"/>
  <c r="L1112" i="1"/>
  <c r="L965" i="1"/>
  <c r="L591" i="1"/>
  <c r="L998" i="1"/>
  <c r="L187" i="1"/>
  <c r="L759" i="1"/>
  <c r="L569" i="1"/>
  <c r="L561" i="1"/>
  <c r="L253" i="1"/>
  <c r="L857" i="1"/>
  <c r="L1117" i="1"/>
  <c r="L512" i="1"/>
  <c r="L917" i="1"/>
  <c r="L112" i="1"/>
  <c r="L1132" i="1"/>
  <c r="L575" i="1"/>
  <c r="L628" i="1"/>
  <c r="L771" i="1"/>
  <c r="L603" i="1"/>
  <c r="L1032" i="1"/>
  <c r="L1114" i="1"/>
  <c r="L1227" i="1"/>
  <c r="L634" i="1"/>
  <c r="L283" i="1"/>
  <c r="L1152" i="1"/>
  <c r="L1061" i="1"/>
  <c r="L855" i="1"/>
  <c r="L276" i="1"/>
  <c r="L185" i="1"/>
  <c r="L1003" i="1"/>
  <c r="L415" i="1"/>
  <c r="L722" i="1"/>
  <c r="L1110" i="1"/>
  <c r="L604" i="1"/>
  <c r="L286" i="1"/>
  <c r="L1187" i="1"/>
  <c r="L359" i="1"/>
  <c r="L589" i="1"/>
  <c r="L394" i="1"/>
  <c r="L1247" i="1"/>
  <c r="L243" i="1"/>
  <c r="L1170" i="1"/>
  <c r="L448" i="1"/>
  <c r="L587" i="1"/>
  <c r="L151" i="1"/>
  <c r="L1214" i="1"/>
  <c r="L353" i="1"/>
  <c r="L920" i="1"/>
  <c r="L1059" i="1"/>
  <c r="L731" i="1"/>
  <c r="L267" i="1"/>
  <c r="L425" i="1"/>
  <c r="L1107" i="1"/>
  <c r="L751" i="1"/>
  <c r="L514" i="1"/>
  <c r="L1255" i="1"/>
  <c r="L278" i="1"/>
  <c r="L230" i="1"/>
  <c r="L654" i="1"/>
  <c r="L699" i="1"/>
  <c r="L1147" i="1"/>
  <c r="L480" i="1"/>
  <c r="L646" i="1"/>
  <c r="L417" i="1"/>
  <c r="L768" i="1"/>
  <c r="L627" i="1"/>
  <c r="L1225" i="1"/>
  <c r="L1001" i="1"/>
  <c r="L471" i="1"/>
  <c r="L1203" i="1"/>
  <c r="L1067" i="1"/>
  <c r="L465" i="1"/>
  <c r="L852" i="1"/>
  <c r="L878" i="1"/>
  <c r="L977" i="1"/>
  <c r="L757" i="1"/>
  <c r="L1052" i="1"/>
  <c r="L1098" i="1"/>
  <c r="L1254" i="1"/>
  <c r="L158" i="1"/>
  <c r="L1137" i="1"/>
  <c r="L348" i="1"/>
  <c r="L932" i="1"/>
  <c r="L120" i="1"/>
  <c r="L880" i="1"/>
  <c r="L574" i="1"/>
  <c r="L175" i="1"/>
  <c r="L1033" i="1"/>
  <c r="L392" i="1"/>
  <c r="L1048" i="1"/>
  <c r="L375" i="1"/>
  <c r="L927" i="1"/>
  <c r="L635" i="1"/>
  <c r="L753" i="1"/>
  <c r="L11" i="1"/>
  <c r="L206" i="1"/>
  <c r="L528" i="1"/>
  <c r="L1197" i="1"/>
  <c r="L688" i="1"/>
  <c r="L152" i="1"/>
  <c r="L379" i="1"/>
  <c r="L1258" i="1"/>
  <c r="L605" i="1"/>
  <c r="L1116" i="1"/>
  <c r="L466" i="1"/>
  <c r="L1185" i="1"/>
  <c r="L143" i="1"/>
  <c r="L704" i="1"/>
  <c r="L1026" i="1"/>
  <c r="L47" i="1"/>
  <c r="L113" i="1"/>
  <c r="L903" i="1"/>
  <c r="L875" i="1"/>
  <c r="L839" i="1"/>
  <c r="L198" i="1"/>
  <c r="L350" i="1"/>
  <c r="L816" i="1"/>
  <c r="L1122" i="1"/>
  <c r="L325" i="1"/>
  <c r="L219" i="1"/>
  <c r="L697" i="1"/>
  <c r="L109" i="1"/>
  <c r="L893" i="1"/>
  <c r="L82" i="1"/>
  <c r="L347" i="1"/>
  <c r="L1216" i="1"/>
  <c r="L1267" i="1"/>
  <c r="L600" i="1"/>
  <c r="L374" i="1"/>
  <c r="L706" i="1"/>
  <c r="L508" i="1"/>
  <c r="L807" i="1"/>
  <c r="L252" i="1"/>
  <c r="L680" i="1"/>
  <c r="L1040" i="1"/>
  <c r="L687" i="1"/>
  <c r="L916" i="1"/>
  <c r="L937" i="1"/>
  <c r="L595" i="1"/>
  <c r="L1050" i="1"/>
  <c r="L797" i="1"/>
  <c r="L692" i="1"/>
  <c r="L157" i="1"/>
  <c r="L59" i="1"/>
  <c r="L419" i="1"/>
  <c r="L741" i="1"/>
  <c r="L216" i="1"/>
  <c r="L831" i="1"/>
  <c r="L947" i="1"/>
  <c r="L1189" i="1"/>
  <c r="L540" i="1"/>
  <c r="L631" i="1"/>
  <c r="L108" i="1"/>
  <c r="L473" i="1"/>
  <c r="L184" i="1"/>
  <c r="L1179" i="1"/>
  <c r="L547" i="1"/>
  <c r="L63" i="1"/>
  <c r="L597" i="1"/>
  <c r="L180" i="1"/>
  <c r="L346" i="1"/>
  <c r="L769" i="1"/>
  <c r="L952" i="1"/>
  <c r="L498" i="1"/>
  <c r="L224" i="1"/>
  <c r="L535" i="1"/>
  <c r="L49" i="1"/>
  <c r="L1029" i="1"/>
  <c r="L101" i="1"/>
  <c r="L261" i="1"/>
  <c r="L308" i="1"/>
  <c r="L1031" i="1"/>
  <c r="L933" i="1"/>
  <c r="L265" i="1"/>
  <c r="L67" i="1"/>
  <c r="L1167" i="1"/>
  <c r="L833" i="1"/>
  <c r="L181" i="1"/>
  <c r="L1103" i="1"/>
  <c r="L41" i="1"/>
  <c r="L313" i="1"/>
  <c r="L756" i="1"/>
  <c r="L367" i="1"/>
  <c r="L213" i="1"/>
  <c r="L247" i="1"/>
  <c r="L865" i="1"/>
  <c r="L263" i="1"/>
  <c r="L1264" i="1"/>
  <c r="L167" i="1"/>
  <c r="L1158" i="1"/>
  <c r="L103" i="1"/>
  <c r="L1161" i="1"/>
  <c r="L155" i="1"/>
  <c r="L53" i="1"/>
  <c r="L1090" i="1"/>
  <c r="L1138" i="1"/>
  <c r="L1175" i="1"/>
  <c r="L66" i="1"/>
  <c r="L1079" i="1"/>
  <c r="L585" i="1"/>
  <c r="L124" i="1"/>
  <c r="L715" i="1"/>
  <c r="L385" i="1"/>
  <c r="L289" i="1"/>
  <c r="L864" i="1"/>
  <c r="L370" i="1"/>
  <c r="L503" i="1"/>
  <c r="L186" i="1"/>
  <c r="L746" i="1"/>
  <c r="L114" i="1"/>
  <c r="L681" i="1"/>
  <c r="L730" i="1"/>
  <c r="L1277" i="1"/>
  <c r="L1041" i="1"/>
  <c r="L856" i="1"/>
  <c r="L758" i="1"/>
  <c r="L444" i="1"/>
  <c r="L785" i="1"/>
  <c r="L618" i="1"/>
  <c r="L1192" i="1"/>
  <c r="L1290" i="1"/>
  <c r="L549" i="1"/>
  <c r="L1133" i="1"/>
  <c r="L552" i="1"/>
  <c r="L1049" i="1"/>
  <c r="L301" i="1"/>
  <c r="L162" i="1"/>
  <c r="L754" i="1"/>
  <c r="L390" i="1"/>
  <c r="L467" i="1"/>
  <c r="L1062" i="1"/>
  <c r="L835" i="1"/>
  <c r="L897" i="1"/>
  <c r="L478" i="1"/>
  <c r="L930" i="1"/>
  <c r="L806" i="1"/>
  <c r="L1084" i="1"/>
  <c r="L800" i="1"/>
  <c r="L740" i="1"/>
  <c r="L430" i="1"/>
  <c r="L651" i="1"/>
  <c r="L330" i="1"/>
  <c r="L1002" i="1"/>
  <c r="L1022" i="1"/>
  <c r="L269" i="1"/>
  <c r="L122" i="1"/>
  <c r="L1155" i="1"/>
  <c r="L356" i="1"/>
  <c r="L523" i="1"/>
  <c r="L161" i="1"/>
  <c r="L914" i="1"/>
  <c r="L463" i="1"/>
  <c r="L20" i="1"/>
  <c r="L34" i="1"/>
  <c r="L149" i="1"/>
  <c r="L995" i="1"/>
  <c r="L1051" i="1"/>
  <c r="L81" i="1"/>
  <c r="L1045" i="1"/>
  <c r="L62" i="1"/>
  <c r="L983" i="1"/>
  <c r="L287" i="1"/>
  <c r="L736" i="1"/>
  <c r="L666" i="1"/>
  <c r="L1242" i="1"/>
  <c r="L351" i="1"/>
  <c r="L868" i="1"/>
  <c r="L902" i="1"/>
  <c r="L1173" i="1"/>
  <c r="L1106" i="1"/>
  <c r="L966" i="1"/>
  <c r="L400" i="1"/>
  <c r="L1198" i="1"/>
  <c r="L407" i="1"/>
  <c r="L68" i="1"/>
  <c r="L196" i="1"/>
  <c r="L492" i="1"/>
  <c r="L1104" i="1"/>
  <c r="L420" i="1"/>
  <c r="L497" i="1"/>
  <c r="L911" i="1"/>
  <c r="L237" i="1"/>
  <c r="L1118" i="1"/>
  <c r="L775" i="1"/>
  <c r="L676" i="1"/>
  <c r="L691" i="1"/>
  <c r="L1139" i="1"/>
  <c r="L762" i="1"/>
  <c r="L1184" i="1"/>
  <c r="L472" i="1"/>
  <c r="L189" i="1"/>
  <c r="L139" i="1"/>
  <c r="L40" i="1"/>
  <c r="L304" i="1"/>
  <c r="L658" i="1"/>
  <c r="L1063" i="1"/>
  <c r="L36" i="1"/>
  <c r="L1154" i="1"/>
  <c r="L1014" i="1"/>
  <c r="L1232" i="1"/>
  <c r="L685" i="1"/>
  <c r="L404" i="1"/>
  <c r="L645" i="1"/>
  <c r="L636" i="1"/>
  <c r="L509" i="1"/>
  <c r="L525" i="1"/>
  <c r="L955" i="1"/>
  <c r="L1281" i="1"/>
  <c r="L218" i="1"/>
  <c r="L284" i="1"/>
  <c r="L529" i="1"/>
  <c r="L626" i="1"/>
  <c r="L1082" i="1"/>
  <c r="L996" i="1"/>
  <c r="L485" i="1"/>
  <c r="L166" i="1"/>
  <c r="L727" i="1"/>
  <c r="L990" i="1"/>
  <c r="L77" i="1"/>
  <c r="L414" i="1"/>
  <c r="L1056" i="1"/>
  <c r="L50" i="1"/>
  <c r="L386" i="1"/>
  <c r="L714" i="1"/>
  <c r="L29" i="1"/>
  <c r="L846" i="1"/>
  <c r="L1089" i="1"/>
  <c r="L282" i="1"/>
  <c r="L563" i="1"/>
  <c r="L513" i="1"/>
  <c r="L907" i="1"/>
  <c r="L424" i="1"/>
  <c r="L1194" i="1"/>
  <c r="L1211" i="1"/>
  <c r="L750" i="1"/>
  <c r="L117" i="1"/>
  <c r="L810" i="1"/>
  <c r="L147" i="1"/>
  <c r="L57" i="1"/>
  <c r="L209" i="1"/>
  <c r="L87" i="1"/>
  <c r="L19" i="1"/>
  <c r="L578" i="1"/>
  <c r="L944" i="1"/>
  <c r="L242" i="1"/>
  <c r="L850" i="1"/>
  <c r="L588" i="1"/>
  <c r="L93" i="1"/>
  <c r="L502" i="1"/>
  <c r="L107" i="1"/>
  <c r="L621" i="1"/>
  <c r="L159" i="1"/>
  <c r="L669" i="1"/>
  <c r="L792" i="1"/>
  <c r="L427" i="1"/>
  <c r="L1168" i="1"/>
  <c r="L608" i="1"/>
  <c r="L177" i="1"/>
  <c r="L683" i="1"/>
  <c r="L168" i="1"/>
  <c r="L553" i="1"/>
  <c r="L593" i="1"/>
  <c r="L863" i="1"/>
  <c r="L266" i="1"/>
  <c r="L133" i="1"/>
  <c r="L26" i="1"/>
  <c r="L557" i="1"/>
  <c r="L803" i="1"/>
  <c r="L1136" i="1"/>
  <c r="L9" i="1"/>
  <c r="L141" i="1"/>
  <c r="L154" i="1"/>
  <c r="L556" i="1"/>
  <c r="L954" i="1"/>
  <c r="L562" i="1"/>
  <c r="L241" i="1"/>
  <c r="L761" i="1"/>
  <c r="L849" i="1"/>
  <c r="L116" i="1"/>
  <c r="L225" i="1"/>
  <c r="L682" i="1"/>
  <c r="L1207" i="1"/>
  <c r="L303" i="1"/>
  <c r="L1280" i="1"/>
  <c r="L56" i="1"/>
  <c r="L61" i="1"/>
  <c r="L702" i="1"/>
  <c r="L607" i="1"/>
  <c r="L86" i="1"/>
  <c r="L1172" i="1"/>
  <c r="L774" i="1"/>
  <c r="L989" i="1"/>
  <c r="L1097" i="1"/>
  <c r="L130" i="1"/>
  <c r="L426" i="1"/>
  <c r="L18" i="1"/>
  <c r="L1081" i="1"/>
  <c r="L208" i="1"/>
  <c r="L8" i="1"/>
  <c r="L735" i="1"/>
  <c r="L867" i="1"/>
  <c r="L668" i="1"/>
  <c r="L809" i="1"/>
  <c r="L146" i="1"/>
  <c r="AV58" i="2"/>
  <c r="CZ58" i="2"/>
  <c r="BB58" i="2"/>
  <c r="DF58" i="2"/>
  <c r="V58" i="2"/>
  <c r="CD58" i="2"/>
  <c r="AX58" i="2"/>
  <c r="DJ58" i="2"/>
  <c r="BF58" i="2"/>
  <c r="DP58" i="2"/>
  <c r="AD58" i="2"/>
  <c r="CR58" i="2"/>
  <c r="AJ58" i="2"/>
  <c r="CX58" i="2"/>
  <c r="AZ58" i="2"/>
  <c r="DR58" i="2"/>
  <c r="BL58" i="2"/>
  <c r="BR58" i="2"/>
  <c r="J58" i="2"/>
  <c r="CF58" i="2"/>
  <c r="L58" i="2"/>
  <c r="CN58" i="2"/>
  <c r="P58" i="2"/>
  <c r="CT58" i="2"/>
  <c r="R58" i="2"/>
  <c r="CV58" i="2"/>
  <c r="X58" i="2"/>
  <c r="DD58" i="2"/>
  <c r="AH58" i="2"/>
  <c r="DT58" i="2"/>
  <c r="F58" i="2"/>
  <c r="DL58" i="2"/>
  <c r="N58" i="2"/>
  <c r="Z58" i="2"/>
  <c r="AP58" i="2"/>
  <c r="AB58" i="2"/>
  <c r="AF58" i="2"/>
  <c r="AL58" i="2"/>
  <c r="AN58" i="2"/>
  <c r="AR58" i="2"/>
  <c r="AT58" i="2"/>
  <c r="BN58" i="2"/>
  <c r="BP58" i="2"/>
  <c r="DB58" i="2"/>
  <c r="DH58" i="2"/>
  <c r="DN58" i="2"/>
  <c r="BJ58" i="2"/>
  <c r="D58" i="2"/>
  <c r="H58" i="2"/>
  <c r="BD58" i="2"/>
  <c r="T58" i="2"/>
  <c r="BH58" i="2"/>
  <c r="BT58" i="2"/>
  <c r="CJ58" i="2"/>
  <c r="BV58" i="2"/>
  <c r="BX58" i="2"/>
  <c r="BZ58" i="2"/>
  <c r="CB58" i="2"/>
  <c r="CH58" i="2"/>
  <c r="CL58" i="2"/>
  <c r="CP58" i="2"/>
  <c r="AZ53" i="2"/>
  <c r="DD53" i="2"/>
  <c r="BF53" i="2"/>
  <c r="DJ53" i="2"/>
  <c r="AL53" i="2"/>
  <c r="CT53" i="2"/>
  <c r="AT53" i="2"/>
  <c r="AP53" i="2"/>
  <c r="DB53" i="2"/>
  <c r="AX53" i="2"/>
  <c r="DL53" i="2"/>
  <c r="BN53" i="2"/>
  <c r="X53" i="2"/>
  <c r="CP53" i="2"/>
  <c r="AD53" i="2"/>
  <c r="CX53" i="2"/>
  <c r="AV53" i="2"/>
  <c r="DR53" i="2"/>
  <c r="BL53" i="2"/>
  <c r="BT53" i="2"/>
  <c r="H53" i="2"/>
  <c r="CF53" i="2"/>
  <c r="R53" i="2"/>
  <c r="DF53" i="2"/>
  <c r="V53" i="2"/>
  <c r="DN53" i="2"/>
  <c r="Z53" i="2"/>
  <c r="DP53" i="2"/>
  <c r="AF53" i="2"/>
  <c r="AR53" i="2"/>
  <c r="CN53" i="2"/>
  <c r="CV53" i="2"/>
  <c r="F53" i="2"/>
  <c r="DH53" i="2"/>
  <c r="T53" i="2"/>
  <c r="AB53" i="2"/>
  <c r="AH53" i="2"/>
  <c r="AJ53" i="2"/>
  <c r="AN53" i="2"/>
  <c r="BB53" i="2"/>
  <c r="BD53" i="2"/>
  <c r="BR53" i="2"/>
  <c r="BV53" i="2"/>
  <c r="BH53" i="2"/>
  <c r="BJ53" i="2"/>
  <c r="BP53" i="2"/>
  <c r="BX53" i="2"/>
  <c r="BZ53" i="2"/>
  <c r="CB53" i="2"/>
  <c r="CD53" i="2"/>
  <c r="CH53" i="2"/>
  <c r="CJ53" i="2"/>
  <c r="CL53" i="2"/>
  <c r="CR53" i="2"/>
  <c r="CZ53" i="2"/>
  <c r="DT53" i="2"/>
  <c r="D53" i="2"/>
  <c r="J53" i="2"/>
  <c r="L53" i="2"/>
  <c r="N53" i="2"/>
  <c r="P53" i="2"/>
  <c r="AB48" i="2"/>
  <c r="CF48" i="2"/>
  <c r="AP48" i="2"/>
  <c r="CV48" i="2"/>
  <c r="AT48" i="2"/>
  <c r="CZ48" i="2"/>
  <c r="AV48" i="2"/>
  <c r="DB48" i="2"/>
  <c r="AJ48" i="2"/>
  <c r="CX48" i="2"/>
  <c r="AX48" i="2"/>
  <c r="DJ48" i="2"/>
  <c r="BL48" i="2"/>
  <c r="BR48" i="2"/>
  <c r="N48" i="2"/>
  <c r="CD48" i="2"/>
  <c r="AR48" i="2"/>
  <c r="DT48" i="2"/>
  <c r="BD48" i="2"/>
  <c r="BT48" i="2"/>
  <c r="J48" i="2"/>
  <c r="CP48" i="2"/>
  <c r="R48" i="2"/>
  <c r="DD48" i="2"/>
  <c r="AF48" i="2"/>
  <c r="DR48" i="2"/>
  <c r="BX48" i="2"/>
  <c r="CB48" i="2"/>
  <c r="CH48" i="2"/>
  <c r="CL48" i="2"/>
  <c r="H48" i="2"/>
  <c r="DF48" i="2"/>
  <c r="AH48" i="2"/>
  <c r="AN48" i="2"/>
  <c r="BB48" i="2"/>
  <c r="BF48" i="2"/>
  <c r="BP48" i="2"/>
  <c r="DN48" i="2"/>
  <c r="DP48" i="2"/>
  <c r="P48" i="2"/>
  <c r="T48" i="2"/>
  <c r="CR48" i="2"/>
  <c r="CT48" i="2"/>
  <c r="DH48" i="2"/>
  <c r="DL48" i="2"/>
  <c r="D48" i="2"/>
  <c r="AZ48" i="2"/>
  <c r="BH48" i="2"/>
  <c r="Z48" i="2"/>
  <c r="AL48" i="2"/>
  <c r="BJ48" i="2"/>
  <c r="F48" i="2"/>
  <c r="L48" i="2"/>
  <c r="V48" i="2"/>
  <c r="X48" i="2"/>
  <c r="AD48" i="2"/>
  <c r="BV48" i="2"/>
  <c r="BZ48" i="2"/>
  <c r="BN48" i="2"/>
  <c r="CJ48" i="2"/>
  <c r="CN48" i="2"/>
  <c r="AX16" i="2"/>
  <c r="AX71" i="2" s="1"/>
  <c r="DB16" i="2"/>
  <c r="DB71" i="2" s="1"/>
  <c r="AZ16" i="2"/>
  <c r="AZ71" i="2" s="1"/>
  <c r="DD16" i="2"/>
  <c r="DD71" i="2" s="1"/>
  <c r="D16" i="2"/>
  <c r="BL16" i="2"/>
  <c r="DT16" i="2"/>
  <c r="J16" i="2"/>
  <c r="BR16" i="2"/>
  <c r="AN16" i="2"/>
  <c r="CZ16" i="2"/>
  <c r="AR16" i="2"/>
  <c r="AR71" i="2" s="1"/>
  <c r="DH16" i="2"/>
  <c r="AT16" i="2"/>
  <c r="DJ16" i="2"/>
  <c r="BN16" i="2"/>
  <c r="BN71" i="2" s="1"/>
  <c r="BX16" i="2"/>
  <c r="BX71" i="2" s="1"/>
  <c r="T16" i="2"/>
  <c r="T71" i="2" s="1"/>
  <c r="CP16" i="2"/>
  <c r="Z16" i="2"/>
  <c r="Z71" i="2" s="1"/>
  <c r="CV16" i="2"/>
  <c r="AL16" i="2"/>
  <c r="DR16" i="2"/>
  <c r="DR71" i="2" s="1"/>
  <c r="AH16" i="2"/>
  <c r="AH71" i="2" s="1"/>
  <c r="AV16" i="2"/>
  <c r="AV71" i="2" s="1"/>
  <c r="BP16" i="2"/>
  <c r="F16" i="2"/>
  <c r="F71" i="2" s="1"/>
  <c r="CR16" i="2"/>
  <c r="CR71" i="2" s="1"/>
  <c r="H16" i="2"/>
  <c r="CT16" i="2"/>
  <c r="N16" i="2"/>
  <c r="N71" i="2" s="1"/>
  <c r="DF16" i="2"/>
  <c r="P16" i="2"/>
  <c r="DL16" i="2"/>
  <c r="AD16" i="2"/>
  <c r="BD16" i="2"/>
  <c r="BH16" i="2"/>
  <c r="BJ16" i="2"/>
  <c r="BV16" i="2"/>
  <c r="BV71" i="2" s="1"/>
  <c r="CF16" i="2"/>
  <c r="CF71" i="2" s="1"/>
  <c r="CH16" i="2"/>
  <c r="CJ16" i="2"/>
  <c r="CJ71" i="2" s="1"/>
  <c r="CL16" i="2"/>
  <c r="CX16" i="2"/>
  <c r="DN16" i="2"/>
  <c r="CB16" i="2"/>
  <c r="CB71" i="2" s="1"/>
  <c r="CD16" i="2"/>
  <c r="CN16" i="2"/>
  <c r="CN71" i="2" s="1"/>
  <c r="DP16" i="2"/>
  <c r="DP71" i="2" s="1"/>
  <c r="AF16" i="2"/>
  <c r="AF71" i="2" s="1"/>
  <c r="BZ16" i="2"/>
  <c r="BZ71" i="2" s="1"/>
  <c r="AB16" i="2"/>
  <c r="AB71" i="2" s="1"/>
  <c r="AP16" i="2"/>
  <c r="AP71" i="2" s="1"/>
  <c r="BB16" i="2"/>
  <c r="BB71" i="2" s="1"/>
  <c r="L16" i="2"/>
  <c r="L71" i="2" s="1"/>
  <c r="R16" i="2"/>
  <c r="R71" i="2" s="1"/>
  <c r="V16" i="2"/>
  <c r="V71" i="2" s="1"/>
  <c r="X16" i="2"/>
  <c r="X71" i="2" s="1"/>
  <c r="AJ16" i="2"/>
  <c r="AJ71" i="2" s="1"/>
  <c r="BF16" i="2"/>
  <c r="BT16" i="2"/>
  <c r="BF34" i="2"/>
  <c r="DJ34" i="2"/>
  <c r="D34" i="2"/>
  <c r="BH34" i="2"/>
  <c r="DL34" i="2"/>
  <c r="BL34" i="2"/>
  <c r="DT34" i="2"/>
  <c r="J34" i="2"/>
  <c r="BR34" i="2"/>
  <c r="T34" i="2"/>
  <c r="CF34" i="2"/>
  <c r="X34" i="2"/>
  <c r="CJ34" i="2"/>
  <c r="Z34" i="2"/>
  <c r="CL34" i="2"/>
  <c r="N34" i="2"/>
  <c r="CH34" i="2"/>
  <c r="AB34" i="2"/>
  <c r="CT34" i="2"/>
  <c r="BB34" i="2"/>
  <c r="BN34" i="2"/>
  <c r="CB34" i="2"/>
  <c r="CN34" i="2"/>
  <c r="H34" i="2"/>
  <c r="CV34" i="2"/>
  <c r="AF34" i="2"/>
  <c r="DH34" i="2"/>
  <c r="AJ34" i="2"/>
  <c r="AP34" i="2"/>
  <c r="BD34" i="2"/>
  <c r="DF34" i="2"/>
  <c r="L34" i="2"/>
  <c r="DP34" i="2"/>
  <c r="P34" i="2"/>
  <c r="DR34" i="2"/>
  <c r="V34" i="2"/>
  <c r="AN34" i="2"/>
  <c r="CD34" i="2"/>
  <c r="CR34" i="2"/>
  <c r="CZ34" i="2"/>
  <c r="DB34" i="2"/>
  <c r="R34" i="2"/>
  <c r="AD34" i="2"/>
  <c r="BT34" i="2"/>
  <c r="BV34" i="2"/>
  <c r="BX34" i="2"/>
  <c r="BZ34" i="2"/>
  <c r="CP34" i="2"/>
  <c r="CX34" i="2"/>
  <c r="DD34" i="2"/>
  <c r="DN34" i="2"/>
  <c r="AH34" i="2"/>
  <c r="F34" i="2"/>
  <c r="AL34" i="2"/>
  <c r="AZ34" i="2"/>
  <c r="BP34" i="2"/>
  <c r="AR34" i="2"/>
  <c r="AT34" i="2"/>
  <c r="AV34" i="2"/>
  <c r="AX34" i="2"/>
  <c r="BJ34" i="2"/>
  <c r="BF20" i="2"/>
  <c r="BF71" i="2" s="1"/>
  <c r="DJ20" i="2"/>
  <c r="D20" i="2"/>
  <c r="BH20" i="2"/>
  <c r="DL20" i="2"/>
  <c r="AV20" i="2"/>
  <c r="DD20" i="2"/>
  <c r="BB20" i="2"/>
  <c r="DN20" i="2"/>
  <c r="BP20" i="2"/>
  <c r="H20" i="2"/>
  <c r="BT20" i="2"/>
  <c r="J20" i="2"/>
  <c r="BV20" i="2"/>
  <c r="F20" i="2"/>
  <c r="CB20" i="2"/>
  <c r="R20" i="2"/>
  <c r="CJ20" i="2"/>
  <c r="BR20" i="2"/>
  <c r="CD20" i="2"/>
  <c r="V20" i="2"/>
  <c r="CR20" i="2"/>
  <c r="BL20" i="2"/>
  <c r="BZ20" i="2"/>
  <c r="N20" i="2"/>
  <c r="CT20" i="2"/>
  <c r="CV20" i="2"/>
  <c r="CX20" i="2"/>
  <c r="P20" i="2"/>
  <c r="DB20" i="2"/>
  <c r="T20" i="2"/>
  <c r="DF20" i="2"/>
  <c r="AF20" i="2"/>
  <c r="AJ20" i="2"/>
  <c r="AN20" i="2"/>
  <c r="AP20" i="2"/>
  <c r="AT20" i="2"/>
  <c r="BJ20" i="2"/>
  <c r="AB20" i="2"/>
  <c r="AD20" i="2"/>
  <c r="AH20" i="2"/>
  <c r="AR20" i="2"/>
  <c r="AX20" i="2"/>
  <c r="BX20" i="2"/>
  <c r="L20" i="2"/>
  <c r="X20" i="2"/>
  <c r="DR20" i="2"/>
  <c r="DT20" i="2"/>
  <c r="CL20" i="2"/>
  <c r="CN20" i="2"/>
  <c r="BN20" i="2"/>
  <c r="CF20" i="2"/>
  <c r="BD20" i="2"/>
  <c r="Z20" i="2"/>
  <c r="AL20" i="2"/>
  <c r="AZ20" i="2"/>
  <c r="CZ20" i="2"/>
  <c r="CH20" i="2"/>
  <c r="CP20" i="2"/>
  <c r="DP20" i="2"/>
  <c r="DH20" i="2"/>
  <c r="R28" i="2"/>
  <c r="BV28" i="2"/>
  <c r="T28" i="2"/>
  <c r="BX28" i="2"/>
  <c r="X28" i="2"/>
  <c r="CF28" i="2"/>
  <c r="AD28" i="2"/>
  <c r="CL28" i="2"/>
  <c r="AV28" i="2"/>
  <c r="DH28" i="2"/>
  <c r="AZ28" i="2"/>
  <c r="DL28" i="2"/>
  <c r="BB28" i="2"/>
  <c r="DN28" i="2"/>
  <c r="AF28" i="2"/>
  <c r="CX28" i="2"/>
  <c r="AN28" i="2"/>
  <c r="DF28" i="2"/>
  <c r="N28" i="2"/>
  <c r="CR28" i="2"/>
  <c r="Z28" i="2"/>
  <c r="CZ28" i="2"/>
  <c r="AR28" i="2"/>
  <c r="DT28" i="2"/>
  <c r="AP28" i="2"/>
  <c r="BD28" i="2"/>
  <c r="BP28" i="2"/>
  <c r="CH28" i="2"/>
  <c r="CJ28" i="2"/>
  <c r="CP28" i="2"/>
  <c r="L28" i="2"/>
  <c r="DP28" i="2"/>
  <c r="BT28" i="2"/>
  <c r="CB28" i="2"/>
  <c r="CD28" i="2"/>
  <c r="CT28" i="2"/>
  <c r="DJ28" i="2"/>
  <c r="P28" i="2"/>
  <c r="AB28" i="2"/>
  <c r="AJ28" i="2"/>
  <c r="AL28" i="2"/>
  <c r="BH28" i="2"/>
  <c r="AT28" i="2"/>
  <c r="AX28" i="2"/>
  <c r="BF28" i="2"/>
  <c r="BJ28" i="2"/>
  <c r="BL28" i="2"/>
  <c r="BN28" i="2"/>
  <c r="CV28" i="2"/>
  <c r="DB28" i="2"/>
  <c r="F28" i="2"/>
  <c r="V28" i="2"/>
  <c r="D28" i="2"/>
  <c r="H28" i="2"/>
  <c r="J28" i="2"/>
  <c r="AH28" i="2"/>
  <c r="BZ28" i="2"/>
  <c r="BR28" i="2"/>
  <c r="CN28" i="2"/>
  <c r="DD28" i="2"/>
  <c r="DR28" i="2"/>
  <c r="AV51" i="2"/>
  <c r="R51" i="2"/>
  <c r="BX51" i="2"/>
  <c r="X51" i="2"/>
  <c r="CD51" i="2"/>
  <c r="AR51" i="2"/>
  <c r="DB51" i="2"/>
  <c r="BB51" i="2"/>
  <c r="DJ51" i="2"/>
  <c r="AD51" i="2"/>
  <c r="CR51" i="2"/>
  <c r="AJ51" i="2"/>
  <c r="CX51" i="2"/>
  <c r="AZ51" i="2"/>
  <c r="DN51" i="2"/>
  <c r="BF51" i="2"/>
  <c r="BL51" i="2"/>
  <c r="D51" i="2"/>
  <c r="BZ51" i="2"/>
  <c r="BN51" i="2"/>
  <c r="BT51" i="2"/>
  <c r="H51" i="2"/>
  <c r="CL51" i="2"/>
  <c r="CH51" i="2"/>
  <c r="CN51" i="2"/>
  <c r="CP51" i="2"/>
  <c r="J51" i="2"/>
  <c r="CV51" i="2"/>
  <c r="T51" i="2"/>
  <c r="DH51" i="2"/>
  <c r="P51" i="2"/>
  <c r="Z51" i="2"/>
  <c r="AF51" i="2"/>
  <c r="AT51" i="2"/>
  <c r="L51" i="2"/>
  <c r="N51" i="2"/>
  <c r="V51" i="2"/>
  <c r="AB51" i="2"/>
  <c r="AH51" i="2"/>
  <c r="AL51" i="2"/>
  <c r="BD51" i="2"/>
  <c r="BH51" i="2"/>
  <c r="DD51" i="2"/>
  <c r="DF51" i="2"/>
  <c r="DL51" i="2"/>
  <c r="DP51" i="2"/>
  <c r="DR51" i="2"/>
  <c r="DT51" i="2"/>
  <c r="BV51" i="2"/>
  <c r="F51" i="2"/>
  <c r="AX51" i="2"/>
  <c r="BP51" i="2"/>
  <c r="AN51" i="2"/>
  <c r="AP51" i="2"/>
  <c r="BJ51" i="2"/>
  <c r="CB51" i="2"/>
  <c r="BR51" i="2"/>
  <c r="CF51" i="2"/>
  <c r="CJ51" i="2"/>
  <c r="CT51" i="2"/>
  <c r="CZ51" i="2"/>
  <c r="H66" i="2"/>
  <c r="BL66" i="2"/>
  <c r="DP66" i="2"/>
  <c r="N66" i="2"/>
  <c r="BR66" i="2"/>
  <c r="BB66" i="2"/>
  <c r="DJ66" i="2"/>
  <c r="BF66" i="2"/>
  <c r="DR66" i="2"/>
  <c r="BN66" i="2"/>
  <c r="AT66" i="2"/>
  <c r="DH66" i="2"/>
  <c r="AZ66" i="2"/>
  <c r="DT66" i="2"/>
  <c r="D66" i="2"/>
  <c r="BV66" i="2"/>
  <c r="AR66" i="2"/>
  <c r="BD66" i="2"/>
  <c r="BZ66" i="2"/>
  <c r="AD66" i="2"/>
  <c r="DD66" i="2"/>
  <c r="AH66" i="2"/>
  <c r="DL66" i="2"/>
  <c r="AJ66" i="2"/>
  <c r="DN66" i="2"/>
  <c r="AN66" i="2"/>
  <c r="BH66" i="2"/>
  <c r="AP66" i="2"/>
  <c r="AX66" i="2"/>
  <c r="BP66" i="2"/>
  <c r="CF66" i="2"/>
  <c r="CX66" i="2"/>
  <c r="CZ66" i="2"/>
  <c r="F66" i="2"/>
  <c r="DB66" i="2"/>
  <c r="J66" i="2"/>
  <c r="DF66" i="2"/>
  <c r="L66" i="2"/>
  <c r="P66" i="2"/>
  <c r="X66" i="2"/>
  <c r="Z66" i="2"/>
  <c r="R66" i="2"/>
  <c r="T66" i="2"/>
  <c r="V66" i="2"/>
  <c r="AB66" i="2"/>
  <c r="AF66" i="2"/>
  <c r="AL66" i="2"/>
  <c r="CJ66" i="2"/>
  <c r="CL66" i="2"/>
  <c r="CB66" i="2"/>
  <c r="CH66" i="2"/>
  <c r="CN66" i="2"/>
  <c r="AV66" i="2"/>
  <c r="BJ66" i="2"/>
  <c r="BT66" i="2"/>
  <c r="BX66" i="2"/>
  <c r="CD66" i="2"/>
  <c r="CR66" i="2"/>
  <c r="CT66" i="2"/>
  <c r="CP66" i="2"/>
  <c r="CV66" i="2"/>
  <c r="R42" i="2"/>
  <c r="BV42" i="2"/>
  <c r="T42" i="2"/>
  <c r="BX42" i="2"/>
  <c r="AJ42" i="2"/>
  <c r="CR42" i="2"/>
  <c r="AP42" i="2"/>
  <c r="CX42" i="2"/>
  <c r="BL42" i="2"/>
  <c r="D42" i="2"/>
  <c r="BP42" i="2"/>
  <c r="F42" i="2"/>
  <c r="BR42" i="2"/>
  <c r="AN42" i="2"/>
  <c r="DH42" i="2"/>
  <c r="AX42" i="2"/>
  <c r="DP42" i="2"/>
  <c r="H42" i="2"/>
  <c r="CH42" i="2"/>
  <c r="N42" i="2"/>
  <c r="CN42" i="2"/>
  <c r="AD42" i="2"/>
  <c r="DD42" i="2"/>
  <c r="BF42" i="2"/>
  <c r="BN42" i="2"/>
  <c r="CJ42" i="2"/>
  <c r="X42" i="2"/>
  <c r="DN42" i="2"/>
  <c r="AF42" i="2"/>
  <c r="AZ42" i="2"/>
  <c r="DF42" i="2"/>
  <c r="J42" i="2"/>
  <c r="DL42" i="2"/>
  <c r="L42" i="2"/>
  <c r="DR42" i="2"/>
  <c r="V42" i="2"/>
  <c r="AL42" i="2"/>
  <c r="AR42" i="2"/>
  <c r="AV42" i="2"/>
  <c r="BD42" i="2"/>
  <c r="BH42" i="2"/>
  <c r="CB42" i="2"/>
  <c r="CZ42" i="2"/>
  <c r="DB42" i="2"/>
  <c r="DJ42" i="2"/>
  <c r="DT42" i="2"/>
  <c r="P42" i="2"/>
  <c r="Z42" i="2"/>
  <c r="AB42" i="2"/>
  <c r="AH42" i="2"/>
  <c r="AT42" i="2"/>
  <c r="BB42" i="2"/>
  <c r="BJ42" i="2"/>
  <c r="BT42" i="2"/>
  <c r="BZ42" i="2"/>
  <c r="CD42" i="2"/>
  <c r="CF42" i="2"/>
  <c r="CL42" i="2"/>
  <c r="CP42" i="2"/>
  <c r="CT42" i="2"/>
  <c r="CT71" i="2" s="1"/>
  <c r="CV42" i="2"/>
  <c r="DT71" i="2"/>
  <c r="F43" i="2"/>
  <c r="H43" i="2"/>
  <c r="AF43" i="2"/>
  <c r="CJ43" i="2"/>
  <c r="AL43" i="2"/>
  <c r="CP43" i="2"/>
  <c r="D43" i="2"/>
  <c r="BP43" i="2"/>
  <c r="L43" i="2"/>
  <c r="BT43" i="2"/>
  <c r="N43" i="2"/>
  <c r="BV43" i="2"/>
  <c r="BF43" i="2"/>
  <c r="DT43" i="2"/>
  <c r="BN43" i="2"/>
  <c r="AN43" i="2"/>
  <c r="DF43" i="2"/>
  <c r="AT43" i="2"/>
  <c r="DL43" i="2"/>
  <c r="BH43" i="2"/>
  <c r="X43" i="2"/>
  <c r="CZ43" i="2"/>
  <c r="AD43" i="2"/>
  <c r="DH43" i="2"/>
  <c r="AX43" i="2"/>
  <c r="CL43" i="2"/>
  <c r="CT43" i="2"/>
  <c r="Z43" i="2"/>
  <c r="DN43" i="2"/>
  <c r="CN43" i="2"/>
  <c r="CV43" i="2"/>
  <c r="CX43" i="2"/>
  <c r="J43" i="2"/>
  <c r="DD43" i="2"/>
  <c r="V43" i="2"/>
  <c r="AV43" i="2"/>
  <c r="BB43" i="2"/>
  <c r="BJ43" i="2"/>
  <c r="BL43" i="2"/>
  <c r="CB43" i="2"/>
  <c r="P43" i="2"/>
  <c r="R43" i="2"/>
  <c r="AJ43" i="2"/>
  <c r="AP43" i="2"/>
  <c r="CR43" i="2"/>
  <c r="DB43" i="2"/>
  <c r="DJ43" i="2"/>
  <c r="DP43" i="2"/>
  <c r="DR43" i="2"/>
  <c r="BD43" i="2"/>
  <c r="BR43" i="2"/>
  <c r="BX43" i="2"/>
  <c r="BZ43" i="2"/>
  <c r="CD43" i="2"/>
  <c r="CF43" i="2"/>
  <c r="CH43" i="2"/>
  <c r="AR43" i="2"/>
  <c r="AZ43" i="2"/>
  <c r="AH43" i="2"/>
  <c r="T43" i="2"/>
  <c r="AB43" i="2"/>
  <c r="AX30" i="2"/>
  <c r="DB30" i="2"/>
  <c r="AZ30" i="2"/>
  <c r="DD30" i="2"/>
  <c r="P30" i="2"/>
  <c r="BX30" i="2"/>
  <c r="V30" i="2"/>
  <c r="CD30" i="2"/>
  <c r="BH30" i="2"/>
  <c r="DT30" i="2"/>
  <c r="BL30" i="2"/>
  <c r="BN30" i="2"/>
  <c r="D30" i="2"/>
  <c r="BV30" i="2"/>
  <c r="L30" i="2"/>
  <c r="CH30" i="2"/>
  <c r="H30" i="2"/>
  <c r="CJ30" i="2"/>
  <c r="R30" i="2"/>
  <c r="CP30" i="2"/>
  <c r="AF30" i="2"/>
  <c r="DF30" i="2"/>
  <c r="DF71" i="2" s="1"/>
  <c r="BB30" i="2"/>
  <c r="BJ30" i="2"/>
  <c r="CF30" i="2"/>
  <c r="AJ30" i="2"/>
  <c r="AL30" i="2"/>
  <c r="AP30" i="2"/>
  <c r="BP30" i="2"/>
  <c r="BD30" i="2"/>
  <c r="BR30" i="2"/>
  <c r="BT30" i="2"/>
  <c r="CB30" i="2"/>
  <c r="CT30" i="2"/>
  <c r="AN30" i="2"/>
  <c r="AT30" i="2"/>
  <c r="BF30" i="2"/>
  <c r="BZ30" i="2"/>
  <c r="CV30" i="2"/>
  <c r="DR30" i="2"/>
  <c r="N30" i="2"/>
  <c r="T30" i="2"/>
  <c r="DJ30" i="2"/>
  <c r="DL30" i="2"/>
  <c r="DN30" i="2"/>
  <c r="DP30" i="2"/>
  <c r="J30" i="2"/>
  <c r="AV30" i="2"/>
  <c r="CL30" i="2"/>
  <c r="X30" i="2"/>
  <c r="DH30" i="2"/>
  <c r="Z30" i="2"/>
  <c r="AB30" i="2"/>
  <c r="AD30" i="2"/>
  <c r="AH30" i="2"/>
  <c r="AR30" i="2"/>
  <c r="CN30" i="2"/>
  <c r="CR30" i="2"/>
  <c r="CX30" i="2"/>
  <c r="CZ30" i="2"/>
  <c r="F30" i="2"/>
  <c r="L55" i="1"/>
  <c r="AZ46" i="2"/>
  <c r="DD46" i="2"/>
  <c r="BF46" i="2"/>
  <c r="DL46" i="2"/>
  <c r="D46" i="2"/>
  <c r="BJ46" i="2"/>
  <c r="DP46" i="2"/>
  <c r="F46" i="2"/>
  <c r="BL46" i="2"/>
  <c r="DR46" i="2"/>
  <c r="Z46" i="2"/>
  <c r="CL46" i="2"/>
  <c r="AH46" i="2"/>
  <c r="CT46" i="2"/>
  <c r="AD46" i="2"/>
  <c r="CV46" i="2"/>
  <c r="AL46" i="2"/>
  <c r="DB46" i="2"/>
  <c r="AX46" i="2"/>
  <c r="BH46" i="2"/>
  <c r="BR46" i="2"/>
  <c r="H46" i="2"/>
  <c r="CD46" i="2"/>
  <c r="CB46" i="2"/>
  <c r="CJ46" i="2"/>
  <c r="T46" i="2"/>
  <c r="DF46" i="2"/>
  <c r="AB46" i="2"/>
  <c r="AJ46" i="2"/>
  <c r="AN46" i="2"/>
  <c r="AR46" i="2"/>
  <c r="BD46" i="2"/>
  <c r="AT46" i="2"/>
  <c r="BB46" i="2"/>
  <c r="BP46" i="2"/>
  <c r="BT46" i="2"/>
  <c r="CF46" i="2"/>
  <c r="BX46" i="2"/>
  <c r="BZ46" i="2"/>
  <c r="CH46" i="2"/>
  <c r="CN46" i="2"/>
  <c r="CP46" i="2"/>
  <c r="CP71" i="2" s="1"/>
  <c r="CR46" i="2"/>
  <c r="DJ46" i="2"/>
  <c r="DN46" i="2"/>
  <c r="J46" i="2"/>
  <c r="L46" i="2"/>
  <c r="N46" i="2"/>
  <c r="P46" i="2"/>
  <c r="R46" i="2"/>
  <c r="BV46" i="2"/>
  <c r="CX46" i="2"/>
  <c r="CZ46" i="2"/>
  <c r="DH46" i="2"/>
  <c r="DT46" i="2"/>
  <c r="X46" i="2"/>
  <c r="AP46" i="2"/>
  <c r="AF46" i="2"/>
  <c r="V46" i="2"/>
  <c r="AV46" i="2"/>
  <c r="BN46" i="2"/>
  <c r="Z18" i="2"/>
  <c r="CD18" i="2"/>
  <c r="AB18" i="2"/>
  <c r="CF18" i="2"/>
  <c r="BD18" i="2"/>
  <c r="DL18" i="2"/>
  <c r="BJ18" i="2"/>
  <c r="DR18" i="2"/>
  <c r="AZ18" i="2"/>
  <c r="DN18" i="2"/>
  <c r="BF18" i="2"/>
  <c r="DT18" i="2"/>
  <c r="BH18" i="2"/>
  <c r="AH18" i="2"/>
  <c r="CZ18" i="2"/>
  <c r="AP18" i="2"/>
  <c r="DH18" i="2"/>
  <c r="H18" i="2"/>
  <c r="CH18" i="2"/>
  <c r="N18" i="2"/>
  <c r="CN18" i="2"/>
  <c r="AD18" i="2"/>
  <c r="DB18" i="2"/>
  <c r="AX18" i="2"/>
  <c r="BN18" i="2"/>
  <c r="BZ18" i="2"/>
  <c r="AT18" i="2"/>
  <c r="AV18" i="2"/>
  <c r="BL18" i="2"/>
  <c r="BP18" i="2"/>
  <c r="CB18" i="2"/>
  <c r="AJ18" i="2"/>
  <c r="AN18" i="2"/>
  <c r="AR18" i="2"/>
  <c r="BR18" i="2"/>
  <c r="CJ18" i="2"/>
  <c r="F18" i="2"/>
  <c r="J18" i="2"/>
  <c r="T18" i="2"/>
  <c r="V18" i="2"/>
  <c r="X18" i="2"/>
  <c r="AF18" i="2"/>
  <c r="AL18" i="2"/>
  <c r="BB18" i="2"/>
  <c r="BT18" i="2"/>
  <c r="CP18" i="2"/>
  <c r="CR18" i="2"/>
  <c r="DJ18" i="2"/>
  <c r="DP18" i="2"/>
  <c r="BV18" i="2"/>
  <c r="BX18" i="2"/>
  <c r="CL18" i="2"/>
  <c r="CT18" i="2"/>
  <c r="DF18" i="2"/>
  <c r="CV18" i="2"/>
  <c r="CX18" i="2"/>
  <c r="DD18" i="2"/>
  <c r="P18" i="2"/>
  <c r="L18" i="2"/>
  <c r="D18" i="2"/>
  <c r="R18" i="2"/>
  <c r="AN47" i="2"/>
  <c r="CR47" i="2"/>
  <c r="AX47" i="2"/>
  <c r="DD47" i="2"/>
  <c r="BB47" i="2"/>
  <c r="DH47" i="2"/>
  <c r="BD47" i="2"/>
  <c r="DJ47" i="2"/>
  <c r="AD47" i="2"/>
  <c r="CP47" i="2"/>
  <c r="AL47" i="2"/>
  <c r="CZ47" i="2"/>
  <c r="AT47" i="2"/>
  <c r="DP47" i="2"/>
  <c r="BF47" i="2"/>
  <c r="BR47" i="2"/>
  <c r="N47" i="2"/>
  <c r="CJ47" i="2"/>
  <c r="T47" i="2"/>
  <c r="CT47" i="2"/>
  <c r="AH47" i="2"/>
  <c r="DN47" i="2"/>
  <c r="AR47" i="2"/>
  <c r="BH47" i="2"/>
  <c r="BV47" i="2"/>
  <c r="F47" i="2"/>
  <c r="CV47" i="2"/>
  <c r="J47" i="2"/>
  <c r="DB47" i="2"/>
  <c r="L47" i="2"/>
  <c r="DF47" i="2"/>
  <c r="R47" i="2"/>
  <c r="DR47" i="2"/>
  <c r="AB47" i="2"/>
  <c r="AP47" i="2"/>
  <c r="AZ47" i="2"/>
  <c r="BL47" i="2"/>
  <c r="BN47" i="2"/>
  <c r="BZ47" i="2"/>
  <c r="CH47" i="2"/>
  <c r="CL47" i="2"/>
  <c r="CN47" i="2"/>
  <c r="CX47" i="2"/>
  <c r="DL47" i="2"/>
  <c r="DT47" i="2"/>
  <c r="X47" i="2"/>
  <c r="Z47" i="2"/>
  <c r="BT47" i="2"/>
  <c r="AF47" i="2"/>
  <c r="AJ47" i="2"/>
  <c r="AV47" i="2"/>
  <c r="BJ47" i="2"/>
  <c r="BP47" i="2"/>
  <c r="BX47" i="2"/>
  <c r="CB47" i="2"/>
  <c r="CD47" i="2"/>
  <c r="CF47" i="2"/>
  <c r="V47" i="2"/>
  <c r="D47" i="2"/>
  <c r="H47" i="2"/>
  <c r="P47" i="2"/>
  <c r="L1171" i="1"/>
  <c r="H45" i="2"/>
  <c r="BL45" i="2"/>
  <c r="DP45" i="2"/>
  <c r="N45" i="2"/>
  <c r="BR45" i="2"/>
  <c r="BH45" i="2"/>
  <c r="DR45" i="2"/>
  <c r="D45" i="2"/>
  <c r="BN45" i="2"/>
  <c r="F45" i="2"/>
  <c r="BP45" i="2"/>
  <c r="R45" i="2"/>
  <c r="CF45" i="2"/>
  <c r="Z45" i="2"/>
  <c r="CN45" i="2"/>
  <c r="J45" i="2"/>
  <c r="CD45" i="2"/>
  <c r="T45" i="2"/>
  <c r="CL45" i="2"/>
  <c r="AH45" i="2"/>
  <c r="CZ45" i="2"/>
  <c r="X45" i="2"/>
  <c r="CX45" i="2"/>
  <c r="AF45" i="2"/>
  <c r="DF45" i="2"/>
  <c r="AT45" i="2"/>
  <c r="AB45" i="2"/>
  <c r="DJ45" i="2"/>
  <c r="AL45" i="2"/>
  <c r="DT45" i="2"/>
  <c r="AZ45" i="2"/>
  <c r="AX45" i="2"/>
  <c r="BD45" i="2"/>
  <c r="BF45" i="2"/>
  <c r="BT45" i="2"/>
  <c r="CB45" i="2"/>
  <c r="AP45" i="2"/>
  <c r="AV45" i="2"/>
  <c r="BJ45" i="2"/>
  <c r="BV45" i="2"/>
  <c r="CJ45" i="2"/>
  <c r="AJ45" i="2"/>
  <c r="AN45" i="2"/>
  <c r="AR45" i="2"/>
  <c r="BB45" i="2"/>
  <c r="BX45" i="2"/>
  <c r="BZ45" i="2"/>
  <c r="CT45" i="2"/>
  <c r="CV45" i="2"/>
  <c r="CH45" i="2"/>
  <c r="CP45" i="2"/>
  <c r="CR45" i="2"/>
  <c r="DB45" i="2"/>
  <c r="DD45" i="2"/>
  <c r="DH45" i="2"/>
  <c r="DL45" i="2"/>
  <c r="DN45" i="2"/>
  <c r="V45" i="2"/>
  <c r="L45" i="2"/>
  <c r="AD45" i="2"/>
  <c r="P45" i="2"/>
  <c r="AL17" i="2"/>
  <c r="CP17" i="2"/>
  <c r="AN17" i="2"/>
  <c r="AN71" i="2" s="1"/>
  <c r="CR17" i="2"/>
  <c r="BH17" i="2"/>
  <c r="BH71" i="2" s="1"/>
  <c r="DP17" i="2"/>
  <c r="F17" i="2"/>
  <c r="BN17" i="2"/>
  <c r="AV17" i="2"/>
  <c r="DH17" i="2"/>
  <c r="AZ17" i="2"/>
  <c r="DL17" i="2"/>
  <c r="DL71" i="2" s="1"/>
  <c r="BB17" i="2"/>
  <c r="DN17" i="2"/>
  <c r="DN71" i="2" s="1"/>
  <c r="N17" i="2"/>
  <c r="CF17" i="2"/>
  <c r="V17" i="2"/>
  <c r="CN17" i="2"/>
  <c r="AX17" i="2"/>
  <c r="BJ17" i="2"/>
  <c r="BX17" i="2"/>
  <c r="D17" i="2"/>
  <c r="CJ17" i="2"/>
  <c r="L17" i="2"/>
  <c r="CV17" i="2"/>
  <c r="AB17" i="2"/>
  <c r="DJ17" i="2"/>
  <c r="BV17" i="2"/>
  <c r="BZ17" i="2"/>
  <c r="CD17" i="2"/>
  <c r="CH17" i="2"/>
  <c r="CH71" i="2" s="1"/>
  <c r="J17" i="2"/>
  <c r="J71" i="2" s="1"/>
  <c r="DB17" i="2"/>
  <c r="AP17" i="2"/>
  <c r="AT17" i="2"/>
  <c r="AT71" i="2" s="1"/>
  <c r="BD17" i="2"/>
  <c r="BD71" i="2" s="1"/>
  <c r="BL17" i="2"/>
  <c r="BL71" i="2" s="1"/>
  <c r="CB17" i="2"/>
  <c r="DF17" i="2"/>
  <c r="DR17" i="2"/>
  <c r="DT17" i="2"/>
  <c r="P17" i="2"/>
  <c r="P71" i="2" s="1"/>
  <c r="H17" i="2"/>
  <c r="H71" i="2" s="1"/>
  <c r="Z17" i="2"/>
  <c r="AD17" i="2"/>
  <c r="R17" i="2"/>
  <c r="T17" i="2"/>
  <c r="BP17" i="2"/>
  <c r="X17" i="2"/>
  <c r="AF17" i="2"/>
  <c r="AH17" i="2"/>
  <c r="AJ17" i="2"/>
  <c r="AR17" i="2"/>
  <c r="BF17" i="2"/>
  <c r="BR17" i="2"/>
  <c r="BT17" i="2"/>
  <c r="BT71" i="2" s="1"/>
  <c r="CL17" i="2"/>
  <c r="CL71" i="2" s="1"/>
  <c r="CT17" i="2"/>
  <c r="CX17" i="2"/>
  <c r="CX71" i="2" s="1"/>
  <c r="CZ17" i="2"/>
  <c r="CZ71" i="2" s="1"/>
  <c r="DD17" i="2"/>
  <c r="AN54" i="2"/>
  <c r="CR54" i="2"/>
  <c r="AT54" i="2"/>
  <c r="CX54" i="2"/>
  <c r="AH54" i="2"/>
  <c r="CP54" i="2"/>
  <c r="AV54" i="2"/>
  <c r="DF54" i="2"/>
  <c r="BB54" i="2"/>
  <c r="DL54" i="2"/>
  <c r="D54" i="2"/>
  <c r="BN54" i="2"/>
  <c r="AP54" i="2"/>
  <c r="DJ54" i="2"/>
  <c r="AZ54" i="2"/>
  <c r="DR54" i="2"/>
  <c r="BP54" i="2"/>
  <c r="P54" i="2"/>
  <c r="CL54" i="2"/>
  <c r="V54" i="2"/>
  <c r="CV54" i="2"/>
  <c r="AJ54" i="2"/>
  <c r="DP54" i="2"/>
  <c r="BV54" i="2"/>
  <c r="BZ54" i="2"/>
  <c r="CB54" i="2"/>
  <c r="CF54" i="2"/>
  <c r="L54" i="2"/>
  <c r="CT54" i="2"/>
  <c r="CD54" i="2"/>
  <c r="CJ54" i="2"/>
  <c r="CZ54" i="2"/>
  <c r="N54" i="2"/>
  <c r="DT54" i="2"/>
  <c r="AB54" i="2"/>
  <c r="AD54" i="2"/>
  <c r="AF54" i="2"/>
  <c r="AL54" i="2"/>
  <c r="AR54" i="2"/>
  <c r="AX54" i="2"/>
  <c r="BJ54" i="2"/>
  <c r="BL54" i="2"/>
  <c r="DB54" i="2"/>
  <c r="DD54" i="2"/>
  <c r="DH54" i="2"/>
  <c r="DN54" i="2"/>
  <c r="R54" i="2"/>
  <c r="T54" i="2"/>
  <c r="X54" i="2"/>
  <c r="F54" i="2"/>
  <c r="J54" i="2"/>
  <c r="H54" i="2"/>
  <c r="BD54" i="2"/>
  <c r="BF54" i="2"/>
  <c r="Z54" i="2"/>
  <c r="BR54" i="2"/>
  <c r="BH54" i="2"/>
  <c r="BT54" i="2"/>
  <c r="BX54" i="2"/>
  <c r="CH54" i="2"/>
  <c r="CN54" i="2"/>
  <c r="AB55" i="2"/>
  <c r="CF55" i="2"/>
  <c r="AH55" i="2"/>
  <c r="CL55" i="2"/>
  <c r="AF55" i="2"/>
  <c r="CP55" i="2"/>
  <c r="AV55" i="2"/>
  <c r="DF55" i="2"/>
  <c r="BB55" i="2"/>
  <c r="DL55" i="2"/>
  <c r="D55" i="2"/>
  <c r="BN55" i="2"/>
  <c r="BH55" i="2"/>
  <c r="BP55" i="2"/>
  <c r="L55" i="2"/>
  <c r="CB55" i="2"/>
  <c r="AT55" i="2"/>
  <c r="DT55" i="2"/>
  <c r="BD55" i="2"/>
  <c r="BV55" i="2"/>
  <c r="AJ55" i="2"/>
  <c r="DP55" i="2"/>
  <c r="AN55" i="2"/>
  <c r="AP55" i="2"/>
  <c r="AX55" i="2"/>
  <c r="BL55" i="2"/>
  <c r="BT55" i="2"/>
  <c r="BZ55" i="2"/>
  <c r="CH55" i="2"/>
  <c r="CV55" i="2"/>
  <c r="V55" i="2"/>
  <c r="X55" i="2"/>
  <c r="Z55" i="2"/>
  <c r="AD55" i="2"/>
  <c r="AL55" i="2"/>
  <c r="AR55" i="2"/>
  <c r="BR55" i="2"/>
  <c r="BX55" i="2"/>
  <c r="N55" i="2"/>
  <c r="F55" i="2"/>
  <c r="H55" i="2"/>
  <c r="J55" i="2"/>
  <c r="P55" i="2"/>
  <c r="R55" i="2"/>
  <c r="T55" i="2"/>
  <c r="AZ55" i="2"/>
  <c r="BF55" i="2"/>
  <c r="BJ55" i="2"/>
  <c r="CZ55" i="2"/>
  <c r="CD55" i="2"/>
  <c r="CJ55" i="2"/>
  <c r="CN55" i="2"/>
  <c r="CR55" i="2"/>
  <c r="CT55" i="2"/>
  <c r="CX55" i="2"/>
  <c r="DN55" i="2"/>
  <c r="DB55" i="2"/>
  <c r="DD55" i="2"/>
  <c r="DH55" i="2"/>
  <c r="DJ55" i="2"/>
  <c r="DR55" i="2"/>
  <c r="AP26" i="2"/>
  <c r="CT26" i="2"/>
  <c r="AR26" i="2"/>
  <c r="CV26" i="2"/>
  <c r="AB26" i="2"/>
  <c r="CJ26" i="2"/>
  <c r="AH26" i="2"/>
  <c r="CP26" i="2"/>
  <c r="AJ26" i="2"/>
  <c r="CZ26" i="2"/>
  <c r="AN26" i="2"/>
  <c r="DD26" i="2"/>
  <c r="AT26" i="2"/>
  <c r="DF26" i="2"/>
  <c r="BJ26" i="2"/>
  <c r="BJ71" i="2" s="1"/>
  <c r="BR26" i="2"/>
  <c r="BR71" i="2" s="1"/>
  <c r="Z26" i="2"/>
  <c r="DJ26" i="2"/>
  <c r="AL26" i="2"/>
  <c r="DP26" i="2"/>
  <c r="BF26" i="2"/>
  <c r="T26" i="2"/>
  <c r="DL26" i="2"/>
  <c r="AD26" i="2"/>
  <c r="DT26" i="2"/>
  <c r="BD26" i="2"/>
  <c r="AV26" i="2"/>
  <c r="AX26" i="2"/>
  <c r="BB26" i="2"/>
  <c r="BV26" i="2"/>
  <c r="CL26" i="2"/>
  <c r="CR26" i="2"/>
  <c r="CX26" i="2"/>
  <c r="D26" i="2"/>
  <c r="DH26" i="2"/>
  <c r="L26" i="2"/>
  <c r="H26" i="2"/>
  <c r="J26" i="2"/>
  <c r="V26" i="2"/>
  <c r="CN26" i="2"/>
  <c r="DB26" i="2"/>
  <c r="DN26" i="2"/>
  <c r="DR26" i="2"/>
  <c r="F26" i="2"/>
  <c r="N26" i="2"/>
  <c r="P26" i="2"/>
  <c r="AZ26" i="2"/>
  <c r="BH26" i="2"/>
  <c r="BL26" i="2"/>
  <c r="BN26" i="2"/>
  <c r="BP26" i="2"/>
  <c r="BP71" i="2" s="1"/>
  <c r="BT26" i="2"/>
  <c r="BX26" i="2"/>
  <c r="BZ26" i="2"/>
  <c r="CB26" i="2"/>
  <c r="CD26" i="2"/>
  <c r="CF26" i="2"/>
  <c r="CH26" i="2"/>
  <c r="AF26" i="2"/>
  <c r="X26" i="2"/>
  <c r="R26" i="2"/>
  <c r="X60" i="2"/>
  <c r="CB60" i="2"/>
  <c r="AD60" i="2"/>
  <c r="CH60" i="2"/>
  <c r="N60" i="2"/>
  <c r="BV60" i="2"/>
  <c r="AZ60" i="2"/>
  <c r="DJ60" i="2"/>
  <c r="BF60" i="2"/>
  <c r="DP60" i="2"/>
  <c r="AX60" i="2"/>
  <c r="DN60" i="2"/>
  <c r="BH60" i="2"/>
  <c r="F60" i="2"/>
  <c r="BT60" i="2"/>
  <c r="AL60" i="2"/>
  <c r="DF60" i="2"/>
  <c r="AR60" i="2"/>
  <c r="DR60" i="2"/>
  <c r="BL60" i="2"/>
  <c r="P60" i="2"/>
  <c r="CT60" i="2"/>
  <c r="T60" i="2"/>
  <c r="CX60" i="2"/>
  <c r="V60" i="2"/>
  <c r="CZ60" i="2"/>
  <c r="AB60" i="2"/>
  <c r="DD60" i="2"/>
  <c r="AN60" i="2"/>
  <c r="BR60" i="2"/>
  <c r="BZ60" i="2"/>
  <c r="CF60" i="2"/>
  <c r="CR60" i="2"/>
  <c r="L60" i="2"/>
  <c r="R60" i="2"/>
  <c r="Z60" i="2"/>
  <c r="AF60" i="2"/>
  <c r="AH60" i="2"/>
  <c r="AJ60" i="2"/>
  <c r="BB60" i="2"/>
  <c r="BD60" i="2"/>
  <c r="AP60" i="2"/>
  <c r="AT60" i="2"/>
  <c r="CJ60" i="2"/>
  <c r="AV60" i="2"/>
  <c r="BJ60" i="2"/>
  <c r="BN60" i="2"/>
  <c r="BP60" i="2"/>
  <c r="BX60" i="2"/>
  <c r="CD60" i="2"/>
  <c r="CL60" i="2"/>
  <c r="CN60" i="2"/>
  <c r="CP60" i="2"/>
  <c r="CV60" i="2"/>
  <c r="D60" i="2"/>
  <c r="H60" i="2"/>
  <c r="DT60" i="2"/>
  <c r="J60" i="2"/>
  <c r="DB60" i="2"/>
  <c r="DH60" i="2"/>
  <c r="DL60" i="2"/>
  <c r="AT21" i="2"/>
  <c r="CX21" i="2"/>
  <c r="AV21" i="2"/>
  <c r="CZ21" i="2"/>
  <c r="AR21" i="2"/>
  <c r="DD21" i="2"/>
  <c r="BB21" i="2"/>
  <c r="DJ21" i="2"/>
  <c r="H21" i="2"/>
  <c r="BT21" i="2"/>
  <c r="L21" i="2"/>
  <c r="BX21" i="2"/>
  <c r="N21" i="2"/>
  <c r="BZ21" i="2"/>
  <c r="Z21" i="2"/>
  <c r="CR21" i="2"/>
  <c r="AH21" i="2"/>
  <c r="DF21" i="2"/>
  <c r="X21" i="2"/>
  <c r="CV21" i="2"/>
  <c r="AF21" i="2"/>
  <c r="DL21" i="2"/>
  <c r="AZ21" i="2"/>
  <c r="AD21" i="2"/>
  <c r="DR21" i="2"/>
  <c r="AN21" i="2"/>
  <c r="BJ21" i="2"/>
  <c r="BR21" i="2"/>
  <c r="BV21" i="2"/>
  <c r="CD21" i="2"/>
  <c r="CD71" i="2" s="1"/>
  <c r="CP21" i="2"/>
  <c r="V21" i="2"/>
  <c r="AJ21" i="2"/>
  <c r="AL21" i="2"/>
  <c r="AL71" i="2" s="1"/>
  <c r="AX21" i="2"/>
  <c r="BL21" i="2"/>
  <c r="BD21" i="2"/>
  <c r="BF21" i="2"/>
  <c r="BH21" i="2"/>
  <c r="BP21" i="2"/>
  <c r="CB21" i="2"/>
  <c r="CL21" i="2"/>
  <c r="J21" i="2"/>
  <c r="P21" i="2"/>
  <c r="R21" i="2"/>
  <c r="T21" i="2"/>
  <c r="AB21" i="2"/>
  <c r="AP21" i="2"/>
  <c r="CJ21" i="2"/>
  <c r="CN21" i="2"/>
  <c r="D21" i="2"/>
  <c r="F21" i="2"/>
  <c r="BN21" i="2"/>
  <c r="CF21" i="2"/>
  <c r="CH21" i="2"/>
  <c r="CT21" i="2"/>
  <c r="DB21" i="2"/>
  <c r="DH21" i="2"/>
  <c r="DN21" i="2"/>
  <c r="DP21" i="2"/>
  <c r="DT21" i="2"/>
  <c r="L61" i="2"/>
  <c r="BP61" i="2"/>
  <c r="DT61" i="2"/>
  <c r="R61" i="2"/>
  <c r="BV61" i="2"/>
  <c r="J61" i="2"/>
  <c r="BT61" i="2"/>
  <c r="AZ61" i="2"/>
  <c r="DJ61" i="2"/>
  <c r="BF61" i="2"/>
  <c r="DP61" i="2"/>
  <c r="BJ61" i="2"/>
  <c r="BR61" i="2"/>
  <c r="T61" i="2"/>
  <c r="CH61" i="2"/>
  <c r="BL61" i="2"/>
  <c r="BZ61" i="2"/>
  <c r="P61" i="2"/>
  <c r="CN61" i="2"/>
  <c r="BB61" i="2"/>
  <c r="BH61" i="2"/>
  <c r="BN61" i="2"/>
  <c r="CB61" i="2"/>
  <c r="D61" i="2"/>
  <c r="CL61" i="2"/>
  <c r="AP61" i="2"/>
  <c r="AT61" i="2"/>
  <c r="AX61" i="2"/>
  <c r="CJ61" i="2"/>
  <c r="V61" i="2"/>
  <c r="DR61" i="2"/>
  <c r="X61" i="2"/>
  <c r="Z61" i="2"/>
  <c r="AB61" i="2"/>
  <c r="AD61" i="2"/>
  <c r="AF61" i="2"/>
  <c r="AN61" i="2"/>
  <c r="AR61" i="2"/>
  <c r="CP61" i="2"/>
  <c r="CR61" i="2"/>
  <c r="CT61" i="2"/>
  <c r="CV61" i="2"/>
  <c r="CX61" i="2"/>
  <c r="CZ61" i="2"/>
  <c r="DB61" i="2"/>
  <c r="DD61" i="2"/>
  <c r="DF61" i="2"/>
  <c r="DH61" i="2"/>
  <c r="DL61" i="2"/>
  <c r="DN61" i="2"/>
  <c r="BX61" i="2"/>
  <c r="CD61" i="2"/>
  <c r="F61" i="2"/>
  <c r="AL61" i="2"/>
  <c r="BD61" i="2"/>
  <c r="H61" i="2"/>
  <c r="N61" i="2"/>
  <c r="AH61" i="2"/>
  <c r="AJ61" i="2"/>
  <c r="AV61" i="2"/>
  <c r="CF61" i="2"/>
  <c r="D50" i="2"/>
  <c r="BH50" i="2"/>
  <c r="DL50" i="2"/>
  <c r="Z50" i="2"/>
  <c r="CF50" i="2"/>
  <c r="AF50" i="2"/>
  <c r="CL50" i="2"/>
  <c r="AR50" i="2"/>
  <c r="DB50" i="2"/>
  <c r="AZ50" i="2"/>
  <c r="DJ50" i="2"/>
  <c r="R50" i="2"/>
  <c r="CH50" i="2"/>
  <c r="X50" i="2"/>
  <c r="CP50" i="2"/>
  <c r="AN50" i="2"/>
  <c r="DD50" i="2"/>
  <c r="AB50" i="2"/>
  <c r="CX50" i="2"/>
  <c r="AJ50" i="2"/>
  <c r="DH50" i="2"/>
  <c r="DH71" i="2" s="1"/>
  <c r="BB50" i="2"/>
  <c r="N50" i="2"/>
  <c r="CV50" i="2"/>
  <c r="V50" i="2"/>
  <c r="DN50" i="2"/>
  <c r="AV50" i="2"/>
  <c r="L50" i="2"/>
  <c r="DP50" i="2"/>
  <c r="T50" i="2"/>
  <c r="DT50" i="2"/>
  <c r="AD50" i="2"/>
  <c r="AL50" i="2"/>
  <c r="BD50" i="2"/>
  <c r="J50" i="2"/>
  <c r="AH50" i="2"/>
  <c r="AT50" i="2"/>
  <c r="BN50" i="2"/>
  <c r="F50" i="2"/>
  <c r="H50" i="2"/>
  <c r="BF50" i="2"/>
  <c r="BJ50" i="2"/>
  <c r="BP50" i="2"/>
  <c r="BR50" i="2"/>
  <c r="CJ50" i="2"/>
  <c r="BT50" i="2"/>
  <c r="BV50" i="2"/>
  <c r="BX50" i="2"/>
  <c r="BZ50" i="2"/>
  <c r="CB50" i="2"/>
  <c r="CD50" i="2"/>
  <c r="CN50" i="2"/>
  <c r="CR50" i="2"/>
  <c r="CT50" i="2"/>
  <c r="CZ50" i="2"/>
  <c r="P50" i="2"/>
  <c r="AP50" i="2"/>
  <c r="AX50" i="2"/>
  <c r="BL50" i="2"/>
  <c r="DF50" i="2"/>
  <c r="DR50" i="2"/>
  <c r="AN68" i="2"/>
  <c r="CR68" i="2"/>
  <c r="AT68" i="2"/>
  <c r="CX68" i="2"/>
  <c r="AX68" i="2"/>
  <c r="DF68" i="2"/>
  <c r="BJ68" i="2"/>
  <c r="DT68" i="2"/>
  <c r="F68" i="2"/>
  <c r="BP68" i="2"/>
  <c r="D68" i="2"/>
  <c r="BT68" i="2"/>
  <c r="L68" i="2"/>
  <c r="BZ68" i="2"/>
  <c r="X68" i="2"/>
  <c r="CL68" i="2"/>
  <c r="AB68" i="2"/>
  <c r="CZ68" i="2"/>
  <c r="AH68" i="2"/>
  <c r="DH68" i="2"/>
  <c r="AZ68" i="2"/>
  <c r="AJ68" i="2"/>
  <c r="DP68" i="2"/>
  <c r="AP68" i="2"/>
  <c r="AR68" i="2"/>
  <c r="BB68" i="2"/>
  <c r="BL68" i="2"/>
  <c r="CV68" i="2"/>
  <c r="P68" i="2"/>
  <c r="DL68" i="2"/>
  <c r="AD68" i="2"/>
  <c r="CN68" i="2"/>
  <c r="CP68" i="2"/>
  <c r="CT68" i="2"/>
  <c r="DB68" i="2"/>
  <c r="DD68" i="2"/>
  <c r="DJ68" i="2"/>
  <c r="R68" i="2"/>
  <c r="T68" i="2"/>
  <c r="BD68" i="2"/>
  <c r="BF68" i="2"/>
  <c r="BH68" i="2"/>
  <c r="BN68" i="2"/>
  <c r="BR68" i="2"/>
  <c r="BV68" i="2"/>
  <c r="BX68" i="2"/>
  <c r="CB68" i="2"/>
  <c r="CD68" i="2"/>
  <c r="CF68" i="2"/>
  <c r="CH68" i="2"/>
  <c r="CJ68" i="2"/>
  <c r="DN68" i="2"/>
  <c r="AF68" i="2"/>
  <c r="H68" i="2"/>
  <c r="J68" i="2"/>
  <c r="Z68" i="2"/>
  <c r="AL68" i="2"/>
  <c r="N68" i="2"/>
  <c r="V68" i="2"/>
  <c r="AV68" i="2"/>
  <c r="DR68" i="2"/>
  <c r="AD27" i="2"/>
  <c r="CH27" i="2"/>
  <c r="AF27" i="2"/>
  <c r="CJ27" i="2"/>
  <c r="X27" i="2"/>
  <c r="CF27" i="2"/>
  <c r="AH27" i="2"/>
  <c r="CP27" i="2"/>
  <c r="AR27" i="2"/>
  <c r="DD27" i="2"/>
  <c r="AV27" i="2"/>
  <c r="DH27" i="2"/>
  <c r="AX27" i="2"/>
  <c r="DJ27" i="2"/>
  <c r="H27" i="2"/>
  <c r="BZ27" i="2"/>
  <c r="P27" i="2"/>
  <c r="CN27" i="2"/>
  <c r="BL27" i="2"/>
  <c r="BR27" i="2"/>
  <c r="J27" i="2"/>
  <c r="CL27" i="2"/>
  <c r="BV27" i="2"/>
  <c r="CD27" i="2"/>
  <c r="R27" i="2"/>
  <c r="DB27" i="2"/>
  <c r="N27" i="2"/>
  <c r="DN27" i="2"/>
  <c r="T27" i="2"/>
  <c r="DP27" i="2"/>
  <c r="Z27" i="2"/>
  <c r="DT27" i="2"/>
  <c r="AT27" i="2"/>
  <c r="CB27" i="2"/>
  <c r="CT27" i="2"/>
  <c r="CV27" i="2"/>
  <c r="CZ27" i="2"/>
  <c r="D27" i="2"/>
  <c r="F27" i="2"/>
  <c r="L27" i="2"/>
  <c r="AB27" i="2"/>
  <c r="AJ27" i="2"/>
  <c r="AZ27" i="2"/>
  <c r="V27" i="2"/>
  <c r="AL27" i="2"/>
  <c r="BD27" i="2"/>
  <c r="BF27" i="2"/>
  <c r="AN27" i="2"/>
  <c r="AP27" i="2"/>
  <c r="BB27" i="2"/>
  <c r="BH27" i="2"/>
  <c r="BJ27" i="2"/>
  <c r="BN27" i="2"/>
  <c r="BP27" i="2"/>
  <c r="BT27" i="2"/>
  <c r="BX27" i="2"/>
  <c r="CR27" i="2"/>
  <c r="CX27" i="2"/>
  <c r="DF27" i="2"/>
  <c r="DL27" i="2"/>
  <c r="DR27" i="2"/>
  <c r="AJ59" i="2"/>
  <c r="CN59" i="2"/>
  <c r="AP59" i="2"/>
  <c r="CT59" i="2"/>
  <c r="R59" i="2"/>
  <c r="BZ59" i="2"/>
  <c r="AZ59" i="2"/>
  <c r="DJ59" i="2"/>
  <c r="BF59" i="2"/>
  <c r="DP59" i="2"/>
  <c r="AN59" i="2"/>
  <c r="DD59" i="2"/>
  <c r="AV59" i="2"/>
  <c r="DL59" i="2"/>
  <c r="BL59" i="2"/>
  <c r="L59" i="2"/>
  <c r="CH59" i="2"/>
  <c r="T59" i="2"/>
  <c r="CP59" i="2"/>
  <c r="AF59" i="2"/>
  <c r="DF59" i="2"/>
  <c r="BD59" i="2"/>
  <c r="BJ59" i="2"/>
  <c r="BN59" i="2"/>
  <c r="BR59" i="2"/>
  <c r="CB59" i="2"/>
  <c r="CL59" i="2"/>
  <c r="CV59" i="2"/>
  <c r="CV71" i="2" s="1"/>
  <c r="F59" i="2"/>
  <c r="CZ59" i="2"/>
  <c r="V59" i="2"/>
  <c r="DT59" i="2"/>
  <c r="X59" i="2"/>
  <c r="Z59" i="2"/>
  <c r="AB59" i="2"/>
  <c r="AD59" i="2"/>
  <c r="AH59" i="2"/>
  <c r="AL59" i="2"/>
  <c r="BB59" i="2"/>
  <c r="BH59" i="2"/>
  <c r="D59" i="2"/>
  <c r="H59" i="2"/>
  <c r="J59" i="2"/>
  <c r="N59" i="2"/>
  <c r="P59" i="2"/>
  <c r="AR59" i="2"/>
  <c r="AT59" i="2"/>
  <c r="AX59" i="2"/>
  <c r="BP59" i="2"/>
  <c r="BT59" i="2"/>
  <c r="BX59" i="2"/>
  <c r="BV59" i="2"/>
  <c r="CF59" i="2"/>
  <c r="CJ59" i="2"/>
  <c r="CD59" i="2"/>
  <c r="DH59" i="2"/>
  <c r="CX59" i="2"/>
  <c r="CR59" i="2"/>
  <c r="DN59" i="2"/>
  <c r="DR59" i="2"/>
  <c r="DB59" i="2"/>
  <c r="AH22" i="2"/>
  <c r="CL22" i="2"/>
  <c r="AJ22" i="2"/>
  <c r="CN22" i="2"/>
  <c r="AR22" i="2"/>
  <c r="CZ22" i="2"/>
  <c r="AX22" i="2"/>
  <c r="DF22" i="2"/>
  <c r="L22" i="2"/>
  <c r="BX22" i="2"/>
  <c r="P22" i="2"/>
  <c r="CB22" i="2"/>
  <c r="R22" i="2"/>
  <c r="CD22" i="2"/>
  <c r="AV22" i="2"/>
  <c r="DP22" i="2"/>
  <c r="BF22" i="2"/>
  <c r="BH22" i="2"/>
  <c r="BN22" i="2"/>
  <c r="D22" i="2"/>
  <c r="CF22" i="2"/>
  <c r="CH22" i="2"/>
  <c r="F22" i="2"/>
  <c r="CR22" i="2"/>
  <c r="X22" i="2"/>
  <c r="DH22" i="2"/>
  <c r="AP22" i="2"/>
  <c r="AT22" i="2"/>
  <c r="BB22" i="2"/>
  <c r="BT22" i="2"/>
  <c r="T22" i="2"/>
  <c r="Z22" i="2"/>
  <c r="AB22" i="2"/>
  <c r="AF22" i="2"/>
  <c r="BD22" i="2"/>
  <c r="BP22" i="2"/>
  <c r="BR22" i="2"/>
  <c r="BV22" i="2"/>
  <c r="CJ22" i="2"/>
  <c r="CP22" i="2"/>
  <c r="DB22" i="2"/>
  <c r="BZ22" i="2"/>
  <c r="CT22" i="2"/>
  <c r="CV22" i="2"/>
  <c r="CX22" i="2"/>
  <c r="DD22" i="2"/>
  <c r="DJ22" i="2"/>
  <c r="DJ71" i="2" s="1"/>
  <c r="DT22" i="2"/>
  <c r="AD22" i="2"/>
  <c r="AD71" i="2" s="1"/>
  <c r="AL22" i="2"/>
  <c r="DN22" i="2"/>
  <c r="AN22" i="2"/>
  <c r="AZ22" i="2"/>
  <c r="BJ22" i="2"/>
  <c r="BL22" i="2"/>
  <c r="DL22" i="2"/>
  <c r="DR22" i="2"/>
  <c r="H22" i="2"/>
  <c r="J22" i="2"/>
  <c r="N22" i="2"/>
  <c r="V22" i="2"/>
  <c r="CK71" i="2" l="1"/>
  <c r="DG71" i="2"/>
  <c r="BS71" i="2"/>
  <c r="CE71" i="2"/>
  <c r="AQ71" i="2"/>
  <c r="BU71" i="2"/>
  <c r="DE71" i="2"/>
  <c r="CU71" i="2"/>
  <c r="CS71" i="2"/>
  <c r="AI71" i="2"/>
  <c r="M71" i="2"/>
  <c r="AY71" i="2"/>
  <c r="DI71" i="2"/>
  <c r="W71" i="2"/>
  <c r="DA71" i="2"/>
  <c r="AC71" i="2"/>
  <c r="O71" i="2"/>
  <c r="DM71" i="2"/>
  <c r="BA71" i="2"/>
  <c r="AO71" i="2"/>
  <c r="AU71" i="2"/>
  <c r="K71" i="2"/>
  <c r="BY71" i="2"/>
  <c r="DQ71" i="2"/>
  <c r="BO71" i="2"/>
  <c r="AE71" i="2"/>
  <c r="AW71" i="2"/>
  <c r="DK71" i="2"/>
  <c r="BK71" i="2"/>
  <c r="DO71" i="2"/>
  <c r="CM71" i="2"/>
  <c r="Y71" i="2"/>
  <c r="AS71" i="2"/>
  <c r="BE71" i="2"/>
  <c r="Q71" i="2"/>
  <c r="G71" i="2"/>
  <c r="S71" i="2"/>
  <c r="CC71" i="2"/>
  <c r="BC71" i="2"/>
  <c r="BG71" i="2"/>
  <c r="BW71" i="2"/>
  <c r="CO71" i="2"/>
  <c r="DC71" i="2"/>
  <c r="U71" i="2"/>
  <c r="CA71" i="2"/>
  <c r="CY71" i="2"/>
  <c r="I71" i="2"/>
  <c r="BM71" i="2"/>
  <c r="AA71" i="2"/>
  <c r="AK71" i="2"/>
  <c r="CW71" i="2"/>
  <c r="AM71" i="2"/>
  <c r="CQ71" i="2"/>
  <c r="E71" i="2"/>
  <c r="E72" i="2" s="1"/>
  <c r="F72" i="2"/>
  <c r="H72" i="2" s="1"/>
  <c r="J72" i="2" s="1"/>
  <c r="L72" i="2" s="1"/>
  <c r="N72" i="2" s="1"/>
  <c r="P72" i="2" s="1"/>
  <c r="R72" i="2" s="1"/>
  <c r="T72" i="2" s="1"/>
  <c r="V72" i="2" s="1"/>
  <c r="X72" i="2" s="1"/>
  <c r="Z72" i="2" s="1"/>
  <c r="AB72" i="2" s="1"/>
  <c r="AD72" i="2" s="1"/>
  <c r="AF72" i="2" s="1"/>
  <c r="AH72" i="2" s="1"/>
  <c r="AJ72" i="2" s="1"/>
  <c r="AL72" i="2" s="1"/>
  <c r="AN72" i="2" s="1"/>
  <c r="AP72" i="2" s="1"/>
  <c r="AR72" i="2" s="1"/>
  <c r="AT72" i="2" s="1"/>
  <c r="AV72" i="2" s="1"/>
  <c r="AX72" i="2" s="1"/>
  <c r="AZ72" i="2" s="1"/>
  <c r="BB72" i="2" s="1"/>
  <c r="BD72" i="2" s="1"/>
  <c r="BF72" i="2" s="1"/>
  <c r="BH72" i="2" s="1"/>
  <c r="BJ72" i="2" s="1"/>
  <c r="BL72" i="2" s="1"/>
  <c r="BN72" i="2" s="1"/>
  <c r="BP72" i="2" s="1"/>
  <c r="BR72" i="2" s="1"/>
  <c r="BT72" i="2" s="1"/>
  <c r="BV72" i="2" s="1"/>
  <c r="BX72" i="2" s="1"/>
  <c r="BZ72" i="2" s="1"/>
  <c r="CB72" i="2" s="1"/>
  <c r="CD72" i="2" s="1"/>
  <c r="CF72" i="2" s="1"/>
  <c r="CH72" i="2" s="1"/>
  <c r="CJ72" i="2" s="1"/>
  <c r="CL72" i="2" s="1"/>
  <c r="CN72" i="2" s="1"/>
  <c r="CP72" i="2" s="1"/>
  <c r="CR72" i="2" s="1"/>
  <c r="CT72" i="2" s="1"/>
  <c r="CV72" i="2" s="1"/>
  <c r="CX72" i="2" s="1"/>
  <c r="CZ72" i="2" s="1"/>
  <c r="DB72" i="2" s="1"/>
  <c r="DD72" i="2" s="1"/>
  <c r="DF72" i="2" s="1"/>
  <c r="DH72" i="2" s="1"/>
  <c r="DJ72" i="2" s="1"/>
  <c r="DL72" i="2" s="1"/>
  <c r="DN72" i="2" s="1"/>
  <c r="DP72" i="2" s="1"/>
  <c r="DR72" i="2" s="1"/>
  <c r="DT72" i="2" s="1"/>
  <c r="AG71" i="2"/>
  <c r="BQ71" i="2"/>
  <c r="CG71" i="2"/>
  <c r="BI71" i="2"/>
  <c r="CI71" i="2"/>
  <c r="D72" i="2"/>
  <c r="DS71" i="2"/>
  <c r="G72" i="2" l="1"/>
  <c r="I72" i="2" s="1"/>
  <c r="K72" i="2" s="1"/>
  <c r="M72" i="2" s="1"/>
  <c r="O72" i="2" s="1"/>
  <c r="Q72" i="2" s="1"/>
  <c r="S72" i="2" s="1"/>
  <c r="U72" i="2" s="1"/>
  <c r="W72" i="2" s="1"/>
  <c r="Y72" i="2" s="1"/>
  <c r="AA72" i="2" s="1"/>
  <c r="AC72" i="2" s="1"/>
  <c r="AE72" i="2" s="1"/>
  <c r="AG72" i="2" s="1"/>
  <c r="AI72" i="2" s="1"/>
  <c r="AK72" i="2" s="1"/>
  <c r="AM72" i="2" s="1"/>
  <c r="AO72" i="2" s="1"/>
  <c r="AQ72" i="2" s="1"/>
  <c r="AS72" i="2" s="1"/>
  <c r="AU72" i="2" s="1"/>
  <c r="AW72" i="2" s="1"/>
  <c r="AY72" i="2" s="1"/>
  <c r="BA72" i="2" s="1"/>
  <c r="BC72" i="2" s="1"/>
  <c r="BE72" i="2" s="1"/>
  <c r="BG72" i="2" s="1"/>
  <c r="BI72" i="2" s="1"/>
  <c r="BK72" i="2" s="1"/>
  <c r="BM72" i="2" s="1"/>
  <c r="BO72" i="2" s="1"/>
  <c r="BQ72" i="2" s="1"/>
  <c r="BS72" i="2" s="1"/>
  <c r="BU72" i="2" s="1"/>
  <c r="BW72" i="2" s="1"/>
  <c r="BY72" i="2" s="1"/>
  <c r="CA72" i="2" s="1"/>
  <c r="CC72" i="2" s="1"/>
  <c r="CE72" i="2" s="1"/>
  <c r="CG72" i="2" s="1"/>
  <c r="CI72" i="2" s="1"/>
  <c r="CK72" i="2" s="1"/>
  <c r="CM72" i="2" s="1"/>
  <c r="CO72" i="2" s="1"/>
  <c r="CQ72" i="2" s="1"/>
  <c r="CS72" i="2" s="1"/>
  <c r="CU72" i="2" s="1"/>
  <c r="CW72" i="2" s="1"/>
  <c r="CY72" i="2" s="1"/>
  <c r="DA72" i="2" s="1"/>
  <c r="DC72" i="2" s="1"/>
  <c r="DE72" i="2" s="1"/>
  <c r="DG72" i="2" s="1"/>
  <c r="DI72" i="2" s="1"/>
  <c r="DK72" i="2" s="1"/>
  <c r="DM72" i="2" s="1"/>
  <c r="DO72" i="2" s="1"/>
  <c r="DQ72" i="2" s="1"/>
  <c r="DS72" i="2" s="1"/>
</calcChain>
</file>

<file path=xl/sharedStrings.xml><?xml version="1.0" encoding="utf-8"?>
<sst xmlns="http://schemas.openxmlformats.org/spreadsheetml/2006/main" count="8661" uniqueCount="2933">
  <si>
    <t>PREENCHER "EMPRESA", "CNPJ", "FONE", "BDI", OS PREÇOS UNITÁRIOS, "CIDADE" E, OPCIONALMENTE, A DATA.</t>
  </si>
  <si>
    <t>ORÇAMENTO</t>
  </si>
  <si>
    <t>OBRA:</t>
  </si>
  <si>
    <t>CEIM E EBM VEDERTI</t>
  </si>
  <si>
    <t>LOCAL:</t>
  </si>
  <si>
    <t>RUA MUNIR IBRAHIM, BAIRRO AUTÓDROMO, LOTEAMENTO VEDERTI - CHAPECÓ - SC</t>
  </si>
  <si>
    <t>ÁREA:</t>
  </si>
  <si>
    <t>5121,41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</si>
  <si>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</si>
  <si>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</si>
  <si>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</si>
  <si>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</si>
  <si>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</si>
  <si>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</si>
  <si>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</si>
  <si>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</si>
  <si>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</si>
  <si>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</si>
  <si>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</si>
  <si>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</si>
  <si>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</si>
  <si>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</si>
  <si>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</si>
  <si>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</si>
  <si>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</si>
  <si>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</si>
  <si>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</si>
  <si>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SERVIÇOS PRELIMINARES - CEIM E EBM</t>
  </si>
  <si>
    <t>Nível 2</t>
  </si>
  <si>
    <t>1.1</t>
  </si>
  <si>
    <t>CANTEIRO DE OBRAS</t>
  </si>
  <si>
    <t>Serviço</t>
  </si>
  <si>
    <t>1.1.1</t>
  </si>
  <si>
    <t>SINAPI-I</t>
  </si>
  <si>
    <t>4813</t>
  </si>
  <si>
    <t>PLACA DE OBRA (PARA CONSTRUCAO CIVIL) EM CHAPA GALVANIZADA *N. 22*, ADESIVADA, DE *2,4 X 1,2* M (SEM POSTES PARA FIXACAO)</t>
  </si>
  <si>
    <t>M2</t>
  </si>
  <si>
    <t>BDI 1</t>
  </si>
  <si>
    <t>1.1.2</t>
  </si>
  <si>
    <t>SINAPI</t>
  </si>
  <si>
    <t>98459</t>
  </si>
  <si>
    <t>TAPUME COM TELHA METÁLICA. AF_03/2024</t>
  </si>
  <si>
    <t>1.1.3</t>
  </si>
  <si>
    <t>10775</t>
  </si>
  <si>
    <t xml:space="preserve">LOCACAO DE CONTAINER 2,30 X 6,00 M, ALT. 2,50 M, COM 1 SANITARIO, PARA ESCRITORIO, COMPLETO, SEM DIVISORIAS INTERNAS </t>
  </si>
  <si>
    <t>MES</t>
  </si>
  <si>
    <t>1.1.4</t>
  </si>
  <si>
    <t>10776</t>
  </si>
  <si>
    <t>LOCACAO DE CONTAINER 2,30 X 6,00 M, ALT. 2,50 M</t>
  </si>
  <si>
    <t>1.1.5</t>
  </si>
  <si>
    <t>COMPOSIÇÃO</t>
  </si>
  <si>
    <t>163</t>
  </si>
  <si>
    <t>EXECUÇÃO DE REFEITÓRIO EM CANTEIRO DE OBRA EM CHAPA DE MADEIRA COMPENSADA</t>
  </si>
  <si>
    <t>1.1.6</t>
  </si>
  <si>
    <t>164</t>
  </si>
  <si>
    <t>EXECUÇÃO DE SANITÁRIO E VESTIÁRIO EM CANTEIRO DE OBRA EM CHAPA DE MADEIRA COMPENSADA</t>
  </si>
  <si>
    <t>1.1.7</t>
  </si>
  <si>
    <t>165</t>
  </si>
  <si>
    <t>EXECUÇÃO DE CENTRAL DE FÔRMAS, ARMAÇÃO E CIMENTO</t>
  </si>
  <si>
    <t>1.1.8</t>
  </si>
  <si>
    <t>99059</t>
  </si>
  <si>
    <t>LOCAÇÃO CONVENCIONAL DE OBRA, UTILIZANDO GABARITO DE TÁBUAS CORRIDAS PONTALETADAS A CADA 2,00M - 2 UTILIZAÇÕES. AF_03/2024</t>
  </si>
  <si>
    <t>M</t>
  </si>
  <si>
    <t>2</t>
  </si>
  <si>
    <t>INTERVENÇÃO - PRAÇA VEDERTI</t>
  </si>
  <si>
    <t>2.1</t>
  </si>
  <si>
    <t>DEMOLIÇÕES E RETIRADAS</t>
  </si>
  <si>
    <t>2.1.1</t>
  </si>
  <si>
    <t>104800</t>
  </si>
  <si>
    <t>REMOÇÃO DE CERCAS E MOURÕES, DE FORMA MANUAL, SEM REAPROVEITAMENTO. AF_09/2023</t>
  </si>
  <si>
    <t>2.1.2</t>
  </si>
  <si>
    <t>104801</t>
  </si>
  <si>
    <t>REMOÇÃO DE ALAMBRADOS PARA QUADRAS POLIESPORTIVAS, ESTRUTURADO POR TUBOS DE AÇO GALVANIZADO, COM TELA DE ARAME GALVANIZADO, DE FORMA MANUAL, COM REAPROVEITAMENTO - DEFINIR COM O FISCAL DA OBRA O LOCAL PARA ARMAZENAMENTO E ENTREGA DO MATERIAL REMOVIDO.</t>
  </si>
  <si>
    <t>2.1.3</t>
  </si>
  <si>
    <t>257</t>
  </si>
  <si>
    <t>REMOÇÃO DE PAR DE TRAVES DA QUADRA POLIESPORTIVA, DE FORMA MANUAL, COM REAPROVEITAMENTO - DEFINIR COM O FISCAL DA OBRA O LOCAL PARA ARMAZENAMENTO E ENTREGA DO MATERIAL REMOVIDO.</t>
  </si>
  <si>
    <t>CJ</t>
  </si>
  <si>
    <t>2.1.4</t>
  </si>
  <si>
    <t>104790</t>
  </si>
  <si>
    <t>DEMOLIÇÃO DE PISO DE CONCRETO - QUADRA EXISTENTE E PISO EQUIPAMENTOS ACADEMIA, DE FORMA MECANIZADA COM MARTELETE, SEM REAPROVEITAMENTO. AF_09/2023</t>
  </si>
  <si>
    <t>M3</t>
  </si>
  <si>
    <t>2.1.5</t>
  </si>
  <si>
    <t>258</t>
  </si>
  <si>
    <t>REMOÇÃO, REINSTALAÇÃO, REPARO E PINTURA DE EQUIPAMENTOS DE ACADEMIA AO AR LIVRE, CHUMBADOS EM BLOCOS DE CONCRETO CICLÓPICO, INCLUSO ESCAVAÇÃO E CONCRETO PARA BASE, PINTURA COM TINTA ESMALTE SINTÉTICO BRILHO E SERVIÇOS DE SOLDA E SUBSTITUIÇÃO DE ENCAIXES E CORRENTES DANIFICADAS - FIXAÇÃO COMPLETA, RECOMPOSIÇÃO DO ENTORNO, LIMPEZA E LIBERAÇÃO PARA USO</t>
  </si>
  <si>
    <t>2.1.6</t>
  </si>
  <si>
    <t>259</t>
  </si>
  <si>
    <t>CARGA MECANIZADA E REMOÇÃO DE ENTULHO - INCLUSIVE TRANSPORTE</t>
  </si>
  <si>
    <t>2.2</t>
  </si>
  <si>
    <t>RECOMPOSIÇÃO/REPAROS</t>
  </si>
  <si>
    <t>2.2.1</t>
  </si>
  <si>
    <t>103946</t>
  </si>
  <si>
    <t>PLANTIO DE GRAMA ESMERALDA OU SÃO CARLOS OU CURITIBANA, EM PLACAS. AF_07/2024</t>
  </si>
  <si>
    <t>2.2.2</t>
  </si>
  <si>
    <t>92396</t>
  </si>
  <si>
    <t>EXECUÇÃO DE PASSEIO EM PISO INTERTRAVADO, COM BLOCO RETANGULAR COR NATURAL DE 20 X 10 CM, ESPESSURA 6 CM. AF_10/2022</t>
  </si>
  <si>
    <t>3</t>
  </si>
  <si>
    <t>TERRAPLENAGEM - CEIM E EBM</t>
  </si>
  <si>
    <t>3.1</t>
  </si>
  <si>
    <t>TERRAPLENAGEM</t>
  </si>
  <si>
    <t>3.1.1</t>
  </si>
  <si>
    <t>98525</t>
  </si>
  <si>
    <t>LIMPEZA MECANIZADA DE CAMADA VEGETAL, VEGETAÇÃO E PEQUENAS ÁRVORES (DIÂMETRO DE TRONCO MENOR QUE 0,20 M), COM TRATOR DE ESTEIRAS. AF_03/2024</t>
  </si>
  <si>
    <t>3.1.2</t>
  </si>
  <si>
    <t>101115</t>
  </si>
  <si>
    <t>ESCAVAÇÃO HORIZONTAL EM SOLO DE 1A CATEGORIA COM TRATOR DE ESTEIRAS (150HP/LÂMINA: 3,18M3). AF_07/2020</t>
  </si>
  <si>
    <t>3.1.3</t>
  </si>
  <si>
    <t>105559</t>
  </si>
  <si>
    <t>EXECUÇÃO E COMPACTAÇÃO DE CORPO DE ATERRO DE ATERRO (95% DE ENERGIA DO PROCTOR NORMAL) COM SOLO PREDOMINANTEMENTE ARGILOSO, EM CAMADAS COM ESPESSURA DE 20 CM - EXCLUSIVE ESCAVAÇÃO, CARGA E TRANSPORTE E SOLO. AF_09/2024</t>
  </si>
  <si>
    <t>3.1.4</t>
  </si>
  <si>
    <t>100576</t>
  </si>
  <si>
    <t>REGULARIZAÇÃO E COMPACTAÇÃO DE SUBLEITO DE SOLO PREDOMINANTEMENTE ARGILOSO, PARA OBRAS DE CONSTRUÇÃO DE PAVIMENTOS. AF_09/2024</t>
  </si>
  <si>
    <t>3.1.5</t>
  </si>
  <si>
    <t>SICRO</t>
  </si>
  <si>
    <t>5915321</t>
  </si>
  <si>
    <t>Transporte com caminhão basculante de 14 m³ - rodovia pavimentada</t>
  </si>
  <si>
    <t>tkm</t>
  </si>
  <si>
    <t>4</t>
  </si>
  <si>
    <t>CONTENÇÕES - CEIM E EBM</t>
  </si>
  <si>
    <t>4.1</t>
  </si>
  <si>
    <t>MURO DE GABIÃO</t>
  </si>
  <si>
    <t>4.1.1</t>
  </si>
  <si>
    <t>92743</t>
  </si>
  <si>
    <t>MURO DE GABIÃO, ENCHIMENTO COM PEDRA DE MÃO TIPO RACHÃO, DE GRAVIDADE, COM GAIOLAS DE COMPRIMENTO IGUAL A 2 M, PARA MUROS COM ALTURA MENOR OU IGUAL A 4 M - FORNECIMENTO E EXECUÇÃO. AF_03/2024</t>
  </si>
  <si>
    <t>4.1.2</t>
  </si>
  <si>
    <t>92744</t>
  </si>
  <si>
    <t>MURO DE GABIÃO, ENCHIMENTO COM PEDRA DE MÃO TIPO RACHÃO, DE GRAVIDADE, COM GAIOLAS DE COMPRIMENTO IGUAL A 5 M, PARA MUROS COM ALTURA MENOR OU IGUAL A 4 M - FORNECIMENTO E EXECUÇÃO. AF_03/2024</t>
  </si>
  <si>
    <t>4.2</t>
  </si>
  <si>
    <t>MURO DE CONCRETO</t>
  </si>
  <si>
    <t>4.2.1</t>
  </si>
  <si>
    <t>97113</t>
  </si>
  <si>
    <t>APLICAÇÃO DE LONA PLÁSTICA PARA EXECUÇÃO DE PAVIMENTOS DE CONCRETO. AF_04/2022</t>
  </si>
  <si>
    <t>4.2.2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</si>
  <si>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</si>
  <si>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</si>
  <si>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4.2.3</t>
  </si>
  <si>
    <t>4805754</t>
  </si>
  <si>
    <t>Compactação manual com soquete vibratório</t>
  </si>
  <si>
    <t>m³</t>
  </si>
  <si>
    <t>4.2.4</t>
  </si>
  <si>
    <t>96624</t>
  </si>
  <si>
    <t>LASTRO COM MATERIAL GRANULAR (PEDRA BRITADA N.2), APLICADO EM PISOS OU LAJES SOBRE SOLO, ESPESSURA DE *10 CM*. AF_01/2024</t>
  </si>
  <si>
    <t>4.2.5</t>
  </si>
  <si>
    <t>100341</t>
  </si>
  <si>
    <t>FABRICAÇÃO, MONTAGEM E DESMONTAGEM DE FÔRMA PARA CORTINA DE CONTENÇÃO, EM CHAPA DE MADEIRA COMPENSADA PLASTIFICADA, E = 18 MM, 10 UTILIZAÇÕES. AF_11/2024</t>
  </si>
  <si>
    <t>4.2.6</t>
  </si>
  <si>
    <t>100343</t>
  </si>
  <si>
    <t>ARMAÇÃO DE CORTINA DE CONTENÇÃO EM CONCRETO ARMADO, COM AÇO CA-50 DE 8 MM - MONTAGEM. AF_11/2024</t>
  </si>
  <si>
    <t>KG</t>
  </si>
  <si>
    <t>4.2.7</t>
  </si>
  <si>
    <t>100344</t>
  </si>
  <si>
    <t>ARMAÇÃO DE CORTINA DE CONTENÇÃO EM CONCRETO ARMADO, COM AÇO CA-50 DE 10 MM - MONTAGEM. AF_11/2024</t>
  </si>
  <si>
    <t>4.2.8</t>
  </si>
  <si>
    <t>100349</t>
  </si>
  <si>
    <t>CONCRETAGEM DE CORTINA DE CONTENÇÃO, ATRAVÉS DE BOMBA - LANÇAMENTO, ADENSAMENTO E ACABAMENTO. AF_11/2024</t>
  </si>
  <si>
    <t>4.2.9</t>
  </si>
  <si>
    <t>98557</t>
  </si>
  <si>
    <t>IMPERMEABILIZAÇÃO DE SUPERFÍCIE COM EMULSÃO ASFÁLTICA, 2 DEMÃOS. AF_09/2023</t>
  </si>
  <si>
    <t>4.3</t>
  </si>
  <si>
    <t>DRENOS DOS MUROS</t>
  </si>
  <si>
    <t>4.3.1</t>
  </si>
  <si>
    <t>102680B</t>
  </si>
  <si>
    <t>DRENO DE MURO COM LARGURA DE 30 CM E ALTURA ATÉ 1,40M, COM TUBO DE PEAD CORRUGADO PERFURADO, DN 100 MM, ENCHIMENTO COM BRITA, ENVOLVIDO COM MANTA GEOTÊXTIL.</t>
  </si>
  <si>
    <t>4.3.2</t>
  </si>
  <si>
    <t>102680C</t>
  </si>
  <si>
    <t>DRENO DE MURO COM LARGURA DE 30 CM E ALTURA ATÉ 2,20M, COM TUBO DE PEAD CORRUGADO PERFURADO, DN 100 MM, ENCHIMENTO COM BRITA, ENVOLVIDO COM MANTA GEOTÊXTIL.</t>
  </si>
  <si>
    <t>4.3.3</t>
  </si>
  <si>
    <t>102680D</t>
  </si>
  <si>
    <t>DRENO DE MURO COM LARGURA DE 30 CM E ALTURA ATÉ 2,80M, COM TUBO DE PEAD CORRUGADO PERFURADO, DN 100 MM, ENCHIMENTO COM BRITA, ENVOLVIDO COM MANTA GEOTÊXTIL.</t>
  </si>
  <si>
    <t>4.3.4</t>
  </si>
  <si>
    <t>102989</t>
  </si>
  <si>
    <t>CANALETA MEIA CANA PRÉ-MOLDADA DE CONCRETO (D = 20 CM) - FORNECIMENTO E INSTALAÇÃO. AF_05/2025</t>
  </si>
  <si>
    <t>5</t>
  </si>
  <si>
    <t>CEIM - TIPO 01</t>
  </si>
  <si>
    <t>5.1</t>
  </si>
  <si>
    <t>MOVIMENTAÇÃO DE TERRA PARA FUNDAÇÕES</t>
  </si>
  <si>
    <t>Nível 3</t>
  </si>
  <si>
    <t>5.1.1</t>
  </si>
  <si>
    <t>EDIFICAÇÃO</t>
  </si>
  <si>
    <t>5.1.1.1</t>
  </si>
  <si>
    <t>96521</t>
  </si>
  <si>
    <t>ESCAVAÇÃO MECANIZADA PARA BLOCO DE COROAMENTO OU SAPATA COM RETROESCAVADEIRA (INCLUINDO ESCAVAÇÃO PARA COLOCAÇÃO DE FÔRMAS). AF_01/2024</t>
  </si>
  <si>
    <t>5.1.1.2</t>
  </si>
  <si>
    <t>101617</t>
  </si>
  <si>
    <t>PREPARO DE FUNDO DE VALA (ACERTO DO SOLO NATURAL)</t>
  </si>
  <si>
    <t>5.1.1.3</t>
  </si>
  <si>
    <t>263</t>
  </si>
  <si>
    <t xml:space="preserve">REATERRO MECANIZADO DE VALA COM MINICARREGADEIRA, COM COMPACTADOR DE SOLOS DE PERCUSSÃO. </t>
  </si>
  <si>
    <t>5.2</t>
  </si>
  <si>
    <t>FUNDAÇÕES</t>
  </si>
  <si>
    <t>5.2.1</t>
  </si>
  <si>
    <t>ESTACAS</t>
  </si>
  <si>
    <t>5.2.1.1</t>
  </si>
  <si>
    <t>EST30</t>
  </si>
  <si>
    <t>ESTACA ESCAVADA MECANICAMENTE, SEM FLUIDO ESTABILIZANTE, COM 30 CM DE DIÂMETRO, CONCRETO LANÇADO POR CAMINHÃO BETONEIRA. ARMADURA NÃO INCLUSA.</t>
  </si>
  <si>
    <t>5.2.1.2</t>
  </si>
  <si>
    <t>EST40</t>
  </si>
  <si>
    <t>ESTACA ESCAVADA MECANICAMENTE, SEM FLUIDO ESTABILIZANTE, COM 40 CM DE DIÂMETRO, CONCRETO LANÇADO POR CAMINHÃO BETONEIRA. ARMADURA NÃO INCLUSA.</t>
  </si>
  <si>
    <t>5.2.1.3</t>
  </si>
  <si>
    <t>95583</t>
  </si>
  <si>
    <t>MONTAGEM DE ARMADURA TRANSVERSAL DE ESTACAS DE SEÇÃO CIRCULAR, DIÂMETRO = 5,0 MM. AF_09/2021_PS</t>
  </si>
  <si>
    <t>5.2.1.4</t>
  </si>
  <si>
    <t>95577</t>
  </si>
  <si>
    <t>MONTAGEM DE ARMADURA DE ESTACAS, DIÂMETRO = 10,0 MM. AF_09/2021_PS</t>
  </si>
  <si>
    <t>5.2.1.5</t>
  </si>
  <si>
    <t>95601</t>
  </si>
  <si>
    <t>ARRASAMENTO MECANICO DE ESTACA DE CONCRETO ARMADO, DIAMETROS DE ATÉ 40 CM. AF_05/2021</t>
  </si>
  <si>
    <t>5.2.2</t>
  </si>
  <si>
    <t>BLOCOS</t>
  </si>
  <si>
    <t>5.2.2.1</t>
  </si>
  <si>
    <t>96621</t>
  </si>
  <si>
    <t>LASTRO COM MATERIAL GRANULAR, APLICAÇÃO EM BLOCOS DE COROAMENTO, ESPESSURA DE *5 CM*. AF_01/2024</t>
  </si>
  <si>
    <t>5.2.2.2</t>
  </si>
  <si>
    <t>96534</t>
  </si>
  <si>
    <t>FABRICAÇÃO, MONTAGEM E DESMONTAGEM DE FÔRMA PARA BLOCO DE COROAMENTO, EM MADEIRA SERRADA, E=25 MM, 4 UTILIZAÇÕES. AF_01/2024</t>
  </si>
  <si>
    <t>5.2.2.3</t>
  </si>
  <si>
    <t>96543</t>
  </si>
  <si>
    <t>ARMAÇÃO DE BLOCO UTILIZANDO AÇO CA-60 DE 5 MM - MONTAGEM. AF_01/2024</t>
  </si>
  <si>
    <t>5.2.2.4</t>
  </si>
  <si>
    <t>96546</t>
  </si>
  <si>
    <t>ARMAÇÃO DE BLOCO UTILIZANDO AÇO CA-50 DE 10 MM - MONTAGEM. AF_01/2024</t>
  </si>
  <si>
    <t>5.2.2.5</t>
  </si>
  <si>
    <t>104920</t>
  </si>
  <si>
    <t>ARMAÇÃO DE BLOCO, SAPATA ISOLADA, VIGA BALDRAME E SAPATA CORRIDA UTILIZANDO AÇO CA-50 DE 12,5 MM - MONTAGEM. AF_01/2024</t>
  </si>
  <si>
    <t>5.2.2.6</t>
  </si>
  <si>
    <t>104922</t>
  </si>
  <si>
    <t>ARMAÇÃO DE BLOCO, SAPATA ISOLADA E SAPATA CORRIDA UTILIZANDO AÇO CA-50 DE 20 MM - MONTAGEM. AF_01/2024</t>
  </si>
  <si>
    <t>5.2.2.7</t>
  </si>
  <si>
    <t>262</t>
  </si>
  <si>
    <t xml:space="preserve">CONCRETO USINADO BOMBEAVEL, CLASSE DE RESISTENCIA C25, COM BRITA 0 E 1, SLUMP = 100 +/- 20 MM - INCLUSO SERVIÇO DE LANÇAMENTO, ADENSAMENTO E ACABAMENTO </t>
  </si>
  <si>
    <t>5.2.2.8</t>
  </si>
  <si>
    <t>44535</t>
  </si>
  <si>
    <t>SERVICO DE BOMBEAMENTO DE CONCRETO COM CONSUMO MINIMO DE 40 M3, (DISPONIBILIZACAO DE BOMBA), SEM O LANCAMENTO</t>
  </si>
  <si>
    <t>5.2.3</t>
  </si>
  <si>
    <t xml:space="preserve">VIGAS BALDRAME </t>
  </si>
  <si>
    <t>5.2.3.1</t>
  </si>
  <si>
    <t>01</t>
  </si>
  <si>
    <t xml:space="preserve">LASTRO COM MATERIAL GRANULAR (PEDRA BRITADA N.1 E PEDRA BRITADA N.2), ESPESSURA DE 5 CM. </t>
  </si>
  <si>
    <t>5.2.3.2</t>
  </si>
  <si>
    <t>96536</t>
  </si>
  <si>
    <t>FABRICAÇÃO, MONTAGEM E DESMONTAGEM DE FÔRMA PARA VIGA BALDRAME, EM MADEIRA SERRADA, E=25 MM, 4 UTILIZAÇÕES. AF_01/2024</t>
  </si>
  <si>
    <t>5.2.3.3</t>
  </si>
  <si>
    <t>104917</t>
  </si>
  <si>
    <t>ARMAÇÃO DE SAPATA ISOLADA, VIGA BALDRAME E SAPATA CORRIDA UTILIZANDO AÇO CA-50 DE 6,3 MM - MONTAGEM. AF_01/2024</t>
  </si>
  <si>
    <t>5.2.3.4</t>
  </si>
  <si>
    <t>104918</t>
  </si>
  <si>
    <t>ARMAÇÃO DE SAPATA ISOLADA, VIGA BALDRAME E SAPATA CORRIDA UTILIZANDO AÇO CA-50 DE 8 MM - MONTAGEM. AF_01/2024</t>
  </si>
  <si>
    <t>5.2.3.5</t>
  </si>
  <si>
    <t>104919</t>
  </si>
  <si>
    <t>ARMAÇÃO DE SAPATA ISOLADA, VIGA BALDRAME E SAPATA CORRIDA UTILIZANDO AÇO CA-50 DE 10 MM - MONTAGEM. AF_01/2024</t>
  </si>
  <si>
    <t>5.2.3.6</t>
  </si>
  <si>
    <t>5.2.3.7</t>
  </si>
  <si>
    <t>104916</t>
  </si>
  <si>
    <t>ARMAÇÃO DE SAPATA ISOLADA, VIGA BALDRAME E SAPATA CORRIDA UTILIZANDO AÇO CA-60 DE 5 MM - MONTAGEM. AF_01/2024</t>
  </si>
  <si>
    <t>5.2.3.8</t>
  </si>
  <si>
    <t>96557</t>
  </si>
  <si>
    <t>CONCRETAGEM DE BLOCO DE COROAMENTO OU VIGA BALDRAME, FCK 30 MPA, COM USO DE BOMBA - LANÇAMENTO, ADENSAMENTO E ACABAMENTO. AF_01/2024</t>
  </si>
  <si>
    <t>5.3</t>
  </si>
  <si>
    <t>SUPERESTRUTURA</t>
  </si>
  <si>
    <t>5.3.1</t>
  </si>
  <si>
    <t>CONCRETO ARMADO - PILARES</t>
  </si>
  <si>
    <t>5.3.1.1</t>
  </si>
  <si>
    <t>92443</t>
  </si>
  <si>
    <t>MONTAGEM E DESMONTAGEM DE FÔRMA DE PILARES RETANGULARES E ESTRUTURAS SIMILARES, PÉ-DIREITO SIMPLES, EM CHAPA DE MADEIRA COMPENSADA PLASTIFICADA, 18 UTILIZAÇÕES. AF_09/2020</t>
  </si>
  <si>
    <t>5.3.1.2</t>
  </si>
  <si>
    <t>92762</t>
  </si>
  <si>
    <t>ARMAÇÃO DE PILAR OU VIGA DE ESTRUTURA CONVENCIONAL DE CONCRETO ARMADO UTILIZANDO AÇO CA-50 DE 10,0 MM - MONTAGEM. AF_06/2022</t>
  </si>
  <si>
    <t>5.3.1.3</t>
  </si>
  <si>
    <t>92763</t>
  </si>
  <si>
    <t>ARMAÇÃO DE PILAR OU VIGA DE ESTRUTURA CONVENCIONAL DE CONCRETO ARMADO UTILIZANDO AÇO CA-50 DE 12,5 MM - MONTAGEM. AF_06/2022</t>
  </si>
  <si>
    <t>5.3.1.4</t>
  </si>
  <si>
    <t>92759</t>
  </si>
  <si>
    <t>ARMAÇÃO DE PILAR OU VIGA DE ESTRUTURA CONVENCIONAL DE CONCRETO ARMADO UTILIZANDO AÇO CA-60 DE 5,0 MM - MONTAGEM. AF_06/2022</t>
  </si>
  <si>
    <t>5.3.1.5</t>
  </si>
  <si>
    <t>103672</t>
  </si>
  <si>
    <t>CONCRETAGEM DE PILARES, FCK = 25 MPA, COM USO DE BOMBA - LANÇAMENTO, ADENSAMENTO E ACABAMENTO. AF_02/2022_PS</t>
  </si>
  <si>
    <t>5.3.2</t>
  </si>
  <si>
    <t>CONCRETO ARMADO - VIGAS</t>
  </si>
  <si>
    <t>5.3.2.1</t>
  </si>
  <si>
    <t>92479</t>
  </si>
  <si>
    <t>MONTAGEM E DESMONTAGEM DE FÔRMA DE VIGA, ESCORAMENTO COM GARFO DE MADEIRA, PÉ-DIREITO SIMPLES, EM CHAPA DE MADEIRA PLASTIFICADA, 18 UTILIZAÇÕES. AF_09/2020</t>
  </si>
  <si>
    <t>5.3.2.2</t>
  </si>
  <si>
    <t>92761</t>
  </si>
  <si>
    <t>ARMAÇÃO DE PILAR OU VIGA DE ESTRUTURA CONVENCIONAL DE CONCRETO ARMADO UTILIZANDO AÇO CA-50 DE 8,0 MM - MONTAGEM. AF_06/2022</t>
  </si>
  <si>
    <t>5.3.2.3</t>
  </si>
  <si>
    <t>5.3.2.4</t>
  </si>
  <si>
    <t>5.3.2.5</t>
  </si>
  <si>
    <t>5.3.2.6</t>
  </si>
  <si>
    <t>103675</t>
  </si>
  <si>
    <t>CONCRETAGEM DE VIGAS E LAJES, FCK=25 MPA, PARA LAJES MACIÇAS OU NERVURADAS COM USO DE BOMBA - LANÇAMENTO, ADENSAMENTO E ACABAMENTO. AF_02/2022_PS</t>
  </si>
  <si>
    <t>5.3.3</t>
  </si>
  <si>
    <t>CONCRETO ARMADO PARA VERGAS</t>
  </si>
  <si>
    <t>5.3.3.1</t>
  </si>
  <si>
    <t>93187</t>
  </si>
  <si>
    <t>VERGA/CONTRAVERGA MOLDADA IN LOCO EM CONCRETO, ESPESSURA DE *20* CM. AF_03/2024</t>
  </si>
  <si>
    <t>5.3.4</t>
  </si>
  <si>
    <t>CONCRETO ARMADO - MURETA - PILARES</t>
  </si>
  <si>
    <t>5.3.4.1</t>
  </si>
  <si>
    <t>5.3.4.2</t>
  </si>
  <si>
    <t>5.3.4.3</t>
  </si>
  <si>
    <t>5.3.4.4</t>
  </si>
  <si>
    <t>5.3.5</t>
  </si>
  <si>
    <t>CONCRETO ARMADO - CASA DE GÁS - PILARES E LAJE</t>
  </si>
  <si>
    <t>5.3.5.1</t>
  </si>
  <si>
    <t>5.3.5.2</t>
  </si>
  <si>
    <t>92760</t>
  </si>
  <si>
    <t>ARMAÇÃO DE PILAR OU VIGA DE ESTRUTURA CONVENCIONAL DE CONCRETO ARMADO UTILIZANDO AÇO CA-50 DE 6,3 MM - MONTAGEM. AF_06/2022</t>
  </si>
  <si>
    <t>5.3.5.3</t>
  </si>
  <si>
    <t>5.3.5.4</t>
  </si>
  <si>
    <t>5.3.5.5</t>
  </si>
  <si>
    <t>5.3.5.6</t>
  </si>
  <si>
    <t>5.4</t>
  </si>
  <si>
    <t>ESTRUTURA METÁLICA</t>
  </si>
  <si>
    <t>5.4.1</t>
  </si>
  <si>
    <t>112</t>
  </si>
  <si>
    <t>ESTRUTURA TRELIÇADA METÁLICA, CONFORME PROJETO METÁLICO - INCLUSO FORNECIMENTO, FABRICAÇÃO E MONTAGEM, COM PERFIS METÁLICOS, CHAPAS, PARAFUSOS E SOLDAS, INCLUSIVE JATEAMENTO ABRASIVO PARA PREPARAÇÃO DE SUPERFICIE, APLICAÇÃO DE PINTURA ANTICORROSIVA E DE ACABAMENTO, MÃO DE OBRA ESPECIALIZADA, EQUIPAMENTOS, IÇAMENTO E TRANSPORTE - FORNECIMENTO E INSTALAÇÃO</t>
  </si>
  <si>
    <t>5.5</t>
  </si>
  <si>
    <t>PISO DE CONCRETO</t>
  </si>
  <si>
    <t>5.5.1</t>
  </si>
  <si>
    <t>PAVIMENTAÇÃO INTERNA DE PISO DE CONCRETO - 8 CM</t>
  </si>
  <si>
    <t>5.5.1.1</t>
  </si>
  <si>
    <t>97086</t>
  </si>
  <si>
    <t>FABRICAÇÃO, MONTAGEM E DESMONTAGEM DE FORMA PARA RADIER, PISO DE CONCRETO OU LAJE SOBRE SOLO, EM MADEIRA SERRADA, 4 UTILIZAÇÕES. AF_09/2021</t>
  </si>
  <si>
    <t>5.5.1.2</t>
  </si>
  <si>
    <t>97083</t>
  </si>
  <si>
    <t>COMPACTAÇÃO MECÂNICA DE SOLO PARA EXECUÇÃO DE RADIER, PISO DE CONCRETO OU LAJE SOBRE SOLO, COM COMPACTADOR DE SOLOS A PERCUSSÃO. AF_09/2021</t>
  </si>
  <si>
    <t>5.5.1.3</t>
  </si>
  <si>
    <t>5.5.1.4</t>
  </si>
  <si>
    <t>97087</t>
  </si>
  <si>
    <t>CAMADA SEPARADORA PARA EXECUÇÃO DE RADIER, PISO DE CONCRETO OU LAJE SOBRE SOLO, EM LONA PLÁSTICA. AF_09/2021</t>
  </si>
  <si>
    <t>5.5.1.5</t>
  </si>
  <si>
    <t>233</t>
  </si>
  <si>
    <t>ARMAÇÃO DE PISO DE CONCRETO, COM USO DE TELA Q-92 - FORNECIMENTO E INSTALAÇÃO</t>
  </si>
  <si>
    <t>5.5.1.6</t>
  </si>
  <si>
    <t>97096</t>
  </si>
  <si>
    <t>CONCRETAGEM DE RADIER, PISO DE CONCRETO OU LAJE SOBRE SOLO, FCK 30 MPA - LANÇAMENTO, ADENSAMENTO E ACABAMENTO. AF_09/2021</t>
  </si>
  <si>
    <t>5.5.2</t>
  </si>
  <si>
    <t xml:space="preserve">PAVIMENTAÇÃO EXTERNA - CALÇADA DE PISO CONCRETO 8CM </t>
  </si>
  <si>
    <t>5.5.2.1</t>
  </si>
  <si>
    <t>5.5.2.2</t>
  </si>
  <si>
    <t>5.5.2.3</t>
  </si>
  <si>
    <t>5.5.2.4</t>
  </si>
  <si>
    <t>5.5.2.5</t>
  </si>
  <si>
    <t>94991</t>
  </si>
  <si>
    <t>EXECUÇÃO DE PASSEIO (CALÇADA) OU PISO DE CONCRETO COM CONCRETO MOLDADO IN LOCO, USINADO C20, ACABAMENTO CONVENCIONAL, NÃO ARMADO - INCLUSO FABRICAÇÃO, MONTAGEM E DESMONTAGEM DE FORMA</t>
  </si>
  <si>
    <t>5.6</t>
  </si>
  <si>
    <t xml:space="preserve">SISTEMA DE VEDAÇÃO VERTICAL </t>
  </si>
  <si>
    <t>5.6.1</t>
  </si>
  <si>
    <t>ELEMENTOS VAZADOS</t>
  </si>
  <si>
    <t>5.6.1.1</t>
  </si>
  <si>
    <t>101161</t>
  </si>
  <si>
    <t>ALVENARIA DE VEDAÇÃO COM ELEMENTO VAZADO DE CONCRETO (COBOGÓ) DE 7X50X50CM E ARGAMASSA DE ASSENTAMENTO COM PREPARO EM BETONEIRA. AF_05/2020</t>
  </si>
  <si>
    <t>5.6.2</t>
  </si>
  <si>
    <t>ALVENARIA DE VEDAÇÃO</t>
  </si>
  <si>
    <t>5.6.2.1</t>
  </si>
  <si>
    <t>103322</t>
  </si>
  <si>
    <t>ALVENARIA DE VEDAÇÃO DE BLOCOS CERÂMICOS FURADOS NA VERTICAL DE 9X19X39 CM (ESPESSURA 9 CM) E ARGAMASSA DE ASSENTAMENTO COM PREPARO EM BETONEIRA. AF_12/2021</t>
  </si>
  <si>
    <t>5.6.2.2</t>
  </si>
  <si>
    <t>103328</t>
  </si>
  <si>
    <t>ALVENARIA DE VEDAÇÃO DE BLOCOS CERÂMICOS FURADOS NA HORIZONTAL DE 9X19X19 CM (ESPESSURA 9 CM) E ARGAMASSA DE ASSENTAMENTO COM PREPARO EM BETONEIRA. AF_12/2021</t>
  </si>
  <si>
    <t>5.6.2.3</t>
  </si>
  <si>
    <t>103324</t>
  </si>
  <si>
    <t>ALVENARIA DE VEDAÇÃO DE BLOCOS CERÂMICOS FURADOS NA VERTICAL DE 14X19X39 CM (ESPESSURA 14 CM) E ARGAMASSA DE ASSENTAMENTO COM PREPARO EM BETONEIRA. AF_12/2021</t>
  </si>
  <si>
    <t>5.6.2.4</t>
  </si>
  <si>
    <t>101159</t>
  </si>
  <si>
    <t>ALVENARIA DE VEDAÇÃO DE BLOCOS CERÂMICOS MACIÇOS DE 5X10X20CM (ESPESSURA 10CM) E ARGAMASSA DE ASSENTAMENTO COM PREPARO EM BETONEIRA. AF_05/2020</t>
  </si>
  <si>
    <t>5.6.2.5</t>
  </si>
  <si>
    <t>93200</t>
  </si>
  <si>
    <t>FIXAÇÃO (ENCUNHAMENTO) DE ALVENARIA DE VEDAÇÃO COM ARGAMASSA APLICADA COM BISNAGA. AF_03/2024</t>
  </si>
  <si>
    <t>5.6.3</t>
  </si>
  <si>
    <t>ALVENARIA DA MURETA</t>
  </si>
  <si>
    <t>5.6.3.1</t>
  </si>
  <si>
    <t>5.6.4</t>
  </si>
  <si>
    <t>DIVISÓRIAS</t>
  </si>
  <si>
    <t>5.6.4.1</t>
  </si>
  <si>
    <t>102253</t>
  </si>
  <si>
    <t>DIVISORIA SANITÁRIA, EM GRANITO CINZA POLIDO, ESP = 3CM, ASSENTADO COM ARGAMASSA COLANTE AC III-E. AF_10/2025</t>
  </si>
  <si>
    <t>5.6.4.2</t>
  </si>
  <si>
    <t>22</t>
  </si>
  <si>
    <t>INSTALAÇÃO DE BOX DE VIDRO TEMPERADO, E = 10 MM, ENCAIXADO EM PERFIL U - FORNECIMENTO E INSTALAÇÃO</t>
  </si>
  <si>
    <t>5.6.4.3</t>
  </si>
  <si>
    <t>96370</t>
  </si>
  <si>
    <t>PAREDE COM SISTEMA EM CHAPAS DE GESSO PARA DRYWALL, USO INTERNO, COM UMA FACE SIMPLES E ESTRUTURA METÁLICA COM GUIAS SIMPLES, SEM VÃOS. AF_07/2023_PS</t>
  </si>
  <si>
    <t>5.6.4.4</t>
  </si>
  <si>
    <t>113</t>
  </si>
  <si>
    <t>DIVISÓRIA DE VIDRO TEMPERADO, JATEADO, 10 MM COM PORTA DE CORRER - FORNECIMENTO E INSTALAÇÃO</t>
  </si>
  <si>
    <t>5.7</t>
  </si>
  <si>
    <t>ESQUADRIAS</t>
  </si>
  <si>
    <t>5.7.1</t>
  </si>
  <si>
    <t>PORTAS DE MADEIRA</t>
  </si>
  <si>
    <t>5.7.1.1</t>
  </si>
  <si>
    <t>167</t>
  </si>
  <si>
    <t xml:space="preserve">PORTA DE MADEIRA, TIPO GIRO, SEMI-OCA (LEVE OU MÉDIA), PADRÃO MÉDIO, 85X210CM, ESPESSURA DE 3,5CM, ITENS INCLUSOS: DOBRADIÇAS, MONTAGEM E INSTALAÇÃO DO BATENTE, FECHADURA COM EXECUÇÃO DO FURO - INCLUSO PINTURA - CONFORME PROJETO - FORNECIMENTO E INSTALAÇÃO. </t>
  </si>
  <si>
    <t>5.7.1.2</t>
  </si>
  <si>
    <t>168</t>
  </si>
  <si>
    <t xml:space="preserve">PORTA DE MADEIRA COM VENEZIANA, TIPO GIRO, SEMI-OCA (LEVE OU MÉDIA), PADRÃO MÉDIO, 85X210CM, ESPESSURA DE 3,5CM, ITENS INCLUSOS: DOBRADIÇAS, MONTAGEM E INSTALAÇÃO DO BATENTE, FECHADURA COM EXECUÇÃO DO FURO - INCLUSO PINTURA - CONFORME PROJETO - FORNECIMENTO E INSTALAÇÃO. </t>
  </si>
  <si>
    <t>5.7.1.3</t>
  </si>
  <si>
    <t>169</t>
  </si>
  <si>
    <t xml:space="preserve">PORTA DE MADEIRA, TIPO GIRO, SEMI-OCA (LEVE OU MÉDIA), PADRÃO MÉDIO, 95X210CM, ESPESSURA DE 3,5CM, ITENS INCLUSOS: DOBRADIÇAS, MONTAGEM E INSTALAÇÃO DO BATENTE, FECHADURA COM EXECUÇÃO DO FURO - INCLUSO PINTURA - INCLUSO BARRA DE APOIO - CONFORME PROJETO - FORNECIMENTO E INSTALAÇÃO. </t>
  </si>
  <si>
    <t>5.7.1.4</t>
  </si>
  <si>
    <t>170</t>
  </si>
  <si>
    <t xml:space="preserve">PORTA DE MADEIRA COM VISOR, TIPO GIRO, SEMI-OCA (LEVE OU MÉDIA), PADRÃO MÉDIO, 95X210CM, ESPESSURA DE 3,5CM, ITENS INCLUSOS: DOBRADIÇAS, MONTAGEM E INSTALAÇÃO DO BATENTE, FECHADURA COM EXECUÇÃO DO FURO - INCLUSO PINTURA - INCLUSO BARRA DE APOIO - INCLUSO VISOR EM VIDRO TEMPERADO 6MM - CONFORME PROJETO - FORNECIMENTO E INSTALAÇÃO. </t>
  </si>
  <si>
    <t>5.7.2</t>
  </si>
  <si>
    <t>FERRAGENS E ACESSÓRIOS</t>
  </si>
  <si>
    <t>5.7.2.1</t>
  </si>
  <si>
    <t>171</t>
  </si>
  <si>
    <t>CHAPA METÁLICA (ALUMÍNIO) - ESPESSURA 1 MM PARA AS PORTAS - CONFORME DETALHE DAS ESQUADRIAS - FORNECIMENTO E INSTALAÇÃO.</t>
  </si>
  <si>
    <t>5.7.3</t>
  </si>
  <si>
    <t>PORTAS DE ALUMÍNIO</t>
  </si>
  <si>
    <t>5.7.3.1</t>
  </si>
  <si>
    <t>03</t>
  </si>
  <si>
    <t xml:space="preserve">PORTA EM ALUMÍNIO DE GIRO TIPO VENEZIANA + VIDRO COM GUARNIÇÃO, FIXAÇÃO COM PARAFUSOS, ACABAMENTO ANODIZADO BRANCO - INCLUSO VIDRO TEMPERADO MINIBOREAL E=6MM - CONFORME PROJETO DE ESQUADRIAS - FORNECIMENTO E INSTALAÇÃO. </t>
  </si>
  <si>
    <t>5.7.3.2</t>
  </si>
  <si>
    <t>91341</t>
  </si>
  <si>
    <t xml:space="preserve">PORTA EM ALUMÍNIO DE GIRO TIPO VENEZIANA COM GUARNIÇÃO, FIXAÇÃO COM PARAFUSOS, ACABAMENTO ANODIZADO BRANCO - CONFORME PROJETO DE ESQUADRIAS - FORNECIMENTO E INSTALAÇÃO. </t>
  </si>
  <si>
    <t>5.7.3.3</t>
  </si>
  <si>
    <t>172</t>
  </si>
  <si>
    <t>PORTA DE CORRER DE ALUMÍNIO, COM FOLHAS PARA VIDRO, INCLUSO VIDRO TEMPERADO 8MM, FECHADURA E PUXADOR - CONFORME PROJETO - FORNECIMENTO E INSTALAÇÃO</t>
  </si>
  <si>
    <t>5.7.3.4</t>
  </si>
  <si>
    <t>94589</t>
  </si>
  <si>
    <t>CONTRAMARCO DE ALUMÍNIO, FIXAÇÃO COM ARGAMASSA - FORNECIMENTO E INSTALAÇÃO. AF_11/2024</t>
  </si>
  <si>
    <t>5.7.4</t>
  </si>
  <si>
    <t>JANELAS EM ALUMÍNIO</t>
  </si>
  <si>
    <t>5.7.4.1</t>
  </si>
  <si>
    <t>174</t>
  </si>
  <si>
    <t xml:space="preserve">JANELA DE ALUMÍNIO TIPO MAXIM-AR, BATENTE/ REQUADRO 3 A 14 CM,  INCLUSO VIDRO TEMPERADO 6MM, FIXAÇÃO COM PARAFUSO, VEDAÇÃO COM SILICONE - CONFORME PROJETO - FORNECIMENTO E INSTALAÇÃO. </t>
  </si>
  <si>
    <t>5.7.4.2</t>
  </si>
  <si>
    <t>179</t>
  </si>
  <si>
    <t xml:space="preserve">JANELA DE ALUMÍNIO TIPO MAXIM-AR + BANDEIRA FIXA, BATENTE/ REQUADRO 3 A 14 CM,  INCLUSO VIDRO TEMPERADO 6MM, FIXAÇÃO COM PARAFUSO, VEDAÇÃO COM SILICONE - CONFORME PROJETO - FORNECIMENTO E INSTALAÇÃO. </t>
  </si>
  <si>
    <t>5.7.4.3</t>
  </si>
  <si>
    <t>175</t>
  </si>
  <si>
    <t xml:space="preserve">JANELA FIXA DE ALUMÍNIO, BATENTE/ REQUADRO 3 A 14 CM, INCLUSO VIDRO TEMPERADO 6MM, FIXAÇÃO COM PARAFUSO, VEDAÇÃO COM SILICONE - CONFORME PROJETO - FORNECIMENTO E INSTALAÇÃO. </t>
  </si>
  <si>
    <t>5.7.4.4</t>
  </si>
  <si>
    <t>176</t>
  </si>
  <si>
    <t xml:space="preserve">JANELA DE ALUMÍNIO TIPO GUILHOTINA, BATENTE/ REQUADRO 3 A 14 CM, INCLUSO VIDRO TEMPERADO 6MM, FIXAÇÃO COM PARAFUSO, VEDAÇÃO COM SILICONE - CONFORME PROJETO - FORNECIMENTO E INSTALAÇÃO. </t>
  </si>
  <si>
    <t>5.7.4.5</t>
  </si>
  <si>
    <t>5.7.4.6</t>
  </si>
  <si>
    <t>TCPO</t>
  </si>
  <si>
    <t>140030400-A</t>
  </si>
  <si>
    <t>TELA TIPO MOSQUITEIRO, EM POLIETILENO, COM MOLDURA EM PERFIL DE ALUMÍNIO - FORNECIMENTO E INSTALAÇÃO</t>
  </si>
  <si>
    <t>5.7.5</t>
  </si>
  <si>
    <t>PORTAS DE VIDRO</t>
  </si>
  <si>
    <t>5.7.5.1</t>
  </si>
  <si>
    <t>173</t>
  </si>
  <si>
    <t>PORTA DE GIRO, EM VIDRO TEMPERADO 10MM, INCLUSIVE ACESSÓRIOS E PELÍCULA - CONFORME PROJETO - FORNECIMENTO E INSTALAÇÃO</t>
  </si>
  <si>
    <t>5.7.6</t>
  </si>
  <si>
    <t>ESQUADRIA GERAL</t>
  </si>
  <si>
    <t>5.7.6.1</t>
  </si>
  <si>
    <t>24</t>
  </si>
  <si>
    <t>PORTÃO METÁLICO DE ABRIR, COM CHAPA METÁLICA CARBONO PERFURADA, INCLUSO PINTURA, CONFORME PROJETO DE ESQUADRIAS - FORNECIMENTO E INSTALAÇÃO</t>
  </si>
  <si>
    <t>5.7.6.2</t>
  </si>
  <si>
    <t>26</t>
  </si>
  <si>
    <t>FECHAMENTO EM CHAPA METÁLICA PERFURADA, INCLUSO PINTURA, CONFORME PROJETO - FORNECIMENTO E INSTALAÇÃO</t>
  </si>
  <si>
    <t>5.7.6.3</t>
  </si>
  <si>
    <t>265</t>
  </si>
  <si>
    <t>GRADIL MODULAR - ALTURA 1,53M, MALHA 5X20CM, FIO ⌀4,30MM, MONTANTES 40X60MM COM BASE ENGASTADA A CADA 2,50M - ACABAMENTO EM PVC - FORNECIMENTO E INSTALAÇÃO</t>
  </si>
  <si>
    <t>5.7.6.4</t>
  </si>
  <si>
    <t>266</t>
  </si>
  <si>
    <t xml:space="preserve">PORTÃO DE GIRO COM GRADIL METÁLICO, MALHA 5X20CM, FIO ⌀4,30MM, REVESTIMENTO EM PVC - QUADRO EXTERNO EM MONTANTE 40X60MM EM AÇO GALVANIZADO, COM INCLUSO PINTURA ELETROSTÁTICA - CONFORME PROJETO - FORNECIMENTO E INSTALAÇÃO </t>
  </si>
  <si>
    <t>5.7.7</t>
  </si>
  <si>
    <t>FECHAMENTO LIGAÇÃO ENTRE BLOCOS</t>
  </si>
  <si>
    <t>5.7.7.1</t>
  </si>
  <si>
    <t>213</t>
  </si>
  <si>
    <t>PORTA DE ALUMÍNIO DE ABRIR COM VIDRO TEMPERADO 8MM, COM GUARNIÇÃO E FECHADURA, FIXAÇÃO COM PARAFUSOS - FORNECIMENTO E INSTALAÇÃO</t>
  </si>
  <si>
    <t>5.7.7.2</t>
  </si>
  <si>
    <t>5.7.7.3</t>
  </si>
  <si>
    <t>5.8</t>
  </si>
  <si>
    <t>SISTEMA DE COBERTURA</t>
  </si>
  <si>
    <t>5.8.1</t>
  </si>
  <si>
    <t>COBERTURA</t>
  </si>
  <si>
    <t>5.8.1.1</t>
  </si>
  <si>
    <t>28</t>
  </si>
  <si>
    <t>TELHA TERMOISOLANTE REVESTIDA EM ACO GALVALUME, FACE SUPERIOR TRAPEZOIDAL E FACE INFERIOR PLANA, REVEST COM ESPESSURA DE 0,50 MM, COM PRE-PINTURA DE COR BRANCA NAS DUAS FACES, NUCLEO EM POLIISOCIANURATO (PIR) COM ESPESSURA DE 50 MM - FORNECIMENTO E INSTALAÇÃO</t>
  </si>
  <si>
    <t>5.8.1.2</t>
  </si>
  <si>
    <t>30</t>
  </si>
  <si>
    <t>CUMEEIRA NORMAL PARA TELHA TRAPEZOIDAL DE AÇO, E = 0,5 MM, INCLUSO ACESSÓRIOS DE FIXAÇÃO E IÇAMENTO</t>
  </si>
  <si>
    <t>5.8.1.3</t>
  </si>
  <si>
    <t>183</t>
  </si>
  <si>
    <t>CALHA EM CHAPA DE AÇO GALVANIZADO NÚMERO 22, DESENVOLVIMENTO DE 300X150MM, INCLUSO TRANSPORTE VERTICAL - FORNECIMENTO E INSTALAÇÃO</t>
  </si>
  <si>
    <t>5.8.1.4</t>
  </si>
  <si>
    <t>184</t>
  </si>
  <si>
    <t>RUFO EM CHAPA DE AÇO GALVANIZADO NÚMERO 24, DESENVOLVIMENTO 73CM, INCLUSO TRANSPORTE VERTICAL - FORNECIMENTO E INSTALAÇÃO</t>
  </si>
  <si>
    <t>5.8.1.5</t>
  </si>
  <si>
    <t>185</t>
  </si>
  <si>
    <t>RUFO EM CHAPA DE AÇO GALVANIZADO NÚMERO 24, DESENVOLVIMENTO 39CM, INCLUSO TRANSPORTE VERTICAL - FORNECIMENTO E INSTALAÇÃO</t>
  </si>
  <si>
    <t>5.8.1.6</t>
  </si>
  <si>
    <t>186</t>
  </si>
  <si>
    <t>RUFO EM CHAPA DE AÇO GALVANIZADO NÚMERO 24, DESENVOLVIMENTO 32CM, INCLUSO TRANSPORTE VERTICAL - FORNECIMENTO E INSTALAÇÃO</t>
  </si>
  <si>
    <t>5.8.1.7</t>
  </si>
  <si>
    <t>31</t>
  </si>
  <si>
    <t>PINGADEIRA/CHAPIM EM CHAPA DE AÇO GALVANIZADO - FORNECIMENTO E INSTALAÇÃO</t>
  </si>
  <si>
    <t>5.8.2</t>
  </si>
  <si>
    <t>5.8.2.1</t>
  </si>
  <si>
    <t>212</t>
  </si>
  <si>
    <t>RUFO EM CHAPA DE AÇO GALVANIZADO NÚMERO 24, DESENVOLVIMENTO 120CM, INCLUSO TRANSPORTE VERTICAL - INCLUSO PINTURA - FORNECIMENTO E INSTALAÇÃO</t>
  </si>
  <si>
    <t>5.8.2.2</t>
  </si>
  <si>
    <t>214</t>
  </si>
  <si>
    <t>PAINEL DE ACM INSTALADO EM FACHADA - INCLUSO CHAPA (3MM) E ESTRUTURA DE FIXAÇÃO E ANCORAGEM</t>
  </si>
  <si>
    <t>5.9</t>
  </si>
  <si>
    <t>IMPERMEABILIZAÇÃO</t>
  </si>
  <si>
    <t>5.9.1</t>
  </si>
  <si>
    <t xml:space="preserve">IMPERMEABILIZAÇÃO DE VIGA BALDRAME COM EMULSÃO ASFÁLTICA, 2 DEMÃOS. </t>
  </si>
  <si>
    <t>5.9.2</t>
  </si>
  <si>
    <t xml:space="preserve">IMPERMEABILIZAÇÃO DE LAJE COM EMULSÃO ASFÁLTICA, 2 DEMÃOS. </t>
  </si>
  <si>
    <t>5.9.3</t>
  </si>
  <si>
    <t xml:space="preserve">IMPERMEABILIZAÇÃO DE PISO COM EMULSÃO ASFÁLTICA, 2 DEMÃOS. </t>
  </si>
  <si>
    <t>5.9.4</t>
  </si>
  <si>
    <t xml:space="preserve">IMPERMEABILIZAÇÃO DE PAREDE COM EMULSÃO ASFÁLTICA, 2 DEMÃOS. </t>
  </si>
  <si>
    <t>5.9.5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</si>
  <si>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</si>
  <si>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</si>
  <si>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5.9.6</t>
  </si>
  <si>
    <t>98565</t>
  </si>
  <si>
    <t>PROTEÇÃO MECÂNICA DE SUPERFICIE HORIZONTAL COM ARGAMASSA DE CIMENTO E AREIA, TRAÇO 1:3, E=3CM. AF_09/2023</t>
  </si>
  <si>
    <t>5.10</t>
  </si>
  <si>
    <t>REVESTIMENTO INTERNO E EXTERNO</t>
  </si>
  <si>
    <t>5.10.1</t>
  </si>
  <si>
    <t>5.10.1.1</t>
  </si>
  <si>
    <t>87905</t>
  </si>
  <si>
    <t>CHAPISCO APLICADO EM ALVENARIA (COM PRESENÇA DE VÃOS) E ESTRUTURAS DE CONCRETO, COM COLHER DE PEDREIRO. ARGAMASSA TRAÇO 1:3 COM PREPARO EM BETONEIRA 400L.</t>
  </si>
  <si>
    <t>5.10.1.2</t>
  </si>
  <si>
    <t>87792</t>
  </si>
  <si>
    <t xml:space="preserve">EMBOÇO/MASSA ÚNICA EM ARGAMASSA TRAÇO 1:2:8, PREPARO MECÂNICO COM BETONEIRA 400 L, ESPESSURA DE 25 MM. </t>
  </si>
  <si>
    <t>5.10.1.3</t>
  </si>
  <si>
    <t>87273</t>
  </si>
  <si>
    <t>REVESTIMENTO CERÂMICO PARA PAREDES INTERNAS COM PLACAS TIPO ESMALTADA DE DIMENSÕES 33X45 CM APLICADAS NA ALTURA INTEIRA DAS PAREDES. AF_02/2023_PE</t>
  </si>
  <si>
    <t>5.10.1.4</t>
  </si>
  <si>
    <t>11</t>
  </si>
  <si>
    <t>REVESTIMENTO CERÂMICO PARA PAREDES COM PLACAS TIPO ESMALTADA EXTRA DE DIMENSÕES 10X10 CM. - FORNECIMENTO E INSTALAÇÃO</t>
  </si>
  <si>
    <t>5.10.1.5</t>
  </si>
  <si>
    <t>12</t>
  </si>
  <si>
    <t>RODA MEIO EM MADEIRA, ALTURA 7CM, FIXADO COM COLA. - FORNECIMENTO E INSTALAÇÃO</t>
  </si>
  <si>
    <t>5.10.1.6</t>
  </si>
  <si>
    <t>96114</t>
  </si>
  <si>
    <t>FORRO EM DRYWALL, PARA AMBIENTES COMERCIAIS, INCLUSIVE ESTRUTURA BIRECIONAL DE FIXAÇÃO. AF_08/2023_PS</t>
  </si>
  <si>
    <t>5.10.1.7</t>
  </si>
  <si>
    <t>39512</t>
  </si>
  <si>
    <t>FORRO DE FIBRA MINERAL EM PLACAS DE 1250 X 625 MM, E = 15 MM, BORDA RETA, COM PINTURA ANTIMOFO, APOIADO EM PERFIL DE ACO GALVANIZADO COM 24 MM DE BASE - INSTALADO</t>
  </si>
  <si>
    <t>5.10.2</t>
  </si>
  <si>
    <t>MURETA</t>
  </si>
  <si>
    <t>5.10.2.1</t>
  </si>
  <si>
    <t>CHAPISCO APLICADO EM ALVENARIA (COM PRESENÇA DE VÃOS) E ESTRUTURAS DE CONCRETO , COM COLHER DE PEDREIRO. ARGAMASSA TRAÇO 1:3 COM PREPARO EM BETONEIRA 400L.</t>
  </si>
  <si>
    <t>5.10.2.2</t>
  </si>
  <si>
    <t>5.11</t>
  </si>
  <si>
    <t>SISTEMA DE PISOS</t>
  </si>
  <si>
    <t>5.11.1</t>
  </si>
  <si>
    <t>PAVIMENTAÇÃO INTERNA</t>
  </si>
  <si>
    <t>5.11.1.1</t>
  </si>
  <si>
    <t>87630</t>
  </si>
  <si>
    <t>CONTRAPISO EM ARGAMASSA TRAÇO 1:4 (CIMENTO E AREIA), PREPARO MECÂNICO COM BETONEIRA 400 L, APLICADO EM ÁREAS SECAS SOBRE LAJE, ADERIDO, ACABAMENTO NÃO REFORÇADO, ESPESSURA 3CM. AF_07/2021</t>
  </si>
  <si>
    <t>5.11.1.2</t>
  </si>
  <si>
    <t>87263</t>
  </si>
  <si>
    <t>REVESTIMENTO CERÂMICO PARA PISO COM PLACAS TIPO PORCELANATO DE DIMENSÕES 60X60 CM - CLASSIFICADO PARA ALTO TRÁFEGO - PEI 5 - CONFORME INDICADO EM PROJETO</t>
  </si>
  <si>
    <t>5.11.1.3</t>
  </si>
  <si>
    <t>114</t>
  </si>
  <si>
    <t>PISO VINÍLICO EM MANTA ESP. 2MM - CONFORME PROJETO - FORNECIMENTO E INSTALAÇÃO</t>
  </si>
  <si>
    <t>5.11.1.4</t>
  </si>
  <si>
    <t>115</t>
  </si>
  <si>
    <t>NATA DE CIMENTO COM COLA PVA, PARA NIVELAMENTO DE CONTRAPISO PARA ASSENTAMENTO DE PISO VINÍLICO</t>
  </si>
  <si>
    <t>5.11.1.5</t>
  </si>
  <si>
    <t>35</t>
  </si>
  <si>
    <t>RODAPÉ PORCELANATO 60X60CM - ALTURA = 10CM - FORNECIMENTO E INSTALAÇÃO</t>
  </si>
  <si>
    <t>5.11.1.6</t>
  </si>
  <si>
    <t>98688</t>
  </si>
  <si>
    <t>RODAPÉ EM POLIESTIRENO, ALTURA 5 CM. AF_09/2020</t>
  </si>
  <si>
    <t>5.11.1.7</t>
  </si>
  <si>
    <t>98689</t>
  </si>
  <si>
    <t>SOLEIRA EM GRANITO, LARGURA 15 CM, ESPESSURA 2,0 CM. AF_09/2020</t>
  </si>
  <si>
    <t>5.11.1.8</t>
  </si>
  <si>
    <t>116</t>
  </si>
  <si>
    <t>SOLEIRA EM GRANITO, LARGURA 30 CM, ESPESSURA 2,0 CM - FORNECIMENTO E INSTALAÇÃO</t>
  </si>
  <si>
    <t>5.11.2</t>
  </si>
  <si>
    <t>PAVIMENTAÇÃO EXTERNA</t>
  </si>
  <si>
    <t>5.11.2.1</t>
  </si>
  <si>
    <t>98682</t>
  </si>
  <si>
    <t>PISO CIMENTADO, TRAÇO 1:3 (CIMENTO E AREIA), ACABAMENTO RÚSTICO, ESPESSURA 3,0 CM, PREPARO MECÂNICO DA ARGAMASSA. AF_09/2020</t>
  </si>
  <si>
    <t>5.11.2.2</t>
  </si>
  <si>
    <t>5.11.2.3</t>
  </si>
  <si>
    <t>101094</t>
  </si>
  <si>
    <t>PISO PODOTÁTIL DE ALERTA OU DIRECIONAL, DE BORRACHA, ASSENTADO SOBRE ARGAMASSA. AF_05/2020</t>
  </si>
  <si>
    <t>5.11.2.4</t>
  </si>
  <si>
    <t>104658</t>
  </si>
  <si>
    <t>PISO PODOTÁTIL DE ALERTA OU DIRECIONAL, DE CONCRETO, ASSENTADO SOBRE ARGAMASSA. AF_03/2024</t>
  </si>
  <si>
    <t>5.11.2.5</t>
  </si>
  <si>
    <t>16</t>
  </si>
  <si>
    <t>COLCHÃO DRENANTE DE AREIA H= 30 CM</t>
  </si>
  <si>
    <t>5.11.2.6</t>
  </si>
  <si>
    <t>5.12</t>
  </si>
  <si>
    <t>PINTURAS E ACABAMENTOS</t>
  </si>
  <si>
    <t>5.12.1</t>
  </si>
  <si>
    <t>PINTURA EDIFICAÇÃO - PAREDES</t>
  </si>
  <si>
    <t>5.12.1.1</t>
  </si>
  <si>
    <t>88485</t>
  </si>
  <si>
    <t>FUNDO SELADOR ACRÍLICO, APLICAÇÃO MANUAL EM PAREDE, UMA DEMÃO. (INTERNO E EXTERNO)</t>
  </si>
  <si>
    <t>5.12.1.2</t>
  </si>
  <si>
    <t>88497</t>
  </si>
  <si>
    <t>EMASSAMENTO COM MASSA LÁTEX, APLICAÇÃO EM PAREDE, DUAS DEMÃOS, LIXAMENTO MANUAL. AF_04/2023</t>
  </si>
  <si>
    <t>5.12.1.3</t>
  </si>
  <si>
    <t>95305</t>
  </si>
  <si>
    <t>TEXTURA ACRÍLICA, APLICAÇÃO MANUAL EM PAREDE, UMA DEMÃO. AF_04/2023</t>
  </si>
  <si>
    <t>5.12.1.4</t>
  </si>
  <si>
    <t>88489</t>
  </si>
  <si>
    <t>PINTURA LÁTEX ACRÍLICA PREMIUM, APLICAÇÃO MANUAL EM PAREDES, DUAS DEMÃOS. AF_04/2023</t>
  </si>
  <si>
    <t>5.12.1.5</t>
  </si>
  <si>
    <t>117</t>
  </si>
  <si>
    <t xml:space="preserve">PINTURA DE PAREDE COM TINTA EPÓXI, APLICAÇÃO MANUAL, 2 DEMÃOS, INCLUSO PRIMER EPÓXI. </t>
  </si>
  <si>
    <t>5.12.1.6</t>
  </si>
  <si>
    <t>102219</t>
  </si>
  <si>
    <t>PINTURA TINTA DE ACABAMENTO (PIGMENTADA) ESMALTE SINTÉTICO ACETINADO EM MADEIRA, 2 DEMÃOS. - RODAMEIO DE MADEIRA</t>
  </si>
  <si>
    <t>5.12.2</t>
  </si>
  <si>
    <t>PINTURA DE FORROS</t>
  </si>
  <si>
    <t>5.12.2.1</t>
  </si>
  <si>
    <t>88484</t>
  </si>
  <si>
    <t>FUNDO SELADOR ACRÍLICO, APLICAÇÃO MANUAL EM TETO, UMA DEMÃO. AF_04/2023</t>
  </si>
  <si>
    <t>5.12.2.2</t>
  </si>
  <si>
    <t>88494</t>
  </si>
  <si>
    <t>EMASSAMENTO COM MASSA LÁTEX, APLICAÇÃO EM TETO, UMA DEMÃO, LIXAMENTO MANUAL. AF_04/2023</t>
  </si>
  <si>
    <t>5.12.2.3</t>
  </si>
  <si>
    <t>88488</t>
  </si>
  <si>
    <t>PINTURA LÁTEX ACRÍLICA PREMIUM, APLICAÇÃO MANUAL EM TETO, DUAS DEMÃOS. AF_04/2023</t>
  </si>
  <si>
    <t>5.12.3</t>
  </si>
  <si>
    <t>5.12.3.1</t>
  </si>
  <si>
    <t>FUNDO SELADOR ACRÍLICO, APLICAÇÃO MANUAL EM PAREDE, UMA DEMÃO. AF_04/2023</t>
  </si>
  <si>
    <t>5.12.3.2</t>
  </si>
  <si>
    <t>5.12.3.3</t>
  </si>
  <si>
    <t>5.13</t>
  </si>
  <si>
    <t>INSTALAÇÕES HIDRÁULICAS</t>
  </si>
  <si>
    <t>5.13.1</t>
  </si>
  <si>
    <t>PVC SOLDÁVEL MARROM - BARRILETE</t>
  </si>
  <si>
    <t>5.13.1.1</t>
  </si>
  <si>
    <t>89449</t>
  </si>
  <si>
    <t>TUBO, PVC, SOLDÁVEL, DE 50MM, INSTALADO EM PRUMADA DE ÁGUA - FORNECIMENTO E INSTALAÇÃO. AF_06/2022</t>
  </si>
  <si>
    <t>5.13.1.2</t>
  </si>
  <si>
    <t>89446</t>
  </si>
  <si>
    <t>TUBO, PVC, SOLDÁVEL, DE 25MM, INSTALADO EM PRUMADA DE ÁGUA - FORNECIMENTO E INSTALAÇÃO. AF_06/2022</t>
  </si>
  <si>
    <t>5.13.1.3</t>
  </si>
  <si>
    <t>89450</t>
  </si>
  <si>
    <t>TUBO, PVC, SOLDÁVEL, DE 60MM, INSTALADO EM PRUMADA DE ÁGUA - FORNECIMENTO E INSTALAÇÃO. AF_06/2022</t>
  </si>
  <si>
    <t>5.13.1.4</t>
  </si>
  <si>
    <t>94707</t>
  </si>
  <si>
    <t>ADAPTADOR COM FLANGE E ANEL DE VEDAÇÃO, PVC, SOLDÁVEL, DN 60 MM X 2", INSTALADO EM RESERVAÇÃO PREDIAL DE ÁGUA - FORNECIMENTO E INSTALAÇÃO. AF_04/2024</t>
  </si>
  <si>
    <t>5.13.1.5</t>
  </si>
  <si>
    <t>103959</t>
  </si>
  <si>
    <t>BUCHA DE REDUÇÃO, CURTA, PVC, SOLDÁVEL, DN 60 X 50 MM, INSTALADO EM PRUMADA DE ÁGUA - FORNECIMENTO E INSTALAÇÃO. AF_06/2022</t>
  </si>
  <si>
    <t>5.13.1.6</t>
  </si>
  <si>
    <t>103971</t>
  </si>
  <si>
    <t>BUCHA DE REDUÇÃO, LONGA, PVC, SOLDÁVEL, DN 60 X 50 MM, INSTALADO EM PRUMADA DE ÁGUA - FORNECIMENTO E INSTALAÇÃO. AF_06/2022</t>
  </si>
  <si>
    <t>5.13.1.7</t>
  </si>
  <si>
    <t>103966</t>
  </si>
  <si>
    <t>BUCHA DE REDUÇÃO, LONGA, PVC, SOLDÁVEL, DN 50 X 25 MM, INSTALADO EM PRUMADA DE ÁGUA - FORNECIMENTO E INSTALAÇÃO. AF_06/2022</t>
  </si>
  <si>
    <t>5.13.1.8</t>
  </si>
  <si>
    <t>130</t>
  </si>
  <si>
    <t>CRUZETA SOLDÁVEL PVC D= 25 MM - FORNECIMENTO E INSTALAÇÃO</t>
  </si>
  <si>
    <t>5.13.1.9</t>
  </si>
  <si>
    <t>89507</t>
  </si>
  <si>
    <t>CURVA 90 GRAUS, PVC, SOLDÁVEL, DN 60MM, INSTALADO EM PRUMADA DE ÁGUA - FORNECIMENTO E INSTALAÇÃO. AF_06/2022</t>
  </si>
  <si>
    <t>5.13.1.10</t>
  </si>
  <si>
    <t>89489</t>
  </si>
  <si>
    <t>CURVA 90 GRAUS, PVC, SOLDÁVEL, DN 25MM, INSTALADO EM PRUMADA DE ÁGUA - FORNECIMENTO E INSTALAÇÃO. AF_06/2022</t>
  </si>
  <si>
    <t>5.13.1.11</t>
  </si>
  <si>
    <t>89481</t>
  </si>
  <si>
    <t>JOELHO 90 GRAUS, PVC, SOLDÁVEL, DN 25MM, INSTALADO EM PRUMADA DE ÁGUA - FORNECIMENTO E INSTALAÇÃO. AF_06/2022</t>
  </si>
  <si>
    <t>5.13.1.12</t>
  </si>
  <si>
    <t>89513</t>
  </si>
  <si>
    <t>JOELHO 90 GRAUS, PVC, SOLDÁVEL, DN 75MM, INSTALADO EM PRUMADA DE ÁGUA - FORNECIMENTO E INSTALAÇÃO. AF_06/2022</t>
  </si>
  <si>
    <t>5.13.1.13</t>
  </si>
  <si>
    <t>89505</t>
  </si>
  <si>
    <t>JOELHO 90 GRAUS, PVC, SOLDÁVEL, DN 60MM, INSTALADO EM PRUMADA DE ÁGUA - FORNECIMENTO E INSTALAÇÃO. AF_06/2022</t>
  </si>
  <si>
    <t>5.13.1.14</t>
  </si>
  <si>
    <t>89501</t>
  </si>
  <si>
    <t>JOELHO 90 GRAUS, PVC, SOLDÁVEL, DN 50MM, INSTALADO EM PRUMADA DE ÁGUA - FORNECIMENTO E INSTALAÇÃO. AF_06/2022</t>
  </si>
  <si>
    <t>5.13.1.15</t>
  </si>
  <si>
    <t>89404</t>
  </si>
  <si>
    <t xml:space="preserve">JOELHO 90 GRAUS, PVC, SOLDÁVEL, DN 20MM, INSTALADO EM PRUMADA DE ÁGUA - FORNECIMENTO E INSTALAÇÃO. </t>
  </si>
  <si>
    <t>5.13.1.16</t>
  </si>
  <si>
    <t>89617</t>
  </si>
  <si>
    <t>TE, PVC, SOLDÁVEL, DN 25MM, INSTALADO EM PRUMADA DE ÁGUA - FORNECIMENTO E INSTALAÇÃO. AF_06/2022</t>
  </si>
  <si>
    <t>5.13.1.17</t>
  </si>
  <si>
    <t>89625</t>
  </si>
  <si>
    <t>TE, PVC, SOLDÁVEL, DN 50MM, INSTALADO EM PRUMADA DE ÁGUA - FORNECIMENTO E INSTALAÇÃO. AF_06/2022</t>
  </si>
  <si>
    <t>5.13.1.18</t>
  </si>
  <si>
    <t>121</t>
  </si>
  <si>
    <t>TE, PVC, SOLDÁVEL, DN 60MM X 50MM, INSTALADO EM PRUMADA DE ÁGUA - FORNECIMENTO E INSTALAÇÃO</t>
  </si>
  <si>
    <t>5.13.1.19</t>
  </si>
  <si>
    <t>145</t>
  </si>
  <si>
    <t xml:space="preserve">TÊ DE REDUÇÃO, PVC, SOLDÁVEL, DN 60MM X 25MM, INSTALADO EM PRUMADA DE ÁGUA - FORNECIMENTO E INSTALAÇÃO. </t>
  </si>
  <si>
    <t>5.13.1.20</t>
  </si>
  <si>
    <t>TE DE REDUÇÃO, PVC, SOLDÁVEL, DN 60MM X 50MM, INSTALADO EM PRUMADA DE ÁGUA - FORNECIMENTO E INSTALAÇÃO</t>
  </si>
  <si>
    <t>5.13.1.21</t>
  </si>
  <si>
    <t>89627</t>
  </si>
  <si>
    <t>TÊ DE REDUÇÃO, PVC, SOLDÁVEL, DN 50MM X 25MM, INSTALADO EM PRUMADA DE ÁGUA - FORNECIMENTO E INSTALAÇÃO. AF_06/2022</t>
  </si>
  <si>
    <t>5.13.1.22</t>
  </si>
  <si>
    <t>89630</t>
  </si>
  <si>
    <t>TE DE REDUÇÃO, PVC, SOLDÁVEL, DN 75MM X 50MM, INSTALADO EM PRUMADA DE ÁGUA - FORNECIMENTO E INSTALAÇÃO. AF_06/2022</t>
  </si>
  <si>
    <t>5.13.1.23</t>
  </si>
  <si>
    <t>94498</t>
  </si>
  <si>
    <t>REGISTRO DE GAVETA BRUTO, LATÃO, ROSCÁVEL, 2" - FORNECIMENTO E INSTALAÇÃO. AF_08/2021</t>
  </si>
  <si>
    <t>5.13.2</t>
  </si>
  <si>
    <t>PVC SOLDÁVEL MARROM - COLUNAS, RAMAIS E SUB-RAMAIS</t>
  </si>
  <si>
    <t>5.13.2.1</t>
  </si>
  <si>
    <t>89402</t>
  </si>
  <si>
    <t>TUBO, PVC, SOLDÁVEL, DE 25MM, INSTALADO EM RAMAL DE DISTRIBUIÇÃO DE ÁGUA - FORNECIMENTO E INSTALAÇÃO. AF_06/2022</t>
  </si>
  <si>
    <t>5.13.2.2</t>
  </si>
  <si>
    <t>5.13.2.3</t>
  </si>
  <si>
    <t>89408</t>
  </si>
  <si>
    <t>JOELHO 90 GRAUS, PVC, SOLDÁVEL, DN 25MM, INSTALADO EM RAMAL DE DISTRIBUIÇÃO DE ÁGUA - FORNECIMENTO E INSTALAÇÃO. AF_06/2022</t>
  </si>
  <si>
    <t>5.13.2.4</t>
  </si>
  <si>
    <t>89413</t>
  </si>
  <si>
    <t>JOELHO 90 GRAUS, PVC, SOLDÁVEL, DN 32MM, INSTALADO EM RAMAL DE DISTRIBUIÇÃO DE ÁGUA - FORNECIMENTO E INSTALAÇÃO. AF_06/2022</t>
  </si>
  <si>
    <t>5.13.2.5</t>
  </si>
  <si>
    <t>131</t>
  </si>
  <si>
    <t xml:space="preserve">JOELHO 90 GRAUS, PVC, SOLDÁVEL, DN 25MM, X 1/2, INSTALADO EM RAMAL DE DISTRIBUIÇÃO DE ÁGUA - FORNECIMENTO E INSTALAÇÃO. </t>
  </si>
  <si>
    <t>5.13.2.6</t>
  </si>
  <si>
    <t>89366</t>
  </si>
  <si>
    <t>JOELHO 90 GRAUS COM BUCHA DE LATÃO, PVC, SOLDÁVEL, DN 25MM, X 3/4 INSTALADO EM RAMAL OU SUB-RAMAL DE ÁGUA - FORNECIMENTO E INSTALAÇÃO. AF_06/2022</t>
  </si>
  <si>
    <t>5.13.2.7</t>
  </si>
  <si>
    <t>90373</t>
  </si>
  <si>
    <t>JOELHO 90 GRAUS COM BUCHA DE LATÃO, PVC, SOLDÁVEL, DN 25MM, X 1/2 INSTALADO EM RAMAL OU SUB-RAMAL DE ÁGUA - FORNECIMENTO E INSTALAÇÃO. AF_06/2022</t>
  </si>
  <si>
    <t>5.13.2.8</t>
  </si>
  <si>
    <t>133</t>
  </si>
  <si>
    <t xml:space="preserve">LUVA COM BUCHA DE LATÃO, PVC, SOLDÁVEL, DN 25MM X 1/2" - FORNECIMENTO E INSTALAÇÃO. </t>
  </si>
  <si>
    <t>5.13.2.9</t>
  </si>
  <si>
    <t>132</t>
  </si>
  <si>
    <t xml:space="preserve">LUVA DE REDUÇÃO COM ROSCA, PVC, SOLDÁVEL, DN 25MM X 1/2" - FORNECIMENTO E INSTALAÇÃO. </t>
  </si>
  <si>
    <t>5.13.2.10</t>
  </si>
  <si>
    <t>89440</t>
  </si>
  <si>
    <t>TE, PVC, SOLDÁVEL, DN 25MM, INSTALADO EM RAMAL DE DISTRIBUIÇÃO DE ÁGUA - FORNECIMENTO E INSTALAÇÃO. AF_06/2022</t>
  </si>
  <si>
    <t>5.13.2.11</t>
  </si>
  <si>
    <t>89396</t>
  </si>
  <si>
    <t>TÊ COM BUCHA DE LATÃO NA BOLSA CENTRAL, PVC, SOLDÁVEL, DN 25MM X 1/2, INSTALADO EM RAMAL OU SUB-RAMAL DE ÁGUA - FORNECIMENTO E INSTALAÇÃO. AF_06/2022</t>
  </si>
  <si>
    <t>5.13.2.12</t>
  </si>
  <si>
    <t>90374</t>
  </si>
  <si>
    <t>TÊ COM BUCHA DE LATÃO NA BOLSA CENTRAL, PVC, SOLDÁVEL, DN 25MM X 3/4, INSTALADO EM RAMAL OU SUB-RAMAL DE ÁGUA - FORNECIMENTO E INSTALAÇÃO. AF_06/2022</t>
  </si>
  <si>
    <t>5.13.2.13</t>
  </si>
  <si>
    <t>89986</t>
  </si>
  <si>
    <t>REGISTRO DE GAVETA BRUTO, LATÃO, ROSCÁVEL, 1/2", COM ACABAMENTO E CANOPLA CROMADOS - FORNECIMENTO E INSTALAÇÃO. AF_08/2021</t>
  </si>
  <si>
    <t>5.13.2.14</t>
  </si>
  <si>
    <t>89987</t>
  </si>
  <si>
    <t>REGISTRO DE GAVETA BRUTO, LATÃO, ROSCÁVEL, 3/4", COM ACABAMENTO E CANOPLA CROMADOS - FORNECIMENTO E INSTALAÇÃO. AF_08/2021</t>
  </si>
  <si>
    <t>5.13.2.15</t>
  </si>
  <si>
    <t>89985</t>
  </si>
  <si>
    <t>REGISTRO DE PRESSÃO BRUTO, LATÃO, ROSCÁVEL, 3/4", COM ACABAMENTO E CANOPLA CROMADOS - FORNECIMENTO E INSTALAÇÃO. AF_08/2021</t>
  </si>
  <si>
    <t>5.13.3</t>
  </si>
  <si>
    <t>RESERVATÓRIO 30.000 L</t>
  </si>
  <si>
    <t>5.13.3.1</t>
  </si>
  <si>
    <t>COTAÇÃO</t>
  </si>
  <si>
    <t>15</t>
  </si>
  <si>
    <t>RESERVATÓRIO 30.000L, METÁLICO TUBULAR VERTICAL - MODELO FNDE - COM CASA DE MÁQUINA, COMPLETO CONFORME PROJETO - FORNECIMENTO E INSTALAÇÃO</t>
  </si>
  <si>
    <t>5.13.4</t>
  </si>
  <si>
    <t>DIVERSOS</t>
  </si>
  <si>
    <t>5.13.4.1</t>
  </si>
  <si>
    <t>102116</t>
  </si>
  <si>
    <t>BOMBA CENTRÍFUGA, TRIFÁSICA, 1,5 CV OU 1,48 HP, HM 10 A 24 M, Q 6,1 A 21,9 M3/H - FORNECIMENTO E INSTALAÇÃO. AF_11/2025_PS</t>
  </si>
  <si>
    <t>5.13.4.2</t>
  </si>
  <si>
    <t>102615</t>
  </si>
  <si>
    <t>CAIXA D´ÁGUA EM POLIÉSTER REFORÇADO COM FIBRA DE VIDRO, 2000 LITROS - FORNECIMENTO E INSTALAÇÃO. AF_06/2021</t>
  </si>
  <si>
    <t>5.14</t>
  </si>
  <si>
    <t>DRENAGEM DE ÁGUAS PLUVIAIS</t>
  </si>
  <si>
    <t>5.14.1</t>
  </si>
  <si>
    <t>146</t>
  </si>
  <si>
    <t>TUBO PVC, SÉRIE R, ÁGUA PLUVIAL, DN 300 MM, FORNECIMENTO E INSTALAÇÃO.</t>
  </si>
  <si>
    <t>5.14.2</t>
  </si>
  <si>
    <t>147</t>
  </si>
  <si>
    <t>TUBO PVC, SÉRIE R, ÁGUA PLUVIAL, DN 250 MM, FORNECIMENTO E INSTALAÇÃO.</t>
  </si>
  <si>
    <t>5.14.3</t>
  </si>
  <si>
    <t>148</t>
  </si>
  <si>
    <t>TUBO PVC, SÉRIE R, ÁGUA PLUVIAL, DN 200 MM, FORNECIMENTO E INSTALAÇÃO.</t>
  </si>
  <si>
    <t>5.14.4</t>
  </si>
  <si>
    <t>89509</t>
  </si>
  <si>
    <t>TUBO PVC, SÉRIE R, ÁGUA PLUVIAL, DN 50 MM - FORNECIMENTO E INSTALAÇÃO.</t>
  </si>
  <si>
    <t>5.14.5</t>
  </si>
  <si>
    <t>89512</t>
  </si>
  <si>
    <t>TUBO PVC, SÉRIE R, ÁGUA PLUVIAL, DN 100 MM - FORNECIMENTO E INSTALAÇÃO.</t>
  </si>
  <si>
    <t>5.14.6</t>
  </si>
  <si>
    <t>89580</t>
  </si>
  <si>
    <t>TUBO PVC, SÉRIE R, ÁGUA PLUVIAL, DN 150 MM - FORNECIMENTO E INSTALAÇÃO.</t>
  </si>
  <si>
    <t>5.14.7</t>
  </si>
  <si>
    <t>89482</t>
  </si>
  <si>
    <t xml:space="preserve">CAIXA SIFONADA, PVC, DN 100 X 100 X 50 MM - FORNECIMENTO E INSTALAÇÃO. </t>
  </si>
  <si>
    <t>5.14.8</t>
  </si>
  <si>
    <t>89531</t>
  </si>
  <si>
    <t xml:space="preserve">JOELHO 45 GRAUS, PVC, SERIE R, ÁGUA PLUVIAL, DN 100 MM, JUNTA ELÁSTICA - FORNECIMENTO E INSTALAÇÃO. </t>
  </si>
  <si>
    <t>5.14.9</t>
  </si>
  <si>
    <t>89520</t>
  </si>
  <si>
    <t xml:space="preserve">JOELHO 45 GRAUS, PVC, SERIE R, ÁGUA PLUVIAL, DN 50 MM, JUNTA ELÁSTICA - FORNECIMENTO E INSTALAÇÃO. </t>
  </si>
  <si>
    <t>5.14.10</t>
  </si>
  <si>
    <t>89529</t>
  </si>
  <si>
    <t xml:space="preserve">JOELHO 90 GRAUS, PVC, SERIE R, ÁGUA PLUVIAL, DN 100 MM, JUNTA ELÁSTICA - FORNECIMENTO E INSTALAÇÃO. </t>
  </si>
  <si>
    <t>5.14.11</t>
  </si>
  <si>
    <t>38</t>
  </si>
  <si>
    <t>JUNÇÃO, PVC, SERIE R, DN 100 X 50 MM, JUNTA ELÁSTICA - FORNECIMENTO E INSTALAÇÃO</t>
  </si>
  <si>
    <t>5.14.12</t>
  </si>
  <si>
    <t>150</t>
  </si>
  <si>
    <t>JUNÇÃO, PVC, SERIE R, DN 150 X 75 MM, JUNTA ELÁSTICA - FORNECIMENTO E INSTALAÇÃO</t>
  </si>
  <si>
    <t>5.14.13</t>
  </si>
  <si>
    <t>89549</t>
  </si>
  <si>
    <t>REDUÇÃO, PVC, SERIE R, ÁGUA PLUVIAL, DN 75 X 50 MM, JUNTA ELÁSTICA - FORNECIMENTO E INSTALAÇÃO.</t>
  </si>
  <si>
    <t>5.14.14</t>
  </si>
  <si>
    <t>89559</t>
  </si>
  <si>
    <t>TÊ, PVC, SERIE R, ÁGUA PLUVIAL, DN 100 MM, JUNTA ELÁSTICA - FORNECIMENTO E INSTALAÇÃO.</t>
  </si>
  <si>
    <t>5.14.15</t>
  </si>
  <si>
    <t>149</t>
  </si>
  <si>
    <t>CAIXA ENTERRADA HIDRÁULICA RETANGULAR EM ALVENARIA COM TIJOLOS CERÂMICOS MACIÇOS, DIMENSÕES INTERNAS: 0,7X0,7M PARA REDE DE DRENAGEM - COM TAMPA EM CONCRETO - CONFORME PROJETO - MATERIAL E MÃO DE OBRA</t>
  </si>
  <si>
    <t>5.15</t>
  </si>
  <si>
    <t>INSTALAÇÃO SANITÁRIA</t>
  </si>
  <si>
    <t>5.15.1</t>
  </si>
  <si>
    <t>TUBULAÇÕES E CONEXÕES</t>
  </si>
  <si>
    <t>5.15.1.1</t>
  </si>
  <si>
    <t>89799</t>
  </si>
  <si>
    <t>TUBO PVC, SERIE NORMAL, ESGOTO PREDIAL, DN 75 MM - FORNECIMENTO E INSTALAÇÃO</t>
  </si>
  <si>
    <t>5.15.1.2</t>
  </si>
  <si>
    <t>89849</t>
  </si>
  <si>
    <t>TUBO PVC, SERIE NORMAL, ESGOTO PREDIAL, DN 150 MM - FORNECIMENTO E INSTALAÇÃO</t>
  </si>
  <si>
    <t>5.15.1.3</t>
  </si>
  <si>
    <t>89711</t>
  </si>
  <si>
    <t>TUBO PVC, SERIE NORMAL, ESGOTO PREDIAL, DN 40 MM - FORNECIMENTO E INSTALAÇÃO</t>
  </si>
  <si>
    <t>5.15.1.4</t>
  </si>
  <si>
    <t>89798</t>
  </si>
  <si>
    <t>TUBO PVC, SERIE NORMAL, ESGOTO PREDIAL, DN 50 MM - FORNECIMENTO E INSTALAÇÃO</t>
  </si>
  <si>
    <t>5.15.1.5</t>
  </si>
  <si>
    <t>89848</t>
  </si>
  <si>
    <t>TUBO PVC, SERIE NORMAL, ESGOTO PREDIAL, DN 100 MM - FORNECIMENTO E INSTALAÇÃO</t>
  </si>
  <si>
    <t>5.15.1.6</t>
  </si>
  <si>
    <t>104328</t>
  </si>
  <si>
    <t>CAIXA SIFONADA, PVC, DN 150 X 150 X 50 MM, JUNTA SOLDÁVEL - FORNECIMENTO E INSTALAÇÃO</t>
  </si>
  <si>
    <t>5.15.1.7</t>
  </si>
  <si>
    <t>89707</t>
  </si>
  <si>
    <t>CAIXA SIFONADA, PVC, DN 100 X 100 X 50 MM, JUNTA ELÁSTICA - FORNECIMENTO E INSTALAÇÃO</t>
  </si>
  <si>
    <t>5.15.1.8</t>
  </si>
  <si>
    <t>89708</t>
  </si>
  <si>
    <t>CAIXA SIFONADA, PVC, DN 150 X 185 X 75 MM, JUNTA ELÁSTICA - FORNECIMENTO E INSTALAÇÃO</t>
  </si>
  <si>
    <t>5.15.1.9</t>
  </si>
  <si>
    <t>CAIXA SIFONADA, PVC, DN 100 X 100 X 40 MM, JUNTA ELÁSTICA - FORNECIMENTO E INSTALAÇÃO</t>
  </si>
  <si>
    <t>5.15.1.10</t>
  </si>
  <si>
    <t>89806</t>
  </si>
  <si>
    <t>JOELHO 45 GRAUS, PVC, SERIE NORMAL, ESGOTO PREDIAL, DN 75 MM, JUNTA ELÁSTICA - FORNECIMENTO E INSTALAÇÃO</t>
  </si>
  <si>
    <t>5.15.1.11</t>
  </si>
  <si>
    <t>89746</t>
  </si>
  <si>
    <t>JOELHO 45 GRAUS, PVC, SERIE NORMAL, ESGOTO PREDIAL, DN 100 MM, JUNTA ELÁSTICA - FORNECIMENTO E INSTALAÇÃO</t>
  </si>
  <si>
    <t>5.15.1.12</t>
  </si>
  <si>
    <t>89802</t>
  </si>
  <si>
    <t>JOELHO 45 GRAUS, PVC, SERIE NORMAL, ESGOTO PREDIAL, DN 50 MM, JUNTA ELÁSTICA - FORNECIMENTO E INSTALAÇÃO</t>
  </si>
  <si>
    <t>5.15.1.13</t>
  </si>
  <si>
    <t>89726</t>
  </si>
  <si>
    <t>JOELHO SECUNDÁRIO 45 GRAUS, PVC, SERIE NORMAL, ESGOTO PREDIAL, DN 40 MM, JUNTA SOLDÁVEL - FORNECIMENTO E INSTALAÇÃO</t>
  </si>
  <si>
    <t>5.15.1.14</t>
  </si>
  <si>
    <t>JOELHO SECUNDÁRIO 45 GRAUS, PVC, SERIE NORMAL, ESGOTO PREDIAL, DN 50 MM, JUNTA ELÁSTICA - FORNECIMENTO E INSTALAÇÃO</t>
  </si>
  <si>
    <t>5.15.1.15</t>
  </si>
  <si>
    <t>89744</t>
  </si>
  <si>
    <t>JOELHO 90 GRAUS, PVC, SERIE NORMAL, ESGOTO PREDIAL, DN 100 MM, JUNTA ELÁSTICA - FORNECIMENTO E INSTALAÇÃO</t>
  </si>
  <si>
    <t>5.15.1.16</t>
  </si>
  <si>
    <t>89801</t>
  </si>
  <si>
    <t>JOELHO 90 GRAUS, PVC, SERIE NORMAL, ESGOTO PREDIAL, DN 50 MM, JUNTA ELÁSTICA - FORNECIMENTO E INSTALAÇÃO</t>
  </si>
  <si>
    <t>5.15.1.17</t>
  </si>
  <si>
    <t>89724</t>
  </si>
  <si>
    <t>JOELHO SECUNDÁRIO 90 GRAUS, PVC, SERIE NORMAL, ESGOTO PREDIAL, DN 40 MM, JUNTA SOLDÁVEL - FORNECIMENTO E INSTALAÇÃO</t>
  </si>
  <si>
    <t>5.15.1.18</t>
  </si>
  <si>
    <t>89563</t>
  </si>
  <si>
    <t>JUNÇÃO, PVC, SERIE NORMAL, ESGOTO PREDIAL, DN 50 MM, JUNTA ELÁSTICA - FORNECIMENTO E INSTALAÇÃO</t>
  </si>
  <si>
    <t>5.15.1.19</t>
  </si>
  <si>
    <t>JUNÇÃO, PVC, SÉRIE NORMAL, DN 150 X 75 MM, JUNTA ELÁSTICA - FORNECIMENTO E INSTALAÇÃO</t>
  </si>
  <si>
    <t>5.15.1.20</t>
  </si>
  <si>
    <t>104347</t>
  </si>
  <si>
    <t>JUNÇÃO, PVC, SÉRIE NORMAL, ESGOTO PREDIAL, DN 100 X 75 MM, JUNTA ELÁSTICA - FORNECIMENTO E INSTALAÇÃO</t>
  </si>
  <si>
    <t>5.15.1.21</t>
  </si>
  <si>
    <t>89797</t>
  </si>
  <si>
    <t>JUNÇÃO, PVC, SERIE NORMAL, ESGOTO PREDIAL, DN 100 MM, JUNTA ELÁSTICA - FORNECIMENTO E INSTALAÇÃO</t>
  </si>
  <si>
    <t>5.15.1.22</t>
  </si>
  <si>
    <t>104353</t>
  </si>
  <si>
    <t>JUNÇÃO, PVC, SÉRIE NORMAL, ESGOTO PREDIAL, DN 100 X 50 MM, JUNTA ELÁSTICA - FORNECIMENTO E INSTALAÇÃO</t>
  </si>
  <si>
    <t>5.15.1.23</t>
  </si>
  <si>
    <t>89830</t>
  </si>
  <si>
    <t>JUNÇÃO, PVC, SERIE NORMAL, ESGOTO PREDIAL, DN 75 MM, JUNTA ELÁSTICA - FORNECIMENTO E INSTALAÇÃO</t>
  </si>
  <si>
    <t>5.15.1.24</t>
  </si>
  <si>
    <t>151</t>
  </si>
  <si>
    <t>JUNÇÃO, 45 GRAUS, SECUNDÁRIA, PVC, SÉRIE NORMAL, ESGOTO PREDIAL, DN 40 MM, JUNTA ELÁSTICA - FORNECIMENTO E INSTALAÇÃO</t>
  </si>
  <si>
    <t>5.15.1.25</t>
  </si>
  <si>
    <t>89827</t>
  </si>
  <si>
    <t>JUNÇÃO DUPLA, PVC, SERIE NORMAL, ESGOTO PREDIAL, DN 50 MM, JUNTA ELÁSTICA - FORNECIMENTO E INSTALAÇÃO</t>
  </si>
  <si>
    <t>5.15.1.26</t>
  </si>
  <si>
    <t>104327</t>
  </si>
  <si>
    <t>RALO SIFONADO REDONDO, PVC, DN 100 X 40 MM, JUNTA SOLDÁVEL - FORNECIMENTO E INSTALAÇÃO</t>
  </si>
  <si>
    <t>5.15.1.27</t>
  </si>
  <si>
    <t>89709</t>
  </si>
  <si>
    <t>RALO SIFONADO, PVC, DN 100 X 40 MM, JUNTA SOLDÁVEL - FORNECIMENTO E INSTALAÇÃO</t>
  </si>
  <si>
    <t>5.15.1.28</t>
  </si>
  <si>
    <t>89626</t>
  </si>
  <si>
    <t>REDUÇÃO, PVC, SOLDÁVEL, DN 100X50 MM, ESGOTO PREDIAL - FORNECIMENTO E INSTALAÇÃO</t>
  </si>
  <si>
    <t>5.15.1.29</t>
  </si>
  <si>
    <t>162</t>
  </si>
  <si>
    <t>REDUÇÃO, PVC, SOLDÁVEL, DN 75X50 MM, ESGOTO PREDIAL - FORNECIMENTO E INSTALAÇÃO</t>
  </si>
  <si>
    <t>5.15.1.30</t>
  </si>
  <si>
    <t>161</t>
  </si>
  <si>
    <t>5.15.1.31</t>
  </si>
  <si>
    <t>159</t>
  </si>
  <si>
    <t>TÊ, PVC, SOLDÁVEL, DN 50 MM X 40 MM, ESGOTO PREDIAL - FORNECIMENTO E INSTALAÇÃO</t>
  </si>
  <si>
    <t>5.15.1.32</t>
  </si>
  <si>
    <t>89833</t>
  </si>
  <si>
    <t>TE, PVC, SERIE NORMAL, ESGOTO PREDIAL, DN 100 MM, JUNTA ELÁSTICA - FORNECIMENTO E INSTALAÇÃO</t>
  </si>
  <si>
    <t>5.15.1.33</t>
  </si>
  <si>
    <t>104004</t>
  </si>
  <si>
    <t xml:space="preserve">TE, PVC, SOLDÁVEL, DN 50MM, ESGOTO PREDIAL - FORNECIMENTO E INSTALAÇÃO. </t>
  </si>
  <si>
    <t>5.15.1.34</t>
  </si>
  <si>
    <t>160</t>
  </si>
  <si>
    <t>TÊ 90 GRAUS SECUNDÁRIO, PVC, SOLDÁVEL, DN 40 MM, ESGOTO PREDIAL - FORNECIMENTO E INSTALAÇÃO</t>
  </si>
  <si>
    <t>5.15.1.35</t>
  </si>
  <si>
    <t>TÊ DE REDUÇÃO, PVC, SOLDÁVEL, DN 50 MM X 40 MM, ESGOTO PREDIAL - FORNECIMENTO E INSTALAÇÃO</t>
  </si>
  <si>
    <t>5.15.1.36</t>
  </si>
  <si>
    <t>157</t>
  </si>
  <si>
    <t>TÊ DE REDUÇÃO, PVC, SOLDÁVEL, DN 100 MM X 50 MM, ESGOTO PREDIAL - FORNECIMENTO E INSTALAÇÃO</t>
  </si>
  <si>
    <t>5.15.1.37</t>
  </si>
  <si>
    <t>158</t>
  </si>
  <si>
    <t>TÊ DE REDUÇÃO, PVC, SOLDÁVEL, DN 75 MM X 50 MM, ESGOTO PREDIAL - FORNECIMENTO E INSTALAÇÃO</t>
  </si>
  <si>
    <t>5.15.1.38</t>
  </si>
  <si>
    <t>39319</t>
  </si>
  <si>
    <t>TERMINAL DE VENTILACAO, 50 MM, SERIE NORMAL, ESGOTO PREDIAL</t>
  </si>
  <si>
    <t>5.15.1.39</t>
  </si>
  <si>
    <t>6138</t>
  </si>
  <si>
    <t>ANEL DE VEDACAO, PVC FLEXIVEL, 100 MM, PARA SAIDA DE BACIA / VASO SANITARIO</t>
  </si>
  <si>
    <t>5.15.1.40</t>
  </si>
  <si>
    <t>154</t>
  </si>
  <si>
    <t>CAIXA DE GORDURA, RETANGULAR, EM ALVENARIA COM TIJOLOS CERÂMICOS MACIÇOS, DIMENSÕES INTERNAS = 0,4X0,4 M - MATERIAL E MÃO DE OBRA</t>
  </si>
  <si>
    <t>5.15.1.41</t>
  </si>
  <si>
    <t>CAIXA DE INSPEÇÃO RETANGULAR EM ALVENARIA COM TIJOLOS CERÂMICOS MACIÇOS, DIMENSÕES INTERNAS: 0,7X0,7M - COM TAMPA EM CONCRETO - CONFORME PROJETO - MATERIAL E MÃO DE OBRA</t>
  </si>
  <si>
    <t>5.15.1.42</t>
  </si>
  <si>
    <t>155</t>
  </si>
  <si>
    <t>CAIXA DE GORDURA, RETANGULAR, EM ALVENARIA COM TIJOLOS CERÂMICOS MACIÇOS, DIMENSÕES INTERNAS = 0,6X1,0 M, ALTURA INTERNA = 1 M - MATERIAL E MÃO DE OBRA</t>
  </si>
  <si>
    <t>5.15.1.43</t>
  </si>
  <si>
    <t>156</t>
  </si>
  <si>
    <t>CAIXA DE GORDURA, RETANGULAR, EM ALVENARIA COM TIJOLOS CERÂMICOS MACIÇOS, DIMENSÕES INTERNAS = 0,53X0,8 M - MATERIAL E MÃO DE OBRA</t>
  </si>
  <si>
    <t>5.15.2</t>
  </si>
  <si>
    <t>TRATAMENTO DE ESGOTO</t>
  </si>
  <si>
    <t>5.15.2.1</t>
  </si>
  <si>
    <t>152</t>
  </si>
  <si>
    <t>BIORREATOR E BIOFILTRO 4000 LITROS - FORNECIMENTO E
INSTALAÇÃO - INCLUSO ESCAVAÇÕES, CARGA, TRANSPORTE E
DESCARGA DO BOTA-FORA</t>
  </si>
  <si>
    <t>5.15.2.2</t>
  </si>
  <si>
    <t>153</t>
  </si>
  <si>
    <t>SUMIDOURO ESCAVADO COM PERFURATRIZ ROTATIVA ENCHIDO COM
PEDRA DE MÃO Ø1,6 X 3,5 METROS, COM TUBO DE INSPEÇÃO E
ENVOLTO COM GEOTEXTIL, COM TAMPA SELO DE CONCRETO ARMADO
E=15CM E TAMPA DE INSPEÇÃO COM ALÇA, CONFORME PROJETO
(INCLUSIVE COM CARGA, TRANSPORTE E DESCARGA DO BOTA-FORA)</t>
  </si>
  <si>
    <t>5.16</t>
  </si>
  <si>
    <t xml:space="preserve">LOUÇAS, ACESSÓRIOS E METAIS </t>
  </si>
  <si>
    <t>5.16.1</t>
  </si>
  <si>
    <t>86931</t>
  </si>
  <si>
    <t>VASO SANITÁRIO SIFONADO COM CAIXA ACOPLADA LOUÇA BRANCA, INCLUSO ENGATE FLEXÍVEL EM PLÁSTICO BRANCO, 1/2 X 40CM - FORNECIMENTO E INSTALAÇÃO. AF_01/2020</t>
  </si>
  <si>
    <t>5.16.2</t>
  </si>
  <si>
    <t>134</t>
  </si>
  <si>
    <t>VASO SANITÁRIO SIFONADO COM CAIXA ACOPLADA LOUÇA BRANCA, PCD - EM CONFORMIDADE COM A NBR 9050/20 -, INCLUSO ENGATE FLEXÍVEL EM PLÁSTICO BRANCO, 1/2 X 40CM - FORNECIMENTO E INSTALAÇÃO</t>
  </si>
  <si>
    <t>5.16.3</t>
  </si>
  <si>
    <t>135</t>
  </si>
  <si>
    <t>VASO SANITÁRIO INFANTIL SIFONADO COM CAIXA ACOPLADA LOUÇA BRANCA, INCLUSO ENGATE FLEXÍVEL EM PLÁSTICO BRANCO, 1/2 X 40CM - FORNECIMENTO E INSTALAÇÃO</t>
  </si>
  <si>
    <t>5.16.4</t>
  </si>
  <si>
    <t>100849</t>
  </si>
  <si>
    <t>ASSENTO SANITÁRIO CONVENCIONAL - FORNECIMENTO E INSTALACAO. AF_01/2020</t>
  </si>
  <si>
    <t>5.16.5</t>
  </si>
  <si>
    <t>100851</t>
  </si>
  <si>
    <t>ASSENTO SANITÁRIO INFANTIL - FORNECIMENTO E INSTALACAO. AF_01/2020</t>
  </si>
  <si>
    <t>5.16.6</t>
  </si>
  <si>
    <t>127</t>
  </si>
  <si>
    <t>BANHEIRA PLÁSTICA RÍGIDA, 77x45x20cm DE EMBUTIR, CONFORME DETALHE DE PROJETO - FORNECIMENTO E INSTALAÇÃO</t>
  </si>
  <si>
    <t>5.16.7</t>
  </si>
  <si>
    <t>49</t>
  </si>
  <si>
    <t>LAVATÓRIO DE CANTO, LOUÇA BRANCA SUSPENSO, 29,5 X 39CM OU EQUIVALENTE, PADRÃO POPULAR - FORNECIMENTO E INSTALAÇÃO</t>
  </si>
  <si>
    <t>5.16.8</t>
  </si>
  <si>
    <t>86901</t>
  </si>
  <si>
    <t>CUBA DE EMBUTIR OVAL EM LOUÇA BRANCA, 35 X 50CM OU EQUIVALENTE - FORNECIMENTO E INSTALAÇÃO. AF_01/2020</t>
  </si>
  <si>
    <t>5.16.9</t>
  </si>
  <si>
    <t>86902</t>
  </si>
  <si>
    <t>LAVATÓRIO LOUÇA BRANCA COM COLUNA, *44 X 35,5* CM, PADRÃO POPULAR - FORNECIMENTO E INSTALAÇÃO. AF_01/2020</t>
  </si>
  <si>
    <t>5.16.10</t>
  </si>
  <si>
    <t>86872</t>
  </si>
  <si>
    <t>TANQUE DE LOUÇA BRANCA COM COLUNA, 30L OU EQUIVALENTE - FORNECIMENTO E INSTALAÇÃO. AF_01/2020</t>
  </si>
  <si>
    <t>5.16.11</t>
  </si>
  <si>
    <t>86900</t>
  </si>
  <si>
    <t>CUBA DE EMBUTIR RETANGULAR DE AÇO INOXIDÁVEL, 46 X 30 X 12 CM - FORNECIMENTO E INSTALAÇÃO. AF_01/2020</t>
  </si>
  <si>
    <t>5.16.12</t>
  </si>
  <si>
    <t>47</t>
  </si>
  <si>
    <t>CUBA DE EMBUTIR RETANGULAR DE AÇO INOXIDÁVEL - AISI 304, 50 X 40 X 20 CM - FORNECIMENTO E INSTALAÇÃO</t>
  </si>
  <si>
    <t>5.16.13</t>
  </si>
  <si>
    <t>100852</t>
  </si>
  <si>
    <t>CUBA DE EMBUTIR RETANGULAR DE AÇO INOXIDÁVEL, 56 X 33 X 12 CM - FORNECIMENTO E INSTALAÇÃO. AF_01/2020</t>
  </si>
  <si>
    <t>5.16.14</t>
  </si>
  <si>
    <t>86877</t>
  </si>
  <si>
    <t>VÁLVULA EM METAL CROMADO 1.1/2" X 1.1/2" PARA TANQUE OU LAVATÓRIO, COM OU SEM LADRÃO - FORNECIMENTO E INSTALAÇÃO. AF_01/2020</t>
  </si>
  <si>
    <t>5.16.15</t>
  </si>
  <si>
    <t>86883</t>
  </si>
  <si>
    <t>SIFÃO DO TIPO FLEXÍVEL EM PVC 1 X 1.1/2 - FORNECIMENTO E INSTALAÇÃO. AF_01/2020</t>
  </si>
  <si>
    <t>5.16.16</t>
  </si>
  <si>
    <t>86909</t>
  </si>
  <si>
    <t>TORNEIRA CROMADA TUBO MÓVEL, DE MESA, 1/2" OU 3/4", PARA PIA DE COZINHA, PADRÃO ALTO - FORNECIMENTO E INSTALAÇÃO. AF_01/2020</t>
  </si>
  <si>
    <t>5.16.17</t>
  </si>
  <si>
    <t>57</t>
  </si>
  <si>
    <t>TORNEIRA CROMADA DE MESA, 1/2 OU 3/4 , PARA LAVATÓRIO, COM TEMPORIZADOR - FORNECIMENTO E INSTALAÇÃO</t>
  </si>
  <si>
    <t>5.16.18</t>
  </si>
  <si>
    <t>54</t>
  </si>
  <si>
    <t>TORNEIRA ELETRICA DE PAREDE, BICA ALTA, PARA COZINHA, 5500 W - FORNECIMENTO E INSTALAÇÃO</t>
  </si>
  <si>
    <t>5.16.19</t>
  </si>
  <si>
    <t>86913</t>
  </si>
  <si>
    <t>TORNEIRA CROMADA 1/2" OU 3/4" PARA TANQUE, PADRÃO POPULAR - FORNECIMENTO E INSTALAÇÃO. AF_01/2020</t>
  </si>
  <si>
    <t>5.16.20</t>
  </si>
  <si>
    <t>58</t>
  </si>
  <si>
    <t>TORNEIRA CROMADA DE MESA PARA LAVATORIO, TIPO MONOCOMANDO - ACIONAMENTO TIPO ALAVANCA - FORNECIMENTO E INSTALAÇÃO</t>
  </si>
  <si>
    <t>5.16.21</t>
  </si>
  <si>
    <t>128</t>
  </si>
  <si>
    <t>TORNEIRA ELÉTRICA COM MANGUEIRA PLÁSTICA FORTTI MAXI, LORENZETTI OU EQUIVALENTE</t>
  </si>
  <si>
    <t>5.16.22</t>
  </si>
  <si>
    <t>86887</t>
  </si>
  <si>
    <t>ENGATE FLEXÍVEL EM INOX, 1/2 X 40CM - FORNECIMENTO E INSTALAÇÃO. AF_01/2020</t>
  </si>
  <si>
    <t>5.16.23</t>
  </si>
  <si>
    <t>100860</t>
  </si>
  <si>
    <t>CHUVEIRO ELÉTRICO COMUM CORPO PLÁSTICO, TIPO DUCHA - FORNECIMENTO E INSTALAÇÃO. AF_01/2020</t>
  </si>
  <si>
    <t>5.16.24</t>
  </si>
  <si>
    <t>61</t>
  </si>
  <si>
    <t>BARRA DE APOIO RETA, EM ACO INOX POLIDO, COMPRIMENTO 40CM, FIXADA NA PAREDE - FORNECIMENTO E INSTALAÇÃO</t>
  </si>
  <si>
    <t>5.16.25</t>
  </si>
  <si>
    <t>100867</t>
  </si>
  <si>
    <t>BARRA DE APOIO RETA, EM ACO INOX POLIDO, COMPRIMENTO 70 CM, FIXADA NA PAREDE - FORNECIMENTO E INSTALAÇÃO. AF_01/2020</t>
  </si>
  <si>
    <t>5.16.26</t>
  </si>
  <si>
    <t>100868</t>
  </si>
  <si>
    <t>BARRA DE APOIO RETA, EM ACO INOX POLIDO, COMPRIMENTO 80 CM, FIXADA NA PAREDE - FORNECIMENTO E INSTALAÇÃO. AF_01/2020</t>
  </si>
  <si>
    <t>5.16.27</t>
  </si>
  <si>
    <t>100875</t>
  </si>
  <si>
    <t>BANCO ARTICULADO, EM ACO INOX, PARA PCD, FIXADO NA PAREDE - FORNECIMENTO E INSTALAÇÃO. AF_01/2020</t>
  </si>
  <si>
    <t>5.16.28</t>
  </si>
  <si>
    <t>59</t>
  </si>
  <si>
    <t>TOALHEIRO PLASTICO TIPO DISPENSER PARA PAPEL TOALHA INTERFOLHADO - FORNECIMENTO E INSTALAÇÃO</t>
  </si>
  <si>
    <t>5.16.29</t>
  </si>
  <si>
    <t>52</t>
  </si>
  <si>
    <t xml:space="preserve">PAPELEIRA PLASTICA TIPO DISPENSER PARA PAPEL HIGIENICO ROLAO - FORNECIMENTO E INSTALAÇÃO </t>
  </si>
  <si>
    <t>5.16.30</t>
  </si>
  <si>
    <t>95547</t>
  </si>
  <si>
    <t>SABONETEIRA PLASTICA TIPO DISPENSER PARA SABONETE LIQUIDO COM RESERVATORIO 800 A 1500 ML, INCLUSO FIXAÇÃO. AF_01/2020</t>
  </si>
  <si>
    <t>5.16.31</t>
  </si>
  <si>
    <t>10</t>
  </si>
  <si>
    <t>ESPELHO CRISTAL, ESPESSURA 4MM, COM PARAFUSOS DE FIXAÇÃO, SEM MOLDURA - FORNECIMENTO E INSTALAÇÃO</t>
  </si>
  <si>
    <t>5.16.32</t>
  </si>
  <si>
    <t>53</t>
  </si>
  <si>
    <t>DUCHA / CHUVEIRO METALICO, DE PAREDE, ARTICULAVEL, COM DESVIADOR E DUCHA MANUAL - FORNECIMENTO E INSTALAÇÃO</t>
  </si>
  <si>
    <t>5.16.33</t>
  </si>
  <si>
    <t>60</t>
  </si>
  <si>
    <t>CABIDE/GANCHO DE BANHEIRO SIMPLES EM METAL CROMADO - FORNECIMENTO E INSTALAÇÃO</t>
  </si>
  <si>
    <t>5.16.34</t>
  </si>
  <si>
    <t>129</t>
  </si>
  <si>
    <t>BARRA METÁLICA COM PINTURA CINZA PARA PROTEÇÃO DOS ESPELHOS E CHUVEIRO INFANTIL - FORNECIMENTO E INSTALAÇÃO</t>
  </si>
  <si>
    <t>5.17</t>
  </si>
  <si>
    <t>INSTALAÇÃO DE GÁS COMBUSTÍVEL</t>
  </si>
  <si>
    <t>5.17.1</t>
  </si>
  <si>
    <t>62</t>
  </si>
  <si>
    <t>REGULADOR DE ALTA PRESSÃO GLP - FORNECIMENTO E INSTALAÇÃO</t>
  </si>
  <si>
    <t>5.17.2</t>
  </si>
  <si>
    <t>103029</t>
  </si>
  <si>
    <t>REGISTRO OU REGULADOR DE GÁS DE COZINHA - FORNECIMENTO E INSTALAÇÃO. AF_08/2021</t>
  </si>
  <si>
    <t>5.17.3</t>
  </si>
  <si>
    <t>92688</t>
  </si>
  <si>
    <t>TUBO DE AÇO GALVANIZADO COM COSTURA, CLASSE MÉDIA, CONEXÃO ROSQUEADA, DN 20 (3/4"), INSTALADO EM RAMAIS E SUB-RAMAIS DE GÁS - FORNECIMENTO E INSTALAÇÃO. AF_01/2026</t>
  </si>
  <si>
    <t>5.17.4</t>
  </si>
  <si>
    <t>63</t>
  </si>
  <si>
    <t>CAP OU TAMPAO DE FERRO GALVANIZADO, COM ROSCA BSP, DE 3/4" - FORNECIMENTO E INSTALAÇÃO</t>
  </si>
  <si>
    <t>5.17.5</t>
  </si>
  <si>
    <t>136</t>
  </si>
  <si>
    <t>MANGUEIRA PARA GAS - GLP - FORNECIMENTO E INSTALAÇÃO</t>
  </si>
  <si>
    <t>5.17.6</t>
  </si>
  <si>
    <t>95248</t>
  </si>
  <si>
    <t>VÁLVULA DE ESFERA BRUTA, BRONZE, ROSCÁVEL, 1/2" - FORNECIMENTO E INSTALAÇÃO. AF_08/2021</t>
  </si>
  <si>
    <t>5.17.7</t>
  </si>
  <si>
    <t>95249</t>
  </si>
  <si>
    <t>VÁLVULA DE ESFERA BRUTA, BRONZE, ROSCÁVEL, 3/4'' - FORNECIMENTO E INSTALAÇÃO. AF_08/2021</t>
  </si>
  <si>
    <t>5.17.8</t>
  </si>
  <si>
    <t>92705</t>
  </si>
  <si>
    <t>TÊ, EM FERRO GALVANIZADO, CONEXÃO ROSQUEADA, DN 20 (3/4"), INSTALADO EM RAMAIS E SUB-RAMAIS DE GÁS - FORNECIMENTO E INSTALAÇÃO. AF_01/2026</t>
  </si>
  <si>
    <t>5.17.9</t>
  </si>
  <si>
    <t>92695</t>
  </si>
  <si>
    <t>LUVA, EM FERRO GALVANIZADO, CONEXÃO ROSQUEADA, DN 20 (3/4"), INSTALADO EM RAMAIS E SUB-RAMAIS DE GÁS - FORNECIMENTO E INSTALAÇÃO. AF_01/2026</t>
  </si>
  <si>
    <t>5.17.10</t>
  </si>
  <si>
    <t>97548</t>
  </si>
  <si>
    <t>CURVA 45 GRAUS, EM AÇO, CONEXÃO SOLDADA, DN 20 (3/4"), INSTALADO EM RAMAIS E SUB-RAMAIS DE GÁS - FORNECIMENTO E INSTALAÇÃO. AF_01/2026</t>
  </si>
  <si>
    <t>5.17.11</t>
  </si>
  <si>
    <t>97549</t>
  </si>
  <si>
    <t>CURVA 90 GRAUS, EM AÇO, CONEXÃO SOLDADA, DN 20 (3/4"), INSTALADO EM RAMAIS E SUB-RAMAIS DE GÁS - FORNECIMENTO E INSTALAÇÃO. AF_01/2026</t>
  </si>
  <si>
    <t>5.17.12</t>
  </si>
  <si>
    <t>97547</t>
  </si>
  <si>
    <t>CURVA 90 GRAUS, EM AÇO, CONEXÃO SOLDADA, DN 15 (1/2"), INSTALADO EM RAMAIS E SUB-RAMAIS DE GÁS - FORNECIMENTO E INSTALAÇÃO. AF_01/2026</t>
  </si>
  <si>
    <t>5.17.13</t>
  </si>
  <si>
    <t>64</t>
  </si>
  <si>
    <t>REQUADRO EM ALUMÍNIO TIPO VENEZIANA COM GUARNIÇÃO, FIXAÇÃO COM PARAFUSOS - FORNECIMENTO E INSTALAÇÃO</t>
  </si>
  <si>
    <t>5.18</t>
  </si>
  <si>
    <t>SISTEMA DE PROTEÇÃO CONTRA INCÊNDIO</t>
  </si>
  <si>
    <t>5.18.1</t>
  </si>
  <si>
    <t>EXTINTORES</t>
  </si>
  <si>
    <t>5.18.1.1</t>
  </si>
  <si>
    <t>101909</t>
  </si>
  <si>
    <t>EXTINTOR DE INCÊNDIO PORTÁTIL COM CARGA DE PQS DE 6 KG, CLASSE BC - FORNECIMENTO E INSTALAÇÃO. AF_01/2026_PE</t>
  </si>
  <si>
    <t>5.18.1.2</t>
  </si>
  <si>
    <t>101907</t>
  </si>
  <si>
    <t>EXTINTOR DE INCÊNDIO PORTÁTIL COM CARGA DE CO2 DE 6 KG, CLASSE BC - FORNECIMENTO E INSTALAÇÃO. AF_01/2026_PE</t>
  </si>
  <si>
    <t>5.18.2</t>
  </si>
  <si>
    <t>HIDRANTES</t>
  </si>
  <si>
    <t>5.18.2.1</t>
  </si>
  <si>
    <t>101912</t>
  </si>
  <si>
    <t>ABRIGO PARA HIDRANTE, 75X45X17CM, COM REGISTRO GLOBO ANGULAR 45 GRAUS 2 1/2", ADAPTADOR STORZ 2 1/2", MANGUEIRA DE INCÊNDIO 15M 2 1/2" E ESGUICHO EM LATÃO 2 1/2" - FORNECIMENTO E INSTALAÇÃO. AF_01/2026</t>
  </si>
  <si>
    <t>5.18.2.2</t>
  </si>
  <si>
    <t>71</t>
  </si>
  <si>
    <t>HIDRANTE SUBTERRÂNEO PREDIAL (COM CURVA LONGA E CAIXA), DN 75 MM - FORNECIMENTO E INSTALAÇÃO</t>
  </si>
  <si>
    <t>5.18.3</t>
  </si>
  <si>
    <t>ACESSÓRIOS</t>
  </si>
  <si>
    <t>5.18.3.1</t>
  </si>
  <si>
    <t>94499</t>
  </si>
  <si>
    <t>REGISTRO DE GAVETA BRUTO, LATÃO, ROSCÁVEL, 2 1/2" - FORNECIMENTO E INSTALAÇÃO. AF_08/2021</t>
  </si>
  <si>
    <t>5.18.3.2</t>
  </si>
  <si>
    <t>99624</t>
  </si>
  <si>
    <t>VÁLVULA DE RETENÇÃO HORIZONTAL, DE BRONZE, ROSCÁVEL, 2 1/2" - FORNECIMENTO E INSTALAÇÃO. AF_08/2021</t>
  </si>
  <si>
    <t>5.18.3.3</t>
  </si>
  <si>
    <t>101917</t>
  </si>
  <si>
    <t>MANÔMETRO 0 A 200 PSI (0 A 14 KGF/CM2), D = 50MM - FORNECIMENTO E INSTALAÇÃO. AF_01/2026</t>
  </si>
  <si>
    <t>5.18.3.4</t>
  </si>
  <si>
    <t>137</t>
  </si>
  <si>
    <t>PRESSOSTATO - CONFORME PROJETO</t>
  </si>
  <si>
    <t>5.18.3.5</t>
  </si>
  <si>
    <t>138</t>
  </si>
  <si>
    <t>VÁLVULA DE ALÍVIO COM MOLA 2" - CONFORME PROJETO</t>
  </si>
  <si>
    <t>5.18.3.6</t>
  </si>
  <si>
    <t>65</t>
  </si>
  <si>
    <t>CENTRAL ALARME ENDEREÇAVEL - FORNECIMENTO E INSTALAÇÃO</t>
  </si>
  <si>
    <t>5.18.4</t>
  </si>
  <si>
    <t>5.18.4.1</t>
  </si>
  <si>
    <t>94473</t>
  </si>
  <si>
    <t>COTOVELO 90 GRAUS, EM FERRO GALVANIZADO, CONEXÃO ROSQUEADA, DN 65 MM (2 1/2"), INSTALADO EM RESERVAÇÃO PREDIAL DE ÁGUA - FORNECIMENTO E INSTALAÇÃO. AF_04/2024</t>
  </si>
  <si>
    <t>5.18.4.2</t>
  </si>
  <si>
    <t>92367</t>
  </si>
  <si>
    <t>TUBO DE AÇO GALVANIZADO COM COSTURA, CLASSE MÉDIA, DN 65 (2 1/2"), CONEXÃO ROSQUEADA, INSTALADO EM REDE DE ALIMENTAÇÃO PARA HIDRANTE - FORNECIMENTO E INSTALAÇÃO. AF_01/2026</t>
  </si>
  <si>
    <t>5.18.4.3</t>
  </si>
  <si>
    <t>139</t>
  </si>
  <si>
    <t>ADAPTADOR PARA MANÔMETRO</t>
  </si>
  <si>
    <t>5.18.4.4</t>
  </si>
  <si>
    <t>92665</t>
  </si>
  <si>
    <t>NIPLE, EM FERRO GALVANIZADO, CONEXÃO ROSQUEADA, DN 65 (2 1/2"), INSTALADO EM REDE DE ALIMENTAÇÃO PARA SPRINKLER - FORNECIMENTO E INSTALAÇÃO. AF_01/2026</t>
  </si>
  <si>
    <t>5.18.4.5</t>
  </si>
  <si>
    <t>92642</t>
  </si>
  <si>
    <t>TÊ, EM FERRO GALVANIZADO, CONEXÃO ROSQUEADA, DN 65 (2 1/2"), INSTALADO EM REDE DE ALIMENTAÇÃO PARA HIDRANTE - FORNECIMENTO E INSTALAÇÃO. AF_01/2026</t>
  </si>
  <si>
    <t>5.18.5</t>
  </si>
  <si>
    <t>SINALIZAÇÕES</t>
  </si>
  <si>
    <t>5.18.5.1</t>
  </si>
  <si>
    <t>97599</t>
  </si>
  <si>
    <t>LUMINÁRIA DE EMERGÊNCIA, COM 30 LÂMPADAS LED DE 2 W, SEM REATOR - FORNECIMENTO E INSTALAÇÃO. AF_09/2024</t>
  </si>
  <si>
    <t>5.18.5.2</t>
  </si>
  <si>
    <t>72</t>
  </si>
  <si>
    <t>SINALIZAÇÃO COM PLACA INDICATIVA FIXADA NA ESTRUTURA - FORNECIMENTO E INSTALAÇÃO</t>
  </si>
  <si>
    <t>5.18.5.3</t>
  </si>
  <si>
    <t>102520</t>
  </si>
  <si>
    <t>PINTURA DE SINALIZAÇÃO VERTICAL DE SEGURANÇA, FAIXAS AMARELA E PRETA, APLICAÇÃO MANUAL, 2 DEMÃOS. AF_05/2021</t>
  </si>
  <si>
    <t>5.18.6</t>
  </si>
  <si>
    <t>SKID HIDRANTE</t>
  </si>
  <si>
    <t>5.18.6.1</t>
  </si>
  <si>
    <t>227</t>
  </si>
  <si>
    <t>SISTEMA SKID COMPLETO PARA HIDRANTE - QUADRO DE COMANDO PARA 3 BOMBAS DE INCÊNDIO, SENDO DE 02 DE ATÉ 25CV E 01 BOMBA JÓQUEI 2CV, TRIFÁSICA, 220 VOLTS COM CHAVE SELETORA, ACIONAMENTO MANUAL / AUTOMÁTICO, QUADRO 1,50X1,00X0,30M, BARRAMENTO DE COBRE - FORNECIMENTO E INSTALAÇÃO</t>
  </si>
  <si>
    <t>5.19</t>
  </si>
  <si>
    <t xml:space="preserve">INSTALAÇÕES ELÉTRICAS </t>
  </si>
  <si>
    <t>5.19.1</t>
  </si>
  <si>
    <t>QUADROS</t>
  </si>
  <si>
    <t>5.19.1.1</t>
  </si>
  <si>
    <t>101875</t>
  </si>
  <si>
    <t>QUADRO DE DISTRIBUIÇÃO DE ENERGIA EM CHAPA DE AÇO GALVANIZADO, DE EMBUTIR, COM BARRAMENTO TRIFÁSICO, PARA 12 DISJUNTORES DIN 100A - FORNECIMENTO E INSTALAÇÃO. AF_07/2025</t>
  </si>
  <si>
    <t>5.19.1.2</t>
  </si>
  <si>
    <t>101883</t>
  </si>
  <si>
    <t>QUADRO DE DISTRIBUIÇÃO DE ENERGIA EM CHAPA DE AÇO GALVANIZADO, DE EMBUTIR, COM BARRAMENTO TRIFÁSICO, PARA 18 DISJUNTORES DIN 100A - FORNECIMENTO E INSTALAÇÃO. AF_07/2025</t>
  </si>
  <si>
    <t>5.19.1.3</t>
  </si>
  <si>
    <t>101879</t>
  </si>
  <si>
    <t>QUADRO DE DISTRIBUIÇÃO DE ENERGIA EM CHAPA DE AÇO GALVANIZADO, DE EMBUTIR, COM BARRAMENTO TRIFÁSICO, PARA 24 DISJUNTORES DIN 100A - FORNECIMENTO E INSTALAÇÃO. AF_07/2025</t>
  </si>
  <si>
    <t>5.19.1.4</t>
  </si>
  <si>
    <t>101946</t>
  </si>
  <si>
    <t>QUADRO DE MEDIÇÃO GERAL DE ENERGIA PARA 1 MEDIDOR DE SOBREPOR - FORNECIMENTO E INSTALAÇÃO. AF_07/2025</t>
  </si>
  <si>
    <t>5.19.2</t>
  </si>
  <si>
    <t>DISJUNTORES</t>
  </si>
  <si>
    <t>5.19.2.1</t>
  </si>
  <si>
    <t>93653</t>
  </si>
  <si>
    <t>DISJUNTOR MONOPOLAR TIPO DIN, CORRENTE NOMINAL DE 10A - FORNECIMENTO E INSTALAÇÃO. AF_07/2025</t>
  </si>
  <si>
    <t>5.19.2.2</t>
  </si>
  <si>
    <t>93654</t>
  </si>
  <si>
    <t>DISJUNTOR MONOPOLAR TIPO DIN, CORRENTE NOMINAL DE 16A - FORNECIMENTO E INSTALAÇÃO. AF_07/2025</t>
  </si>
  <si>
    <t>5.19.2.3</t>
  </si>
  <si>
    <t>93655</t>
  </si>
  <si>
    <t>DISJUNTOR MONOPOLAR TIPO DIN, CORRENTE NOMINAL DE 20A - FORNECIMENTO E INSTALAÇÃO. AF_07/2025</t>
  </si>
  <si>
    <t>5.19.2.4</t>
  </si>
  <si>
    <t>93657</t>
  </si>
  <si>
    <t>DISJUNTOR MONOPOLAR TIPO DIN, CORRENTE NOMINAL DE 32A - FORNECIMENTO E INSTALAÇÃO. AF_07/2025</t>
  </si>
  <si>
    <t>5.19.2.5</t>
  </si>
  <si>
    <t>93658</t>
  </si>
  <si>
    <t>DISJUNTOR MONOPOLAR TIPO DIN, CORRENTE NOMINAL DE 40A - FORNECIMENTO E INSTALAÇÃO. AF_07/2025</t>
  </si>
  <si>
    <t>5.19.2.6</t>
  </si>
  <si>
    <t>93668</t>
  </si>
  <si>
    <t>DISJUNTOR TRIPOLAR TIPO DIN, CORRENTE NOMINAL DE 16A - FORNECIMENTO E INSTALAÇÃO. AF_07/2025</t>
  </si>
  <si>
    <t>5.19.2.7</t>
  </si>
  <si>
    <t>93669</t>
  </si>
  <si>
    <t>DISJUNTOR TRIPOLAR TIPO DIN, CORRENTE NOMINAL DE 20A - FORNECIMENTO E INSTALAÇÃO. AF_07/2025</t>
  </si>
  <si>
    <t>5.19.2.8</t>
  </si>
  <si>
    <t>93671</t>
  </si>
  <si>
    <t>DISJUNTOR TRIPOLAR TIPO DIN, CORRENTE NOMINAL DE 32A - FORNECIMENTO E INSTALAÇÃO. AF_07/2025</t>
  </si>
  <si>
    <t>5.19.2.9</t>
  </si>
  <si>
    <t>93673</t>
  </si>
  <si>
    <t>DISJUNTOR TRIPOLAR TIPO DIN, CORRENTE NOMINAL DE 50A - FORNECIMENTO E INSTALAÇÃO. AF_07/2025</t>
  </si>
  <si>
    <t>5.19.2.10</t>
  </si>
  <si>
    <t>101897</t>
  </si>
  <si>
    <t>DISJUNTOR TERMOMAGNÉTICO TRIPOLAR, CORRENTE NOMINAL DE 250A - FORNECIMENTO E INSTALAÇÃO. AF_07/2025</t>
  </si>
  <si>
    <t>5.19.2.11</t>
  </si>
  <si>
    <t>77</t>
  </si>
  <si>
    <t>DISJUNTOR BIPOLAR TIPO DR, CORRENTE NOMINAL DE 25A - 30mA - FORNECIMENTO E INSTALAÇÃO</t>
  </si>
  <si>
    <t>5.19.2.12</t>
  </si>
  <si>
    <t>78</t>
  </si>
  <si>
    <t>DISJUNTOR BIPOLAR TIPO DR, CORRENTE NOMINAL DE 40A - 30mA - FORNECIMENTO E INSTALAÇÃO</t>
  </si>
  <si>
    <t>5.19.2.13</t>
  </si>
  <si>
    <t>140</t>
  </si>
  <si>
    <t>DISJUNTOR BIPOLAR TIPO DR, CORRENTE NOMINAL DE 60A A 100A - 30mA - FORNECIMENTO E INSTALAÇÃO</t>
  </si>
  <si>
    <t>5.19.2.14</t>
  </si>
  <si>
    <t>79</t>
  </si>
  <si>
    <t>DISPOSITIVO CONTRA SURTO - DPS 40 kA - FORNECIMENTO E INSTALAÇÃO</t>
  </si>
  <si>
    <t>5.19.2.15</t>
  </si>
  <si>
    <t>80</t>
  </si>
  <si>
    <t>DISPOSITIVO CONTRA SURTO - DPS 80 kA - FORNECIMENTO E INSTALAÇÃO</t>
  </si>
  <si>
    <t>5.19.3</t>
  </si>
  <si>
    <t xml:space="preserve">ELETRODUTO E ACESSÓRIOS </t>
  </si>
  <si>
    <t>5.19.3.1</t>
  </si>
  <si>
    <t>91834</t>
  </si>
  <si>
    <t>ELETRODUTO FLEXÍVEL CORRUGADO, PVC, DN 25 MM (3/4"), PARA CIRCUITOS TERMINAIS, INSTALADO EM FORRO - FORNECIMENTO E INSTALAÇÃO. AF_03/2023</t>
  </si>
  <si>
    <t>5.19.3.2</t>
  </si>
  <si>
    <t>91836</t>
  </si>
  <si>
    <t>ELETRODUTO FLEXÍVEL CORRUGADO, PVC, DN 32 MM (1"), PARA CIRCUITOS TERMINAIS, INSTALADO EM FORRO - FORNECIMENTO E INSTALAÇÃO. AF_03/2023</t>
  </si>
  <si>
    <t>5.19.3.3</t>
  </si>
  <si>
    <t>93008</t>
  </si>
  <si>
    <t>ELETRODUTO RÍGIDO ROSCÁVEL, PVC, DN 50 MM (1 1/2"), PARA REDE ENTERRADA DE DISTRIBUIÇÃO DE ENERGIA ELÉTRICA - FORNECIMENTO E INSTALAÇÃO. AF_12/2021</t>
  </si>
  <si>
    <t>5.19.3.4</t>
  </si>
  <si>
    <t>93010</t>
  </si>
  <si>
    <t>ELETRODUTO RÍGIDO ROSCÁVEL, PVC, DN 75 MM (2 1/2"), PARA REDE ENTERRADA DE DISTRIBUIÇÃO DE ENERGIA ELÉTRICA - FORNECIMENTO E INSTALAÇÃO. AF_12/2021</t>
  </si>
  <si>
    <t>5.19.3.5</t>
  </si>
  <si>
    <t>93011</t>
  </si>
  <si>
    <t>ELETRODUTO RÍGIDO ROSCÁVEL, PVC, DN 85 MM (3"), PARA REDE ENTERRADA DE DISTRIBUIÇÃO DE ENERGIA ELÉTRICA - FORNECIMENTO E INSTALAÇÃO. AF_12/2021</t>
  </si>
  <si>
    <t>5.19.3.6</t>
  </si>
  <si>
    <t>85</t>
  </si>
  <si>
    <t>ELETRODUTO EM ACO ZINCADO OU GALVANIZADO DN=3/4", APARENTE - FORNECIMENTO E INSTALAÇÃO</t>
  </si>
  <si>
    <t>5.19.3.7</t>
  </si>
  <si>
    <t>97886</t>
  </si>
  <si>
    <t>CAIXA ENTERRADA ELÉTRICA RETANGULAR, EM ALVENARIA COM TIJOLOS CERÂMICOS MACIÇOS, FUNDO COM BRITA, DIMENSÕES INTERNAS: 0,3X0,3X0,3 M. AF_12/2020</t>
  </si>
  <si>
    <t>5.19.3.8</t>
  </si>
  <si>
    <t>141</t>
  </si>
  <si>
    <t>CAIXA DE PASSAGEM SOBREPOR AÇO PINTADA 10 X 10 X 8 CM - FORNECIMENTO E INSTALAÇÃO</t>
  </si>
  <si>
    <t>5.19.3.9</t>
  </si>
  <si>
    <t>91940</t>
  </si>
  <si>
    <t>CAIXA RETANGULAR 4" X 2" MÉDIA (1,30 M DO PISO), PVC, INSTALADA EM PAREDE - FORNECIMENTO E INSTALAÇÃO. AF_03/2023</t>
  </si>
  <si>
    <t>5.19.3.10</t>
  </si>
  <si>
    <t>91937</t>
  </si>
  <si>
    <t>CAIXA OCTOGONAL 3" X 3", PVC, INSTALADA EM LAJE - FORNECIMENTO E INSTALAÇÃO. AF_03/2023</t>
  </si>
  <si>
    <t>5.19.4</t>
  </si>
  <si>
    <t>CABOS E FIOS CONDUTORES</t>
  </si>
  <si>
    <t>5.19.4.1</t>
  </si>
  <si>
    <t>91926</t>
  </si>
  <si>
    <t>CABO DE COBRE FLEXÍVEL ISOLADO, 2,5 MM², ANTI-CHAMA 450/750 V, PARA CIRCUITOS TERMINAIS - FORNECIMENTO E INSTALAÇÃO. AF_03/2023</t>
  </si>
  <si>
    <t>5.19.4.2</t>
  </si>
  <si>
    <t>91928</t>
  </si>
  <si>
    <t>CABO DE COBRE FLEXÍVEL ISOLADO, 4 MM², ANTI-CHAMA 450/750 V, PARA CIRCUITOS TERMINAIS - FORNECIMENTO E INSTALAÇÃO. AF_03/2023</t>
  </si>
  <si>
    <t>5.19.4.3</t>
  </si>
  <si>
    <t>91930</t>
  </si>
  <si>
    <t>CABO DE COBRE FLEXÍVEL ISOLADO, 6 MM², ANTI-CHAMA 450/750 V, PARA CIRCUITOS TERMINAIS - FORNECIMENTO E INSTALAÇÃO. AF_03/2023</t>
  </si>
  <si>
    <t>5.19.4.4</t>
  </si>
  <si>
    <t>91932</t>
  </si>
  <si>
    <t>CABO DE COBRE FLEXÍVEL ISOLADO, 10 MM², ANTI-CHAMA 450/750 V, PARA CIRCUITOS TERMINAIS - FORNECIMENTO E INSTALAÇÃO. AF_03/2023</t>
  </si>
  <si>
    <t>5.19.4.5</t>
  </si>
  <si>
    <t>91934</t>
  </si>
  <si>
    <t>CABO DE COBRE FLEXÍVEL ISOLADO, 16 MM², ANTI-CHAMA 450/750 V, PARA CIRCUITOS TERMINAIS - FORNECIMENTO E INSTALAÇÃO. AF_03/2023</t>
  </si>
  <si>
    <t>5.19.4.6</t>
  </si>
  <si>
    <t>92984</t>
  </si>
  <si>
    <t>CABO DE COBRE FLEXÍVEL ISOLADO, 25 MM², ANTI-CHAMA 0,6/1,0 KV, PARA REDE ENTERRADA DE DISTRIBUIÇÃO DE ENERGIA ELÉTRICA - FORNECIMENTO E INSTALAÇÃO. AF_12/2021</t>
  </si>
  <si>
    <t>5.19.4.7</t>
  </si>
  <si>
    <t>92988</t>
  </si>
  <si>
    <t>CABO DE COBRE FLEXÍVEL ISOLADO, 50 MM², ANTI-CHAMA 0,6/1,0 KV, PARA REDE ENTERRADA DE DISTRIBUIÇÃO DE ENERGIA ELÉTRICA - FORNECIMENTO E INSTALAÇÃO. AF_12/2021</t>
  </si>
  <si>
    <t>5.19.4.8</t>
  </si>
  <si>
    <t>101567</t>
  </si>
  <si>
    <t>CABO DE COBRE FLEXÍVEL ISOLADO, 95 MM², 0,6/1,0 KV, PARA REDE AÉREA DE DISTRIBUIÇÃO DE ENERGIA ELÉTRICA DE BAIXA TENSÃO - FORNECIMENTO E INSTALAÇÃO. AF_12/2025</t>
  </si>
  <si>
    <t>5.19.4.9</t>
  </si>
  <si>
    <t>92996</t>
  </si>
  <si>
    <t>CABO DE COBRE FLEXÍVEL ISOLADO, 150 MM², ANTI-CHAMA 0,6/1,0 KV, PARA REDE ENTERRADA DE DISTRIBUIÇÃO DE ENERGIA ELÉTRICA - FORNECIMENTO E INSTALAÇÃO. AF_12/2021</t>
  </si>
  <si>
    <t>5.19.5</t>
  </si>
  <si>
    <t>ELETROCALHAS</t>
  </si>
  <si>
    <t>5.19.5.1</t>
  </si>
  <si>
    <t>87</t>
  </si>
  <si>
    <t>ELETROCALHA LISA OU PERFURADA EM AÇO GALVANIZADO, LARGURA 150MM E ALTURA 100MM, INCLUSIVE EMENDA E FIXAÇÃO - FORNECIMENTO E INSTALAÇÃO</t>
  </si>
  <si>
    <t>5.19.5.2</t>
  </si>
  <si>
    <t>104764</t>
  </si>
  <si>
    <t>SUPORTE PARA 2 ELETRODUTOS, ESPAÇADO A CADA 80 CM, EM PERFILADO COM COMPRIMENTO DE 25 CM FIXADO EM LAJE, POR METRO DE ELETRODUTO FIXADO. AF_09/2023</t>
  </si>
  <si>
    <t>5.19.6</t>
  </si>
  <si>
    <t>ILUMINAÇÃO E TOMADAS</t>
  </si>
  <si>
    <t>5.19.6.1</t>
  </si>
  <si>
    <t>92000</t>
  </si>
  <si>
    <t>TOMADA BAIXA DE EMBUTIR (1 MÓDULO), 2P+T 10 A, INCLUINDO SUPORTE E PLACA - FORNECIMENTO E INSTALAÇÃO. AF_03/2023</t>
  </si>
  <si>
    <t>5.19.6.2</t>
  </si>
  <si>
    <t>92001</t>
  </si>
  <si>
    <t>TOMADA BAIXA DE EMBUTIR (1 MÓDULO), 2P+T 20 A, INCLUINDO SUPORTE E PLACA - FORNECIMENTO E INSTALAÇÃO. AF_03/2023</t>
  </si>
  <si>
    <t>5.19.6.3</t>
  </si>
  <si>
    <t>92008</t>
  </si>
  <si>
    <t>TOMADA BAIXA DE EMBUTIR (2 MÓDULOS), 2P+T 10 A, INCLUINDO SUPORTE E PLACA - FORNECIMENTO E INSTALAÇÃO. AF_03/2023</t>
  </si>
  <si>
    <t>5.19.6.4</t>
  </si>
  <si>
    <t>92029</t>
  </si>
  <si>
    <t>INTERRUPTOR PARALELO (1 MÓDULO) COM 1 TOMADA DE EMBUTIR 2P+T 10 A, INCLUINDO SUPORTE E PLACA - FORNECIMENTO E INSTALAÇÃO. AF_03/2023</t>
  </si>
  <si>
    <t>5.19.6.5</t>
  </si>
  <si>
    <t>92027</t>
  </si>
  <si>
    <t>INTERRUPTOR SIMPLES (2 MÓDULOS) COM 1 TOMADA DE EMBUTIR 2P+T 10 A, INCLUINDO SUPORTE E PLACA - FORNECIMENTO E INSTALAÇÃO. AF_03/2023</t>
  </si>
  <si>
    <t>5.19.6.6</t>
  </si>
  <si>
    <t>5.19.6.7</t>
  </si>
  <si>
    <t>91953</t>
  </si>
  <si>
    <t>INTERRUPTOR SIMPLES (1 MÓDULO), 10A/250V, INCLUINDO SUPORTE E PLACA - FORNECIMENTO E INSTALAÇÃO. AF_03/2023</t>
  </si>
  <si>
    <t>5.19.6.8</t>
  </si>
  <si>
    <t>91959</t>
  </si>
  <si>
    <t>INTERRUPTOR SIMPLES (2 MÓDULOS), 10A/250V, INCLUINDO SUPORTE E PLACA - FORNECIMENTO E INSTALAÇÃO. AF_03/2023</t>
  </si>
  <si>
    <t>5.19.6.9</t>
  </si>
  <si>
    <t>91967</t>
  </si>
  <si>
    <t>INTERRUPTOR SIMPLES (3 MÓDULOS), 10A/250V, INCLUINDO SUPORTE E PLACA - FORNECIMENTO E INSTALAÇÃO. AF_03/2023</t>
  </si>
  <si>
    <t>5.19.6.10</t>
  </si>
  <si>
    <t>91</t>
  </si>
  <si>
    <t>ESPELHO / PLACA CEGA 4" X 2", PARA INSTALACAO DE TOMADAS E INTERRUPTORES - FORNECIMENTO E INSTALAÇÃO</t>
  </si>
  <si>
    <t>5.19.6.11</t>
  </si>
  <si>
    <t>202</t>
  </si>
  <si>
    <t>LUMINÁRIA PAINEL LED DE EMBUTIR 30X60CM - 36W - FORNECIMENTO E INSTALAÇÃO</t>
  </si>
  <si>
    <t>5.19.6.12</t>
  </si>
  <si>
    <t>203</t>
  </si>
  <si>
    <t>LUMINÁRIA PAINEL LED DE EMBUTIR 15X60CM - 18W - FORNECIMENTO E INSTALAÇÃO</t>
  </si>
  <si>
    <t>5.20</t>
  </si>
  <si>
    <t>INSTALAÇÕES DE CLIMATIZAÇÃO</t>
  </si>
  <si>
    <t>5.20.1</t>
  </si>
  <si>
    <t>DUTOS</t>
  </si>
  <si>
    <t>5.20.1.1</t>
  </si>
  <si>
    <t>91927</t>
  </si>
  <si>
    <t>CABO DE COBRE FLEXÍVEL ISOLADO, 2,5 MM², ANTI-CHAMA 0,6/1,0 KV, PARA CIRCUITOS TERMINAIS - FORNECIMENTO E INSTALAÇÃO. AF_03/2023</t>
  </si>
  <si>
    <t>5.20.1.2</t>
  </si>
  <si>
    <t>91929</t>
  </si>
  <si>
    <t>CABO DE COBRE FLEXÍVEL ISOLADO, 4 MM², ANTI-CHAMA 0,6/1,0 KV, PARA CIRCUITOS TERMINAIS - FORNECIMENTO E INSTALAÇÃO. AF_03/2023</t>
  </si>
  <si>
    <t>5.20.1.3</t>
  </si>
  <si>
    <t>97327</t>
  </si>
  <si>
    <t>TUBO EM COBRE FLEXÍVEL, DN 1/4", COM ISOLAMENTO, INSTALADO EM RAMAL DE ALIMENTAÇÃO DE AR-CONDICIONADO - FORNECIMENTO E INSTALAÇÃO. AF_07/2025</t>
  </si>
  <si>
    <t>5.20.1.4</t>
  </si>
  <si>
    <t>97328</t>
  </si>
  <si>
    <t>TUBO EM COBRE FLEXÍVEL, DN 3/8", COM ISOLAMENTO, INSTALADO EM RAMAL DE ALIMENTAÇÃO DE AR-CONDICIONADO - FORNECIMENTO E INSTALAÇÃO. AF_07/2025</t>
  </si>
  <si>
    <t>5.20.1.5</t>
  </si>
  <si>
    <t>103292</t>
  </si>
  <si>
    <t>TUBO EM COBRE FLEXÍVEL, DN 5/8", COM ISOLAMENTO, INSTALADO EM FORRO, PARA RAMAL DE ALIMENTAÇÃO DE AR CONDICIONADO, INCLUSO FIXADOR. AF_11/2021</t>
  </si>
  <si>
    <t>5.20.2</t>
  </si>
  <si>
    <t>DRENO</t>
  </si>
  <si>
    <t>5.20.2.1</t>
  </si>
  <si>
    <t>89865</t>
  </si>
  <si>
    <t>TUBO, PVC, SOLDÁVEL, DE 25MM, INSTALADO EM DRENO DE AR-CONDICIONADO - FORNECIMENTO E INSTALAÇÃO. AF_08/2022</t>
  </si>
  <si>
    <t>5.20.2.2</t>
  </si>
  <si>
    <t>89867</t>
  </si>
  <si>
    <t>JOELHO 45 GRAUS, PVC, SOLDÁVEL, DN 25MM, INSTALADO EM DRENO DE AR-CONDICIONADO - FORNECIMENTO E INSTALAÇÃO. AF_08/2022</t>
  </si>
  <si>
    <t>5.20.2.3</t>
  </si>
  <si>
    <t>89866</t>
  </si>
  <si>
    <t>JOELHO 90 GRAUS, PVC, SOLDÁVEL, DN 25MM, INSTALADO EM DRENO DE AR-CONDICIONADO - FORNECIMENTO E INSTALAÇÃO. AF_08/2022</t>
  </si>
  <si>
    <t>5.20.2.4</t>
  </si>
  <si>
    <t>89869</t>
  </si>
  <si>
    <t>TE, PVC, SOLDÁVEL, DN 25MM, INSTALADO EM DRENO DE AR-CONDICIONADO - FORNECIMENTO E INSTALAÇÃO. AF_08/2022</t>
  </si>
  <si>
    <t>5.21</t>
  </si>
  <si>
    <t>INSTALAÇÕES DE CABEAMENTO ESTRUTURADO</t>
  </si>
  <si>
    <t>5.21.1</t>
  </si>
  <si>
    <t>CAIXAS E QUADROS</t>
  </si>
  <si>
    <t>5.21.1.1</t>
  </si>
  <si>
    <t>5.21.1.2</t>
  </si>
  <si>
    <t>5.21.1.3</t>
  </si>
  <si>
    <t>100557</t>
  </si>
  <si>
    <t>CAIXA DE PASSAGEM PARA TELEFONE 80X80X15CM (SOBREPOR) - FORNECIMENTO E INSTALAÇÃO. AF_08/2025</t>
  </si>
  <si>
    <t>5.21.2</t>
  </si>
  <si>
    <t>ACESSÓRIOS CABEAMENTO</t>
  </si>
  <si>
    <t>5.21.2.1</t>
  </si>
  <si>
    <t>98302</t>
  </si>
  <si>
    <t>PATCH PANEL 24 PORTAS, CATEGORIA 6 - FORNECIMENTO E INSTALAÇÃO. AF_08/2025</t>
  </si>
  <si>
    <t>5.21.2.2</t>
  </si>
  <si>
    <t>93</t>
  </si>
  <si>
    <t>SWITCH TIPO 24 PORTAS - FORNECIMENTO E INSTALAÇÃO</t>
  </si>
  <si>
    <t>5.21.2.3</t>
  </si>
  <si>
    <t>39606</t>
  </si>
  <si>
    <t>PATCH CORD (CABO DE REDE), CATEGORIA 6 (CAT 6) UTP, 23 AWG, 4 PARES, EXTENSAO DE 1,50 M</t>
  </si>
  <si>
    <t>5.21.2.4</t>
  </si>
  <si>
    <t>95</t>
  </si>
  <si>
    <t>GUIA DE CABOS FECHADO 1U - FORNECIMENTO E INSTALAÇÃO</t>
  </si>
  <si>
    <t>5.21.2.5</t>
  </si>
  <si>
    <t>94</t>
  </si>
  <si>
    <t>BANDEJA MÓVEL, PADRÃO 19" - FORNECIMENTO E INSTALAÇÃO</t>
  </si>
  <si>
    <t>5.21.2.6</t>
  </si>
  <si>
    <t>100555</t>
  </si>
  <si>
    <t>RACK ABERTO EM COLUNA 44U PARA SERVIDOR - FORNECIMENTO E INSTALAÇÃO. AF_08/2025</t>
  </si>
  <si>
    <t>5.21.3</t>
  </si>
  <si>
    <t>DISPOSITIVOS</t>
  </si>
  <si>
    <t>5.21.3.1</t>
  </si>
  <si>
    <t>98307</t>
  </si>
  <si>
    <t>TOMADA DE REDE RJ45 - FORNECIMENTO E INSTALAÇÃO. AF_08/2025</t>
  </si>
  <si>
    <t>5.21.3.2</t>
  </si>
  <si>
    <t>142</t>
  </si>
  <si>
    <t>TOMADA PARA ANTENA DE TV, CABO COAXIAL DE 9 MM FORNECIMENTO E INSTALAÇÃO</t>
  </si>
  <si>
    <t>5.21.3.3</t>
  </si>
  <si>
    <t>143</t>
  </si>
  <si>
    <t>TERMINAL A COMPRESSÃO</t>
  </si>
  <si>
    <t>5.21.4</t>
  </si>
  <si>
    <t>ELETROCALHA E ELETRODUTOS</t>
  </si>
  <si>
    <t>5.21.4.1</t>
  </si>
  <si>
    <t>91835</t>
  </si>
  <si>
    <t>ELETRODUTO FLEXÍVEL CORRUGADO REFORÇADO, PVC, DN 25 MM (3/4"), PARA CIRCUITOS TERMINAIS, INSTALADO EM FORRO - FORNECIMENTO E INSTALAÇÃO. AF_03/2023</t>
  </si>
  <si>
    <t>5.21.4.2</t>
  </si>
  <si>
    <t>91837</t>
  </si>
  <si>
    <t>ELETRODUTO FLEXÍVEL CORRUGADO REFORÇADO, PVC, DN 32 MM (1"), PARA CIRCUITOS TERMINAIS, INSTALADO EM FORRO - FORNECIMENTO E INSTALAÇÃO. AF_03/2023</t>
  </si>
  <si>
    <t>5.21.4.3</t>
  </si>
  <si>
    <t>91865</t>
  </si>
  <si>
    <t>ELETRODUTO RÍGIDO ROSCÁVEL, PVC, DN 40 MM (1 1/4"), PARA CIRCUITOS TERMINAIS, INSTALADO EM FORRO - FORNECIMENTO E INSTALAÇÃO. AF_03/2023</t>
  </si>
  <si>
    <t>5.21.4.4</t>
  </si>
  <si>
    <t>144</t>
  </si>
  <si>
    <t>CABECOTE PARA ENTRADA DE LINHA DE ALIMENTACAO PARA ELETRODUTO - FORNECIMENTO E INSTALAÇÃO</t>
  </si>
  <si>
    <t>5.21.4.5</t>
  </si>
  <si>
    <t>5.21.4.6</t>
  </si>
  <si>
    <t>83</t>
  </si>
  <si>
    <t>ELETRODUTO EM ACO ZINCADO OU GALVANIZADO DN=1 1/4", APARENTE - FORNECIMENTO E INSTALAÇÃO</t>
  </si>
  <si>
    <t>5.21.4.7</t>
  </si>
  <si>
    <t>84</t>
  </si>
  <si>
    <t>ELETRODUTO EM ACO ZINCADO OU GALVANIZADO DN=2", APARENTE - FORNECIMENTO E INSTALAÇÃO</t>
  </si>
  <si>
    <t>5.21.4.8</t>
  </si>
  <si>
    <t>97238</t>
  </si>
  <si>
    <t>ELETROCALHA LISA OU PERFURADA EM AÇO GALVANIZADO, LARGURA 100MM E ALTURA 50MM, INCLUSIVE EMENDA E FIXAÇÃO - FORNECIMENTO E INSTALAÇÃO. AF_04/2023</t>
  </si>
  <si>
    <t>5.21.5</t>
  </si>
  <si>
    <t>CABEAMENTO</t>
  </si>
  <si>
    <t>5.21.5.1</t>
  </si>
  <si>
    <t>98297</t>
  </si>
  <si>
    <t>CABO ELETRÔNICO CATEGORIA 6, INSTALADO EM EDIFICAÇÃO INSTITUCIONAL - FORNECIMENTO E INSTALAÇÃO. AF_08/2025</t>
  </si>
  <si>
    <t>5.21.5.2</t>
  </si>
  <si>
    <t>100554</t>
  </si>
  <si>
    <t>CABO COAXIAL RG59 95% - FORNECIMENTO E INSTALAÇÃO. AF_08/2025</t>
  </si>
  <si>
    <t>5.22</t>
  </si>
  <si>
    <t>SISTEMA DE EXAUSTÃO MECÂNICA</t>
  </si>
  <si>
    <t>5.22.1</t>
  </si>
  <si>
    <t>99</t>
  </si>
  <si>
    <t>DUTO DE ALONGAMENTO PARA EXAUSTOR - FORNECIMENTO E INSTALAÇÃO</t>
  </si>
  <si>
    <t>5.22.2</t>
  </si>
  <si>
    <t>187</t>
  </si>
  <si>
    <t xml:space="preserve">COIFA DE CENTRO COM FILTRO METÁLICO REMOVÍVEL EM AÇO INOX ANSI 304 DOTADA DE EXAUSTOR AXIAL INTERNO DIÂMETRO DE 30CM - CONFORME PROJETO - FORNECIMENTO E INSTALAÇÃO </t>
  </si>
  <si>
    <t>5.22.3</t>
  </si>
  <si>
    <t>188</t>
  </si>
  <si>
    <t>EXAUSTOR ELÉTRICO TIPO DOMICILIAR - CONFORME PROJETO - FORNECIMENTO E INSTALAÇÃO</t>
  </si>
  <si>
    <t>5.23</t>
  </si>
  <si>
    <t>SISTEMA DE PROTEÇÃO CONTRA DESCARGAS ATMOSFÉRICAS (SPDA)</t>
  </si>
  <si>
    <t>5.23.1</t>
  </si>
  <si>
    <t>96989</t>
  </si>
  <si>
    <t>CAPTOR TIPO FRANKLIN PARA SPDA - FORNECIMENTO E INSTALAÇÃO. AF_08/2023</t>
  </si>
  <si>
    <t>5.23.2</t>
  </si>
  <si>
    <t>268</t>
  </si>
  <si>
    <t>CONJUNTO DE ESTAIMENTO COM TUBOS SPDA - FORNECIMENTO E INSTALAÇÃO</t>
  </si>
  <si>
    <t>5.23.3</t>
  </si>
  <si>
    <t>269</t>
  </si>
  <si>
    <t>TERMINAL AÉREO EM BARRA CHATA EM ALUMÍNIO 300MM - FONECIMENTO E INSTALAÇÃO</t>
  </si>
  <si>
    <t>5.23.4</t>
  </si>
  <si>
    <t>104753</t>
  </si>
  <si>
    <t>CONECTOR SPLIT-BOLT, PARA SPDA, PARA CABOS ATÉ 50 MM2 - FORNECIMENTO E INSTALAÇÃO. AF_08/2023</t>
  </si>
  <si>
    <t>5.23.5</t>
  </si>
  <si>
    <t>101663</t>
  </si>
  <si>
    <t>ABRAÇADEIRA DE FIXAÇÃO DE BRAÇOS DE LUMINÁRIAS DE 2" - FORNECIMENTO E INSTALAÇÃO. AF_02/2025</t>
  </si>
  <si>
    <t>5.23.6</t>
  </si>
  <si>
    <t>98463</t>
  </si>
  <si>
    <t>SUPORTE ISOLADOR PARA FIXAÇÃO DA CORDOALHA DE COBRE EM ALVENARIA OU CONCRETO - FORNECIMENTO E INSTALAÇÃO. AF_08/2023</t>
  </si>
  <si>
    <t>5.23.7</t>
  </si>
  <si>
    <t>100</t>
  </si>
  <si>
    <t>CAIXA DE EQUALIZAÇÃO DE ATERRAMENTO ELÉTRICO - FORNECIMENTO E INSTALAÇÃO</t>
  </si>
  <si>
    <t>5.23.8</t>
  </si>
  <si>
    <t>93358</t>
  </si>
  <si>
    <t>ESCAVAÇÃO MANUAL DE VALA. AF_09/2024</t>
  </si>
  <si>
    <t>5.23.9</t>
  </si>
  <si>
    <t>93382</t>
  </si>
  <si>
    <t>REATERRO MANUAL DE VALAS, COM COMPACTADOR DE SOLOS DE PERCUSSÃO. AF_08/2023</t>
  </si>
  <si>
    <t>5.23.10</t>
  </si>
  <si>
    <t>96985</t>
  </si>
  <si>
    <t>HASTE DE ATERRAMENTO, DIÂMETRO 5/8", COM 3 METROS - FORNECIMENTO E INSTALAÇÃO. AF_08/2023</t>
  </si>
  <si>
    <t>5.23.11</t>
  </si>
  <si>
    <t>96973</t>
  </si>
  <si>
    <t>CORDOALHA DE COBRE NU 35 MM², NÃO ENTERRADA, COM ISOLADOR - FORNECIMENTO E INSTALAÇÃO. AF_08/2023</t>
  </si>
  <si>
    <t>5.23.12</t>
  </si>
  <si>
    <t>96977</t>
  </si>
  <si>
    <t>CORDOALHA DE COBRE NU 50 MM², ENTERRADA - FORNECIMENTO E INSTALAÇÃO. AF_08/2023</t>
  </si>
  <si>
    <t>5.23.13</t>
  </si>
  <si>
    <t>98111</t>
  </si>
  <si>
    <t>CAIXA DE INSPEÇÃO PARA ATERRAMENTO, CIRCULAR, EM POLIETILENO, DIÂMETRO INTERNO = 0,3 M. AF_12/2020</t>
  </si>
  <si>
    <t>5.23.14</t>
  </si>
  <si>
    <t>5.24</t>
  </si>
  <si>
    <t xml:space="preserve">SERVIÇOS COMPLEMENTARES </t>
  </si>
  <si>
    <t>5.24.1</t>
  </si>
  <si>
    <t>102</t>
  </si>
  <si>
    <t>CONJUNTO DE MASTRO P/ TRÊS BANDEIRAS E PEDESTAL - FORNECIMENTO E INSTALAÇÃO</t>
  </si>
  <si>
    <t>5.24.2</t>
  </si>
  <si>
    <t>103</t>
  </si>
  <si>
    <t>BANCADA DE GRANITO CINZA ANDORINHA, INCLUSIVE PASSA PRATOS, ESPESSURA 2,5 CM - FORNECIMENTO E INSTALAÇÃO</t>
  </si>
  <si>
    <t>5.24.3</t>
  </si>
  <si>
    <t>104</t>
  </si>
  <si>
    <t>PRATELEIRA DE GRANITO CINZA ANDORINHA, ESPESSURA 2,5 CM - FORNECIMENTO E INSTALAÇÃO</t>
  </si>
  <si>
    <t>5.24.4</t>
  </si>
  <si>
    <t>105</t>
  </si>
  <si>
    <t>ESCANINHOS E PRATELERIAS EM MDF, REVESTIDOS EM LAMINADO MELAMÍNICO - FORNECIMENTO E INSTALAÇÃO</t>
  </si>
  <si>
    <t>5.24.5</t>
  </si>
  <si>
    <t>101965</t>
  </si>
  <si>
    <t>PEITORIL LINEAR EM GRANITO OU MÁRMORE, L = 15CM, ASSENTADO COM ARGAMASSA 1:6 COM ADITIVO. AF_11/2020</t>
  </si>
  <si>
    <t>5.24.6</t>
  </si>
  <si>
    <t>100861</t>
  </si>
  <si>
    <t>SUPORTE MÃO FRANCESA EM AÇO, ABAS IGUAIS 30 CM, CAPACIDADE MINIMA 60 KG, BRANCO - FORNECIMENTO E INSTALAÇÃO. AF_01/2020</t>
  </si>
  <si>
    <t>5.24.7</t>
  </si>
  <si>
    <t>189</t>
  </si>
  <si>
    <t>BARRA DE APOIO EM INOX, DIAMETRO MINIMO 3 CM, EM AÇO INOX</t>
  </si>
  <si>
    <t>5.24.8</t>
  </si>
  <si>
    <t>190</t>
  </si>
  <si>
    <t>BANCO DE CONCRETO SEM ENCOSTO, DIM. 2,50 X 0,60 M</t>
  </si>
  <si>
    <t>5.25</t>
  </si>
  <si>
    <t>SERVIÇOS FINAIS</t>
  </si>
  <si>
    <t>5.25.1</t>
  </si>
  <si>
    <t>TCPO/SIURB</t>
  </si>
  <si>
    <t>17-004-001</t>
  </si>
  <si>
    <t xml:space="preserve">LIMPEZA GERAL DE OBRA - A OBRA DEVERÁ SER ENTREGUE COMPLETAMENTE LIMPA, SENDO REALIZADOS OS SERVIÇOS DE LAVAGEM EM VIDROS, AZULEJOS, PISOS. TODO O ENTULHO PRODUZIDO DEVERÁ SER REMOVIDO DO INTERIOR DA EDIFICAÇÃO. </t>
  </si>
  <si>
    <t>5.25.2</t>
  </si>
  <si>
    <t>103689</t>
  </si>
  <si>
    <t>FORNECIMENTO E INSTALAÇÃO DE PLACA DE OBRA COM CHAPA GALVANIZADA E ESTRUTURA DE MADEIRA. AF_03/2022_PS</t>
  </si>
  <si>
    <t>6</t>
  </si>
  <si>
    <t xml:space="preserve">EBM - 9 SALAS 2 PAVIMENTOS </t>
  </si>
  <si>
    <t>6.1</t>
  </si>
  <si>
    <t>MOVIMENTAÇÕES DE TERRA PARA FUNDAÇÕES</t>
  </si>
  <si>
    <t>6.1.1</t>
  </si>
  <si>
    <t>6.1.2</t>
  </si>
  <si>
    <t>96525</t>
  </si>
  <si>
    <t>ESCAVAÇÃO MECANIZADA PARA VIGA BALDRAME OU SAPATA CORRIDA COM MINI-ESCAVADEIRA (INCLUINDO ESCAVAÇÃO PARA COLOCAÇÃO DE FÔRMAS). AF_01/2024</t>
  </si>
  <si>
    <t>6.1.3</t>
  </si>
  <si>
    <t>6.1.4</t>
  </si>
  <si>
    <t>6.2</t>
  </si>
  <si>
    <t>6.2.1</t>
  </si>
  <si>
    <t>6.2.1.1</t>
  </si>
  <si>
    <t>6.2.1.2</t>
  </si>
  <si>
    <t>EST50</t>
  </si>
  <si>
    <t>ESTACA ESCAVADA MECANICAMENTE, SEM FLUIDO ESTABILIZANTE, COM 50 CM DE DIÂMETRO, CONCRETO LANÇADO POR CAMINHÃO BETONEIRA. ARMADURA NÃO INCLUSA.</t>
  </si>
  <si>
    <t>6.2.1.3</t>
  </si>
  <si>
    <t>6.2.1.4</t>
  </si>
  <si>
    <t>6.2.1.5</t>
  </si>
  <si>
    <t>6.2.1.6</t>
  </si>
  <si>
    <t>95602</t>
  </si>
  <si>
    <t>ARRASAMENTO MECANICO DE ESTACA DE CONCRETO ARMADO, DIAMETROS DE 41 CM A 60 CM. AF_05/2021</t>
  </si>
  <si>
    <t>6.2.2</t>
  </si>
  <si>
    <t>6.2.2.1</t>
  </si>
  <si>
    <t>6.2.2.2</t>
  </si>
  <si>
    <t>6.2.2.3</t>
  </si>
  <si>
    <t>6.2.2.4</t>
  </si>
  <si>
    <t>6.2.2.5</t>
  </si>
  <si>
    <t>6.2.2.6</t>
  </si>
  <si>
    <t>6.2.2.7</t>
  </si>
  <si>
    <t>6.2.3</t>
  </si>
  <si>
    <t>VIGAS BALDRAME</t>
  </si>
  <si>
    <t>6.2.3.1</t>
  </si>
  <si>
    <t>6.2.3.2</t>
  </si>
  <si>
    <t>6.2.3.3</t>
  </si>
  <si>
    <t>6.2.3.4</t>
  </si>
  <si>
    <t>6.2.3.5</t>
  </si>
  <si>
    <t>6.2.3.6</t>
  </si>
  <si>
    <t>6.2.3.7</t>
  </si>
  <si>
    <t>104921</t>
  </si>
  <si>
    <t>ARMAÇÃO DE BLOCO, SAPATA ISOLADA, VIGA BALDRAME E SAPATA CORRIDA UTILIZANDO AÇO CA-50 DE 16 MM - MONTAGEM. AF_01/2024</t>
  </si>
  <si>
    <t>6.2.3.8</t>
  </si>
  <si>
    <t>6.2.3.9</t>
  </si>
  <si>
    <t>6.2.4</t>
  </si>
  <si>
    <t>ESTACAS - MURO</t>
  </si>
  <si>
    <t>6.2.4.1</t>
  </si>
  <si>
    <t>6.2.4.2</t>
  </si>
  <si>
    <t>6.2.4.3</t>
  </si>
  <si>
    <t>6.2.4.4</t>
  </si>
  <si>
    <t>6.2.5</t>
  </si>
  <si>
    <t>BLOCOS - MURO</t>
  </si>
  <si>
    <t>6.2.5.1</t>
  </si>
  <si>
    <t>96619</t>
  </si>
  <si>
    <t>LASTRO DE CONCRETO MAGRO, APLICADO EM BLOCOS DE COROAMENTO OU SAPATAS, ESPESSURA DE 5 CM. AF_01/2024</t>
  </si>
  <si>
    <t>6.2.5.2</t>
  </si>
  <si>
    <t>6.2.5.3</t>
  </si>
  <si>
    <t>96544</t>
  </si>
  <si>
    <t>ARMAÇÃO DE BLOCO UTILIZANDO AÇO CA-50 DE 6,3 MM - MONTAGEM. AF_01/2024</t>
  </si>
  <si>
    <t>6.2.5.4</t>
  </si>
  <si>
    <t>96545</t>
  </si>
  <si>
    <t>ARMAÇÃO DE BLOCO UTILIZANDO AÇO CA-50 DE 8 MM - MONTAGEM. AF_01/2024</t>
  </si>
  <si>
    <t>6.2.5.5</t>
  </si>
  <si>
    <t>6.2.5.6</t>
  </si>
  <si>
    <t>6.2.5.7</t>
  </si>
  <si>
    <t>6.2.6</t>
  </si>
  <si>
    <t>VIGAS BALDRAME - MURO</t>
  </si>
  <si>
    <t>6.2.6.1</t>
  </si>
  <si>
    <t>6.2.6.2</t>
  </si>
  <si>
    <t>6.2.6.3</t>
  </si>
  <si>
    <t>6.2.6.4</t>
  </si>
  <si>
    <t>6.2.6.5</t>
  </si>
  <si>
    <t>6.3</t>
  </si>
  <si>
    <t xml:space="preserve">SUPERESTRUTURA </t>
  </si>
  <si>
    <t>6.3.1</t>
  </si>
  <si>
    <t>6.3.1.1</t>
  </si>
  <si>
    <t>6.3.1.2</t>
  </si>
  <si>
    <t>6.3.1.3</t>
  </si>
  <si>
    <t>6.3.1.4</t>
  </si>
  <si>
    <t>6.3.1.5</t>
  </si>
  <si>
    <t>92764</t>
  </si>
  <si>
    <t>ARMAÇÃO DE PILAR OU VIGA DE ESTRUTURA CONVENCIONAL DE CONCRETO ARMADO UTILIZANDO AÇO CA-50 DE 16,0 MM - MONTAGEM. AF_06/2022</t>
  </si>
  <si>
    <t>6.3.1.6</t>
  </si>
  <si>
    <t>6.3.1.7</t>
  </si>
  <si>
    <t>19</t>
  </si>
  <si>
    <t>CONCRETAGEM DE PILARES, FCK=30 MPA, COM USO DE BOMBA - LANÇAMENTO, ADENSAMENTO E ACABAMENTO.</t>
  </si>
  <si>
    <t>6.3.2</t>
  </si>
  <si>
    <t>CONCRETO ARMADO - PILARES - MURO</t>
  </si>
  <si>
    <t>6.3.2.1</t>
  </si>
  <si>
    <t>6.3.2.2</t>
  </si>
  <si>
    <t>6.3.2.3</t>
  </si>
  <si>
    <t>6.3.2.4</t>
  </si>
  <si>
    <t>6.3.3</t>
  </si>
  <si>
    <t>CONCRETO ARMADO - PILARES E VIGAS - RESERVATÓRIO</t>
  </si>
  <si>
    <t>6.3.3.1</t>
  </si>
  <si>
    <t>6.3.3.2</t>
  </si>
  <si>
    <t>6.3.3.3</t>
  </si>
  <si>
    <t>6.3.3.4</t>
  </si>
  <si>
    <t>CONCRETAGEM DE VIGAS/PILARES, FCK = 30 MPA, COM USO DE BOMBA - LANÇAMENTO, ADENSAMENTO E ACABAMENTO.</t>
  </si>
  <si>
    <t>6.3.4</t>
  </si>
  <si>
    <t>6.3.4.1</t>
  </si>
  <si>
    <t>6.3.4.2</t>
  </si>
  <si>
    <t>6.3.4.3</t>
  </si>
  <si>
    <t>6.3.4.4</t>
  </si>
  <si>
    <t>6.3.4.5</t>
  </si>
  <si>
    <t>6.3.4.6</t>
  </si>
  <si>
    <t>6.3.4.7</t>
  </si>
  <si>
    <t>92765</t>
  </si>
  <si>
    <t>ARMAÇÃO DE PILAR OU VIGA DE ESTRUTURA CONVENCIONAL DE CONCRETO ARMADO UTILIZANDO AÇO CA-50 DE 20,0 MM - MONTAGEM. AF_06/2022</t>
  </si>
  <si>
    <t>6.3.4.8</t>
  </si>
  <si>
    <t>6.3.4.9</t>
  </si>
  <si>
    <t>20</t>
  </si>
  <si>
    <t>CONCRETAGEM DE VIGAS E LAJES, FCK=30 MPA, PARA LAJES MACIÇAS OU NERVURADAS COM USO DE BOMBA - LANÇAMENTO, ADENSAMENTO E ACABAMENTO.</t>
  </si>
  <si>
    <t>6.3.5</t>
  </si>
  <si>
    <t>CONCRETO ARMADO - VIGAS - MUROS</t>
  </si>
  <si>
    <t>6.3.5.1</t>
  </si>
  <si>
    <t>6.3.5.2</t>
  </si>
  <si>
    <t>6.3.5.3</t>
  </si>
  <si>
    <t>6.3.5.4</t>
  </si>
  <si>
    <t>6.3.5.5</t>
  </si>
  <si>
    <t>6.3.5.6</t>
  </si>
  <si>
    <t>6.3.6</t>
  </si>
  <si>
    <t>6.3.6.1</t>
  </si>
  <si>
    <t>93184</t>
  </si>
  <si>
    <t>VERGA PRÉ-MOLDADA COM ATÉ 1,5 M DE VÃO, ESPESSURA DE *20* CM. AF_03/2024</t>
  </si>
  <si>
    <t>6.3.7</t>
  </si>
  <si>
    <t>CONCRETO ARMADO - PISO PARA QUADRA - 10 CM</t>
  </si>
  <si>
    <t>6.3.7.1</t>
  </si>
  <si>
    <t>6.3.7.2</t>
  </si>
  <si>
    <t>96622</t>
  </si>
  <si>
    <t>LASTRO COM MATERIAL GRANULAR, APLICADO EM PISOS OU LAJES SOBRE SOLO, ESPESSURA DE *5 CM*. AF_01/2024</t>
  </si>
  <si>
    <t>6.3.7.3</t>
  </si>
  <si>
    <t>6.3.7.4</t>
  </si>
  <si>
    <t>97088</t>
  </si>
  <si>
    <t>ARMAÇÃO PARA EXECUÇÃO DE RADIER, PISO DE CONCRETO OU LAJE SOBRE SOLO, COM USO DE TELA Q-92. AF_09/2021</t>
  </si>
  <si>
    <t>6.3.7.5</t>
  </si>
  <si>
    <t>260</t>
  </si>
  <si>
    <t>PISO EM CONCRETO 30 MPA - USINADO BOMBEÁVEL - ESPESSURA 10CM - INCLUSO: BOMBEAMENTO E DESEMPENADEIRA - MATERIAL E MÃO DE OBRA</t>
  </si>
  <si>
    <t>6.3.8</t>
  </si>
  <si>
    <t>CONCRETO ARMADO - LAJE</t>
  </si>
  <si>
    <t>6.3.8.1</t>
  </si>
  <si>
    <t>92514</t>
  </si>
  <si>
    <t>MONTAGEM E DESMONTAGEM DE FÔRMA DE LAJE MACIÇA, PÉ-DIREITO SIMPLES, EM CHAPA DE MADEIRA COMPENSADA RESINADA, 4 UTILIZAÇÕES. AF_09/2020</t>
  </si>
  <si>
    <t>6.3.8.2</t>
  </si>
  <si>
    <t>92768</t>
  </si>
  <si>
    <t>ARMAÇÃO DE LAJE DE ESTRUTURA CONVENCIONAL DE CONCRETO ARMADO UTILIZANDO AÇO CA-60 DE 5,0 MM - MONTAGEM. AF_06/2022</t>
  </si>
  <si>
    <t>6.3.8.3</t>
  </si>
  <si>
    <t>92770</t>
  </si>
  <si>
    <t>ARMAÇÃO DE LAJE DE ESTRUTURA CONVENCIONAL DE CONCRETO ARMADO UTILIZANDO AÇO CA-50 DE 8,0 MM - MONTAGEM. AF_06/2022</t>
  </si>
  <si>
    <t>6.3.8.4</t>
  </si>
  <si>
    <t>92771</t>
  </si>
  <si>
    <t>ARMAÇÃO DE LAJE DE ESTRUTURA CONVENCIONAL DE CONCRETO ARMADO UTILIZANDO AÇO CA-50 DE 10,0 MM - MONTAGEM. AF_06/2022</t>
  </si>
  <si>
    <t>6.3.8.5</t>
  </si>
  <si>
    <t>92772</t>
  </si>
  <si>
    <t>ARMAÇÃO DE LAJE DE ESTRUTURA CONVENCIONAL DE CONCRETO ARMADO UTILIZANDO AÇO CA-50 DE 12,5 MM - MONTAGEM. AF_06/2022</t>
  </si>
  <si>
    <t>6.3.8.6</t>
  </si>
  <si>
    <t>6.3.9</t>
  </si>
  <si>
    <t>CONCRETO ARMADO - MURO</t>
  </si>
  <si>
    <t>6.3.9.1</t>
  </si>
  <si>
    <t>6.3.9.2</t>
  </si>
  <si>
    <t>6.3.9.3</t>
  </si>
  <si>
    <t>6.3.10</t>
  </si>
  <si>
    <t>CONCRETO ARMADO - LAJE - RESERVATÓRIO</t>
  </si>
  <si>
    <t>6.3.10.1</t>
  </si>
  <si>
    <t>6.3.10.2</t>
  </si>
  <si>
    <t>6.3.10.3</t>
  </si>
  <si>
    <t>6.4</t>
  </si>
  <si>
    <t>6.4.1</t>
  </si>
  <si>
    <t>6.5</t>
  </si>
  <si>
    <t>6.5.1</t>
  </si>
  <si>
    <t>PAVIMENTAÇÃO INTERNA - PISO DE CONCRETO 8CM</t>
  </si>
  <si>
    <t>6.5.1.1</t>
  </si>
  <si>
    <t>6.5.1.2</t>
  </si>
  <si>
    <t>6.5.1.3</t>
  </si>
  <si>
    <t>6.5.1.4</t>
  </si>
  <si>
    <t>6.5.1.5</t>
  </si>
  <si>
    <t>6.5.1.6</t>
  </si>
  <si>
    <t>6.5.2</t>
  </si>
  <si>
    <t>PAVIMENTAÇÃO EXTERNA - CALÇADA - PISO DE CONCRETO 8CM</t>
  </si>
  <si>
    <t>6.5.2.1</t>
  </si>
  <si>
    <t>6.5.2.2</t>
  </si>
  <si>
    <t>6.5.2.3</t>
  </si>
  <si>
    <t>6.5.2.4</t>
  </si>
  <si>
    <t>6.5.2.5</t>
  </si>
  <si>
    <t>6.6</t>
  </si>
  <si>
    <t>SISTEMA DE VEDAÇÃO VERTICAL</t>
  </si>
  <si>
    <t>6.6.1</t>
  </si>
  <si>
    <t>6.6.1.1</t>
  </si>
  <si>
    <t>6.6.2</t>
  </si>
  <si>
    <t>6.6.2.1</t>
  </si>
  <si>
    <t>6.6.2.2</t>
  </si>
  <si>
    <t>6.6.2.3</t>
  </si>
  <si>
    <t>103327</t>
  </si>
  <si>
    <t>ALVENARIA DE VEDAÇÃO DE BLOCOS CERÂMICOS FURADOS NA VERTICAL DE 19X19X39 CM (ESPESSURA 19 CM) E ARGAMASSA DE ASSENTAMENTO COM PREPARO MANUAL. AF_12/2021</t>
  </si>
  <si>
    <t>6.6.2.4</t>
  </si>
  <si>
    <t>6.6.2.5</t>
  </si>
  <si>
    <t>6.6.3</t>
  </si>
  <si>
    <t>6.6.3.1</t>
  </si>
  <si>
    <t>6.6.3.2</t>
  </si>
  <si>
    <t>21</t>
  </si>
  <si>
    <t>DIVISÓRIA ARTICULADA DE 70 MM DE ESPESSURA EM MDF, REVESTIDO EM LAMINADO MELAMÍNICO - FORNECIMENTO E INSTALAÇÃO - CONFORME PROJETO.</t>
  </si>
  <si>
    <t>6.6.3.3</t>
  </si>
  <si>
    <t>6.6.3.4</t>
  </si>
  <si>
    <t>6.6.3.5</t>
  </si>
  <si>
    <t>23</t>
  </si>
  <si>
    <t>FECHAMENTO EM PLACA CIMENTÍCIA, ESPESSURA 10 MM</t>
  </si>
  <si>
    <t>6.6.4</t>
  </si>
  <si>
    <t>ALVENARIA DE VEDAÇÃO - MURO</t>
  </si>
  <si>
    <t>6.6.4.1</t>
  </si>
  <si>
    <t>6.6.4.2</t>
  </si>
  <si>
    <t>6.6.4.3</t>
  </si>
  <si>
    <t>6.6.4.4</t>
  </si>
  <si>
    <t>6.7</t>
  </si>
  <si>
    <t xml:space="preserve">ESQUADRIAS </t>
  </si>
  <si>
    <t>6.7.1</t>
  </si>
  <si>
    <t>6.7.1.1</t>
  </si>
  <si>
    <t>6.7.1.2</t>
  </si>
  <si>
    <t>02</t>
  </si>
  <si>
    <t xml:space="preserve">PORTA EM ALUMÍNIO DE GIRO TIPO LAMBRI COM GUARNIÇÃO, FIXAÇÃO COM PARAFUSOS, ACABAMENTO ANODIZADO BRANCO - CONFORME PROJETO DE ESQUADRIAS - FORNECIMENTO E INSTALAÇÃO. </t>
  </si>
  <si>
    <t>6.7.1.3</t>
  </si>
  <si>
    <t>6.7.1.4</t>
  </si>
  <si>
    <t>04</t>
  </si>
  <si>
    <t xml:space="preserve">PORTA EM ALUMÍNIO DE GIRO TIPO LAMBRI COM GUARNIÇÃO, FIXAÇÃO COM PARAFUSOS, ACABAMENTO ANODIZADO BRANCO - INCLUSO BARRA DE APOIO L=40CM - CONFORME PROJETO DE ESQUADRIAS - FORNECIMENTO E INSTALAÇÃO. </t>
  </si>
  <si>
    <t>6.7.1.5</t>
  </si>
  <si>
    <t>05</t>
  </si>
  <si>
    <t xml:space="preserve">PORTA DE GIRO DUAS FOLHAS, TIPO LAMBRI + VIDRO + BANDEIRA (VIDRO), COM GUARNIÇÃO, FIXAÇÃO COM PARAFUSOS, ACABAMENTO ANODIZADO BRANCO - INCLUSO VIDRO TEMPERADO INCOLOR E=6MM - CONFORME PROJETO DE ESQUADRIAS - FORNECIMENTO E INSTALAÇÃO. </t>
  </si>
  <si>
    <t>6.7.1.6</t>
  </si>
  <si>
    <t>06</t>
  </si>
  <si>
    <t>PORTA DE GIRO DUAS FOLHAS, TIPO VENEZIANA + BANDEIRA (VENEZIANA), COM GUARNIÇÃO, FIXAÇÃO COM PARAFUSOS, ACABAMENTO ANODIZADO BRANCO - CONFORME PROJETO DE ESQUADRIAS - FORNECIMENTO E INSTALAÇÃO.</t>
  </si>
  <si>
    <t>6.7.1.7</t>
  </si>
  <si>
    <t>07</t>
  </si>
  <si>
    <t>PORTA DE CORRER TIPO LAMBRI + VIDRO + BANDEIRA (VIDRO), COM GUARNIÇÃO, FIXAÇÃO COM PARAFUSOS, ACABAMENTO ANODIZADO BRANCO  - INCLUSO VIDRO TEMPERADO INCOLOR E=6MM -  CONFORME PROJETO DE ESQUADRIAS - FORNECIMENTO E INSTALAÇÃO.</t>
  </si>
  <si>
    <t>6.7.1.8</t>
  </si>
  <si>
    <t>08</t>
  </si>
  <si>
    <t xml:space="preserve">PORTA EM ALUMÍNIO DE CORRER TIPO LAMBRI COM GUARNIÇÃO, FIXAÇÃO COM PARAFUSOS, ACABAMENTO ANODIZADO BRANCO - CONFORME PROJETO DE ESQUADRIAS - FORNECIMENTO E INSTALAÇÃO. </t>
  </si>
  <si>
    <t>6.7.1.9</t>
  </si>
  <si>
    <t>09</t>
  </si>
  <si>
    <t xml:space="preserve">PORTA EM ALUMÍNIO DE CORRER TIPO VENEZIANA COM GUARNIÇÃO, FIXAÇÃO COM PARAFUSOS, ACABAMENTO ANODIZADO BRANCO - CONFORME PROJETO DE ESQUADRIAS - FORNECIMENTO E INSTALAÇÃO. </t>
  </si>
  <si>
    <t>6.7.1.10</t>
  </si>
  <si>
    <t>6.7.2</t>
  </si>
  <si>
    <t>6.7.2.1</t>
  </si>
  <si>
    <t>100705</t>
  </si>
  <si>
    <t>TARJETA TIPO LIVRE/OCUPADO PARA PORTA DE BANHEIRO. AF_10/2025</t>
  </si>
  <si>
    <t>6.7.3</t>
  </si>
  <si>
    <t>JANELAS DE ALUMÍNIO</t>
  </si>
  <si>
    <t>6.7.3.1</t>
  </si>
  <si>
    <t>6.7.3.2</t>
  </si>
  <si>
    <t>6.7.3.3</t>
  </si>
  <si>
    <t>6.7.3.4</t>
  </si>
  <si>
    <t>178</t>
  </si>
  <si>
    <t xml:space="preserve">JANELA DE ALUMÍNIO DE CORRER COM 2 FOLHAS, BATENTE/ REQUADRO 3 A 14 CM, INCLUSO VIDRO TEMPERADO 6MM, FIXAÇÃO COM PARAFUSO, VEDAÇÃO COM SILICONE - CONFORME PROJETO - FORNECIMENTO E INSTALAÇÃO. </t>
  </si>
  <si>
    <t>6.7.3.5</t>
  </si>
  <si>
    <t>180</t>
  </si>
  <si>
    <t xml:space="preserve">JANELA DE ALUMÍNIO DE CORRER COM 4 FOLHAS + COM BANDEIRA FIXA OU DE CORRER, BATENTE/ REQUADRO 3 A 14 CM, FIXAÇÃO COM PARAFUSO, VEDAÇÃO COM SILICONE - CONFORME PROJETO - FORNECIMENTO E INSTALAÇÃO. </t>
  </si>
  <si>
    <t>6.7.3.6</t>
  </si>
  <si>
    <t>181</t>
  </si>
  <si>
    <t xml:space="preserve">JANELA DE ALUMÍNIO FIXA + BANDEIRA MAXIM-AR + LAMBRIL EM ALUMÍNIO, BATENTE/ REQUADRO 3 A 14 CM, FIXAÇÃO COM PARAFUSO, VEDAÇÃO COM SILICONE - CONFORME PROJETO - FORNECIMENTO E INSTALAÇÃO. </t>
  </si>
  <si>
    <t>6.7.3.7</t>
  </si>
  <si>
    <t>6.7.3.8</t>
  </si>
  <si>
    <t>6.7.4</t>
  </si>
  <si>
    <t>VIDROS</t>
  </si>
  <si>
    <t>6.7.4.1</t>
  </si>
  <si>
    <t>6.7.5</t>
  </si>
  <si>
    <t>ESQUADRIAS - GERAL</t>
  </si>
  <si>
    <t>6.7.5.1</t>
  </si>
  <si>
    <t>6.7.5.2</t>
  </si>
  <si>
    <t>6.7.5.3</t>
  </si>
  <si>
    <t>6.7.5.4</t>
  </si>
  <si>
    <t>6.7.5.5</t>
  </si>
  <si>
    <t>267</t>
  </si>
  <si>
    <t>GRADIL MODULAR - ALTURA 2,03M, MALHA 5X20CM, FIO ⌀4,30MM, MONTANTES 40X60MM COM BASE ENGASTADA A CADA 2,50M - ACABAMENTO EM PVC - FORNECIMENTO E INSTALAÇÃO</t>
  </si>
  <si>
    <t>6.7.5.6</t>
  </si>
  <si>
    <t>27</t>
  </si>
  <si>
    <t>GRADIL METÁLICO E TELA DE AÇO GALVANIZADO FIO 12 BWG, MALHA 2" - JARDIM VERTICAL</t>
  </si>
  <si>
    <t>6.7.5.7</t>
  </si>
  <si>
    <t>191</t>
  </si>
  <si>
    <t>BRISE EM ALUMÍNIO ANODIZADO, COM ESTRUTURA AUXILIAR METÁLICA, SUPORTE DE FIXAÇÃO, PARAFUSOS E CHUMBADORES, INCLUSO PINTURA ELETROSTATICA - FORNECIMENTO E INSTALAÇÃO - CONFORME PROJETO</t>
  </si>
  <si>
    <t>6.8</t>
  </si>
  <si>
    <t>6.8.1</t>
  </si>
  <si>
    <t>6.8.1.1</t>
  </si>
  <si>
    <t>6.8.1.2</t>
  </si>
  <si>
    <t>29</t>
  </si>
  <si>
    <t>CHAPA POLICARBONATO ALVEOLAR CRISTAL ESP.= 6mm - FORNECIMENTO E INSTALAÇÃO</t>
  </si>
  <si>
    <t>6.8.1.3</t>
  </si>
  <si>
    <t>6.8.1.4</t>
  </si>
  <si>
    <t>192</t>
  </si>
  <si>
    <t>CALHA EM CHAPA DE AÇO GALVANIZADO NÚMERO 22, DESENVOLVIMENTO DE 350X150MM, INCLUSO TRANSPORTE VERTICAL - FORNECIMENTO E INSTALAÇÃO</t>
  </si>
  <si>
    <t>6.8.1.5</t>
  </si>
  <si>
    <t>193</t>
  </si>
  <si>
    <t>CALHA EM CHAPA DE AÇO GALVANIZADO NÚMERO 22, DESENVOLVIMENTO DE 350X200MM, INCLUSO TRANSPORTE VERTICAL - FORNECIMENTO E INSTALAÇÃO</t>
  </si>
  <si>
    <t>6.8.1.6</t>
  </si>
  <si>
    <t>194</t>
  </si>
  <si>
    <t>CALHA EM CHAPA DE AÇO GALVANIZADO NÚMERO 22, DESENVOLVIMENTO DE 425X150MM, INCLUSO TRANSPORTE VERTICAL - FORNECIMENTO E INSTALAÇÃO</t>
  </si>
  <si>
    <t>6.8.1.7</t>
  </si>
  <si>
    <t>195</t>
  </si>
  <si>
    <t>CALHA EM CHAPA DE AÇO GALVANIZADO NÚMERO 22, DESENVOLVIMENTO DE 450X150MM, INCLUSO TRANSPORTE VERTICAL - FORNECIMENTO E INSTALAÇÃO</t>
  </si>
  <si>
    <t>6.8.1.8</t>
  </si>
  <si>
    <t>196</t>
  </si>
  <si>
    <t>CALHA EM CHAPA DE AÇO GALVANIZADO NÚMERO 22, DESENVOLVIMENTO DE 400X200MM, INCLUSO TRANSPORTE VERTICAL - FORNECIMENTO E INSTALAÇÃO</t>
  </si>
  <si>
    <t>6.8.1.9</t>
  </si>
  <si>
    <t>6.8.1.10</t>
  </si>
  <si>
    <t>6.8.1.11</t>
  </si>
  <si>
    <t>32</t>
  </si>
  <si>
    <t>RUFO-PINGADEIRA EM CHAPA DE AÇO GALVANIZADO - FORNECIMENTO E INSTALAÇÃO</t>
  </si>
  <si>
    <t>6.8.1.12</t>
  </si>
  <si>
    <t>33</t>
  </si>
  <si>
    <t>RUFO EM CHAPA DE AÇO GALVANIZADO - FORNECIMENTO E INSTALAÇÃO</t>
  </si>
  <si>
    <t>6.8.1.13</t>
  </si>
  <si>
    <t>34</t>
  </si>
  <si>
    <t>CONTRA-RUFO LATERAL ACABAMENTO CALHA EM CHAPA METÁLICA DOBRADA, DESENVOLVIMENTO 39 CM - FORNECIMENTO E INSTALAÇÃO</t>
  </si>
  <si>
    <t>6.8.2</t>
  </si>
  <si>
    <t>QUADRA</t>
  </si>
  <si>
    <t>6.8.2.1</t>
  </si>
  <si>
    <t>94213</t>
  </si>
  <si>
    <t>TELHAMENTO COM TELHA DE AÇO/ALUMÍNIO E = 0,5 MM, COM ATÉ 2 ÁGUAS, INCLUSO IÇAMENTO. AF_07/2019</t>
  </si>
  <si>
    <t>6.8.2.2</t>
  </si>
  <si>
    <t>6.8.2.3</t>
  </si>
  <si>
    <t>234</t>
  </si>
  <si>
    <t>TELHA METÁLICA PERFURADA EM CHAPA DE AÇO ESPESSURA DE 0,65MM, COM PINTURA NAS DUAS FACES - INCLUSO MATERIAL, ACESSÓRIOS DE FIXAÇÃO, MÃO DE OBRA E IÇAMENTO</t>
  </si>
  <si>
    <t>6.9</t>
  </si>
  <si>
    <t>6.9.1</t>
  </si>
  <si>
    <t>IMPERMEABILIZAÇÃO DE VIGA BALDRAME COM EMULSÃO ASFÁLTICA, 2 DEMÃOS.</t>
  </si>
  <si>
    <t>6.9.2</t>
  </si>
  <si>
    <t>IMPERMEABILIZAÇÃO DE LAJE COM EMULSÃO ASFÁLTICA, 2 DEMÃOS.</t>
  </si>
  <si>
    <t>6.9.3</t>
  </si>
  <si>
    <t>IMPERMEABILIZAÇÃO DE PISO COM EMULSÃO ASFÁLTICA, 2 DEMÃOS.</t>
  </si>
  <si>
    <t>6.9.4</t>
  </si>
  <si>
    <t>IMPERMEABILIZAÇÃO DE PAREDE COM EMULSÃO ASFÁLTICA, 2 DEMÃOS.</t>
  </si>
  <si>
    <t>6.9.5</t>
  </si>
  <si>
    <t>6.9.6</t>
  </si>
  <si>
    <t>6.10</t>
  </si>
  <si>
    <t>6.10.1</t>
  </si>
  <si>
    <t>6.10.1.1</t>
  </si>
  <si>
    <t xml:space="preserve">CHAPISCO APLICADO EM ALVENARIA (COM PRESENÇA DE VÃOS) E ESTRUTURAS DE CONCRETO, COM COLHER DE PEDREIRO. ARGAMASSA TRAÇO 1:3 COM PREPARO EM BETONEIRA 400L. </t>
  </si>
  <si>
    <t>6.10.1.2</t>
  </si>
  <si>
    <t>6.10.1.3</t>
  </si>
  <si>
    <t>6.10.1.4</t>
  </si>
  <si>
    <t>6.10.1.5</t>
  </si>
  <si>
    <t>6.10.1.6</t>
  </si>
  <si>
    <t>6.10.1.7</t>
  </si>
  <si>
    <t>6.10.1.8</t>
  </si>
  <si>
    <t>13</t>
  </si>
  <si>
    <t>FORRO DE TELA ONDULADA EM ARAME GALVANIZADO - COR NATURAL - FORNECIMENTO E INSTALAÇÃO</t>
  </si>
  <si>
    <t>6.10.2</t>
  </si>
  <si>
    <t>6.10.2.1</t>
  </si>
  <si>
    <t>6.10.2.2</t>
  </si>
  <si>
    <t>6.11</t>
  </si>
  <si>
    <t>6.11.1</t>
  </si>
  <si>
    <t>6.11.1.1</t>
  </si>
  <si>
    <t>6.11.1.2</t>
  </si>
  <si>
    <t xml:space="preserve">REVESTIMENTO CERÂMICO PARA PISO COM PLACAS TIPO PORCELANATO DE DIMENSÕES 60X60 CM - CLASSIFICADO PARA ALTO TRÁFEGO - PEI 5. </t>
  </si>
  <si>
    <t>6.11.1.3</t>
  </si>
  <si>
    <t>14</t>
  </si>
  <si>
    <t>PISO DE EMBORRACHADO, PRETO, EM PLACAS 50 X 50 CM, E = 7 MM, CONFORME DETALHE DE PROJETO</t>
  </si>
  <si>
    <t>6.11.1.4</t>
  </si>
  <si>
    <t>6.11.1.5</t>
  </si>
  <si>
    <t>6.11.1.6</t>
  </si>
  <si>
    <t>SOLEIRA EM GRANITO, LARGURA 20 CM, ESPESSURA 2,0 CM - FORNECIMENTO E INSTALAÇÃO</t>
  </si>
  <si>
    <t>6.11.2</t>
  </si>
  <si>
    <t>6.11.2.1</t>
  </si>
  <si>
    <t>6.11.2.2</t>
  </si>
  <si>
    <t>98680</t>
  </si>
  <si>
    <t>PISO CIMENTADO, TRAÇO 1:3 (CIMENTO E AREIA), ACABAMENTO LISO, ESPESSURA 3,0 CM, PREPARO MECÂNICO DA ARGAMASSA. AF_09/2020</t>
  </si>
  <si>
    <t>6.11.2.3</t>
  </si>
  <si>
    <t>EXECUÇÃO DE  PISO INTERTRAVADO, COM BLOCO RETANGULAR COR NATURAL DE 20 X 10 CM, ESPESSURA 6 CM. AF_10/2022</t>
  </si>
  <si>
    <t>6.11.2.4</t>
  </si>
  <si>
    <t>92391</t>
  </si>
  <si>
    <t>EXECUÇÃO DE PAVIMENTO EM PISO INTERTRAVADO, COM BLOCO PISOGRAMA DE 35 X 15 CM, ESPESSURA 6 CM. AF_10/2022</t>
  </si>
  <si>
    <t>6.11.2.5</t>
  </si>
  <si>
    <t>6.11.2.6</t>
  </si>
  <si>
    <t>261</t>
  </si>
  <si>
    <t xml:space="preserve">FORNECIMENTO E INSTALAÇÃO DE MANTA GEOTÊXTIL, APLICADA SOB CAMADA DE AREIA EM ÁREA DE PARQUINHO INFANTIL, INCLUINDO REGULARIZAÇÃO DE SOLO </t>
  </si>
  <si>
    <t>6.11.2.7</t>
  </si>
  <si>
    <t>6.11.2.8</t>
  </si>
  <si>
    <t>6.11.2.9</t>
  </si>
  <si>
    <t>94263</t>
  </si>
  <si>
    <t>GUIA (MEIO-FIO) CONCRETO, MOLDADA IN LOCO EM TRECHO RETO COM EXTRUSORA, 13 CM BASE X 22 CM ALTURA. AF_01/2024</t>
  </si>
  <si>
    <t>6.12</t>
  </si>
  <si>
    <t>6.12.1</t>
  </si>
  <si>
    <t>6.12.1.1</t>
  </si>
  <si>
    <t>6.12.1.2</t>
  </si>
  <si>
    <t>88496</t>
  </si>
  <si>
    <t>EMASSAMENTO COM MASSA LÁTEX, APLICAÇÃO EM TETO, DUAS DEMÃOS, LIXAMENTO MANUAL. AF_04/2023</t>
  </si>
  <si>
    <t>6.12.1.3</t>
  </si>
  <si>
    <t>6.12.1.4</t>
  </si>
  <si>
    <t>6.12.1.5</t>
  </si>
  <si>
    <t>96131</t>
  </si>
  <si>
    <t>EMASSAMENTO DE PAREDES COM MASSA ACRÍLICA, DUAS DEMÃOS, ÁREAS MOLHADAS</t>
  </si>
  <si>
    <t>6.12.1.6</t>
  </si>
  <si>
    <t>6.12.1.7</t>
  </si>
  <si>
    <t>6.12.1.8</t>
  </si>
  <si>
    <t>6.12.1.9</t>
  </si>
  <si>
    <t>6.12.2</t>
  </si>
  <si>
    <t>6.12.2.1</t>
  </si>
  <si>
    <t>6.12.2.2</t>
  </si>
  <si>
    <t>6.12.2.3</t>
  </si>
  <si>
    <t>6.12.3</t>
  </si>
  <si>
    <t>6.12.3.1</t>
  </si>
  <si>
    <t>102494</t>
  </si>
  <si>
    <t>PINTURA DE PISO COM TINTA EPÓXI, APLICAÇÃO MANUAL, 2 DEMÃOS, INCLUSO PRIMER EPÓXI. AF_05/2021</t>
  </si>
  <si>
    <t>6.13</t>
  </si>
  <si>
    <t>INSTALAÇÃO HIDRAÚLICA</t>
  </si>
  <si>
    <t>6.13.1</t>
  </si>
  <si>
    <t>TUBULAÇÕES E CONEXÕES DE PVC RÍGIDO</t>
  </si>
  <si>
    <t>6.13.1.1</t>
  </si>
  <si>
    <t>TUBO, PVC, SOLDÁVEL, DE 50MM - FORNECIMENTO E INSTALAÇÃO. AF_06/2022</t>
  </si>
  <si>
    <t>6.13.1.2</t>
  </si>
  <si>
    <t>TUBO, PVC, SOLDÁVEL, DE 60MM - FORNECIMENTO E INSTALAÇÃO. AF_06/2022</t>
  </si>
  <si>
    <t>6.13.1.3</t>
  </si>
  <si>
    <t>TUBO, PVC, SOLDÁVEL, DE 25MM - FORNECIMENTO E INSTALAÇÃO. AF_06/2022</t>
  </si>
  <si>
    <t>6.13.1.4</t>
  </si>
  <si>
    <t>89448</t>
  </si>
  <si>
    <t>TUBO, PVC, SOLDÁVEL, DE 40MM - FORNECIMENTO E INSTALAÇÃO. AF_06/2022</t>
  </si>
  <si>
    <t>6.13.1.5</t>
  </si>
  <si>
    <t>103968</t>
  </si>
  <si>
    <t>BUCHA DE REDUÇÃO, LONGA, PVC, SOLDÁVEL, DN 60 X 25 MM - FORNECIMENTO E INSTALAÇÃO. AF_06/2022</t>
  </si>
  <si>
    <t>6.13.1.6</t>
  </si>
  <si>
    <t>103964</t>
  </si>
  <si>
    <t>BUCHA DE REDUÇÃO, LONGA, PVC, SOLDÁVEL, DN 40 X 25 MM - FORNECIMENTO E INSTALAÇÃO. AF_06/2022</t>
  </si>
  <si>
    <t>6.13.1.7</t>
  </si>
  <si>
    <t>105140</t>
  </si>
  <si>
    <t>BUCHA DE REDUÇÃO PVC, SOLDÁVEL, LONGA, DN 60 X 50 MM - FORNECIMENTO E INSTALAÇÃO. AF_04/2024</t>
  </si>
  <si>
    <t>6.13.1.8</t>
  </si>
  <si>
    <t>BUCHA DE REDUÇÃO, LONGA, PVC, SOLDÁVEL, DN 50 X 25 MM - FORNECIMENTO E INSTALAÇÃO. AF_06/2022</t>
  </si>
  <si>
    <t>6.13.1.9</t>
  </si>
  <si>
    <t>89503</t>
  </si>
  <si>
    <t>CURVA 90 GRAUS, PVC, SOLDÁVEL, DN 50MM - FORNECIMENTO E INSTALAÇÃO. AF_06/2022</t>
  </si>
  <si>
    <t>6.13.1.10</t>
  </si>
  <si>
    <t>CURVA 90 GRAUS, PVC, SOLDÁVEL, DN 25MM - FORNECIMENTO E INSTALAÇÃO. AF_06/2022</t>
  </si>
  <si>
    <t>6.13.1.11</t>
  </si>
  <si>
    <t>JOELHO 90 GRAUS, PVC, SOLDÁVEL, DN 50MM - FORNECIMENTO E INSTALAÇÃO. AF_06/2022</t>
  </si>
  <si>
    <t>6.13.1.12</t>
  </si>
  <si>
    <t>89497</t>
  </si>
  <si>
    <t>JOELHO 90 GRAUS, PVC, SOLDÁVEL, DN 40MM - FORNECIMENTO E INSTALAÇÃO. AF_06/2022</t>
  </si>
  <si>
    <t>6.13.1.13</t>
  </si>
  <si>
    <t>JOELHO 90 GRAUS, PVC, SOLDÁVEL, DN 60MM - FORNECIMENTO E INSTALAÇÃO. AF_06/2022</t>
  </si>
  <si>
    <t>6.13.1.14</t>
  </si>
  <si>
    <t>JOELHO 90 GRAUS, PVC, SOLDÁVEL, DN 25MM - FORNECIMENTO E INSTALAÇÃO. AF_06/2022</t>
  </si>
  <si>
    <t>6.13.1.15</t>
  </si>
  <si>
    <t>89492</t>
  </si>
  <si>
    <t>JOELHO 90 GRAUS, PVC, SOLDÁVEL, DN 32MM - FORNECIMENTO E INSTALAÇÃO. AF_06/2022</t>
  </si>
  <si>
    <t>6.13.1.16</t>
  </si>
  <si>
    <t>96748</t>
  </si>
  <si>
    <t>JOELHO 90 GRAUS COM BUCHA DE LATÃO, PVC, DN 25 MM - FORNECIMENTO E INSTALAÇÃO. AF_04/2024</t>
  </si>
  <si>
    <t>6.13.1.17</t>
  </si>
  <si>
    <t>94672</t>
  </si>
  <si>
    <t>JOELHO 90 GRAUS COM BUCHA DE LATÃO, PVC, SOLDÁVEL, DN 25 MM X 3/4" - FORNECIMENTO E INSTALAÇÃO. AF_04/2024</t>
  </si>
  <si>
    <t>6.13.1.18</t>
  </si>
  <si>
    <t>JOELHO 90 GRAUS COM BUCHA DE LATÃO, PVC, SOLDÁVEL, DN 25MM, X 1/2  - FORNECIMENTO E INSTALAÇÃO. AF_06/2022</t>
  </si>
  <si>
    <t>6.13.1.19</t>
  </si>
  <si>
    <t>89385</t>
  </si>
  <si>
    <t>LUVA SOLDÁVEL E COM ROSCA, PVC, SOLDÁVEL, DN 25MM X 3/4 - FORNECIMENTO E INSTALAÇÃO. AF_06/2022</t>
  </si>
  <si>
    <t>6.13.1.20</t>
  </si>
  <si>
    <t>89628</t>
  </si>
  <si>
    <t>TE, PVC, SOLDÁVEL, DN 60MM, INSTALADO EM PRUMADA DE ÁGUA - FORNECIMENTO E INSTALAÇÃO. AF_06/2022</t>
  </si>
  <si>
    <t>6.13.1.21</t>
  </si>
  <si>
    <t>6.13.1.22</t>
  </si>
  <si>
    <t>89623</t>
  </si>
  <si>
    <t>TE, PVC, SOLDÁVEL, DN 40MM, INSTALADO EM PRUMADA DE ÁGUA - FORNECIMENTO E INSTALAÇÃO. AF_06/2022</t>
  </si>
  <si>
    <t>6.13.1.23</t>
  </si>
  <si>
    <t>6.13.1.24</t>
  </si>
  <si>
    <t>TE DE REDUÇÃO, PVC, SOLDÁVEL, DN 60MM X 50MM - FORNECIMENTO E INSTALAÇÃO</t>
  </si>
  <si>
    <t>6.13.1.25</t>
  </si>
  <si>
    <t>94695</t>
  </si>
  <si>
    <t>TE DE REDUÇÃO PVC, SOLDÁVEL, DN 60 X 40 MM - FORNECIMENTO E INSTALAÇÃO. AF_04/2024</t>
  </si>
  <si>
    <t>6.13.1.26</t>
  </si>
  <si>
    <t>TÊ DE REDUÇÃO, PVC, SOLDÁVEL, DN 50MM X 25MM - FORNECIMENTO E INSTALAÇÃO. AF_06/2022</t>
  </si>
  <si>
    <t>6.13.1.27</t>
  </si>
  <si>
    <t>94792</t>
  </si>
  <si>
    <t>REGISTRO DE GAVETA BRUTO, LATÃO, ROSCÁVEL, 1", COM ACABAMENTO E CANOPLA CROMADOS - FORNECIMENTO E INSTALAÇÃO. AF_08/2021</t>
  </si>
  <si>
    <t>6.13.1.28</t>
  </si>
  <si>
    <t>94793</t>
  </si>
  <si>
    <t>REGISTRO DE GAVETA BRUTO, LATÃO, ROSCÁVEL, 1 1/4", COM ACABAMENTO E CANOPLA CROMADOS - FORNECIMENTO E INSTALAÇÃO. AF_08/2021</t>
  </si>
  <si>
    <t>6.13.1.29</t>
  </si>
  <si>
    <t>94794</t>
  </si>
  <si>
    <t>REGISTRO DE GAVETA BRUTO, LATÃO, ROSCÁVEL, 1 1/2", COM ACABAMENTO E CANOPLA CROMADOS - FORNECIMENTO E INSTALAÇÃO. AF_08/2021</t>
  </si>
  <si>
    <t>6.13.1.30</t>
  </si>
  <si>
    <t>6.13.1.31</t>
  </si>
  <si>
    <t>6.13.1.32</t>
  </si>
  <si>
    <t>89984</t>
  </si>
  <si>
    <t>REGISTRO DE PRESSÃO BRUTO, LATÃO, ROSCÁVEL, 1/2", COM ACABAMENTO E CANOPLA CROMADOS - FORNECIMENTO E INSTALAÇÃO. AF_08/2021</t>
  </si>
  <si>
    <t>6.13.1.33</t>
  </si>
  <si>
    <t>6.13.2</t>
  </si>
  <si>
    <t>6.13.2.1</t>
  </si>
  <si>
    <t>6.13.3</t>
  </si>
  <si>
    <t>6.13.3.1</t>
  </si>
  <si>
    <t>6.13.3.2</t>
  </si>
  <si>
    <t>6.14</t>
  </si>
  <si>
    <t>DRENAGEM DE ÁGUAS PLUVIAIS E CLIMATIZAÇÃO</t>
  </si>
  <si>
    <t>6.14.1</t>
  </si>
  <si>
    <t>TUBULAÇÕES E CONEXÕES DE PVC</t>
  </si>
  <si>
    <t>6.14.1.1</t>
  </si>
  <si>
    <t>89508</t>
  </si>
  <si>
    <t>TUBO PVC, SÉRIE R, ÁGUA PLUVIAL, DN 40 MM - FORNECIMENTO E INSTALAÇÃO</t>
  </si>
  <si>
    <t>6.14.1.2</t>
  </si>
  <si>
    <t>TUBO PVC, SÉRIE R, ÁGUA PLUVIAL, DN 100 MM - FORNECIMENTO E INSTALAÇÃO</t>
  </si>
  <si>
    <t>6.14.1.3</t>
  </si>
  <si>
    <t>TUBO PVC, SÉRIE R, ÁGUA PLUVIAL, DN 200 MM - FORNECIMENTO E INSTALAÇÃO</t>
  </si>
  <si>
    <t>6.14.1.4</t>
  </si>
  <si>
    <t>TUBO PVC, SÉRIE R, ÁGUA PLUVIAL, DN 300 MM - FORNECIMENTO E INSTALAÇÃO</t>
  </si>
  <si>
    <t>6.14.1.5</t>
  </si>
  <si>
    <t>TUBO PVC, SÉRIE R, ÁGUA PLUVIAL, DN 150 MM - FORNECIMENTO E INSTALAÇÃO</t>
  </si>
  <si>
    <t>6.14.1.6</t>
  </si>
  <si>
    <t>197</t>
  </si>
  <si>
    <t>TUBO PVC, SÉRIE R, ÁGUA PLUVIAL, DN 400 MM - FORNECIMENTO E INSTALAÇÃO</t>
  </si>
  <si>
    <t>6.14.1.7</t>
  </si>
  <si>
    <t>JOELHO 45 GRAUS, PVC, SERIE R, ÁGUA PLUVIAL, DN 100 MM, JUNTA ELÁSTICA - FORNECIMENTO E INSTALAÇÃO</t>
  </si>
  <si>
    <t>6.14.1.8</t>
  </si>
  <si>
    <t>JOELHO 90 GRAUS, PVC, SERIE R, ÁGUA PLUVIAL, DN 100 MM, JUNTA ELÁSTICA - FORNECIMENTO E INSTALAÇÃO</t>
  </si>
  <si>
    <t>6.14.1.9</t>
  </si>
  <si>
    <t>89590</t>
  </si>
  <si>
    <t>JOELHO 90 GRAUS, PVC, SERIE R, ÁGUA PLUVIAL, DN 150 MM, JUNTA ELÁSTICA - FORNECIMENTO E INSTALAÇÃO</t>
  </si>
  <si>
    <t>6.14.1.10</t>
  </si>
  <si>
    <t>89514</t>
  </si>
  <si>
    <t>JOELHO 90 GRAUS SECUNDÁRIO, PVC, SERIE R, ÁGUA PLUVIAL, DN 40 MM, JUNTA SOLDÁVEL - FORNECIMENTO E INSTALAÇÃO</t>
  </si>
  <si>
    <t>6.14.1.11</t>
  </si>
  <si>
    <t>TÊ 90 GRAUS SECUNDÁRIO, PVC, SERIE R, ÁGUA PLUVIAL, DN 40MM, JUNTA SOLDÁVEL - FORNECIMENTO E INSTALAÇÃO</t>
  </si>
  <si>
    <t>6.14.1.12</t>
  </si>
  <si>
    <t>198</t>
  </si>
  <si>
    <t>CISTERNA VERTICAL MODULAR 600 LITROS - FORNECIMENTO E INSTALAÇÃO</t>
  </si>
  <si>
    <t>6.14.2</t>
  </si>
  <si>
    <t>CAIXAS DIVERSAS</t>
  </si>
  <si>
    <t>6.14.2.1</t>
  </si>
  <si>
    <t>199</t>
  </si>
  <si>
    <t>CAIXA DE CONCRETO COM TAMPA EM FERRO FUNDIDO, DIÂMETRO INTERNO = 0,8 M - CONFORME PROJETO - MATERIAL E MÃO DE OBRA</t>
  </si>
  <si>
    <t>6.14.2.2</t>
  </si>
  <si>
    <t>CAIXA ENTERRADA DE INSPEÇÃO RETANGULAR EM ALVENARIA COM TIJOLOS CERÂMICOS MACIÇOS, DIMENSÕES INTERNAS: 0,7X0,7M PARA REDE DE DRENAGEM - COM TAMPA EM CONCRETO - CONFORME PROJETO - MATERIAL E MÃO DE OBRA</t>
  </si>
  <si>
    <t>6.14.2.3</t>
  </si>
  <si>
    <t>200</t>
  </si>
  <si>
    <t>CAIXA COM GRELHA RETANGULAR DE FERRO FUNDIDO, EM ALVENARIA COM TIJOLOS CERÂMICOS MACIÇOS, DIMENSÕES INTERNAS: 0,70 X 0,70 - CONFORME PROJETO - MATERIAL E MÃO DE OBRA</t>
  </si>
  <si>
    <t>6.15</t>
  </si>
  <si>
    <t>INSTALAÇÕES SANITÁRIAS</t>
  </si>
  <si>
    <t>6.15.1</t>
  </si>
  <si>
    <t>6.15.1.1</t>
  </si>
  <si>
    <t>TUBO PVC, SERIE NORMAL, ESGOTO PREDIAL, DN 40 MM - FORNECIMENTO E INSTALAÇÃO. AF_08/2022</t>
  </si>
  <si>
    <t>6.15.1.2</t>
  </si>
  <si>
    <t>TUBO PVC, SERIE NORMAL, ESGOTO PREDIAL, DN 150 MM - FORNECIMENTO E INSTALAÇÃO. AF_08/2022</t>
  </si>
  <si>
    <t>6.15.1.3</t>
  </si>
  <si>
    <t>TUBO PVC, SERIE NORMAL, ESGOTO PREDIAL, DN 100 MM - FORNECIMENTO E INSTALAÇÃO. AF_08/2022</t>
  </si>
  <si>
    <t>6.15.1.4</t>
  </si>
  <si>
    <t>TUBO PVC, SÉRIE NORMAL, ESGOTO PREDIAL, DN 200 MM, FORNECIMENTO E INSTALAÇÃO.</t>
  </si>
  <si>
    <t>6.15.1.5</t>
  </si>
  <si>
    <t>TUBO PVC, SERIE NORMAL, ESGOTO PREDIAL, DN 50 MM - FORNECIMENTO E INSTALAÇÃO.  AF_08/2022</t>
  </si>
  <si>
    <t>6.15.1.6</t>
  </si>
  <si>
    <t>TUBO PVC, SERIE NORMAL, ESGOTO PREDIAL, DN 75 MM - FORNECIMENTO E INSTALAÇÃO.  AF_08/2022</t>
  </si>
  <si>
    <t>6.15.1.7</t>
  </si>
  <si>
    <t>CAIXA SIFONADA, PVC, DN 150 X 185 X 75 MM, JUNTA ELÁSTICA - FORNECIMENTO E INSTALAÇÃO. AF_08/2022</t>
  </si>
  <si>
    <t>6.15.1.8</t>
  </si>
  <si>
    <t>CAIXA SIFONADA, PVC, DN 150 X 150 X 50 MM, JUNTA SOLDÁVEL - FORNECIMENTO E INSTALAÇÃO. . AF_08/2022</t>
  </si>
  <si>
    <t>6.15.1.9</t>
  </si>
  <si>
    <t>CAIXA SIFONADA, PVC, DN 100 X 100 X 50 MM, JUNTA ELÁSTICA - FORNECIMENTO E INSTALAÇÃO. AF_08/2022</t>
  </si>
  <si>
    <t>6.15.1.10</t>
  </si>
  <si>
    <t>JOELHO 45 GRAUS, PVC, SERIE NORMAL, ESGOTO PREDIAL, DN 75 MM, JUNTA ELÁSTICA - FORNECIMENTO E INSTALAÇÃO.  AF_08/2022</t>
  </si>
  <si>
    <t>6.15.1.11</t>
  </si>
  <si>
    <t>JOELHO 45 GRAUS, PVC, SERIE NORMAL, ESGOTO PREDIAL, DN 100 MM, JUNTA ELÁSTICA - FORNECIMENTO E INSTALAÇÃO.  AF_08/2022</t>
  </si>
  <si>
    <t>6.15.1.12</t>
  </si>
  <si>
    <t>JOELHO 45 GRAUS, PVC, SERIE NORMAL, ESGOTO PREDIAL, DN 50 MM, JUNTA ELÁSTICA - FORNECIMENTO E INSTALAÇÃO.  AF_08/2022</t>
  </si>
  <si>
    <t>6.15.1.13</t>
  </si>
  <si>
    <t>JOELHO 45 GRAUS SECUNDÁRIO, PVC, SERIE NORMAL, ESGOTO PREDIAL, DN 40 MM, JUNTA SOLDÁVEL - FORNECIMENTO E INSTALAÇÃO.  AF_08/2022</t>
  </si>
  <si>
    <t>6.15.1.14</t>
  </si>
  <si>
    <t>JOELHO 90 GRAUS, PVC, SERIE NORMAL, ESGOTO PREDIAL, DN 100 MM, JUNTA ELÁSTICA - FORNECIMENTO E INSTALAÇÃO. AF_08/2022</t>
  </si>
  <si>
    <t>6.15.1.15</t>
  </si>
  <si>
    <t>JOELHO 90 GRAUS, PVC, SERIE NORMAL, ESGOTO PREDIAL, DN 50 MM, JUNTA ELÁSTICA - FORNECIMENTO E INSTALAÇÃO.  AF_08/2022</t>
  </si>
  <si>
    <t>6.15.1.16</t>
  </si>
  <si>
    <t>JOELHO 90 GRAUS SECUNDÁRIO, PVC, SERIE NORMAL, ESGOTO PREDIAL, DN 40 MM, JUNTA SOLDÁVEL - FORNECIMENTO E INSTALAÇÃO.  AF_08/2022</t>
  </si>
  <si>
    <t>6.15.1.17</t>
  </si>
  <si>
    <t>39</t>
  </si>
  <si>
    <t xml:space="preserve">JUNÇÃO, PVC, SERIE NORMAL, ESGOTO PREDIAL, DN 75 X 50 MM, JUNTA ELÁSTICA - FORNECIMENTO E INSTALAÇÃO. </t>
  </si>
  <si>
    <t>6.15.1.18</t>
  </si>
  <si>
    <t xml:space="preserve">JUNÇÃO, PVC, SERIE NORMAL, ESGOTO PREDIAL, DN 100 MM, JUNTA ELÁSTICA - FORNECIMENTO E INSTALAÇÃO. </t>
  </si>
  <si>
    <t>6.15.1.19</t>
  </si>
  <si>
    <t>104174</t>
  </si>
  <si>
    <t xml:space="preserve">JUNÇÃO, PVC, SERIE NORMAL, ESGOTO PREDIAL, DN 150 X 100 MM, JUNTA ELÁSTICA - FORNECIMENTO E INSTALAÇÃO. </t>
  </si>
  <si>
    <t>6.15.1.20</t>
  </si>
  <si>
    <t xml:space="preserve">JUNÇÃO, PVC, SERIE NORMAL, ESGOTO PREDIAL, DN 100 X 50 MM, JUNTA ELÁSTICA - FORNECIMENTO E INSTALAÇÃO. </t>
  </si>
  <si>
    <t>6.15.1.21</t>
  </si>
  <si>
    <t>JUNÇÃO, PVC, SERIE NORMAL, ESGOTO PREDIAL, DN 150 X 75 MM, JUNTA ELÁSTICA - FORNECIMENTO E INSTALAÇÃO</t>
  </si>
  <si>
    <t>6.15.1.22</t>
  </si>
  <si>
    <t xml:space="preserve">JUNÇÃO, PVC, SERIE NORMAL, ESGOTO PREDIAL, DN 75 MM, JUNTA ELÁSTICA - FORNECIMENTO E INSTALAÇÃO. </t>
  </si>
  <si>
    <t>6.15.1.23</t>
  </si>
  <si>
    <t xml:space="preserve">JUNÇÃO, PVC, SERIE NORMAL, ESGOTO PREDIAL, DN 50 MM, JUNTA ELÁSTICA - FORNECIMENTO E INSTALAÇÃO. </t>
  </si>
  <si>
    <t>6.15.1.24</t>
  </si>
  <si>
    <t>6.15.1.25</t>
  </si>
  <si>
    <t>6.15.1.26</t>
  </si>
  <si>
    <t xml:space="preserve">REDUCAO, PVC, SÉRIE NORMAL, ESGOTO PREDIAL, DN 100 X 75 MM, JUNTA ELÁSTICA - FORNECIMENTO E INSTALAÇÃO. </t>
  </si>
  <si>
    <t>6.15.1.27</t>
  </si>
  <si>
    <t>REDUÇÃO, PVC, SOLDÁVEL, DN 75 MM X 50 MM, ESGOTO PREDIAL - FORNECIMENTO E INSTALAÇÃO</t>
  </si>
  <si>
    <t>6.15.1.28</t>
  </si>
  <si>
    <t>REDUÇÃO, PVC, SOLDÁVEL, DN 50 MM X 40 MM, ESGOTO PREDIAL - FORNECIMENTO E INSTALAÇÃO</t>
  </si>
  <si>
    <t>6.15.1.29</t>
  </si>
  <si>
    <t>89825</t>
  </si>
  <si>
    <t>TE, PVC, SERIE NORMAL, ESGOTO PREDIAL, DN 50 MM, JUNTA ELÁSTICA - FORNECIMENTO E INSTALAÇÃO</t>
  </si>
  <si>
    <t>6.15.1.30</t>
  </si>
  <si>
    <t>6.15.1.31</t>
  </si>
  <si>
    <t>89786</t>
  </si>
  <si>
    <t>TE, PVC, SERIE NORMAL, ESGOTO PREDIAL, DN 75 MM, JUNTA ELÁSTICA - FORNECIMENTO E INSTALAÇÃO</t>
  </si>
  <si>
    <t>6.15.1.32</t>
  </si>
  <si>
    <t>125</t>
  </si>
  <si>
    <t>TE, PVC, SERIE NORMAL, ESGOTO PREDIAL, DN 75 X 50 MM, JUNTA ELÁSTICA - FORNECIMENTO E INSTALAÇÃO</t>
  </si>
  <si>
    <t>6.15.1.33</t>
  </si>
  <si>
    <t>6.15.2</t>
  </si>
  <si>
    <t>6.15.2.1</t>
  </si>
  <si>
    <t>6.15.2.2</t>
  </si>
  <si>
    <t>6.15.2.3</t>
  </si>
  <si>
    <t>201</t>
  </si>
  <si>
    <t>CAIXA ENTERRADA DE INSPEÇÃO RETANGULAR EM ALVENARIA COM TIJOLOS CERÂMICOS MACIÇOS, DIMENSÕES INTERNAS: 0,5X0,5M - COM TAMPA EM CONCRETO - CONFORME PROJETO - MATERIAL E MÃO DE OBRA</t>
  </si>
  <si>
    <t>6.15.2.4</t>
  </si>
  <si>
    <t>CAIXA ENTERRADA HIDRÁULICA RETANGULAR EM ALVENARIA COM TIJOLOS CERÂMICOS MACIÇOS, DIMENSÕES INTERNAS: 0,7X0,7M - COM TAMPA EM CONCRETO - CONFORME PROJETO - MATERIAL E MÃO DE OBRA</t>
  </si>
  <si>
    <t>6.15.3</t>
  </si>
  <si>
    <t>6.15.3.1</t>
  </si>
  <si>
    <t>264</t>
  </si>
  <si>
    <t>SISTEMA DE TRATAMENTO DE ESGOTO - 14.000 LITROS - BIO FILTRO E BIO REATOR EM PRFV REFORÇADO + SISTEMA OXIGENADO EM POLIETILENO - FORNECIMENTO E INSTALAÇÃO</t>
  </si>
  <si>
    <t>6.15.4</t>
  </si>
  <si>
    <t>GRELHA</t>
  </si>
  <si>
    <t>6.15.4.1</t>
  </si>
  <si>
    <t>37</t>
  </si>
  <si>
    <t xml:space="preserve">GRELHA DE FERRO FUNDIDO COM REQUADRO, ASSENTADA COM ARGAMASSA 1 : 3 CIMENTO: AREIA - FORNECIMENTO E INSTALAÇÃO. </t>
  </si>
  <si>
    <t>6.16</t>
  </si>
  <si>
    <t>6.16.1</t>
  </si>
  <si>
    <t>6.16.2</t>
  </si>
  <si>
    <t>6.16.3</t>
  </si>
  <si>
    <t>6.16.4</t>
  </si>
  <si>
    <t>100858</t>
  </si>
  <si>
    <t>MICTÓRIO SIFONADO LOUÇA BRANCA - PADRÃO MÉDIO - FORNECIMENTO E INSTALAÇÃO. AF_01/2020</t>
  </si>
  <si>
    <t>6.16.5</t>
  </si>
  <si>
    <t>86937</t>
  </si>
  <si>
    <t>CUBA DE EMBUTIR OVAL EM LOUÇA BRANCA, 35 X 50CM OU EQUIVALENTE, INCLUSO VÁLVULA EM METAL CROMADO E SIFÃO FLEXÍVEL EM PVC - FORNECIMENTO E INSTALAÇÃO. AF_01/2020</t>
  </si>
  <si>
    <t>6.16.6</t>
  </si>
  <si>
    <t>46</t>
  </si>
  <si>
    <t>CUBA DE EMBUTIR RETANGULAR DE AÇO INOXIDÁVEL - AISI 304, 40 X 34 X 14 CM - FORNECIMENTO E INSTALAÇÃO</t>
  </si>
  <si>
    <t>6.16.7</t>
  </si>
  <si>
    <t>6.16.8</t>
  </si>
  <si>
    <t>48</t>
  </si>
  <si>
    <t>CUBA DE EMBUTIR RETANGULAR DE AÇO INOXIDÁVEL - AISI 304, 60 X 50 X 40 CM - FORNECIMENTO E INSTALAÇÃO</t>
  </si>
  <si>
    <t>6.16.9</t>
  </si>
  <si>
    <t>6.16.10</t>
  </si>
  <si>
    <t>86904</t>
  </si>
  <si>
    <t>LAVATÓRIO LOUÇA BRANCA SUSPENSO, 29,5 X 39CM OU EQUIVALENTE, PADRÃO POPULAR - FORNECIMENTO E INSTALAÇÃO. AF_01/2020</t>
  </si>
  <si>
    <t>6.16.11</t>
  </si>
  <si>
    <t>50</t>
  </si>
  <si>
    <t>LAVATÓRIO SOBREPOR, DECA OU EQUIVALENTE - FORNECIMENTO E INSTALAÇÃO</t>
  </si>
  <si>
    <t>6.16.12</t>
  </si>
  <si>
    <t xml:space="preserve">TANQUE DE LOUÇA BRANCA COM COLUNA - FORNECIMENTO E INSTALAÇÃO. </t>
  </si>
  <si>
    <t>6.16.13</t>
  </si>
  <si>
    <t>6.16.14</t>
  </si>
  <si>
    <t>51</t>
  </si>
  <si>
    <t>PORTA PAPEL HIGIÊNICO EM METAL CROMAD, CONFORME PROJETO - FORNECIMENTO E INSTALAÇÃO</t>
  </si>
  <si>
    <t>6.16.15</t>
  </si>
  <si>
    <t>6.16.16</t>
  </si>
  <si>
    <t>6.16.17</t>
  </si>
  <si>
    <t>6.16.18</t>
  </si>
  <si>
    <t>55</t>
  </si>
  <si>
    <t>TORNEIRA DE MESA METALICA CROMADA BICA MÓVEL, CONFORME PROJETO - FORNECIMENTO E INSTALAÇÃO</t>
  </si>
  <si>
    <t>6.16.19</t>
  </si>
  <si>
    <t>56</t>
  </si>
  <si>
    <t>TORNEIRA DE PAREDE METALICA CROMADA, CONFORME PROJETO - FORNECIMENTO E INSTALAÇÃO</t>
  </si>
  <si>
    <t>6.16.20</t>
  </si>
  <si>
    <t>6.16.21</t>
  </si>
  <si>
    <t>6.16.22</t>
  </si>
  <si>
    <t>6.16.23</t>
  </si>
  <si>
    <t>6.16.24</t>
  </si>
  <si>
    <t>6.16.25</t>
  </si>
  <si>
    <t>6.16.26</t>
  </si>
  <si>
    <t>6.16.27</t>
  </si>
  <si>
    <t>6.16.28</t>
  </si>
  <si>
    <t>6.16.29</t>
  </si>
  <si>
    <t>6.16.30</t>
  </si>
  <si>
    <t>6.16.31</t>
  </si>
  <si>
    <t>100865</t>
  </si>
  <si>
    <t>BARRA DE APOIO LATERAL ARTICULADA, COM TRAVA, EM ACO INOX POLIDO, FIXADA NA PAREDE - FORNECIMENTO E INSTALAÇÃO. AF_01/2020</t>
  </si>
  <si>
    <t>6.16.32</t>
  </si>
  <si>
    <t>6.17</t>
  </si>
  <si>
    <t>6.17.1</t>
  </si>
  <si>
    <t>6.17.2</t>
  </si>
  <si>
    <t>6.17.3</t>
  </si>
  <si>
    <t>6.17.4</t>
  </si>
  <si>
    <t>93074</t>
  </si>
  <si>
    <t>CURVA EM COBRE, DN 15 MM, 45 GRAUS, SEM ANEL DE SOLDA, BOLSA X BOLSA, INSTALADO EM RAMAL DE DISTRIBUIÇÃO DE HIDRÁULICA PREDIAL - FORNECIMENTO E INSTALAÇÃO. AF_04/2022</t>
  </si>
  <si>
    <t>6.17.5</t>
  </si>
  <si>
    <t>6.17.6</t>
  </si>
  <si>
    <t>6.17.7</t>
  </si>
  <si>
    <t>6.17.8</t>
  </si>
  <si>
    <t>6.17.9</t>
  </si>
  <si>
    <t>6.18</t>
  </si>
  <si>
    <t>6.18.1</t>
  </si>
  <si>
    <t>6.18.1.1</t>
  </si>
  <si>
    <t>6.18.1.2</t>
  </si>
  <si>
    <t>6.18.2</t>
  </si>
  <si>
    <t>6.18.2.1</t>
  </si>
  <si>
    <t>94713</t>
  </si>
  <si>
    <t>ADAPTADOR COM FLANGES LIVRES, PVC, SOLDÁVEL, DN 75 MM X 2 1/2", INSTALADO EM RESERVAÇÃO PREDIAL DE ÁGUA - FORNECIMENTO E INSTALAÇÃO. AF_04/2024</t>
  </si>
  <si>
    <t>6.18.2.2</t>
  </si>
  <si>
    <t>6.18.2.3</t>
  </si>
  <si>
    <t>97488</t>
  </si>
  <si>
    <t>CURVA 90 GRAUS, EM AÇO, CONEXÃO SOLDADA, DN 65 (2 1/2"), INSTALADO EM REDE DE ALIMENTAÇÃO PARA HIDRANTE - FORNECIMENTO E INSTALAÇÃO. AF_01/2026</t>
  </si>
  <si>
    <t>6.18.2.4</t>
  </si>
  <si>
    <t>92377</t>
  </si>
  <si>
    <t>NIPLE, EM FERRO GALVANIZADO, DN 65 (2 1/2"), CONEXÃO ROSQUEADA, INSTALADO EM REDE DE ALIMENTAÇÃO PARA HIDRANTE - FORNECIMENTO E INSTALAÇÃO. AF_01/2026</t>
  </si>
  <si>
    <t>6.18.2.5</t>
  </si>
  <si>
    <t>6.18.2.6</t>
  </si>
  <si>
    <t>6.18.2.7</t>
  </si>
  <si>
    <t>92896</t>
  </si>
  <si>
    <t>UNIÃO, EM FERRO GALVANIZADO, DN 65 (2 1/2"), CONEXÃO ROSQUEADA, INSTALADO EM REDE DE ALIMENTAÇÃO PARA HIDRANTE - FORNECIMENTO E INSTALAÇÃO. AF_01/2026</t>
  </si>
  <si>
    <t>6.18.3</t>
  </si>
  <si>
    <t>6.18.3.1</t>
  </si>
  <si>
    <t>6.18.3.2</t>
  </si>
  <si>
    <t>6.18.3.3</t>
  </si>
  <si>
    <t>6.18.3.4</t>
  </si>
  <si>
    <t>6.18.3.5</t>
  </si>
  <si>
    <t>6.18.3.6</t>
  </si>
  <si>
    <t>6.18.3.7</t>
  </si>
  <si>
    <t>91943</t>
  </si>
  <si>
    <t>CAIXA RETANGULAR 4" X 4" MÉDIA (1,30 M DO PISO), PVC, INSTALADA EM PAREDE - FORNECIMENTO E INSTALAÇÃO. AF_03/2023</t>
  </si>
  <si>
    <t>6.18.3.8</t>
  </si>
  <si>
    <t>66</t>
  </si>
  <si>
    <t>6.18.3.9</t>
  </si>
  <si>
    <t>67</t>
  </si>
  <si>
    <t>CABO MULTIPOLAR DE COBRE, FLEXIVEL, CLASSE 4 OU 5, ISOLACAO EM HEPR, COBERTURA EM PVC-ST2, ANTICHAMA BWF-B, 0,6/1 KV, 3 CONDUTORES DE 1,5 MM2 - FORNECIMENTO E INSTALAÇÃO</t>
  </si>
  <si>
    <t>6.18.3.10</t>
  </si>
  <si>
    <t>68</t>
  </si>
  <si>
    <t>KIT - SISTEMA DE ALARME PCD COM INDICADOR AUDIOVISUAL - FORNECIMENTO E INSTALAÇÃO</t>
  </si>
  <si>
    <t>6.18.3.11</t>
  </si>
  <si>
    <t>69</t>
  </si>
  <si>
    <t>SIRENE AUDIOVISUAL TIPO ENDEREÇÁVEL - FORNECIMENTO E INSTALAÇÃO</t>
  </si>
  <si>
    <t>6.18.3.12</t>
  </si>
  <si>
    <t>70</t>
  </si>
  <si>
    <t>ACIONADOR MANUAL QUEBRA-VIDRO ENDEREÇÁVEL  - FORNECIMENTO E INSTALAÇÃO</t>
  </si>
  <si>
    <t>6.18.4</t>
  </si>
  <si>
    <t>6.18.4.1</t>
  </si>
  <si>
    <t>96765</t>
  </si>
  <si>
    <t>ABRIGO PARA HIDRANTE, 90X60X17CM, COM REGISTRO GLOBO ANGULAR 45 GRAUS 2 1/2", ADAPTADOR STORZ 2 1/2", MANGUEIRA DE INCÊNDIO 20M, REDUÇÃO 2 1/2" X 1 1/2" E ESGUICHO EM LATÃO 1 1/2" - FORNECIMENTO E INSTALAÇÃO. AF_01/2026</t>
  </si>
  <si>
    <t>6.18.4.2</t>
  </si>
  <si>
    <t>101798</t>
  </si>
  <si>
    <t>TAMPA PARA CAIXA TIPO R1, EM FERRO FUNDIDO, DIMENSÕES INTERNAS: 0,40 X 0,60 M - FORNECIMENTO E INSTALAÇÃO. AF_12/2020</t>
  </si>
  <si>
    <t>6.18.4.3</t>
  </si>
  <si>
    <t>6.18.5</t>
  </si>
  <si>
    <t>6.18.5.1</t>
  </si>
  <si>
    <t>6.18.5.2</t>
  </si>
  <si>
    <t>6.18.5.3</t>
  </si>
  <si>
    <t>6.18.6</t>
  </si>
  <si>
    <t>6.18.6.1</t>
  </si>
  <si>
    <t>6.19</t>
  </si>
  <si>
    <t>6.19.1</t>
  </si>
  <si>
    <t>6.19.1.1</t>
  </si>
  <si>
    <t>6.19.1.2</t>
  </si>
  <si>
    <t>6.19.1.3</t>
  </si>
  <si>
    <t>73</t>
  </si>
  <si>
    <t>QUADRO DE DISTRIBUIÇÃO DE ENERGIA EM CHAPA DE AÇO GALVANIZADO, DE EMBUTIR, COM BARRAMENTO TRIFÁSICO, PARA 46 DISJUNTORES DIN 100A - FORNECIMENTO E INSTALAÇÃO</t>
  </si>
  <si>
    <t>6.19.1.4</t>
  </si>
  <si>
    <t>74</t>
  </si>
  <si>
    <t>QUADRO DE DISTRIBUIÇÃO DE ENERGIA EM CHAPA DE AÇO GALVANIZADO, DE EMBUTIR, COM BARRAMENTO TRIFÁSICO, PARA 50 DISJUNTORES DIN 225A - FORNECIMENTO E INSTALAÇÃO</t>
  </si>
  <si>
    <t>6.19.1.5</t>
  </si>
  <si>
    <t>6.19.2</t>
  </si>
  <si>
    <t>6.19.2.1</t>
  </si>
  <si>
    <t>6.19.2.2</t>
  </si>
  <si>
    <t>6.19.2.3</t>
  </si>
  <si>
    <t>6.19.2.4</t>
  </si>
  <si>
    <t>93656</t>
  </si>
  <si>
    <t>DISJUNTOR MONOPOLAR TIPO DIN, CORRENTE NOMINAL DE 25A - FORNECIMENTO E INSTALAÇÃO. AF_07/2025</t>
  </si>
  <si>
    <t>6.19.2.5</t>
  </si>
  <si>
    <t>6.19.2.6</t>
  </si>
  <si>
    <t>93667</t>
  </si>
  <si>
    <t>DISJUNTOR TRIPOLAR TIPO DIN, CORRENTE NOMINAL DE 10A - FORNECIMENTO E INSTALAÇÃO. AF_07/2025</t>
  </si>
  <si>
    <t>6.19.2.7</t>
  </si>
  <si>
    <t>6.19.2.8</t>
  </si>
  <si>
    <t>6.19.2.9</t>
  </si>
  <si>
    <t>93672</t>
  </si>
  <si>
    <t>DISJUNTOR TRIPOLAR TIPO DIN, CORRENTE NOMINAL DE 40A - FORNECIMENTO E INSTALAÇÃO. AF_07/2025</t>
  </si>
  <si>
    <t>6.19.2.10</t>
  </si>
  <si>
    <t>101894</t>
  </si>
  <si>
    <t>DISJUNTOR TRIPOLAR TIPO NEMA, CORRENTE NOMINAL DE 60 ATÉ 100A - FORNECIMENTO E INSTALAÇÃO. AF_07/2025</t>
  </si>
  <si>
    <t>6.19.2.11</t>
  </si>
  <si>
    <t>75</t>
  </si>
  <si>
    <t>DISJUNTOR TERMOMAGNÉTICO TRIPOLAR , CORRENTE NOMINAL DE 160A - FORNECIMENTO E INSTALAÇÃO</t>
  </si>
  <si>
    <t>6.19.2.12</t>
  </si>
  <si>
    <t>76</t>
  </si>
  <si>
    <t>DISJUNTOR TETRAPOLAR TIPO DR, CORRENTE NOMINAL DE 10A - 30mA - FORNECIMENTO E INSTALAÇÃO</t>
  </si>
  <si>
    <t>6.19.2.13</t>
  </si>
  <si>
    <t>6.19.2.14</t>
  </si>
  <si>
    <t>6.19.2.15</t>
  </si>
  <si>
    <t>93676</t>
  </si>
  <si>
    <t>DISJUNTOR TETRAPOLAR TIPO DR, CORRENTE NOMINAL DE 25A - FORNECIMENTO E INSTALAÇÃO. AF_07/2025</t>
  </si>
  <si>
    <t>6.19.2.16</t>
  </si>
  <si>
    <t>6.19.2.17</t>
  </si>
  <si>
    <t>6.19.3</t>
  </si>
  <si>
    <t>6.19.3.1</t>
  </si>
  <si>
    <t>6.19.3.2</t>
  </si>
  <si>
    <t>6.19.3.3</t>
  </si>
  <si>
    <t>91866</t>
  </si>
  <si>
    <t>ELETRODUTO RÍGIDO ROSCÁVEL, PVC, DN 20 MM (1/2"), PARA CIRCUITOS TERMINAIS, INSTALADO EM LAJE - FORNECIMENTO E INSTALAÇÃO. AF_03/2023</t>
  </si>
  <si>
    <t>6.19.3.4</t>
  </si>
  <si>
    <t>81</t>
  </si>
  <si>
    <t>ELETRODUTO RIGIDO, EM ACO ZINCADO OU GALVANIZADO, TIPO PESADO, DN=1", APARENTE - FORNECIMENTO E INSTALAÇÃO</t>
  </si>
  <si>
    <t>6.19.3.5</t>
  </si>
  <si>
    <t>82</t>
  </si>
  <si>
    <t>ELETRODUTO EM ACO ZINCADO OU GALVANIZADO DN=1 1/2", APARENTE - FORNECIMENTO E INSTALAÇÃO</t>
  </si>
  <si>
    <t>6.19.3.6</t>
  </si>
  <si>
    <t>6.19.3.7</t>
  </si>
  <si>
    <t>6.19.3.8</t>
  </si>
  <si>
    <t>6.19.3.9</t>
  </si>
  <si>
    <t>86</t>
  </si>
  <si>
    <t>ELETRODUTO EM ACO ZINCADO OU GALVANIZADO DN=4", APARENTE - FORNECIMENTO E INSTALAÇÃO</t>
  </si>
  <si>
    <t>6.19.3.10</t>
  </si>
  <si>
    <t>6.19.3.11</t>
  </si>
  <si>
    <t>97887</t>
  </si>
  <si>
    <t>CAIXA ENTERRADA ELÉTRICA RETANGULAR, EM ALVENARIA COM TIJOLOS CERÂMICOS MACIÇOS, FUNDO COM BRITA, DIMENSÕES INTERNAS: 0,4X0,4X0,4 M. AF_12/2020</t>
  </si>
  <si>
    <t>6.19.3.12</t>
  </si>
  <si>
    <t>11250</t>
  </si>
  <si>
    <t>CAIXA DE PASSAGEM/ LUZ / TELEFONIA, DE EMBUTIR, EM CHAPA DE ACO GALVANIZADO, DIMENSOES 20 X 20 X *12* CM (PADRAO CONCESSIONARIA LOCAL)</t>
  </si>
  <si>
    <t>6.19.3.13</t>
  </si>
  <si>
    <t>11251</t>
  </si>
  <si>
    <t>CAIXA DE PASSAGEM/ LUZ / TELEFONIA, DE EMBUTIR, EM CHAPA DE ACO GALVANIZADO, DIMENSOES 40 X 40 X *12* CM (PADRAO CONCESSIONARIA LOCAL)</t>
  </si>
  <si>
    <t>6.19.3.14</t>
  </si>
  <si>
    <t>6.19.3.15</t>
  </si>
  <si>
    <t>6.19.3.16</t>
  </si>
  <si>
    <t>92658</t>
  </si>
  <si>
    <t>LUVA, EM FERRO GALVANIZADO, CONEXÃO ROSQUEADA, DN 25 (1"), INSTALADO EM REDE DE ALIMENTAÇÃO PARA SPRINKLER - FORNECIMENTO E INSTALAÇÃO. AF_01/2026</t>
  </si>
  <si>
    <t>6.19.3.17</t>
  </si>
  <si>
    <t>6.19.3.18</t>
  </si>
  <si>
    <t>92662</t>
  </si>
  <si>
    <t>LUVA, EM FERRO GALVANIZADO, CONEXÃO ROSQUEADA, DN 40 (1 1/2"), INSTALADO EM REDE DE ALIMENTAÇÃO PARA SPRINKLER - FORNECIMENTO E INSTALAÇÃO. AF_01/2026</t>
  </si>
  <si>
    <t>6.19.3.19</t>
  </si>
  <si>
    <t>92660</t>
  </si>
  <si>
    <t>LUVA, EM FERRO GALVANIZADO, CONEXÃO ROSQUEADA, DN 32 (1 1/4"), INSTALADO EM REDE DE ALIMENTAÇÃO PARA SPRINKLER - FORNECIMENTO E INSTALAÇÃO. AF_01/2026</t>
  </si>
  <si>
    <t>6.19.3.20</t>
  </si>
  <si>
    <t>6.19.3.21</t>
  </si>
  <si>
    <t>92664</t>
  </si>
  <si>
    <t>LUVA, EM FERRO GALVANIZADO, CONEXÃO ROSQUEADA, DN 50 (2"), INSTALADO EM REDE DE ALIMENTAÇÃO PARA SPRINKLER - FORNECIMENTO E INSTALAÇÃO. AF_01/2026</t>
  </si>
  <si>
    <t>6.19.3.22</t>
  </si>
  <si>
    <t>6.19.3.23</t>
  </si>
  <si>
    <t>92668</t>
  </si>
  <si>
    <t>LUVA, EM FERRO GALVANIZADO, CONEXÃO ROSQUEADA, DN 80 (3"), INSTALADO EM REDE DE ALIMENTAÇÃO PARA SPRINKLER - FORNECIMENTO E INSTALAÇÃO. AF_01/2026</t>
  </si>
  <si>
    <t>6.19.3.24</t>
  </si>
  <si>
    <t>95789</t>
  </si>
  <si>
    <t>CONDULETE DE ALUMÍNIO, TIPO LR, PARA ELETRODUTO DE AÇO GALVANIZADO DN 25 MM (1''), APARENTE - FORNECIMENTO E INSTALAÇÃO. AF_01/2026</t>
  </si>
  <si>
    <t>6.19.3.25</t>
  </si>
  <si>
    <t>95787</t>
  </si>
  <si>
    <t>CONDULETE DE ALUMÍNIO, TIPO LR, PARA ELETRODUTO DE AÇO GALVANIZADO DN 20 MM (3/4''), APARENTE - FORNECIMENTO E INSTALAÇÃO. AF_01/2026</t>
  </si>
  <si>
    <t>6.19.3.26</t>
  </si>
  <si>
    <t>95796</t>
  </si>
  <si>
    <t>CONDULETE DE ALUMÍNIO, TIPO T, PARA ELETRODUTO DE AÇO GALVANIZADO DN 25 MM (1''), APARENTE - FORNECIMENTO E INSTALAÇÃO. AF_01/2026</t>
  </si>
  <si>
    <t>6.19.3.27</t>
  </si>
  <si>
    <t>95795</t>
  </si>
  <si>
    <t>CONDULETE DE ALUMÍNIO, TIPO T, PARA ELETRODUTO DE AÇO GALVANIZADO DN 20 MM (3/4''), APARENTE - FORNECIMENTO E INSTALAÇÃO. AF_01/2026</t>
  </si>
  <si>
    <t>6.19.4</t>
  </si>
  <si>
    <t>6.19.4.1</t>
  </si>
  <si>
    <t>6.19.4.2</t>
  </si>
  <si>
    <t>6.19.4.3</t>
  </si>
  <si>
    <t>6.19.4.4</t>
  </si>
  <si>
    <t>6.19.4.5</t>
  </si>
  <si>
    <t>6.19.4.6</t>
  </si>
  <si>
    <t>6.19.4.7</t>
  </si>
  <si>
    <t>91931</t>
  </si>
  <si>
    <t>CABO DE COBRE FLEXÍVEL ISOLADO, 6 MM², ANTI-CHAMA 0,6/1,0 KV, PARA CIRCUITOS TERMINAIS - FORNECIMENTO E INSTALAÇÃO. AF_03/2023</t>
  </si>
  <si>
    <t>6.19.4.8</t>
  </si>
  <si>
    <t>101560</t>
  </si>
  <si>
    <t xml:space="preserve">CABO DE COBRE FLEXÍVEL ISOLADO, 10 MM², 0,6/1,0 KV - FORNECIMENTO E INSTALAÇÃO. </t>
  </si>
  <si>
    <t>6.19.4.9</t>
  </si>
  <si>
    <t>101561</t>
  </si>
  <si>
    <t xml:space="preserve">CABO DE COBRE FLEXÍVEL ISOLADO, 16 MM², 0,6/1,0 KV - FORNECIMENTO E INSTALAÇÃO. </t>
  </si>
  <si>
    <t>6.19.4.10</t>
  </si>
  <si>
    <t>92986</t>
  </si>
  <si>
    <t>CABO DE COBRE FLEXÍVEL ISOLADO, 35 MM², ANTI-CHAMA 0,6/1,0 KV, PARA REDE ENTERRADA DE DISTRIBUIÇÃO DE ENERGIA ELÉTRICA - FORNECIMENTO E INSTALAÇÃO. AF_12/2021</t>
  </si>
  <si>
    <t>6.19.4.11</t>
  </si>
  <si>
    <t>92990</t>
  </si>
  <si>
    <t>CABO DE COBRE FLEXÍVEL ISOLADO, 70 MM², ANTI-CHAMA 0,6/1,0 KV, PARA REDE ENTERRADA DE DISTRIBUIÇÃO DE ENERGIA ELÉTRICA - FORNECIMENTO E INSTALAÇÃO. AF_12/2021</t>
  </si>
  <si>
    <t>6.19.4.12</t>
  </si>
  <si>
    <t>92992</t>
  </si>
  <si>
    <t>CABO DE COBRE FLEXÍVEL ISOLADO, 95 MM², ANTI-CHAMA 0,6/1,0 KV, PARA REDE ENTERRADA DE DISTRIBUIÇÃO DE ENERGIA ELÉTRICA - FORNECIMENTO E INSTALAÇÃO. AF_12/2021</t>
  </si>
  <si>
    <t>6.19.4.13</t>
  </si>
  <si>
    <t>6.19.5</t>
  </si>
  <si>
    <t>6.19.5.1</t>
  </si>
  <si>
    <t>6.19.5.2</t>
  </si>
  <si>
    <t>6.19.5.3</t>
  </si>
  <si>
    <t>88</t>
  </si>
  <si>
    <t>ELETROCALHA LISA OU PERFURADA EM AÇO GALVANIZADO, LARGURA 50MM E ALTURA 50MM, INCLUSIVE EMENDA E FIXAÇÃO - FORNECIMENTO E INSTALAÇÃO</t>
  </si>
  <si>
    <t>6.19.5.4</t>
  </si>
  <si>
    <t>97315</t>
  </si>
  <si>
    <t>TÊ HORIZONTAL 90º, PARA ELETROCALHA, LISA OU PERFURADA EM AÇO GALVANIZADO, LARGURA DE 100MM E ALTURA DE 50MM - FORNECIMENTO E INSTALAÇÃO. AF_04/2023</t>
  </si>
  <si>
    <t>6.19.5.5</t>
  </si>
  <si>
    <t>89</t>
  </si>
  <si>
    <t>TÊ HORIZONTAL 90º, PARA ELETROCALHA, LISA OU PERFURADA EM AÇO GALVANIZADO, LARGURA DE 50MM E ALTURA DE 50MM - FORNECIMENTO E INSTALAÇÃO</t>
  </si>
  <si>
    <t>6.19.5.6</t>
  </si>
  <si>
    <t>90</t>
  </si>
  <si>
    <t>PERFILADO PERFURADO 38X38 MM - FORNECIMENTO E INSTALAÇÃO</t>
  </si>
  <si>
    <t>6.19.6</t>
  </si>
  <si>
    <t>6.19.6.1</t>
  </si>
  <si>
    <t>6.19.6.2</t>
  </si>
  <si>
    <t>6.19.6.3</t>
  </si>
  <si>
    <t>91955</t>
  </si>
  <si>
    <t>INTERRUPTOR PARALELO (1 MÓDULO), 10A/250V, INCLUINDO SUPORTE E PLACA - FORNECIMENTO E INSTALAÇÃO. AF_03/2023</t>
  </si>
  <si>
    <t>6.19.6.4</t>
  </si>
  <si>
    <t>6.19.6.5</t>
  </si>
  <si>
    <t>6.19.6.6</t>
  </si>
  <si>
    <t>6.19.6.7</t>
  </si>
  <si>
    <t>6.19.6.8</t>
  </si>
  <si>
    <t>91969</t>
  </si>
  <si>
    <t>INTERRUPTOR PARALELO (3 MÓDULOS), 10A/250V, INCLUINDO SUPORTE E PLACA - FORNECIMENTO E INSTALAÇÃO. AF_03/2023</t>
  </si>
  <si>
    <t>6.19.6.9</t>
  </si>
  <si>
    <t>92033</t>
  </si>
  <si>
    <t>INTERRUPTOR PARALELO (2 MÓDULOS) COM 1 TOMADA DE EMBUTIR 2P+T 10 A, INCLUINDO SUPORTE E PLACA - FORNECIMENTO E INSTALAÇÃO. AF_03/2023</t>
  </si>
  <si>
    <t>6.19.6.10</t>
  </si>
  <si>
    <t>6.19.6.11</t>
  </si>
  <si>
    <t>6.19.6.12</t>
  </si>
  <si>
    <t>205</t>
  </si>
  <si>
    <t>LUMINÁRIA PAINEL LED DE EMBUTIR 40X40CM - 32W - FORNECIMENTO E INSTALAÇÃO</t>
  </si>
  <si>
    <t>6.19.6.13</t>
  </si>
  <si>
    <t>206</t>
  </si>
  <si>
    <t>LUMINÁRIA PAINEL LED DE EMBUTIR 30X120CM - 40W - FORNECIMENTO E INSTALAÇÃO</t>
  </si>
  <si>
    <t>6.19.6.14</t>
  </si>
  <si>
    <t>100903</t>
  </si>
  <si>
    <t>LÂMPADA TUBULAR LED DE 18/20 W, COM SOQUETE, BASE G13 - FORNECIMENTO E INSTALAÇÃO. AF_09/2024_PS</t>
  </si>
  <si>
    <t>6.19.6.15</t>
  </si>
  <si>
    <t>204</t>
  </si>
  <si>
    <t>REFLETOR LED - 200W - TONALIDADE FRIA - FLUXO LUMINOSO MÍNIMO 14000 LÚMENS - EM INVÓLUCRO METÁLICO - FORNECIMENTO E INSTALAÇÃO</t>
  </si>
  <si>
    <t>6.19.6.16</t>
  </si>
  <si>
    <t>207</t>
  </si>
  <si>
    <t>LUMINÁRIA TARTARUGA LED 24W - FORNECIMENTO E INSTALAÇÃO</t>
  </si>
  <si>
    <t>6.19.6.17</t>
  </si>
  <si>
    <t>208</t>
  </si>
  <si>
    <t>SPOT BALIZADOR DE  PISO 12W LED - FORNECIMENTO E INSTALAÇÃO</t>
  </si>
  <si>
    <t>6.20</t>
  </si>
  <si>
    <t>6.20.1</t>
  </si>
  <si>
    <t>6.20.1.1</t>
  </si>
  <si>
    <t>6.20.1.2</t>
  </si>
  <si>
    <t>6.20.1.3</t>
  </si>
  <si>
    <t>106034</t>
  </si>
  <si>
    <t>TUBO EM COBRE FLEXÍVEL, DN 3/4", COM ISOLAMENTO, INSTALADO EM RAMAL DE ALIMENTAÇÃO DE AR-CONDICIONADO - FORNECIMENTO E INSTALAÇÃO. AF_07/2025</t>
  </si>
  <si>
    <t>6.20.1.4</t>
  </si>
  <si>
    <t>97330</t>
  </si>
  <si>
    <t>TUBO EM COBRE FLEXÍVEL, DN 5/8", COM ISOLAMENTO, INSTALADO EM RAMAL DE ALIMENTAÇÃO DE AR-CONDICIONADO - FORNECIMENTO E INSTALAÇÃO. AF_07/2025</t>
  </si>
  <si>
    <t>6.20.1.5</t>
  </si>
  <si>
    <t>97329</t>
  </si>
  <si>
    <t>TUBO EM COBRE FLEXÍVEL, DN 1/2", COM ISOLAMENTO, INSTALADO EM RAMAL DE ALIMENTAÇÃO DE AR-CONDICIONADO - FORNECIMENTO E INSTALAÇÃO. AF_07/2025</t>
  </si>
  <si>
    <t>6.20.1.6</t>
  </si>
  <si>
    <t>92</t>
  </si>
  <si>
    <t>VIGA METÁLICA EM PERFIL LAMINADO OU SOLDADO EM AÇO ESTRUTURAL, COM CONEXÕES PARAFUSADAS, INCLUSOS MÃO DE OBRA, TRANSPORTE E IÇAMENTO UTILIZANDO GUINDASTE - FORNECIMENTO E INSTALAÇÃO</t>
  </si>
  <si>
    <t>6.20.2</t>
  </si>
  <si>
    <t>6.20.2.1</t>
  </si>
  <si>
    <t>6.20.2.2</t>
  </si>
  <si>
    <t>6.20.2.3</t>
  </si>
  <si>
    <t>BUCHA DE REDUÇÃO, LONGA, PVC, SOLDÁVEL, DN 40 X 25 MM, INSTALADO EM PRUMADA DE ÁGUA - FORNECIMENTO E INSTALAÇÃO. AF_06/2022</t>
  </si>
  <si>
    <t>6.20.2.4</t>
  </si>
  <si>
    <t>103978</t>
  </si>
  <si>
    <t>TUBO, PVC, SOLDÁVEL, DE 40MM, INSTALADO EM RAMAL DE DISTRIBUIÇÃO DE ÁGUA - FORNECIMENTO E INSTALAÇÃO. AF_06/2022</t>
  </si>
  <si>
    <t>6.20.2.5</t>
  </si>
  <si>
    <t>103981</t>
  </si>
  <si>
    <t>JOELHO 45 GRAUS, PVC, SOLDÁVEL, DN 40MM, INSTALADO EM RAMAL DE DISTRIBUIÇÃO DE ÁGUA - FORNECIMENTO E INSTALAÇÃO. AF_06/2022</t>
  </si>
  <si>
    <t>6.20.2.6</t>
  </si>
  <si>
    <t>JOELHO 90 GRAUS, PVC, SOLDÁVEL, DN 40MM, INSTALADO EM PRUMADA DE ÁGUA - FORNECIMENTO E INSTALAÇÃO. AF_06/2022</t>
  </si>
  <si>
    <t>6.20.2.7</t>
  </si>
  <si>
    <t>6.21</t>
  </si>
  <si>
    <t>6.21.1</t>
  </si>
  <si>
    <t>EQUIPAMENTOS PASSIVOS</t>
  </si>
  <si>
    <t>6.21.1.1</t>
  </si>
  <si>
    <t>98301</t>
  </si>
  <si>
    <t>PATCH PANEL 24 PORTAS, CATEGORIA 5E - FORNECIMENTO E INSTALAÇÃO. AF_08/2025</t>
  </si>
  <si>
    <t>6.21.1.2</t>
  </si>
  <si>
    <t>98305</t>
  </si>
  <si>
    <t>RACK FECHADO 44U PARA SERVIDOR - FORNECIMENTO E INSTALAÇÃO. AF_08/2025</t>
  </si>
  <si>
    <t>6.21.1.3</t>
  </si>
  <si>
    <t>6.21.1.4</t>
  </si>
  <si>
    <t>6.21.1.5</t>
  </si>
  <si>
    <t>6.21.2</t>
  </si>
  <si>
    <t>CABOS</t>
  </si>
  <si>
    <t>6.21.2.1</t>
  </si>
  <si>
    <t>6.21.3</t>
  </si>
  <si>
    <t>6.21.3.1</t>
  </si>
  <si>
    <t>6.21.3.2</t>
  </si>
  <si>
    <t>6.21.3.3</t>
  </si>
  <si>
    <t>91875</t>
  </si>
  <si>
    <t>LUVA PARA ELETRODUTO, PVC, ROSCÁVEL, DN 25 MM (3/4"), PARA CIRCUITOS TERMINAIS, INSTALADA EM FORRO - FORNECIMENTO E INSTALAÇÃO. AF_03/2023</t>
  </si>
  <si>
    <t>6.21.3.4</t>
  </si>
  <si>
    <t>6.21.3.5</t>
  </si>
  <si>
    <t>6.21.3.6</t>
  </si>
  <si>
    <t>92370</t>
  </si>
  <si>
    <t>LUVA, EM FERRO GALVANIZADO, DN 25 (1"), CONEXÃO ROSQUEADA, INSTALADO EM REDE DE ALIMENTAÇÃO PARA HIDRANTE - FORNECIMENTO E INSTALAÇÃO. AF_01/2026</t>
  </si>
  <si>
    <t>6.21.3.7</t>
  </si>
  <si>
    <t>6.21.3.8</t>
  </si>
  <si>
    <t>6.21.3.9</t>
  </si>
  <si>
    <t>92666</t>
  </si>
  <si>
    <t>LUVA, EM FERRO GALVANIZADO, CONEXÃO ROSQUEADA, DN 65 (2 1/2"), INSTALADO EM REDE DE ALIMENTAÇÃO PARA SPRINKLER - FORNECIMENTO E INSTALAÇÃO. AF_01/2026</t>
  </si>
  <si>
    <t>6.21.3.10</t>
  </si>
  <si>
    <t>6.21.3.11</t>
  </si>
  <si>
    <t>6.21.4</t>
  </si>
  <si>
    <t>6.21.4.1</t>
  </si>
  <si>
    <t>96</t>
  </si>
  <si>
    <t>CAIXA DE CONCRETO ARMADO PRE-MOLDADO, COM FUNDO E TAMPA, DIMENSOES DE 0,30 X 0,30 X 0,30 M - FORNECIMENTO E INSTALAÇÃO</t>
  </si>
  <si>
    <t>6.21.4.2</t>
  </si>
  <si>
    <t>101795</t>
  </si>
  <si>
    <t>CAIXA ENTERRADA PARA INSTALAÇÕES TELEFÔNICAS TIPO R1, EM ALVENARIA COM BLOCOS DE CONCRETO, DIMENSÕES INTERNAS: 0,35X0,60X0,60 M, EXCLUINDO TAMPÃO. AF_12/2020</t>
  </si>
  <si>
    <t>6.21.4.3</t>
  </si>
  <si>
    <t>6.21.4.4</t>
  </si>
  <si>
    <t>100556</t>
  </si>
  <si>
    <t>CAIXA DE PASSAGEM PARA TELEFONE 15X15X10CM (SOBREPOR) - FORNECIMENTO E INSTALAÇÃO. AF_08/2025</t>
  </si>
  <si>
    <t>6.21.4.5</t>
  </si>
  <si>
    <t>97</t>
  </si>
  <si>
    <t>6.21.4.6</t>
  </si>
  <si>
    <t>98</t>
  </si>
  <si>
    <t>6.21.5</t>
  </si>
  <si>
    <t>6.21.5.1</t>
  </si>
  <si>
    <t>6.21.5.2</t>
  </si>
  <si>
    <t>91863</t>
  </si>
  <si>
    <t>ELETRODUTO RÍGIDO ROSCÁVEL, PVC, DN 25 MM (3/4"), PARA CIRCUITOS TERMINAIS, INSTALADO EM FORRO - FORNECIMENTO E INSTALAÇÃO. AF_03/2023</t>
  </si>
  <si>
    <t>6.21.5.3</t>
  </si>
  <si>
    <t>91864</t>
  </si>
  <si>
    <t>ELETRODUTO RÍGIDO ROSCÁVEL, PVC, DN 32 MM (1"), PARA CIRCUITOS TERMINAIS, INSTALADO EM FORRO - FORNECIMENTO E INSTALAÇÃO. AF_03/2023</t>
  </si>
  <si>
    <t>6.21.5.4</t>
  </si>
  <si>
    <t>6.21.5.5</t>
  </si>
  <si>
    <t>6.21.5.6</t>
  </si>
  <si>
    <t>6.21.5.7</t>
  </si>
  <si>
    <t>6.21.5.8</t>
  </si>
  <si>
    <t>6.21.5.9</t>
  </si>
  <si>
    <t>6.21.5.10</t>
  </si>
  <si>
    <t>6.22</t>
  </si>
  <si>
    <t>6.22.1</t>
  </si>
  <si>
    <t>6.22.2</t>
  </si>
  <si>
    <t>6.23</t>
  </si>
  <si>
    <t>6.23.1</t>
  </si>
  <si>
    <t>6.23.2</t>
  </si>
  <si>
    <t>92884</t>
  </si>
  <si>
    <t>ARMAÇÃO UTILIZANDO AÇO CA-25 DE 10,0 MM - MONTAGEM. AF_06/2022</t>
  </si>
  <si>
    <t>6.23.3</t>
  </si>
  <si>
    <t>6.23.4</t>
  </si>
  <si>
    <t>6.23.5</t>
  </si>
  <si>
    <t>6.23.6</t>
  </si>
  <si>
    <t>6.23.7</t>
  </si>
  <si>
    <t>6.23.8</t>
  </si>
  <si>
    <t>6.23.9</t>
  </si>
  <si>
    <t>6.23.10</t>
  </si>
  <si>
    <t>6.23.11</t>
  </si>
  <si>
    <t>6.23.12</t>
  </si>
  <si>
    <t>6.23.13</t>
  </si>
  <si>
    <t>6.23.14</t>
  </si>
  <si>
    <t>101</t>
  </si>
  <si>
    <t>TERMINAL A COMPRESSAO EM COBRE ESTANHADO PARA CABO 50 MM2, 1 FURO E 1 COMPRESSAO, PARA PARAFUSO DE FIXACAO M8 - FORNECIMENTO E INSTALAÇÃO</t>
  </si>
  <si>
    <t>6.24</t>
  </si>
  <si>
    <t>SISTEMAS COMPLEMENTARES</t>
  </si>
  <si>
    <t>6.24.1</t>
  </si>
  <si>
    <t>6.24.2</t>
  </si>
  <si>
    <t>6.24.3</t>
  </si>
  <si>
    <t>6.24.4</t>
  </si>
  <si>
    <t>6.24.5</t>
  </si>
  <si>
    <t>106</t>
  </si>
  <si>
    <t>TUBO AÇO GALVANIZADO D=3" P/BICICLETÁRIO, DIMENSÃO: H=75CM, L=150 CM, FIXADO EM BASE DE CONCRETO, PINTADO C/ESMALTE SINTETICO, EXCETO BASE DE CONCRETO E PINTURA DE ACABAMENTO - FORNECIMENTO E INSTALAÇÃO</t>
  </si>
  <si>
    <t>6.24.6</t>
  </si>
  <si>
    <t>107</t>
  </si>
  <si>
    <t>BANCO EM ALVENARIA, TAMPO EM CONCRETO, C/ENCOSTO H=80cm - INCLUSO PINTURA - CONFORME PROJETO - FORNECIMENTO E INSTALAÇÃO</t>
  </si>
  <si>
    <t>6.24.7</t>
  </si>
  <si>
    <t>PORTA OBJETO EM GRANITO CINZA ANDORINHA, ESPESSURA 2,5 CM - FORNECIMENTO E INSTALAÇÃO</t>
  </si>
  <si>
    <t>6.24.8</t>
  </si>
  <si>
    <t>108</t>
  </si>
  <si>
    <t>BANCO EM ALVENARIA REVESTIDO EM CERÂMICA - FORNECIMENTO E INSTALAÇÃO</t>
  </si>
  <si>
    <t>6.24.9</t>
  </si>
  <si>
    <t>109</t>
  </si>
  <si>
    <t>PEITORIL LINEAR EM GRANITO OU MÁRMORE, L = 24CM, COMPRIMENTO DE ATÉ 2M, ASSENTADO COM ARGAMASSA 1:6 COM ADITIVO - FORNECIMENTO E INSTALAÇÃO</t>
  </si>
  <si>
    <t>6.24.10</t>
  </si>
  <si>
    <t>6.24.11</t>
  </si>
  <si>
    <t>110</t>
  </si>
  <si>
    <t>CONJUNTO PARA QUADRA DE VOLEI COM POSTES EM TUBO DE ACO GALVANIZADO 3", PINTURA EM TINTA ESMALTE SINTETICO, REDE DE NYLON COM 2 MM, MALHA 10 X 10 CM E ANTENAS OFICIAIS EM FIBRA DE VIDRO - FORNECIMENTO E INSTALAÇÃO</t>
  </si>
  <si>
    <t>6.24.12</t>
  </si>
  <si>
    <t>111</t>
  </si>
  <si>
    <t>CONJUNTO PARA FUTSAL COM PAR DE TRAVES OFICIAIS DE 3,00 X 2,00 M EM TUBO DE ACO GALVANIZADO 3" COM REQUADROS EM TUBO DE 1", PINTURA EM PRIMER COM TINTA ESMALTE SINTETICO E REDES DE POLIETILENO FIO 4 MM - FORNECIMENTO E INSTALAÇÃO</t>
  </si>
  <si>
    <t>6.24.13</t>
  </si>
  <si>
    <t>103769</t>
  </si>
  <si>
    <t>PAR DE TABELAS DE BASQUETE DE COMPENSADO NAVAL, COM AROS E REDES - FORNECIMENTO E INSTALAÇÃO. AF_03/2022</t>
  </si>
  <si>
    <t>6.25</t>
  </si>
  <si>
    <t>6.25.1</t>
  </si>
  <si>
    <t>6.25.2</t>
  </si>
  <si>
    <t>7</t>
  </si>
  <si>
    <t>SUBESTAÇÃO 300 KVA - 25KV</t>
  </si>
  <si>
    <t>7.1</t>
  </si>
  <si>
    <t>ESTRUTURAL</t>
  </si>
  <si>
    <t>7.1.1</t>
  </si>
  <si>
    <t>INFRAESTRUTURA</t>
  </si>
  <si>
    <t>7.1.1.1</t>
  </si>
  <si>
    <t>7.1.1.2</t>
  </si>
  <si>
    <t>92767</t>
  </si>
  <si>
    <t>ARMAÇÃO DE LAJE DE ESTRUTURA CONVENCIONAL DE CONCRETO ARMADO UTILIZANDO AÇO CA-60 DE 4,2 MM - MONTAGEM. AF_06/2022</t>
  </si>
  <si>
    <t>7.1.1.3</t>
  </si>
  <si>
    <t>7.1.1.4</t>
  </si>
  <si>
    <t>7.1.1.5</t>
  </si>
  <si>
    <t>7.1.1.6</t>
  </si>
  <si>
    <t>7.1.1.7</t>
  </si>
  <si>
    <t>7.1.1.8</t>
  </si>
  <si>
    <t>7.1.1.9</t>
  </si>
  <si>
    <t>CONCRETO USINADO BOMBEAVEL - FCK=30 MPA, COM USO DE BOMBA - LANÇAMENTO, ADENSAMENTO E ACABAMENTO.</t>
  </si>
  <si>
    <t>7.1.1.10</t>
  </si>
  <si>
    <t>7.1.2</t>
  </si>
  <si>
    <t>SUPRAESTRUTURA</t>
  </si>
  <si>
    <t>7.1.2.1</t>
  </si>
  <si>
    <t>7.1.2.2</t>
  </si>
  <si>
    <t>7.1.2.3</t>
  </si>
  <si>
    <t>7.1.2.4</t>
  </si>
  <si>
    <t>7.1.2.5</t>
  </si>
  <si>
    <t>92769</t>
  </si>
  <si>
    <t>ARMAÇÃO DE LAJE DE ESTRUTURA CONVENCIONAL DE CONCRETO ARMADO UTILIZANDO AÇO CA-50 DE 6,3 MM - MONTAGEM. AF_06/2022</t>
  </si>
  <si>
    <t>7.1.2.6</t>
  </si>
  <si>
    <t>92456</t>
  </si>
  <si>
    <t>MONTAGEM E DESMONTAGEM DE FÔRMA DE VIGA, ESCORAMENTO METÁLICO, PÉ-DIREITO SIMPLES, EM CHAPA DE MADEIRA RESINADA, 4 UTILIZAÇÕES. AF_09/2020</t>
  </si>
  <si>
    <t>7.1.2.7</t>
  </si>
  <si>
    <t>92419</t>
  </si>
  <si>
    <t>MONTAGEM E DESMONTAGEM DE FÔRMA DE PILARES RETANGULARES E ESTRUTURAS SIMILARES, PÉ-DIREITO SIMPLES, EM CHAPA DE MADEIRA COMPENSADA RESINADA, 4 UTILIZAÇÕES. AF_09/2020</t>
  </si>
  <si>
    <t>7.1.2.8</t>
  </si>
  <si>
    <t>7.1.2.9</t>
  </si>
  <si>
    <t>7.2</t>
  </si>
  <si>
    <t>VEDAÇÕES</t>
  </si>
  <si>
    <t>7.2.1</t>
  </si>
  <si>
    <t>7.2.1.1</t>
  </si>
  <si>
    <t>7.2.1.2</t>
  </si>
  <si>
    <t>7.2.2</t>
  </si>
  <si>
    <t>REVESTIMENTO</t>
  </si>
  <si>
    <t>7.2.2.1</t>
  </si>
  <si>
    <t>CHAPISCO APLICADO EM ALVENARIA (COM PRESENÇA DE VÃOS) E ESTRUTURAS DE CONCRETO DE FACHADA, COM COLHER DE PEDREIRO. ARGAMASSA TRAÇO 1:3 COM PREPARO EM BETONEIRA 400L. AF_10/2022</t>
  </si>
  <si>
    <t>7.2.2.2</t>
  </si>
  <si>
    <t>EMBOÇO/MASSA ÚNICA EM ARGAMASSA TRAÇO 1:2:8, PREPARO MECÂNICO COM BETONEIRA 400 L, APLICADA MANUALMENTE EM PANOS CEGOS DE FACHADA (SEM PRESENÇA DE VÃOS), ESPESSURA DE 25 MM. AF_08/2022</t>
  </si>
  <si>
    <t>7.2.2.3</t>
  </si>
  <si>
    <t>7.2.2.4</t>
  </si>
  <si>
    <t>7.2.2.5</t>
  </si>
  <si>
    <t>7.2.3</t>
  </si>
  <si>
    <t>7.2.3.1</t>
  </si>
  <si>
    <t>232</t>
  </si>
  <si>
    <t xml:space="preserve">JANELA EM ALUMÍNIO ANODIZADO, TIPO FIXA VENEZIANA VENTILADA, FIXAÇÃO COM PARAFUSO, VEDAÇÃO COM SILICONE - CONFORME PROJETO - FORNECIMENTO E INSTALAÇÃO.  </t>
  </si>
  <si>
    <t>7.2.3.2</t>
  </si>
  <si>
    <t>PORTA EM ALUMÍNIO DE ABRIR TIPO VENEZIANA COM GUARNIÇÃO, FIXAÇÃO COM PARAFUSOS - FORNECIMENTO E INSTALAÇÃO. AF_10/2025</t>
  </si>
  <si>
    <t>7.3</t>
  </si>
  <si>
    <t>7.3.1</t>
  </si>
  <si>
    <t>EQUIPAMENTOS</t>
  </si>
  <si>
    <t>7.3.1.1</t>
  </si>
  <si>
    <t>102108</t>
  </si>
  <si>
    <t>TRANSFORMADOR DE DISTRIBUIÇÃO, 300 KVA, TRIFÁSICO, 60 HZ, CLASSE 25 KV, IMERSO EM ÓLEO MINERAL, INSTALAÇÃO EM POSTE (NÃO INCLUSO SUPORTE) - FORNECIMENTO E INSTALAÇÃO. AF_12/2020</t>
  </si>
  <si>
    <t>7.3.1.2</t>
  </si>
  <si>
    <t>216</t>
  </si>
  <si>
    <t>POSTE DE CONCRETO CIRCULAR, ALTURA DE 13M, RESISTÊNCIA DE 1000DAN - FORNECIMENTO E ASSENTAMENTO</t>
  </si>
  <si>
    <t>7.3.2</t>
  </si>
  <si>
    <t>CABOS DE COBRE</t>
  </si>
  <si>
    <t>7.3.2.1</t>
  </si>
  <si>
    <t>7.3.2.2</t>
  </si>
  <si>
    <t>91933</t>
  </si>
  <si>
    <t>CABO DE COBRE FLEXÍVEL ISOLADO, 10 MM², ANTI-CHAMA 0,6/1,0 KV, PARA CIRCUITOS TERMINAIS - FORNECIMENTO E INSTALAÇÃO. AF_03/2023</t>
  </si>
  <si>
    <t>7.3.2.3</t>
  </si>
  <si>
    <t>7.3.2.4</t>
  </si>
  <si>
    <t>101568</t>
  </si>
  <si>
    <t>CABO DE COBRE FLEXÍVEL ISOLADO, 120 MM², 0,6/1,0 KV, EPR 90°C - FORNECIMENTO E INSTALAÇÃO</t>
  </si>
  <si>
    <t>7.3.2.5</t>
  </si>
  <si>
    <t>101562</t>
  </si>
  <si>
    <t>CABO DE COBRE FLEXÍVEL ISOLADO, 25 MM², 0,6/1,0 KV, PARA REDE AÉREA DE DISTRIBUIÇÃO DE ENERGIA ELÉTRICA DE BAIXA TENSÃO - FORNECIMENTO E INSTALAÇÃO. AF_12/2025</t>
  </si>
  <si>
    <t>7.3.2.6</t>
  </si>
  <si>
    <t>7.3.2.7</t>
  </si>
  <si>
    <t>7.3.3</t>
  </si>
  <si>
    <t>ELETRODUTOS E CONEXÕES</t>
  </si>
  <si>
    <t>7.3.3.1</t>
  </si>
  <si>
    <t>91854</t>
  </si>
  <si>
    <t>ELETRODUTO FLEXÍVEL CORRUGADO, PVC, DN 25 MM (3/4"), PARA CIRCUITOS TERMINAIS, INSTALADO EM PAREDE - FORNECIMENTO E INSTALAÇÃO. AF_03/2023</t>
  </si>
  <si>
    <t>7.3.3.2</t>
  </si>
  <si>
    <t>91856</t>
  </si>
  <si>
    <t>ELETRODUTO FLEXÍVEL CORRUGADO, PVC, DN 32 MM (1"), PARA CIRCUITOS TERMINAIS, INSTALADO EM PAREDE - FORNECIMENTO E INSTALAÇÃO. AF_03/2023</t>
  </si>
  <si>
    <t>7.3.3.3</t>
  </si>
  <si>
    <t>97668</t>
  </si>
  <si>
    <t>ELETRODUTO FLEXÍVEL CORRUGADO, PEAD, DN 63 (2"), PARA REDE ENTERRADA DE DISTRIBUIÇÃO DE ENERGIA ELÉTRICA - FORNECIMENTO E INSTALAÇÃO. AF_12/2021</t>
  </si>
  <si>
    <t>7.3.3.4</t>
  </si>
  <si>
    <t>97670</t>
  </si>
  <si>
    <t>ELETRODUTO FLEXÍVEL CORRUGADO, PEAD, DN 100 (4"), PARA REDE ENTERRADA DE DISTRIBUIÇÃO DE ENERGIA ELÉTRICA - FORNECIMENTO E INSTALAÇÃO. AF_12/2021</t>
  </si>
  <si>
    <t>7.3.3.5</t>
  </si>
  <si>
    <t>95727</t>
  </si>
  <si>
    <t>ELETRODUTO RÍGIDO SOLDÁVEL, PVC, DN 25 MM (3/4"), APARENTE - FORNECIMENTO E INSTALAÇÃO. AF_01/2026</t>
  </si>
  <si>
    <t>7.3.3.6</t>
  </si>
  <si>
    <t>91890</t>
  </si>
  <si>
    <t>CURVA 90 GRAUS PARA ELETRODUTO, PVC, ROSCÁVEL, DN 25 MM (3/4"), PARA CIRCUITOS TERMINAIS, INSTALADA EM FORRO - FORNECIMENTO E INSTALAÇÃO. AF_03/2023</t>
  </si>
  <si>
    <t>7.3.3.7</t>
  </si>
  <si>
    <t>91892</t>
  </si>
  <si>
    <t>CURVA 180 GRAUS PARA ELETRODUTO, PVC, ROSCÁVEL, DN 25 MM (3/4"), PARA CIRCUITOS TERMINAIS, INSTALADA EM FORRO - FORNECIMENTO E INSTALAÇÃO. AF_03/2023</t>
  </si>
  <si>
    <t>7.3.3.8</t>
  </si>
  <si>
    <t>91884</t>
  </si>
  <si>
    <t>LUVA PARA ELETRODUTO, PVC, ROSCÁVEL, DN 25 MM (3/4"), PARA CIRCUITOS TERMINAIS, INSTALADA EM PAREDE - FORNECIMENTO E INSTALAÇÃO. AF_03/2023</t>
  </si>
  <si>
    <t>7.3.3.9</t>
  </si>
  <si>
    <t>101918</t>
  </si>
  <si>
    <t>TUBO DE AÇO GALVANIZADO COM COSTURA, CLASSE MÉDIA, DN 100 (4"), CONEXÃO ROSQUEADA, INSTALADO EM PRUMADAS - FORNECIMENTO E INSTALAÇÃO. AF_01/2026</t>
  </si>
  <si>
    <t>7.3.3.10</t>
  </si>
  <si>
    <t>101925</t>
  </si>
  <si>
    <t>JOELHO 90°, EM FERRO GALVANIZADO, 4", CONEXÃO ROSQUEADA, INSTALADO EM PRUMADAS - FORNECIMENTO E INSTALAÇÃO. AF_01/2026</t>
  </si>
  <si>
    <t>7.3.3.11</t>
  </si>
  <si>
    <t>101920</t>
  </si>
  <si>
    <t>LUVA, EM FERRO GALVANIZADO, 4", CONEXÃO ROSQUEADA, INSTALADO EM PRUMADAS - FORNECIMENTO E INSTALAÇÃO. AF_01/2026</t>
  </si>
  <si>
    <t>7.3.3.12</t>
  </si>
  <si>
    <t>1051</t>
  </si>
  <si>
    <t>CABECOTE PARA ENTRADA DE LINHA DE ALIMENTACAO PARA ELETRODUTO, EM LIGA DE ALUMINIO COM ACABAMENTO ANTI CORROSIVO, COM FIXACAO POR ENCAIXE LISO DE 360 GRAUS, DE 4"</t>
  </si>
  <si>
    <t>7.3.4</t>
  </si>
  <si>
    <t>DISPOSITIVOS DE PROTEÇÃO</t>
  </si>
  <si>
    <t>7.3.4.1</t>
  </si>
  <si>
    <t>215</t>
  </si>
  <si>
    <t xml:space="preserve">DISJUNTOR TERMOMAGNÉTICO TRIPOLAR, CORRENTE NOMINAL DE 450A - FORNECIMENTO E INSTALAÇÃO. </t>
  </si>
  <si>
    <t>7.3.4.2</t>
  </si>
  <si>
    <t>217</t>
  </si>
  <si>
    <t xml:space="preserve">DISJUNTOR TERMOMAGNÉTICO TRIPOLAR, CORRENTE NOMINAL DE 315A - FORNECIMENTO E INSTALAÇÃO. </t>
  </si>
  <si>
    <t>7.3.4.3</t>
  </si>
  <si>
    <t>218</t>
  </si>
  <si>
    <t xml:space="preserve">DISJUNTOR TERMOMAGNÉTICO TRIPOLAR, CORRENTE NOMINAL DE 225A - FORNECIMENTO E INSTALAÇÃO. </t>
  </si>
  <si>
    <t>7.3.4.4</t>
  </si>
  <si>
    <t>221</t>
  </si>
  <si>
    <t xml:space="preserve">DISJUNTOR MONOPOLAR TIPO DIN, CORRENTE NOMINAL DE 63A - FORNECIMENTO E INSTALAÇÃO. </t>
  </si>
  <si>
    <t>7.3.4.5</t>
  </si>
  <si>
    <t>219</t>
  </si>
  <si>
    <t xml:space="preserve">DISJUNTOR TRIPOLAR TIPO DIN, CORRENTE NOMINAL DE 63A - FORNECIMENTO E INSTALAÇÃO. </t>
  </si>
  <si>
    <t>7.3.4.6</t>
  </si>
  <si>
    <t>220</t>
  </si>
  <si>
    <t>DISPOSITIVO DPS CLASSE II, 1 POLO, TENSAO MAXIMA DE 275 V, CORRENTE MAXIMA DE *20* KA (TIPO AC) - FORNECIMENTO E INSTALAÇÃO</t>
  </si>
  <si>
    <t>7.3.5</t>
  </si>
  <si>
    <t>CAIXAS DE PASSAGEM</t>
  </si>
  <si>
    <t>7.3.5.1</t>
  </si>
  <si>
    <t>222</t>
  </si>
  <si>
    <t>CAIXA DE ATERRAMENTO EM CONCRETO PRE-MOLDADO, DIAMETRO DE 0,30 M E ALTURA DE 0,35 M, SEM FUNDO E COM TAMPA - FORNECIMENTO E INSTALAÇÃO</t>
  </si>
  <si>
    <t>7.3.5.2</t>
  </si>
  <si>
    <t>223</t>
  </si>
  <si>
    <t>CAIXA ENTERRADA ELÉTRICA RETANGULAR, EM ALVENARIA COM BLOCOS DE CONCRETO, FUNDO COM BRITA, DIMENSÕES INTERNAS: 1X1X0,6 M - COM TAMPA DE CONCRETO - FORNECIMENTO E INSTALAÇÃO</t>
  </si>
  <si>
    <t>7.3.6</t>
  </si>
  <si>
    <t>ACESSÓRIOS DE USO GERAL</t>
  </si>
  <si>
    <t>7.3.6.1</t>
  </si>
  <si>
    <t>224</t>
  </si>
  <si>
    <t>QUADRO DE DISTRIBUICAO COM BARRAMENTO TRIFASICO, DE SOBREPOR, EM CHAPA DE ACO, DIMENSÕES 800 X 600 X 250 MM, COM BARRAMENTO DE COBRE DE 1.1/2" X 1/4" - FORNECIMENTO E INSTALAÇÃO</t>
  </si>
  <si>
    <t>7.3.6.2</t>
  </si>
  <si>
    <t>7.3.6.3</t>
  </si>
  <si>
    <t>92023</t>
  </si>
  <si>
    <t>INTERRUPTOR SIMPLES (1 MÓDULO) COM 1 TOMADA DE EMBUTIR 2P+T 10 A, INCLUINDO SUPORTE E PLACA - FORNECIMENTO E INSTALAÇÃO. AF_03/2023</t>
  </si>
  <si>
    <t>7.3.6.4</t>
  </si>
  <si>
    <t>91936</t>
  </si>
  <si>
    <t>CAIXA OCTOGONAL 4" X 4", PVC, INSTALADA EM LAJE - FORNECIMENTO E INSTALAÇÃO. AF_03/2023</t>
  </si>
  <si>
    <t>7.3.6.5</t>
  </si>
  <si>
    <t>7.3.6.6</t>
  </si>
  <si>
    <t>228</t>
  </si>
  <si>
    <t>CAIXA MDR HS - PADRÃO CELESC - CONFORME PROJETO - FORNECIMENTO E INSTALAÇÃO</t>
  </si>
  <si>
    <t>7.3.6.7</t>
  </si>
  <si>
    <t>229</t>
  </si>
  <si>
    <t>CAIXA TC2 - PADRÃO CELESC - CONFORME PROJETO - FORNECIMENTO E INSTALAÇÃO</t>
  </si>
  <si>
    <t>7.3.6.8</t>
  </si>
  <si>
    <t>230</t>
  </si>
  <si>
    <t>CAIXA BEP - PADRÃO CELESC - CONFORME PROJETO - FORNECIMENTO E INSTALAÇÃO</t>
  </si>
  <si>
    <t>7.3.6.9</t>
  </si>
  <si>
    <t>7.3.6.10</t>
  </si>
  <si>
    <t>225</t>
  </si>
  <si>
    <t>CRUZETA DE CONCRETO, COMPRIMENTO 2400MM, SEÇÃO TRANSVERSAL 90X112,5MM - FORNECIMENTO E INSTALAÇÃO</t>
  </si>
  <si>
    <t>7.3.6.11</t>
  </si>
  <si>
    <t>226</t>
  </si>
  <si>
    <t>MÃO FRANCESA PERFILADA AÇO 5X38X726MM - FORNECIMENTO E INSTALAÇÃO</t>
  </si>
  <si>
    <t>7.3.6.12</t>
  </si>
  <si>
    <t>231</t>
  </si>
  <si>
    <t>SELA PARA CRUZETA - PADRÃO CELESC</t>
  </si>
  <si>
    <t>7.3.6.13</t>
  </si>
  <si>
    <t>247</t>
  </si>
  <si>
    <t>CINTA PARA POSTE - FORNECIMENTO E INSTALAÇÃO</t>
  </si>
  <si>
    <t>7.3.6.14</t>
  </si>
  <si>
    <t>246</t>
  </si>
  <si>
    <t>PARAFUSO DE CABEÇA ABAULADA - 16MMX150MM - FORNECIMENTO E INSTALAÇÃO</t>
  </si>
  <si>
    <t>7.3.6.15</t>
  </si>
  <si>
    <t>245</t>
  </si>
  <si>
    <t>PARAFUSO DE CABEÇA ABAULADA - 16MMX125MM - FORNECIMENTO E INSTALAÇÃO</t>
  </si>
  <si>
    <t>7.3.6.16</t>
  </si>
  <si>
    <t>244</t>
  </si>
  <si>
    <t>PARAFUSO DE CABEÇA ABAULADA - 16MMX45MM - FORNECIMENTO E INSTALAÇÃO</t>
  </si>
  <si>
    <t>7.3.6.17</t>
  </si>
  <si>
    <t>248</t>
  </si>
  <si>
    <t>PINO PARA ISOLADOR PILAR - 140X60MM - FORNECIMENTO E INSTALAÇÃO</t>
  </si>
  <si>
    <t>7.3.6.18</t>
  </si>
  <si>
    <t>249</t>
  </si>
  <si>
    <t>ISOLADOR TIPO PILAR DE PORCELANA - 25kV - FORNECIMENTO E INSTALAÇÃO</t>
  </si>
  <si>
    <t>7.3.6.19</t>
  </si>
  <si>
    <t>243</t>
  </si>
  <si>
    <t>FIO DE ALUMÍNIO RECOZIDO 4 AWG - FORNECIMENTO E INSTALAÇÃO</t>
  </si>
  <si>
    <t>7.3.6.20</t>
  </si>
  <si>
    <t>242</t>
  </si>
  <si>
    <t>FITA DE AÇO PERFURADA 19MM - FORNECIMENTO E INSTALAÇÃO</t>
  </si>
  <si>
    <t>7.3.6.21</t>
  </si>
  <si>
    <t>241</t>
  </si>
  <si>
    <t>ARRUELA FERRO GALVANIZADO DIÂMETRO 16MM - FORNECIMENTO E INSTALAÇÃO</t>
  </si>
  <si>
    <t>7.3.6.22</t>
  </si>
  <si>
    <t>250</t>
  </si>
  <si>
    <t>PORCA QUADRADA ROSCA M16 - GALVANIZADA - PADRÃO CELESC - FORNECIMENTO E INSTALAÇÃO</t>
  </si>
  <si>
    <t>7.3.6.23</t>
  </si>
  <si>
    <t>251</t>
  </si>
  <si>
    <t>ISOLADOR DE ENCORAGEM POLIMÉRICO - 25kV - FORNECIMENTO E INSTALAÇÃO</t>
  </si>
  <si>
    <t>7.3.6.24</t>
  </si>
  <si>
    <t>252</t>
  </si>
  <si>
    <t>MANILHA SAPATILHA 5000DAN - FORNECIMENTO E INSTALAÇÃO</t>
  </si>
  <si>
    <t>7.3.6.25</t>
  </si>
  <si>
    <t>101554</t>
  </si>
  <si>
    <t>ALÇA PREFORMADA DE DISTRIBUIÇÃO, EM AÇO GALVANIZADO, AWG 2 - FORNECIMENTO E INSTALAÇÃO. AF_12/2025</t>
  </si>
  <si>
    <t>7.3.6.26</t>
  </si>
  <si>
    <t>253</t>
  </si>
  <si>
    <t>OLHAL PARA PARAFURO 5000DAN - FORNECIMENTO E INSTALAÇÃO</t>
  </si>
  <si>
    <t>7.3.6.27</t>
  </si>
  <si>
    <t>240</t>
  </si>
  <si>
    <t>PORCA OLHAL 5000DAN - FORNECIMENTO E INSTALAÇÃO</t>
  </si>
  <si>
    <t>7.3.6.28</t>
  </si>
  <si>
    <t>254</t>
  </si>
  <si>
    <t>CHAVE FUSÍVEL 23, 1kV, 10KA UNIPOLAR - FORNECIMENTO E INSTALAÇÃO</t>
  </si>
  <si>
    <t>7.3.6.29</t>
  </si>
  <si>
    <t>256</t>
  </si>
  <si>
    <t>SUPORTE L PARA CHAVE FUSÍVEL - FORNECIMENTO E INSTALAÇÃO</t>
  </si>
  <si>
    <t>7.3.6.30</t>
  </si>
  <si>
    <t>239</t>
  </si>
  <si>
    <t>PARA-RAIOS DE DISTRUBUIÇÃO - PADRÃO CELESC - TENSÃO NOMINAL 15kV, CORRENTE NOMINAL DE DESCARGA 5kA - FORNECIMENTO E INSTALAÇÃO</t>
  </si>
  <si>
    <t>7.3.6.31</t>
  </si>
  <si>
    <t>102109</t>
  </si>
  <si>
    <t>SUPORTE PARA TRANSFORMADOR EM POSTE DE CONCRETO CIRCULAR - FORNECIMENTO E INSTALAÇÃO. AF_12/2020</t>
  </si>
  <si>
    <t>7.3.6.32</t>
  </si>
  <si>
    <t>101538</t>
  </si>
  <si>
    <t>ARMAÇÃO SECUNDÁRIA, COM 1 ESTRIBO E 1 ISOLADOR - FORNECIMENTO E INSTALAÇÃO. AF_12/2025</t>
  </si>
  <si>
    <t>7.3.6.33</t>
  </si>
  <si>
    <t>238</t>
  </si>
  <si>
    <t>CONECTOR CUNHA AI. 1/0 AWG 2 AWG/35MM2 - FORNECIMENTO E INSTALAÇÃO</t>
  </si>
  <si>
    <t>7.3.6.34</t>
  </si>
  <si>
    <t>237</t>
  </si>
  <si>
    <t>TERMINAL A COMPRESSÃO EM COBRE ESTANHADO PARA CABO 2,5MM² - FORNECIMENTO E INSTALAÇÃO</t>
  </si>
  <si>
    <t>7.3.6.35</t>
  </si>
  <si>
    <t>236</t>
  </si>
  <si>
    <t>TERMINAL A COMPRESSÃO EM COBRE ESTANHADO PARA CABO 10MM² - FORNECIMENTO E INSTALAÇÃO</t>
  </si>
  <si>
    <t>7.3.6.36</t>
  </si>
  <si>
    <t>235</t>
  </si>
  <si>
    <t>TERMINAL A COMPRESSÃO EM COBRE ESTANHADO PARA CABO 120MM² - FORNECIMENTO E INSTALAÇÃO</t>
  </si>
  <si>
    <t>7.3.6.37</t>
  </si>
  <si>
    <t>255</t>
  </si>
  <si>
    <t>MESA RETRÁTIL - PADRÃO CELESC - FORNECIMENTO E INSTALAÇÃO</t>
  </si>
  <si>
    <t>8</t>
  </si>
  <si>
    <t>PASSEIO PÚBLICO</t>
  </si>
  <si>
    <t>8.1</t>
  </si>
  <si>
    <t>8.1.1</t>
  </si>
  <si>
    <t>209</t>
  </si>
  <si>
    <t>REGULARIZAÇÃO E COMPACTAÇÃO DE SOLO - COM COMPACTADOR DE SOLOS TIPO PLACA VIBRATÓRIA</t>
  </si>
  <si>
    <t>8.1.2</t>
  </si>
  <si>
    <t>8.1.3</t>
  </si>
  <si>
    <t>210</t>
  </si>
  <si>
    <t>LASTRO DE PEDRISCO</t>
  </si>
  <si>
    <t>8.1.4</t>
  </si>
  <si>
    <t>8.1.5</t>
  </si>
  <si>
    <t>93679</t>
  </si>
  <si>
    <t>EXECUÇÃO DE PASSEIO EM PISO INTERTRAVADO TIPO TÁTIL (DIRECIONAL/ALERTA), COM BLOCO RETANGULAR COLORIDO DE 20 X 10 CM, ESPESSURA 6 CM. AF_10/2022</t>
  </si>
  <si>
    <t>8.1.6</t>
  </si>
  <si>
    <t>211</t>
  </si>
  <si>
    <t>EXECUÇÃO DE MINIGUIA EM CONCRETO PRÉ-MOLDADO PARA TRAVAMENTO DE PAVERS - FORNECIMENTO E INSTALAÇÃO</t>
  </si>
  <si>
    <t>8.1.7</t>
  </si>
  <si>
    <t>94273</t>
  </si>
  <si>
    <t>ASSENTAMENTO DE GUIA (MEIO-FIO) EM TRECHO RETO, CONFECCIONADA EM CONCRETO PRÉ-FABRICADO, DIMENSÕES 100X15X13X30 CM (COMPRIMENTO X BASE INFERIOR X BASE SUPERIOR X ALTURA). AF_01/2024</t>
  </si>
  <si>
    <t>9</t>
  </si>
  <si>
    <t>ADMINISTRAÇÃO LOCAL</t>
  </si>
  <si>
    <t>9.1</t>
  </si>
  <si>
    <t>9.1.1</t>
  </si>
  <si>
    <t>166</t>
  </si>
  <si>
    <t>ADMINISTRAÇÃO LOCAL - PESSOAL TÉCNICO, ADMINISTRAÇÃO E DE APOIO, COMPREENDENDO: ENGENHEIRO RESPONSÁVEL PELA OBRA E AUXILIAR, MESTRE DE OBRA, VIGIAS, EQUIPE DE SEGURANÇA DO TRABALHO E EQUIPE DE TOPOGRAFIA - CUSTOS DE MOBILIZAÇÃO, DESMOBILIZAÇÃO, LIMPEZA PERMANENTE DE OBRA, EQUIPAMENTOS DE SEGURANÇA COLETIVA, TREINAMENTOS, ENSAIOS TÉCNICOS E DEMAIS CUSTOS PARA OPERAÇÃO E MANUTENÇÃO DE OBRA</t>
  </si>
  <si>
    <t>Chapecó, SC</t>
  </si>
  <si>
    <t>NÃO É NECESSÁRIO ALTERAR O CRONOGRAMA, PORÉM, É POSSÍVEL EDITAR AS PORCENTAGENS NAS CÉLULAS AMARELAS.</t>
  </si>
  <si>
    <t>CRONOGRAMA FÍSICO-FINANCEIRO</t>
  </si>
  <si>
    <t>Obra: CEIM E EBM VEDERTI</t>
  </si>
  <si>
    <t>Local: RUA MUNIR IBRAHIM, BAIRRO AUTÓDROMO, LOTEAMENTO VEDERTI - CHAPECÓ - SC</t>
  </si>
  <si>
    <t>Área: 5121,41 m2</t>
  </si>
  <si>
    <t>DESCRIÇÃO</t>
  </si>
  <si>
    <t>PREÇO</t>
  </si>
  <si>
    <t>R$</t>
  </si>
  <si>
    <t>SERVIÇOS PRELIMINARES - CEIM E EBM - CANTEIRO DE OBRAS</t>
  </si>
  <si>
    <t>INTERVENÇÃO - PRAÇA VEDERTI - DEMOLIÇÕES E RETIRADAS</t>
  </si>
  <si>
    <t>INTERVENÇÃO - PRAÇA VEDERTI - RECOMPOSIÇÃO/REPAROS</t>
  </si>
  <si>
    <t>TERRAPLENAGEM - CEIM E EBM - TERRAPLENAGEM</t>
  </si>
  <si>
    <t>CONTENÇÕES - CEIM E EBM - MURO DE GABIÃO</t>
  </si>
  <si>
    <t>CONTENÇÕES - CEIM E EBM - MURO DE CONCRETO</t>
  </si>
  <si>
    <t>CONTENÇÕES - CEIM E EBM - DRENOS DOS MUROS</t>
  </si>
  <si>
    <t>CEIM - TIPO 01 - MOVIMENTAÇÃO DE TERRA PARA FUNDAÇÕES</t>
  </si>
  <si>
    <t>CEIM - TIPO 01 - FUNDAÇÕES</t>
  </si>
  <si>
    <t>CEIM - TIPO 01 - SUPERESTRUTURA</t>
  </si>
  <si>
    <t>CEIM - TIPO 01 - ESTRUTURA METÁLICA</t>
  </si>
  <si>
    <t>CEIM - TIPO 01 - PISO DE CONCRETO</t>
  </si>
  <si>
    <t xml:space="preserve">CEIM - TIPO 01 - SISTEMA DE VEDAÇÃO VERTICAL </t>
  </si>
  <si>
    <t>CEIM - TIPO 01 - ESQUADRIAS</t>
  </si>
  <si>
    <t>CEIM - TIPO 01 - SISTEMA DE COBERTURA</t>
  </si>
  <si>
    <t>CEIM - TIPO 01 - IMPERMEABILIZAÇÃO</t>
  </si>
  <si>
    <t>CEIM - TIPO 01 - REVESTIMENTO INTERNO E EXTERNO</t>
  </si>
  <si>
    <t>CEIM - TIPO 01 - SISTEMA DE PISOS</t>
  </si>
  <si>
    <t>CEIM - TIPO 01 - PINTURAS E ACABAMENTOS</t>
  </si>
  <si>
    <t>CEIM - TIPO 01 - INSTALAÇÕES HIDRÁULICAS</t>
  </si>
  <si>
    <t>CEIM - TIPO 01 - DRENAGEM DE ÁGUAS PLUVIAIS</t>
  </si>
  <si>
    <t>CEIM - TIPO 01 - INSTALAÇÃO SANITÁRIA</t>
  </si>
  <si>
    <t xml:space="preserve">CEIM - TIPO 01 - LOUÇAS, ACESSÓRIOS E METAIS </t>
  </si>
  <si>
    <t>CEIM - TIPO 01 - INSTALAÇÃO DE GÁS COMBUSTÍVEL</t>
  </si>
  <si>
    <t>CEIM - TIPO 01 - SISTEMA DE PROTEÇÃO CONTRA INCÊNDIO</t>
  </si>
  <si>
    <t xml:space="preserve">CEIM - TIPO 01 - INSTALAÇÕES ELÉTRICAS </t>
  </si>
  <si>
    <t>CEIM - TIPO 01 - INSTALAÇÕES DE CLIMATIZAÇÃO</t>
  </si>
  <si>
    <t>CEIM - TIPO 01 - INSTALAÇÕES DE CABEAMENTO ESTRUTURADO</t>
  </si>
  <si>
    <t>CEIM - TIPO 01 - SISTEMA DE EXAUSTÃO MECÂNICA</t>
  </si>
  <si>
    <t>CEIM - TIPO 01 - SISTEMA DE PROTEÇÃO CONTRA DESCARGAS ATMOSFÉRICAS (SPDA)</t>
  </si>
  <si>
    <t xml:space="preserve">CEIM - TIPO 01 - SERVIÇOS COMPLEMENTARES </t>
  </si>
  <si>
    <t>CEIM - TIPO 01 - SERVIÇOS FINAIS</t>
  </si>
  <si>
    <t>EBM - 9 SALAS 2 PAVIMENTOS  - MOVIMENTAÇÕES DE TERRA PARA FUNDAÇÕES</t>
  </si>
  <si>
    <t>EBM - 9 SALAS 2 PAVIMENTOS  - FUNDAÇÕES</t>
  </si>
  <si>
    <t xml:space="preserve">EBM - 9 SALAS 2 PAVIMENTOS  - SUPERESTRUTURA </t>
  </si>
  <si>
    <t>EBM - 9 SALAS 2 PAVIMENTOS  - ESTRUTURA METÁLICA</t>
  </si>
  <si>
    <t>EBM - 9 SALAS 2 PAVIMENTOS  - PISO DE CONCRETO</t>
  </si>
  <si>
    <t>EBM - 9 SALAS 2 PAVIMENTOS  - SISTEMA DE VEDAÇÃO VERTICAL</t>
  </si>
  <si>
    <t xml:space="preserve">EBM - 9 SALAS 2 PAVIMENTOS  - ESQUADRIAS </t>
  </si>
  <si>
    <t>EBM - 9 SALAS 2 PAVIMENTOS  - SISTEMA DE COBERTURA</t>
  </si>
  <si>
    <t>EBM - 9 SALAS 2 PAVIMENTOS  - IMPERMEABILIZAÇÃO</t>
  </si>
  <si>
    <t>EBM - 9 SALAS 2 PAVIMENTOS  - REVESTIMENTO INTERNO E EXTERNO</t>
  </si>
  <si>
    <t>EBM - 9 SALAS 2 PAVIMENTOS  - SISTEMA DE PISOS</t>
  </si>
  <si>
    <t>EBM - 9 SALAS 2 PAVIMENTOS  - PINTURAS E ACABAMENTOS</t>
  </si>
  <si>
    <t>EBM - 9 SALAS 2 PAVIMENTOS  - INSTALAÇÃO HIDRAÚLICA</t>
  </si>
  <si>
    <t>EBM - 9 SALAS 2 PAVIMENTOS  - DRENAGEM DE ÁGUAS PLUVIAIS E CLIMATIZAÇÃO</t>
  </si>
  <si>
    <t>EBM - 9 SALAS 2 PAVIMENTOS  - INSTALAÇÕES SANITÁRIAS</t>
  </si>
  <si>
    <t xml:space="preserve">EBM - 9 SALAS 2 PAVIMENTOS  - LOUÇAS, ACESSÓRIOS E METAIS </t>
  </si>
  <si>
    <t>EBM - 9 SALAS 2 PAVIMENTOS  - INSTALAÇÃO DE GÁS COMBUSTÍVEL</t>
  </si>
  <si>
    <t>EBM - 9 SALAS 2 PAVIMENTOS  - SISTEMA DE PROTEÇÃO CONTRA INCÊNDIO</t>
  </si>
  <si>
    <t xml:space="preserve">EBM - 9 SALAS 2 PAVIMENTOS  - INSTALAÇÕES ELÉTRICAS </t>
  </si>
  <si>
    <t>EBM - 9 SALAS 2 PAVIMENTOS  - INSTALAÇÕES DE CLIMATIZAÇÃO</t>
  </si>
  <si>
    <t>EBM - 9 SALAS 2 PAVIMENTOS  - INSTALAÇÕES DE CABEAMENTO ESTRUTURADO</t>
  </si>
  <si>
    <t>EBM - 9 SALAS 2 PAVIMENTOS  - SISTEMA DE EXAUSTÃO MECÂNICA</t>
  </si>
  <si>
    <t>EBM - 9 SALAS 2 PAVIMENTOS  - SISTEMA DE PROTEÇÃO CONTRA DESCARGAS ATMOSFÉRICAS (SPDA)</t>
  </si>
  <si>
    <t>EBM - 9 SALAS 2 PAVIMENTOS  - SISTEMAS COMPLEMENTARES</t>
  </si>
  <si>
    <t>EBM - 9 SALAS 2 PAVIMENTOS  - SERVIÇOS FINAIS</t>
  </si>
  <si>
    <t>SUBESTAÇÃO 300 KVA - 25KV - ESTRUTURAL</t>
  </si>
  <si>
    <t>SUBESTAÇÃO 300 KVA - 25KV - VEDAÇÕES</t>
  </si>
  <si>
    <t xml:space="preserve">SUBESTAÇÃO 300 KVA - 25KV - INSTALAÇÕES ELÉTRICAS </t>
  </si>
  <si>
    <t>PASSEIO PÚBLICO - PASSEIO PÚBLICO</t>
  </si>
  <si>
    <t>ADMINISTRAÇÃO LOCAL - ADMINISTRAÇÃO LOCAL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</si>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</sst>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4" x14ac:knownFonts="1"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i/>
      <sz val="10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/>
    <xf numFmtId="49" fontId="2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49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right" vertical="center"/>
    </xf>
    <xf numFmtId="49" fontId="3" fillId="2" borderId="1" xfId="0" applyNumberFormat="1" applyFont="1" applyFill="1" applyBorder="1" applyAlignment="1" applyProtection="1"/>
    <xf numFmtId="49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right" vertical="center"/>
    </xf>
    <xf numFmtId="49" fontId="3" fillId="2" borderId="2" xfId="0" applyNumberFormat="1" applyFont="1" applyFill="1" applyBorder="1" applyAlignment="1" applyProtection="1"/>
    <xf numFmtId="164" fontId="3" fillId="2" borderId="2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9" fontId="1" fillId="5" borderId="4" xfId="0" applyNumberFormat="1" applyFont="1" applyFill="1" applyBorder="1" applyAlignment="1" applyProtection="1">
      <alignment horizontal="left" vertical="center" shrinkToFit="1"/>
    </xf>
    <xf numFmtId="49" fontId="1" fillId="5" borderId="4" xfId="0" applyNumberFormat="1" applyFont="1" applyFill="1" applyBorder="1" applyAlignment="1" applyProtection="1">
      <alignment horizontal="left" vertical="center"/>
    </xf>
    <xf numFmtId="4" fontId="1" fillId="5" borderId="4" xfId="0" applyNumberFormat="1" applyFont="1" applyFill="1" applyBorder="1" applyAlignment="1" applyProtection="1">
      <alignment horizontal="right" vertical="center" shrinkToFit="1"/>
    </xf>
    <xf numFmtId="165" fontId="1" fillId="5" borderId="4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49" fontId="7" fillId="6" borderId="4" xfId="0" applyNumberFormat="1" applyFont="1" applyFill="1" applyBorder="1" applyAlignment="1" applyProtection="1">
      <alignment horizontal="left" vertical="center" shrinkToFit="1"/>
    </xf>
    <xf numFmtId="49" fontId="7" fillId="6" borderId="4" xfId="0" applyNumberFormat="1" applyFont="1" applyFill="1" applyBorder="1" applyAlignment="1" applyProtection="1">
      <alignment horizontal="left" vertical="center"/>
    </xf>
    <xf numFmtId="4" fontId="7" fillId="6" borderId="4" xfId="0" applyNumberFormat="1" applyFont="1" applyFill="1" applyBorder="1" applyAlignment="1" applyProtection="1">
      <alignment horizontal="right" vertical="center" shrinkToFit="1"/>
    </xf>
    <xf numFmtId="165" fontId="7" fillId="6" borderId="4" xfId="0" applyNumberFormat="1" applyFont="1" applyFill="1" applyBorder="1" applyAlignment="1" applyProtection="1">
      <alignment horizontal="right" vertical="center" shrinkToFi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166" fontId="8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1" fillId="5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49" fontId="7" fillId="6" borderId="4" xfId="0" applyNumberFormat="1" applyFont="1" applyFill="1" applyBorder="1" applyAlignment="1" applyProtection="1">
      <alignment horizontal="left" vertical="center" wrapText="1"/>
    </xf>
    <xf numFmtId="0" fontId="9" fillId="0" borderId="0" xfId="0" applyFont="1" applyProtection="1"/>
    <xf numFmtId="49" fontId="10" fillId="0" borderId="0" xfId="0" applyNumberFormat="1" applyFont="1" applyProtection="1"/>
    <xf numFmtId="0" fontId="11" fillId="0" borderId="0" xfId="0" applyFont="1" applyProtection="1"/>
    <xf numFmtId="0" fontId="13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12" fillId="0" borderId="0" xfId="0" applyFont="1" applyProtection="1"/>
    <xf numFmtId="4" fontId="12" fillId="0" borderId="0" xfId="0" applyNumberFormat="1" applyFont="1" applyProtection="1"/>
    <xf numFmtId="10" fontId="12" fillId="0" borderId="0" xfId="0" applyNumberFormat="1" applyFont="1" applyAlignment="1" applyProtection="1">
      <alignment horizontal="right" vertical="center"/>
    </xf>
    <xf numFmtId="0" fontId="11" fillId="0" borderId="0" xfId="0" applyFont="1" applyBorder="1" applyAlignment="1" applyProtection="1">
      <alignment horizontal="center" vertical="center"/>
    </xf>
    <xf numFmtId="4" fontId="12" fillId="0" borderId="0" xfId="0" applyNumberFormat="1" applyFont="1" applyBorder="1" applyAlignment="1" applyProtection="1">
      <alignment horizontal="right" vertical="center"/>
    </xf>
    <xf numFmtId="4" fontId="12" fillId="0" borderId="5" xfId="0" applyNumberFormat="1" applyFont="1" applyBorder="1" applyAlignment="1" applyProtection="1">
      <alignment horizontal="right" vertical="center"/>
    </xf>
    <xf numFmtId="0" fontId="11" fillId="0" borderId="7" xfId="0" applyFont="1" applyBorder="1" applyAlignment="1" applyProtection="1">
      <alignment horizontal="center" vertical="center"/>
    </xf>
    <xf numFmtId="10" fontId="12" fillId="0" borderId="7" xfId="0" applyNumberFormat="1" applyFont="1" applyBorder="1" applyAlignment="1" applyProtection="1">
      <alignment horizontal="right" vertical="center"/>
    </xf>
    <xf numFmtId="10" fontId="12" fillId="0" borderId="8" xfId="0" applyNumberFormat="1" applyFont="1" applyBorder="1" applyAlignment="1" applyProtection="1">
      <alignment horizontal="right" vertical="center"/>
    </xf>
    <xf numFmtId="0" fontId="11" fillId="0" borderId="10" xfId="0" applyFont="1" applyBorder="1" applyAlignment="1" applyProtection="1">
      <alignment horizontal="center" vertical="center"/>
    </xf>
    <xf numFmtId="4" fontId="12" fillId="0" borderId="10" xfId="0" applyNumberFormat="1" applyFont="1" applyBorder="1" applyAlignment="1" applyProtection="1">
      <alignment horizontal="right" vertical="center"/>
    </xf>
    <xf numFmtId="4" fontId="12" fillId="0" borderId="11" xfId="0" applyNumberFormat="1" applyFont="1" applyBorder="1" applyAlignment="1" applyProtection="1">
      <alignment horizontal="right" vertical="center"/>
    </xf>
    <xf numFmtId="0" fontId="13" fillId="0" borderId="12" xfId="0" applyFont="1" applyBorder="1" applyProtection="1"/>
    <xf numFmtId="4" fontId="12" fillId="0" borderId="12" xfId="0" applyNumberFormat="1" applyFont="1" applyBorder="1" applyAlignment="1" applyProtection="1">
      <alignment horizontal="right" vertical="center"/>
    </xf>
    <xf numFmtId="10" fontId="12" fillId="0" borderId="12" xfId="0" applyNumberFormat="1" applyFont="1" applyBorder="1" applyAlignment="1" applyProtection="1">
      <alignment horizontal="right" vertical="center"/>
    </xf>
    <xf numFmtId="10" fontId="12" fillId="3" borderId="13" xfId="0" applyNumberFormat="1" applyFont="1" applyFill="1" applyBorder="1" applyAlignment="1" applyProtection="1">
      <alignment horizontal="right" vertical="center"/>
      <protection locked="0"/>
    </xf>
    <xf numFmtId="4" fontId="12" fillId="0" borderId="14" xfId="0" applyNumberFormat="1" applyFont="1" applyBorder="1" applyAlignment="1" applyProtection="1">
      <alignment horizontal="right" vertical="center"/>
    </xf>
    <xf numFmtId="0" fontId="13" fillId="0" borderId="15" xfId="0" applyFont="1" applyBorder="1" applyProtection="1"/>
    <xf numFmtId="4" fontId="12" fillId="0" borderId="15" xfId="0" applyNumberFormat="1" applyFont="1" applyBorder="1" applyAlignment="1" applyProtection="1">
      <alignment horizontal="right" vertical="center"/>
    </xf>
    <xf numFmtId="10" fontId="12" fillId="0" borderId="15" xfId="0" applyNumberFormat="1" applyFont="1" applyBorder="1" applyAlignment="1" applyProtection="1">
      <alignment horizontal="right" vertical="center"/>
    </xf>
    <xf numFmtId="10" fontId="12" fillId="3" borderId="16" xfId="0" applyNumberFormat="1" applyFont="1" applyFill="1" applyBorder="1" applyAlignment="1" applyProtection="1">
      <alignment horizontal="right" vertical="center"/>
      <protection locked="0"/>
    </xf>
    <xf numFmtId="4" fontId="12" fillId="0" borderId="17" xfId="0" applyNumberFormat="1" applyFont="1" applyBorder="1" applyAlignment="1" applyProtection="1">
      <alignment horizontal="right" vertical="center"/>
    </xf>
    <xf numFmtId="0" fontId="13" fillId="0" borderId="18" xfId="0" applyFont="1" applyBorder="1" applyProtection="1"/>
    <xf numFmtId="4" fontId="12" fillId="0" borderId="18" xfId="0" applyNumberFormat="1" applyFont="1" applyBorder="1" applyAlignment="1" applyProtection="1">
      <alignment horizontal="right" vertical="center"/>
    </xf>
    <xf numFmtId="10" fontId="12" fillId="0" borderId="18" xfId="0" applyNumberFormat="1" applyFont="1" applyBorder="1" applyAlignment="1" applyProtection="1">
      <alignment horizontal="right" vertical="center"/>
    </xf>
    <xf numFmtId="10" fontId="12" fillId="3" borderId="19" xfId="0" applyNumberFormat="1" applyFont="1" applyFill="1" applyBorder="1" applyAlignment="1" applyProtection="1">
      <alignment horizontal="right" vertical="center"/>
      <protection locked="0"/>
    </xf>
    <xf numFmtId="4" fontId="12" fillId="0" borderId="20" xfId="0" applyNumberFormat="1" applyFont="1" applyBorder="1" applyAlignment="1" applyProtection="1">
      <alignment horizontal="right" vertical="center"/>
    </xf>
    <xf numFmtId="49" fontId="13" fillId="0" borderId="12" xfId="0" applyNumberFormat="1" applyFont="1" applyBorder="1" applyAlignment="1" applyProtection="1">
      <alignment horizontal="left" vertical="center"/>
    </xf>
    <xf numFmtId="49" fontId="13" fillId="0" borderId="15" xfId="0" applyNumberFormat="1" applyFont="1" applyBorder="1" applyAlignment="1" applyProtection="1">
      <alignment horizontal="left" vertical="center"/>
    </xf>
    <xf numFmtId="49" fontId="13" fillId="0" borderId="18" xfId="0" applyNumberFormat="1" applyFont="1" applyBorder="1" applyAlignment="1" applyProtection="1">
      <alignment horizontal="left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67EA-D268-489A-958F-7B2A0BE14599}">
  <dimension ref="A1:M1294"/>
  <sheetViews>
    <sheetView showGridLines="0" tabSelected="1" topLeftCell="B1" workbookViewId="0">
      <selection activeCell="J3" sqref="J3:L3"/>
    </sheetView>
  </sheetViews>
  <sheetFormatPr defaultRowHeight="14.5" x14ac:dyDescent="0.35"/>
  <cols>
    <col min="1" max="1" width="0" hidden="1" customWidth="1"/>
    <col min="3" max="4" width="0" hidden="1" customWidth="1"/>
    <col min="5" max="5" width="60.6328125" customWidth="1"/>
    <col min="8" max="9" width="0" hidden="1" customWidth="1"/>
    <col min="10" max="11" width="16.6328125" customWidth="1"/>
    <col min="13" max="13" width="0" hidden="1" customWidth="1"/>
  </cols>
  <sheetData>
    <row r="1" spans="1:13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35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35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35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35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35">
      <c r="B6" s="16" t="s">
        <v>8</v>
      </c>
      <c r="C6" s="17"/>
      <c r="D6" s="17"/>
      <c r="E6" s="18">
        <f>SUBTOTAL(9, $K$8:$K$1291)</f>
        <v>16788613.500000007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35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5" x14ac:dyDescent="0.35">
      <c r="A8" s="22" t="s">
        <v>24</v>
      </c>
      <c r="B8" s="28" t="s">
        <v>25</v>
      </c>
      <c r="C8" s="29"/>
      <c r="D8" s="29" t="s">
        <v>26</v>
      </c>
      <c r="E8" s="47" t="s">
        <v>27</v>
      </c>
      <c r="F8" s="28"/>
      <c r="G8" s="30"/>
      <c r="H8" s="30"/>
      <c r="I8" s="30"/>
      <c r="J8" s="30"/>
      <c r="K8" s="30">
        <f>SUBTOTAL(9, $K$9:$K$17)</f>
        <v>237397.35</v>
      </c>
      <c r="L8" s="31">
        <f>ROUND($K$8/$E$6,3)</f>
        <v>1.4E-2</v>
      </c>
      <c r="M8" s="23">
        <v>0</v>
      </c>
    </row>
    <row r="9" spans="1:13" x14ac:dyDescent="0.35">
      <c r="A9" s="22" t="s">
        <v>28</v>
      </c>
      <c r="B9" s="32" t="s">
        <v>29</v>
      </c>
      <c r="C9" s="33"/>
      <c r="D9" s="33" t="s">
        <v>26</v>
      </c>
      <c r="E9" s="48" t="s">
        <v>30</v>
      </c>
      <c r="F9" s="32"/>
      <c r="G9" s="34"/>
      <c r="H9" s="34"/>
      <c r="I9" s="34"/>
      <c r="J9" s="34"/>
      <c r="K9" s="34">
        <f>SUBTOTAL(9, $K$10:$K$17)</f>
        <v>237397.35</v>
      </c>
      <c r="L9" s="35">
        <f>ROUND($K$9/$E$6,3)</f>
        <v>1.4E-2</v>
      </c>
      <c r="M9" s="23">
        <v>0</v>
      </c>
    </row>
    <row r="10" spans="1:13" ht="23" x14ac:dyDescent="0.35">
      <c r="A10" s="22" t="s">
        <v>31</v>
      </c>
      <c r="B10" s="25" t="s">
        <v>32</v>
      </c>
      <c r="C10" s="24" t="s">
        <v>33</v>
      </c>
      <c r="D10" s="24" t="s">
        <v>34</v>
      </c>
      <c r="E10" s="45" t="s">
        <v>35</v>
      </c>
      <c r="F10" s="25" t="s">
        <v>36</v>
      </c>
      <c r="G10" s="26">
        <v>6</v>
      </c>
      <c r="H10" s="26">
        <v>400</v>
      </c>
      <c r="I10" s="26" t="s">
        <v>37</v>
      </c>
      <c r="J10" s="36">
        <v>488.48</v>
      </c>
      <c r="K10" s="26">
        <f>ROUND($G$10*$M$10,2)</f>
        <v>2930.88</v>
      </c>
      <c r="L10" s="27">
        <f>ROUND($K$10/$E$6,3)</f>
        <v>0</v>
      </c>
      <c r="M10" s="23">
        <f>ROUND($J$10,2)</f>
        <v>488.48</v>
      </c>
    </row>
    <row r="11" spans="1:13" x14ac:dyDescent="0.35">
      <c r="A11" s="22" t="s">
        <v>31</v>
      </c>
      <c r="B11" s="25" t="s">
        <v>38</v>
      </c>
      <c r="C11" s="24" t="s">
        <v>39</v>
      </c>
      <c r="D11" s="24" t="s">
        <v>40</v>
      </c>
      <c r="E11" s="45" t="s">
        <v>41</v>
      </c>
      <c r="F11" s="25" t="s">
        <v>36</v>
      </c>
      <c r="G11" s="26">
        <v>819</v>
      </c>
      <c r="H11" s="26">
        <v>94.14</v>
      </c>
      <c r="I11" s="26" t="s">
        <v>37</v>
      </c>
      <c r="J11" s="36">
        <v>114.96</v>
      </c>
      <c r="K11" s="26">
        <f>ROUND($G$11*$M$11,2)</f>
        <v>94152.24</v>
      </c>
      <c r="L11" s="27">
        <f>ROUND($K$11/$E$6,3)</f>
        <v>6.0000000000000001E-3</v>
      </c>
      <c r="M11" s="23">
        <f>ROUND($J$11,2)</f>
        <v>114.96</v>
      </c>
    </row>
    <row r="12" spans="1:13" ht="23" x14ac:dyDescent="0.35">
      <c r="A12" s="22" t="s">
        <v>31</v>
      </c>
      <c r="B12" s="25" t="s">
        <v>42</v>
      </c>
      <c r="C12" s="24" t="s">
        <v>33</v>
      </c>
      <c r="D12" s="24" t="s">
        <v>43</v>
      </c>
      <c r="E12" s="45" t="s">
        <v>44</v>
      </c>
      <c r="F12" s="25" t="s">
        <v>45</v>
      </c>
      <c r="G12" s="26">
        <v>24</v>
      </c>
      <c r="H12" s="26">
        <v>928.75</v>
      </c>
      <c r="I12" s="26" t="s">
        <v>37</v>
      </c>
      <c r="J12" s="36">
        <v>1134.19</v>
      </c>
      <c r="K12" s="26">
        <f>ROUND($G$12*$M$12,2)</f>
        <v>27220.560000000001</v>
      </c>
      <c r="L12" s="27">
        <f>ROUND($K$12/$E$6,3)</f>
        <v>2E-3</v>
      </c>
      <c r="M12" s="23">
        <f>ROUND($J$12,2)</f>
        <v>1134.19</v>
      </c>
    </row>
    <row r="13" spans="1:13" x14ac:dyDescent="0.35">
      <c r="A13" s="22" t="s">
        <v>31</v>
      </c>
      <c r="B13" s="25" t="s">
        <v>46</v>
      </c>
      <c r="C13" s="24" t="s">
        <v>33</v>
      </c>
      <c r="D13" s="24" t="s">
        <v>47</v>
      </c>
      <c r="E13" s="45" t="s">
        <v>48</v>
      </c>
      <c r="F13" s="25" t="s">
        <v>45</v>
      </c>
      <c r="G13" s="26">
        <v>24</v>
      </c>
      <c r="H13" s="26">
        <v>725.58</v>
      </c>
      <c r="I13" s="26" t="s">
        <v>37</v>
      </c>
      <c r="J13" s="36">
        <v>886.08</v>
      </c>
      <c r="K13" s="26">
        <f>ROUND($G$13*$M$13,2)</f>
        <v>21265.919999999998</v>
      </c>
      <c r="L13" s="27">
        <f>ROUND($K$13/$E$6,3)</f>
        <v>1E-3</v>
      </c>
      <c r="M13" s="23">
        <f>ROUND($J$13,2)</f>
        <v>886.08</v>
      </c>
    </row>
    <row r="14" spans="1:13" ht="23" x14ac:dyDescent="0.35">
      <c r="A14" s="22" t="s">
        <v>31</v>
      </c>
      <c r="B14" s="25" t="s">
        <v>49</v>
      </c>
      <c r="C14" s="24" t="s">
        <v>50</v>
      </c>
      <c r="D14" s="24" t="s">
        <v>51</v>
      </c>
      <c r="E14" s="45" t="s">
        <v>52</v>
      </c>
      <c r="F14" s="25" t="s">
        <v>36</v>
      </c>
      <c r="G14" s="26">
        <v>20</v>
      </c>
      <c r="H14" s="26">
        <v>622.02</v>
      </c>
      <c r="I14" s="26" t="s">
        <v>37</v>
      </c>
      <c r="J14" s="36">
        <v>759.61</v>
      </c>
      <c r="K14" s="26">
        <f>ROUND($G$14*$M$14,2)</f>
        <v>15192.2</v>
      </c>
      <c r="L14" s="27">
        <f>ROUND($K$14/$E$6,3)</f>
        <v>1E-3</v>
      </c>
      <c r="M14" s="23">
        <f>ROUND($J$14,2)</f>
        <v>759.61</v>
      </c>
    </row>
    <row r="15" spans="1:13" ht="23" x14ac:dyDescent="0.35">
      <c r="A15" s="22" t="s">
        <v>31</v>
      </c>
      <c r="B15" s="25" t="s">
        <v>53</v>
      </c>
      <c r="C15" s="24" t="s">
        <v>50</v>
      </c>
      <c r="D15" s="24" t="s">
        <v>54</v>
      </c>
      <c r="E15" s="45" t="s">
        <v>55</v>
      </c>
      <c r="F15" s="25" t="s">
        <v>36</v>
      </c>
      <c r="G15" s="26">
        <v>10</v>
      </c>
      <c r="H15" s="26">
        <v>899.18</v>
      </c>
      <c r="I15" s="26" t="s">
        <v>37</v>
      </c>
      <c r="J15" s="36">
        <v>1098.08</v>
      </c>
      <c r="K15" s="26">
        <f>ROUND($G$15*$M$15,2)</f>
        <v>10980.8</v>
      </c>
      <c r="L15" s="27">
        <f>ROUND($K$15/$E$6,3)</f>
        <v>1E-3</v>
      </c>
      <c r="M15" s="23">
        <f>ROUND($J$15,2)</f>
        <v>1098.08</v>
      </c>
    </row>
    <row r="16" spans="1:13" x14ac:dyDescent="0.35">
      <c r="A16" s="22" t="s">
        <v>31</v>
      </c>
      <c r="B16" s="25" t="s">
        <v>56</v>
      </c>
      <c r="C16" s="24" t="s">
        <v>50</v>
      </c>
      <c r="D16" s="24" t="s">
        <v>57</v>
      </c>
      <c r="E16" s="45" t="s">
        <v>58</v>
      </c>
      <c r="F16" s="25" t="s">
        <v>36</v>
      </c>
      <c r="G16" s="26">
        <v>20</v>
      </c>
      <c r="H16" s="26">
        <v>198.06</v>
      </c>
      <c r="I16" s="26" t="s">
        <v>37</v>
      </c>
      <c r="J16" s="36">
        <v>241.87</v>
      </c>
      <c r="K16" s="26">
        <f>ROUND($G$16*$M$16,2)</f>
        <v>4837.3999999999996</v>
      </c>
      <c r="L16" s="27">
        <f>ROUND($K$16/$E$6,3)</f>
        <v>0</v>
      </c>
      <c r="M16" s="23">
        <f>ROUND($J$16,2)</f>
        <v>241.87</v>
      </c>
    </row>
    <row r="17" spans="1:13" ht="23" x14ac:dyDescent="0.35">
      <c r="A17" s="22" t="s">
        <v>31</v>
      </c>
      <c r="B17" s="25" t="s">
        <v>59</v>
      </c>
      <c r="C17" s="24" t="s">
        <v>39</v>
      </c>
      <c r="D17" s="24" t="s">
        <v>60</v>
      </c>
      <c r="E17" s="45" t="s">
        <v>61</v>
      </c>
      <c r="F17" s="25" t="s">
        <v>62</v>
      </c>
      <c r="G17" s="26">
        <v>513.14</v>
      </c>
      <c r="H17" s="26">
        <v>97.05</v>
      </c>
      <c r="I17" s="26" t="s">
        <v>37</v>
      </c>
      <c r="J17" s="36">
        <v>118.52</v>
      </c>
      <c r="K17" s="26">
        <f>ROUND($G$17*$M$17,2)</f>
        <v>60817.35</v>
      </c>
      <c r="L17" s="27">
        <f>ROUND($K$17/$E$6,3)</f>
        <v>4.0000000000000001E-3</v>
      </c>
      <c r="M17" s="23">
        <f>ROUND($J$17,2)</f>
        <v>118.52</v>
      </c>
    </row>
    <row r="18" spans="1:13" ht="16.5" x14ac:dyDescent="0.35">
      <c r="A18" s="22" t="s">
        <v>24</v>
      </c>
      <c r="B18" s="37" t="s">
        <v>63</v>
      </c>
      <c r="C18" s="38"/>
      <c r="D18" s="38" t="s">
        <v>26</v>
      </c>
      <c r="E18" s="49" t="s">
        <v>64</v>
      </c>
      <c r="F18" s="37"/>
      <c r="G18" s="39"/>
      <c r="H18" s="39"/>
      <c r="I18" s="39"/>
      <c r="J18" s="39"/>
      <c r="K18" s="39">
        <f>SUBTOTAL(9, $K$19:$K$28)</f>
        <v>19806.400000000001</v>
      </c>
      <c r="L18" s="40">
        <f>ROUND($K$18/$E$6,3)</f>
        <v>1E-3</v>
      </c>
      <c r="M18" s="23">
        <v>0</v>
      </c>
    </row>
    <row r="19" spans="1:13" x14ac:dyDescent="0.35">
      <c r="A19" s="22" t="s">
        <v>28</v>
      </c>
      <c r="B19" s="32" t="s">
        <v>65</v>
      </c>
      <c r="C19" s="33"/>
      <c r="D19" s="33" t="s">
        <v>26</v>
      </c>
      <c r="E19" s="48" t="s">
        <v>66</v>
      </c>
      <c r="F19" s="32"/>
      <c r="G19" s="34"/>
      <c r="H19" s="34"/>
      <c r="I19" s="34"/>
      <c r="J19" s="34"/>
      <c r="K19" s="34">
        <f>SUBTOTAL(9, $K$20:$K$25)</f>
        <v>16161.650000000001</v>
      </c>
      <c r="L19" s="35">
        <f>ROUND($K$19/$E$6,3)</f>
        <v>1E-3</v>
      </c>
      <c r="M19" s="23">
        <v>0</v>
      </c>
    </row>
    <row r="20" spans="1:13" ht="23" x14ac:dyDescent="0.35">
      <c r="A20" s="22" t="s">
        <v>31</v>
      </c>
      <c r="B20" s="25" t="s">
        <v>67</v>
      </c>
      <c r="C20" s="24" t="s">
        <v>39</v>
      </c>
      <c r="D20" s="24" t="s">
        <v>68</v>
      </c>
      <c r="E20" s="45" t="s">
        <v>69</v>
      </c>
      <c r="F20" s="25" t="s">
        <v>62</v>
      </c>
      <c r="G20" s="26">
        <v>60</v>
      </c>
      <c r="H20" s="26">
        <v>12.01</v>
      </c>
      <c r="I20" s="26" t="s">
        <v>37</v>
      </c>
      <c r="J20" s="36">
        <v>14.67</v>
      </c>
      <c r="K20" s="26">
        <f>ROUND($G$20*$M$20,2)</f>
        <v>880.2</v>
      </c>
      <c r="L20" s="27">
        <f>ROUND($K$20/$E$6,3)</f>
        <v>0</v>
      </c>
      <c r="M20" s="23">
        <f>ROUND($J$20,2)</f>
        <v>14.67</v>
      </c>
    </row>
    <row r="21" spans="1:13" ht="57.5" x14ac:dyDescent="0.35">
      <c r="A21" s="22" t="s">
        <v>31</v>
      </c>
      <c r="B21" s="25" t="s">
        <v>70</v>
      </c>
      <c r="C21" s="24" t="s">
        <v>39</v>
      </c>
      <c r="D21" s="24" t="s">
        <v>71</v>
      </c>
      <c r="E21" s="45" t="s">
        <v>72</v>
      </c>
      <c r="F21" s="25" t="s">
        <v>36</v>
      </c>
      <c r="G21" s="26">
        <v>196.74</v>
      </c>
      <c r="H21" s="26">
        <v>18.23</v>
      </c>
      <c r="I21" s="26" t="s">
        <v>37</v>
      </c>
      <c r="J21" s="36">
        <v>22.26</v>
      </c>
      <c r="K21" s="26">
        <f>ROUND($G$21*$M$21,2)</f>
        <v>4379.43</v>
      </c>
      <c r="L21" s="27">
        <f>ROUND($K$21/$E$6,3)</f>
        <v>0</v>
      </c>
      <c r="M21" s="23">
        <f>ROUND($J$21,2)</f>
        <v>22.26</v>
      </c>
    </row>
    <row r="22" spans="1:13" ht="34.5" x14ac:dyDescent="0.35">
      <c r="A22" s="22" t="s">
        <v>31</v>
      </c>
      <c r="B22" s="25" t="s">
        <v>73</v>
      </c>
      <c r="C22" s="24" t="s">
        <v>50</v>
      </c>
      <c r="D22" s="24" t="s">
        <v>74</v>
      </c>
      <c r="E22" s="45" t="s">
        <v>75</v>
      </c>
      <c r="F22" s="25" t="s">
        <v>76</v>
      </c>
      <c r="G22" s="26">
        <v>1</v>
      </c>
      <c r="H22" s="26">
        <v>82.22</v>
      </c>
      <c r="I22" s="26" t="s">
        <v>37</v>
      </c>
      <c r="J22" s="36">
        <v>100.41</v>
      </c>
      <c r="K22" s="26">
        <f>ROUND($G$22*$M$22,2)</f>
        <v>100.41</v>
      </c>
      <c r="L22" s="27">
        <f>ROUND($K$22/$E$6,3)</f>
        <v>0</v>
      </c>
      <c r="M22" s="23">
        <f>ROUND($J$22,2)</f>
        <v>100.41</v>
      </c>
    </row>
    <row r="23" spans="1:13" ht="34.5" x14ac:dyDescent="0.35">
      <c r="A23" s="22" t="s">
        <v>31</v>
      </c>
      <c r="B23" s="25" t="s">
        <v>77</v>
      </c>
      <c r="C23" s="24" t="s">
        <v>39</v>
      </c>
      <c r="D23" s="24" t="s">
        <v>78</v>
      </c>
      <c r="E23" s="45" t="s">
        <v>79</v>
      </c>
      <c r="F23" s="25" t="s">
        <v>80</v>
      </c>
      <c r="G23" s="26">
        <v>43.2</v>
      </c>
      <c r="H23" s="26">
        <v>123.9</v>
      </c>
      <c r="I23" s="26" t="s">
        <v>37</v>
      </c>
      <c r="J23" s="36">
        <v>151.31</v>
      </c>
      <c r="K23" s="26">
        <f>ROUND($G$23*$M$23,2)</f>
        <v>6536.59</v>
      </c>
      <c r="L23" s="27">
        <f>ROUND($K$23/$E$6,3)</f>
        <v>0</v>
      </c>
      <c r="M23" s="23">
        <f>ROUND($J$23,2)</f>
        <v>151.31</v>
      </c>
    </row>
    <row r="24" spans="1:13" ht="80.5" x14ac:dyDescent="0.35">
      <c r="A24" s="22" t="s">
        <v>31</v>
      </c>
      <c r="B24" s="25" t="s">
        <v>81</v>
      </c>
      <c r="C24" s="24" t="s">
        <v>50</v>
      </c>
      <c r="D24" s="24" t="s">
        <v>82</v>
      </c>
      <c r="E24" s="45" t="s">
        <v>83</v>
      </c>
      <c r="F24" s="25" t="s">
        <v>17</v>
      </c>
      <c r="G24" s="26">
        <v>4</v>
      </c>
      <c r="H24" s="26">
        <v>704.52</v>
      </c>
      <c r="I24" s="26" t="s">
        <v>37</v>
      </c>
      <c r="J24" s="36">
        <v>860.36</v>
      </c>
      <c r="K24" s="26">
        <f>ROUND($G$24*$M$24,2)</f>
        <v>3441.44</v>
      </c>
      <c r="L24" s="27">
        <f>ROUND($K$24/$E$6,3)</f>
        <v>0</v>
      </c>
      <c r="M24" s="23">
        <f>ROUND($J$24,2)</f>
        <v>860.36</v>
      </c>
    </row>
    <row r="25" spans="1:13" ht="23" x14ac:dyDescent="0.35">
      <c r="A25" s="22" t="s">
        <v>31</v>
      </c>
      <c r="B25" s="25" t="s">
        <v>84</v>
      </c>
      <c r="C25" s="24" t="s">
        <v>50</v>
      </c>
      <c r="D25" s="24" t="s">
        <v>85</v>
      </c>
      <c r="E25" s="45" t="s">
        <v>86</v>
      </c>
      <c r="F25" s="25" t="s">
        <v>80</v>
      </c>
      <c r="G25" s="26">
        <v>55.2</v>
      </c>
      <c r="H25" s="26">
        <v>12.22</v>
      </c>
      <c r="I25" s="26" t="s">
        <v>37</v>
      </c>
      <c r="J25" s="36">
        <v>14.92</v>
      </c>
      <c r="K25" s="26">
        <f>ROUND($G$25*$M$25,2)</f>
        <v>823.58</v>
      </c>
      <c r="L25" s="27">
        <f>ROUND($K$25/$E$6,3)</f>
        <v>0</v>
      </c>
      <c r="M25" s="23">
        <f>ROUND($J$25,2)</f>
        <v>14.92</v>
      </c>
    </row>
    <row r="26" spans="1:13" x14ac:dyDescent="0.35">
      <c r="A26" s="22" t="s">
        <v>28</v>
      </c>
      <c r="B26" s="32" t="s">
        <v>87</v>
      </c>
      <c r="C26" s="33"/>
      <c r="D26" s="33" t="s">
        <v>26</v>
      </c>
      <c r="E26" s="48" t="s">
        <v>88</v>
      </c>
      <c r="F26" s="32"/>
      <c r="G26" s="34"/>
      <c r="H26" s="34"/>
      <c r="I26" s="34"/>
      <c r="J26" s="34"/>
      <c r="K26" s="34">
        <f>SUBTOTAL(9, $K$27:$K$28)</f>
        <v>3644.75</v>
      </c>
      <c r="L26" s="35">
        <f>ROUND($K$26/$E$6,3)</f>
        <v>0</v>
      </c>
      <c r="M26" s="23">
        <v>0</v>
      </c>
    </row>
    <row r="27" spans="1:13" ht="23" x14ac:dyDescent="0.35">
      <c r="A27" s="22" t="s">
        <v>31</v>
      </c>
      <c r="B27" s="25" t="s">
        <v>89</v>
      </c>
      <c r="C27" s="24" t="s">
        <v>39</v>
      </c>
      <c r="D27" s="24" t="s">
        <v>90</v>
      </c>
      <c r="E27" s="45" t="s">
        <v>91</v>
      </c>
      <c r="F27" s="25" t="s">
        <v>36</v>
      </c>
      <c r="G27" s="26">
        <v>50</v>
      </c>
      <c r="H27" s="26">
        <v>16.420000000000002</v>
      </c>
      <c r="I27" s="26" t="s">
        <v>37</v>
      </c>
      <c r="J27" s="36">
        <v>20.05</v>
      </c>
      <c r="K27" s="26">
        <f>ROUND($G$27*$M$27,2)</f>
        <v>1002.5</v>
      </c>
      <c r="L27" s="27">
        <f>ROUND($K$27/$E$6,3)</f>
        <v>0</v>
      </c>
      <c r="M27" s="23">
        <f>ROUND($J$27,2)</f>
        <v>20.05</v>
      </c>
    </row>
    <row r="28" spans="1:13" ht="34.5" x14ac:dyDescent="0.35">
      <c r="A28" s="22" t="s">
        <v>31</v>
      </c>
      <c r="B28" s="25" t="s">
        <v>92</v>
      </c>
      <c r="C28" s="24" t="s">
        <v>39</v>
      </c>
      <c r="D28" s="24" t="s">
        <v>93</v>
      </c>
      <c r="E28" s="45" t="s">
        <v>94</v>
      </c>
      <c r="F28" s="25" t="s">
        <v>36</v>
      </c>
      <c r="G28" s="26">
        <v>25</v>
      </c>
      <c r="H28" s="26">
        <v>86.55</v>
      </c>
      <c r="I28" s="26" t="s">
        <v>37</v>
      </c>
      <c r="J28" s="36">
        <v>105.69</v>
      </c>
      <c r="K28" s="26">
        <f>ROUND($G$28*$M$28,2)</f>
        <v>2642.25</v>
      </c>
      <c r="L28" s="27">
        <f>ROUND($K$28/$E$6,3)</f>
        <v>0</v>
      </c>
      <c r="M28" s="23">
        <f>ROUND($J$28,2)</f>
        <v>105.69</v>
      </c>
    </row>
    <row r="29" spans="1:13" ht="16.5" x14ac:dyDescent="0.35">
      <c r="A29" s="22" t="s">
        <v>24</v>
      </c>
      <c r="B29" s="37" t="s">
        <v>95</v>
      </c>
      <c r="C29" s="38"/>
      <c r="D29" s="38" t="s">
        <v>26</v>
      </c>
      <c r="E29" s="49" t="s">
        <v>96</v>
      </c>
      <c r="F29" s="37"/>
      <c r="G29" s="39"/>
      <c r="H29" s="39"/>
      <c r="I29" s="39"/>
      <c r="J29" s="39"/>
      <c r="K29" s="39">
        <f>SUBTOTAL(9, $K$30:$K$35)</f>
        <v>122852.67000000001</v>
      </c>
      <c r="L29" s="40">
        <f>ROUND($K$29/$E$6,3)</f>
        <v>7.0000000000000001E-3</v>
      </c>
      <c r="M29" s="23">
        <v>0</v>
      </c>
    </row>
    <row r="30" spans="1:13" x14ac:dyDescent="0.35">
      <c r="A30" s="22" t="s">
        <v>28</v>
      </c>
      <c r="B30" s="32" t="s">
        <v>97</v>
      </c>
      <c r="C30" s="33"/>
      <c r="D30" s="33" t="s">
        <v>26</v>
      </c>
      <c r="E30" s="48" t="s">
        <v>98</v>
      </c>
      <c r="F30" s="32"/>
      <c r="G30" s="34"/>
      <c r="H30" s="34"/>
      <c r="I30" s="34"/>
      <c r="J30" s="34"/>
      <c r="K30" s="34">
        <f>SUBTOTAL(9, $K$31:$K$35)</f>
        <v>122852.67000000001</v>
      </c>
      <c r="L30" s="35">
        <f>ROUND($K$30/$E$6,3)</f>
        <v>7.0000000000000001E-3</v>
      </c>
      <c r="M30" s="23">
        <v>0</v>
      </c>
    </row>
    <row r="31" spans="1:13" ht="34.5" x14ac:dyDescent="0.35">
      <c r="A31" s="22" t="s">
        <v>31</v>
      </c>
      <c r="B31" s="25" t="s">
        <v>99</v>
      </c>
      <c r="C31" s="24" t="s">
        <v>39</v>
      </c>
      <c r="D31" s="24" t="s">
        <v>100</v>
      </c>
      <c r="E31" s="45" t="s">
        <v>101</v>
      </c>
      <c r="F31" s="25" t="s">
        <v>36</v>
      </c>
      <c r="G31" s="26">
        <v>7470</v>
      </c>
      <c r="H31" s="26">
        <v>0.73</v>
      </c>
      <c r="I31" s="26" t="s">
        <v>37</v>
      </c>
      <c r="J31" s="36">
        <v>0.89</v>
      </c>
      <c r="K31" s="26">
        <f>ROUND($G$31*$M$31,2)</f>
        <v>6648.3</v>
      </c>
      <c r="L31" s="27">
        <f>ROUND($K$31/$E$6,3)</f>
        <v>0</v>
      </c>
      <c r="M31" s="23">
        <f>ROUND($J$31,2)</f>
        <v>0.89</v>
      </c>
    </row>
    <row r="32" spans="1:13" ht="23" x14ac:dyDescent="0.35">
      <c r="A32" s="22" t="s">
        <v>31</v>
      </c>
      <c r="B32" s="25" t="s">
        <v>102</v>
      </c>
      <c r="C32" s="24" t="s">
        <v>39</v>
      </c>
      <c r="D32" s="24" t="s">
        <v>103</v>
      </c>
      <c r="E32" s="45" t="s">
        <v>104</v>
      </c>
      <c r="F32" s="25" t="s">
        <v>80</v>
      </c>
      <c r="G32" s="26">
        <v>4670.68</v>
      </c>
      <c r="H32" s="26">
        <v>4.13</v>
      </c>
      <c r="I32" s="26" t="s">
        <v>37</v>
      </c>
      <c r="J32" s="36">
        <v>5.04</v>
      </c>
      <c r="K32" s="26">
        <f>ROUND($G$32*$M$32,2)</f>
        <v>23540.23</v>
      </c>
      <c r="L32" s="27">
        <f>ROUND($K$32/$E$6,3)</f>
        <v>1E-3</v>
      </c>
      <c r="M32" s="23">
        <f>ROUND($J$32,2)</f>
        <v>5.04</v>
      </c>
    </row>
    <row r="33" spans="1:13" ht="46" x14ac:dyDescent="0.35">
      <c r="A33" s="22" t="s">
        <v>31</v>
      </c>
      <c r="B33" s="25" t="s">
        <v>105</v>
      </c>
      <c r="C33" s="24" t="s">
        <v>39</v>
      </c>
      <c r="D33" s="24" t="s">
        <v>106</v>
      </c>
      <c r="E33" s="45" t="s">
        <v>107</v>
      </c>
      <c r="F33" s="25" t="s">
        <v>80</v>
      </c>
      <c r="G33" s="26">
        <v>4198</v>
      </c>
      <c r="H33" s="26">
        <v>11.86</v>
      </c>
      <c r="I33" s="26" t="s">
        <v>37</v>
      </c>
      <c r="J33" s="36">
        <v>14.48</v>
      </c>
      <c r="K33" s="26">
        <f>ROUND($G$33*$M$33,2)</f>
        <v>60787.040000000001</v>
      </c>
      <c r="L33" s="27">
        <f>ROUND($K$33/$E$6,3)</f>
        <v>4.0000000000000001E-3</v>
      </c>
      <c r="M33" s="23">
        <f>ROUND($J$33,2)</f>
        <v>14.48</v>
      </c>
    </row>
    <row r="34" spans="1:13" ht="34.5" x14ac:dyDescent="0.35">
      <c r="A34" s="22" t="s">
        <v>31</v>
      </c>
      <c r="B34" s="25" t="s">
        <v>108</v>
      </c>
      <c r="C34" s="24" t="s">
        <v>39</v>
      </c>
      <c r="D34" s="24" t="s">
        <v>109</v>
      </c>
      <c r="E34" s="45" t="s">
        <v>110</v>
      </c>
      <c r="F34" s="25" t="s">
        <v>36</v>
      </c>
      <c r="G34" s="26">
        <v>7470</v>
      </c>
      <c r="H34" s="26">
        <v>3.22</v>
      </c>
      <c r="I34" s="26" t="s">
        <v>37</v>
      </c>
      <c r="J34" s="36">
        <v>3.93</v>
      </c>
      <c r="K34" s="26">
        <f>ROUND($G$34*$M$34,2)</f>
        <v>29357.1</v>
      </c>
      <c r="L34" s="27">
        <f>ROUND($K$34/$E$6,3)</f>
        <v>2E-3</v>
      </c>
      <c r="M34" s="23">
        <f>ROUND($J$34,2)</f>
        <v>3.93</v>
      </c>
    </row>
    <row r="35" spans="1:13" x14ac:dyDescent="0.35">
      <c r="A35" s="22" t="s">
        <v>31</v>
      </c>
      <c r="B35" s="25" t="s">
        <v>111</v>
      </c>
      <c r="C35" s="24" t="s">
        <v>112</v>
      </c>
      <c r="D35" s="24" t="s">
        <v>113</v>
      </c>
      <c r="E35" s="45" t="s">
        <v>114</v>
      </c>
      <c r="F35" s="25" t="s">
        <v>115</v>
      </c>
      <c r="G35" s="26">
        <v>3000</v>
      </c>
      <c r="H35" s="26">
        <v>0.69</v>
      </c>
      <c r="I35" s="26" t="s">
        <v>37</v>
      </c>
      <c r="J35" s="36">
        <v>0.84</v>
      </c>
      <c r="K35" s="26">
        <f>ROUND($G$35*$M$35,2)</f>
        <v>2520</v>
      </c>
      <c r="L35" s="27">
        <f>ROUND($K$35/$E$6,3)</f>
        <v>0</v>
      </c>
      <c r="M35" s="23">
        <f>ROUND($J$35,2)</f>
        <v>0.84</v>
      </c>
    </row>
    <row r="36" spans="1:13" ht="16.5" x14ac:dyDescent="0.35">
      <c r="A36" s="22" t="s">
        <v>24</v>
      </c>
      <c r="B36" s="37" t="s">
        <v>116</v>
      </c>
      <c r="C36" s="38"/>
      <c r="D36" s="38" t="s">
        <v>26</v>
      </c>
      <c r="E36" s="49" t="s">
        <v>117</v>
      </c>
      <c r="F36" s="37"/>
      <c r="G36" s="39"/>
      <c r="H36" s="39"/>
      <c r="I36" s="39"/>
      <c r="J36" s="39"/>
      <c r="K36" s="39">
        <f>SUBTOTAL(9, $K$37:$K$54)</f>
        <v>839215.21000000008</v>
      </c>
      <c r="L36" s="40">
        <f>ROUND($K$36/$E$6,3)</f>
        <v>0.05</v>
      </c>
      <c r="M36" s="23">
        <v>0</v>
      </c>
    </row>
    <row r="37" spans="1:13" x14ac:dyDescent="0.35">
      <c r="A37" s="22" t="s">
        <v>28</v>
      </c>
      <c r="B37" s="32" t="s">
        <v>118</v>
      </c>
      <c r="C37" s="33"/>
      <c r="D37" s="33" t="s">
        <v>26</v>
      </c>
      <c r="E37" s="48" t="s">
        <v>119</v>
      </c>
      <c r="F37" s="32"/>
      <c r="G37" s="34"/>
      <c r="H37" s="34"/>
      <c r="I37" s="34"/>
      <c r="J37" s="34"/>
      <c r="K37" s="34">
        <f>SUBTOTAL(9, $K$38:$K$39)</f>
        <v>340205.47</v>
      </c>
      <c r="L37" s="35">
        <f>ROUND($K$37/$E$6,3)</f>
        <v>0.02</v>
      </c>
      <c r="M37" s="23">
        <v>0</v>
      </c>
    </row>
    <row r="38" spans="1:13" ht="46" x14ac:dyDescent="0.35">
      <c r="A38" s="22" t="s">
        <v>31</v>
      </c>
      <c r="B38" s="25" t="s">
        <v>120</v>
      </c>
      <c r="C38" s="24" t="s">
        <v>39</v>
      </c>
      <c r="D38" s="24" t="s">
        <v>121</v>
      </c>
      <c r="E38" s="45" t="s">
        <v>122</v>
      </c>
      <c r="F38" s="25" t="s">
        <v>80</v>
      </c>
      <c r="G38" s="26">
        <v>102.5</v>
      </c>
      <c r="H38" s="26">
        <v>774.37</v>
      </c>
      <c r="I38" s="26" t="s">
        <v>37</v>
      </c>
      <c r="J38" s="36">
        <v>945.66</v>
      </c>
      <c r="K38" s="26">
        <f>ROUND($G$38*$M$38,2)</f>
        <v>96930.15</v>
      </c>
      <c r="L38" s="27">
        <f>ROUND($K$38/$E$6,3)</f>
        <v>6.0000000000000001E-3</v>
      </c>
      <c r="M38" s="23">
        <f>ROUND($J$38,2)</f>
        <v>945.66</v>
      </c>
    </row>
    <row r="39" spans="1:13" ht="46" x14ac:dyDescent="0.35">
      <c r="A39" s="22" t="s">
        <v>31</v>
      </c>
      <c r="B39" s="25" t="s">
        <v>123</v>
      </c>
      <c r="C39" s="24" t="s">
        <v>39</v>
      </c>
      <c r="D39" s="24" t="s">
        <v>124</v>
      </c>
      <c r="E39" s="45" t="s">
        <v>125</v>
      </c>
      <c r="F39" s="25" t="s">
        <v>80</v>
      </c>
      <c r="G39" s="26">
        <v>278.5</v>
      </c>
      <c r="H39" s="26">
        <v>715.3</v>
      </c>
      <c r="I39" s="26" t="s">
        <v>37</v>
      </c>
      <c r="J39" s="36">
        <v>873.52</v>
      </c>
      <c r="K39" s="26">
        <f>ROUND($G$39*$M$39,2)</f>
        <v>243275.32</v>
      </c>
      <c r="L39" s="27">
        <f>ROUND($K$39/$E$6,3)</f>
        <v>1.4E-2</v>
      </c>
      <c r="M39" s="23">
        <f>ROUND($J$39,2)</f>
        <v>873.52</v>
      </c>
    </row>
    <row r="40" spans="1:13" x14ac:dyDescent="0.35">
      <c r="A40" s="22" t="s">
        <v>28</v>
      </c>
      <c r="B40" s="32" t="s">
        <v>126</v>
      </c>
      <c r="C40" s="33"/>
      <c r="D40" s="33" t="s">
        <v>26</v>
      </c>
      <c r="E40" s="48" t="s">
        <v>127</v>
      </c>
      <c r="F40" s="32"/>
      <c r="G40" s="34"/>
      <c r="H40" s="34"/>
      <c r="I40" s="34"/>
      <c r="J40" s="34"/>
      <c r="K40" s="34">
        <f>SUBTOTAL(9, $K$41:$K$49)</f>
        <v>464534.85000000009</v>
      </c>
      <c r="L40" s="35">
        <f>ROUND($K$40/$E$6,3)</f>
        <v>2.8000000000000001E-2</v>
      </c>
      <c r="M40" s="23">
        <v>0</v>
      </c>
    </row>
    <row r="41" spans="1:13" ht="23" x14ac:dyDescent="0.35">
      <c r="A41" s="22" t="s">
        <v>31</v>
      </c>
      <c r="B41" s="25" t="s">
        <v>128</v>
      </c>
      <c r="C41" s="24" t="s">
        <v>39</v>
      </c>
      <c r="D41" s="24" t="s">
        <v>129</v>
      </c>
      <c r="E41" s="45" t="s">
        <v>130</v>
      </c>
      <c r="F41" s="25" t="s">
        <v>36</v>
      </c>
      <c r="G41" s="26">
        <v>150</v>
      </c>
      <c r="H41" s="26">
        <v>2.81</v>
      </c>
      <c r="I41" s="26" t="s">
        <v>37</v>
      </c>
      <c r="J41" s="36">
        <v>3.43</v>
      </c>
      <c r="K41" s="26">
        <f>ROUND($G$41*$M$41,2)</f>
        <v>514.5</v>
      </c>
      <c r="L41" s="27">
        <f>ROUND($K$41/$E$6,3)</f>
        <v>0</v>
      </c>
      <c r="M41" s="23">
        <f>ROUND($J$41,2)</f>
        <v>3.43</v>
      </c>
    </row>
    <row r="42" spans="1:13" ht="46" x14ac:dyDescent="0.35">
      <c r="A42" s="22" t="s">
        <v>31</v>
      </c>
      <c r="B42" s="25" t="s">
        <v>131</v>
      </c>
      <c r="C42" s="24" t="s">
        <v>39</v>
      </c>
      <c r="D42" s="24" t="s">
        <v>132</v>
      </c>
      <c r="E42" s="45" t="s">
        <v>133</v>
      </c>
      <c r="F42" s="25" t="s">
        <v>80</v>
      </c>
      <c r="G42" s="26">
        <v>608.70000000000005</v>
      </c>
      <c r="H42" s="26">
        <v>9.25</v>
      </c>
      <c r="I42" s="26" t="s">
        <v>37</v>
      </c>
      <c r="J42" s="36">
        <v>11.3</v>
      </c>
      <c r="K42" s="26">
        <f>ROUND($G$42*$M$42,2)</f>
        <v>6878.31</v>
      </c>
      <c r="L42" s="27">
        <f>ROUND($K$42/$E$6,3)</f>
        <v>0</v>
      </c>
      <c r="M42" s="23">
        <f>ROUND($J$42,2)</f>
        <v>11.3</v>
      </c>
    </row>
    <row r="43" spans="1:13" x14ac:dyDescent="0.35">
      <c r="A43" s="22" t="s">
        <v>31</v>
      </c>
      <c r="B43" s="25" t="s">
        <v>134</v>
      </c>
      <c r="C43" s="24" t="s">
        <v>112</v>
      </c>
      <c r="D43" s="24" t="s">
        <v>135</v>
      </c>
      <c r="E43" s="45" t="s">
        <v>136</v>
      </c>
      <c r="F43" s="25" t="s">
        <v>137</v>
      </c>
      <c r="G43" s="26">
        <v>25.3</v>
      </c>
      <c r="H43" s="26">
        <v>8.33</v>
      </c>
      <c r="I43" s="26" t="s">
        <v>37</v>
      </c>
      <c r="J43" s="36">
        <v>10.17</v>
      </c>
      <c r="K43" s="26">
        <f>ROUND($G$43*$M$43,2)</f>
        <v>257.3</v>
      </c>
      <c r="L43" s="27">
        <f>ROUND($K$43/$E$6,3)</f>
        <v>0</v>
      </c>
      <c r="M43" s="23">
        <f>ROUND($J$43,2)</f>
        <v>10.17</v>
      </c>
    </row>
    <row r="44" spans="1:13" ht="23" x14ac:dyDescent="0.35">
      <c r="A44" s="22" t="s">
        <v>31</v>
      </c>
      <c r="B44" s="25" t="s">
        <v>138</v>
      </c>
      <c r="C44" s="24" t="s">
        <v>39</v>
      </c>
      <c r="D44" s="24" t="s">
        <v>139</v>
      </c>
      <c r="E44" s="45" t="s">
        <v>140</v>
      </c>
      <c r="F44" s="25" t="s">
        <v>80</v>
      </c>
      <c r="G44" s="26">
        <v>25.3</v>
      </c>
      <c r="H44" s="26">
        <v>208.21</v>
      </c>
      <c r="I44" s="26" t="s">
        <v>37</v>
      </c>
      <c r="J44" s="36">
        <v>254.27</v>
      </c>
      <c r="K44" s="26">
        <f>ROUND($G$44*$M$44,2)</f>
        <v>6433.03</v>
      </c>
      <c r="L44" s="27">
        <f>ROUND($K$44/$E$6,3)</f>
        <v>0</v>
      </c>
      <c r="M44" s="23">
        <f>ROUND($J$44,2)</f>
        <v>254.27</v>
      </c>
    </row>
    <row r="45" spans="1:13" ht="34.5" x14ac:dyDescent="0.35">
      <c r="A45" s="22" t="s">
        <v>31</v>
      </c>
      <c r="B45" s="25" t="s">
        <v>141</v>
      </c>
      <c r="C45" s="24" t="s">
        <v>39</v>
      </c>
      <c r="D45" s="24" t="s">
        <v>142</v>
      </c>
      <c r="E45" s="45" t="s">
        <v>143</v>
      </c>
      <c r="F45" s="25" t="s">
        <v>36</v>
      </c>
      <c r="G45" s="26">
        <v>893.4</v>
      </c>
      <c r="H45" s="26">
        <v>54.25</v>
      </c>
      <c r="I45" s="26" t="s">
        <v>37</v>
      </c>
      <c r="J45" s="36">
        <v>66.25</v>
      </c>
      <c r="K45" s="26">
        <f>ROUND($G$45*$M$45,2)</f>
        <v>59187.75</v>
      </c>
      <c r="L45" s="27">
        <f>ROUND($K$45/$E$6,3)</f>
        <v>4.0000000000000001E-3</v>
      </c>
      <c r="M45" s="23">
        <f>ROUND($J$45,2)</f>
        <v>66.25</v>
      </c>
    </row>
    <row r="46" spans="1:13" ht="23" x14ac:dyDescent="0.35">
      <c r="A46" s="22" t="s">
        <v>31</v>
      </c>
      <c r="B46" s="25" t="s">
        <v>144</v>
      </c>
      <c r="C46" s="24" t="s">
        <v>39</v>
      </c>
      <c r="D46" s="24" t="s">
        <v>145</v>
      </c>
      <c r="E46" s="45" t="s">
        <v>146</v>
      </c>
      <c r="F46" s="25" t="s">
        <v>147</v>
      </c>
      <c r="G46" s="26">
        <v>2450.6999999999998</v>
      </c>
      <c r="H46" s="26">
        <v>16.11</v>
      </c>
      <c r="I46" s="26" t="s">
        <v>37</v>
      </c>
      <c r="J46" s="36">
        <v>19.670000000000002</v>
      </c>
      <c r="K46" s="26">
        <f>ROUND($G$46*$M$46,2)</f>
        <v>48205.27</v>
      </c>
      <c r="L46" s="27">
        <f>ROUND($K$46/$E$6,3)</f>
        <v>3.0000000000000001E-3</v>
      </c>
      <c r="M46" s="23">
        <f>ROUND($J$46,2)</f>
        <v>19.670000000000002</v>
      </c>
    </row>
    <row r="47" spans="1:13" ht="23" x14ac:dyDescent="0.35">
      <c r="A47" s="22" t="s">
        <v>31</v>
      </c>
      <c r="B47" s="25" t="s">
        <v>148</v>
      </c>
      <c r="C47" s="24" t="s">
        <v>39</v>
      </c>
      <c r="D47" s="24" t="s">
        <v>149</v>
      </c>
      <c r="E47" s="45" t="s">
        <v>150</v>
      </c>
      <c r="F47" s="25" t="s">
        <v>147</v>
      </c>
      <c r="G47" s="26">
        <v>10026.799999999999</v>
      </c>
      <c r="H47" s="26">
        <v>12.91</v>
      </c>
      <c r="I47" s="26" t="s">
        <v>37</v>
      </c>
      <c r="J47" s="36">
        <v>15.77</v>
      </c>
      <c r="K47" s="26">
        <f>ROUND($G$47*$M$47,2)</f>
        <v>158122.64000000001</v>
      </c>
      <c r="L47" s="27">
        <f>ROUND($K$47/$E$6,3)</f>
        <v>8.9999999999999993E-3</v>
      </c>
      <c r="M47" s="23">
        <f>ROUND($J$47,2)</f>
        <v>15.77</v>
      </c>
    </row>
    <row r="48" spans="1:13" ht="23" x14ac:dyDescent="0.35">
      <c r="A48" s="22" t="s">
        <v>31</v>
      </c>
      <c r="B48" s="25" t="s">
        <v>151</v>
      </c>
      <c r="C48" s="24" t="s">
        <v>39</v>
      </c>
      <c r="D48" s="24" t="s">
        <v>152</v>
      </c>
      <c r="E48" s="45" t="s">
        <v>153</v>
      </c>
      <c r="F48" s="25" t="s">
        <v>80</v>
      </c>
      <c r="G48" s="26">
        <v>172.2</v>
      </c>
      <c r="H48" s="26">
        <v>756.57</v>
      </c>
      <c r="I48" s="26" t="s">
        <v>37</v>
      </c>
      <c r="J48" s="36">
        <v>923.92</v>
      </c>
      <c r="K48" s="26">
        <f>ROUND($G$48*$M$48,2)</f>
        <v>159099.01999999999</v>
      </c>
      <c r="L48" s="27">
        <f>ROUND($K$48/$E$6,3)</f>
        <v>8.9999999999999993E-3</v>
      </c>
      <c r="M48" s="23">
        <f>ROUND($J$48,2)</f>
        <v>923.92</v>
      </c>
    </row>
    <row r="49" spans="1:13" ht="23" x14ac:dyDescent="0.35">
      <c r="A49" s="22" t="s">
        <v>31</v>
      </c>
      <c r="B49" s="25" t="s">
        <v>154</v>
      </c>
      <c r="C49" s="24" t="s">
        <v>39</v>
      </c>
      <c r="D49" s="24" t="s">
        <v>155</v>
      </c>
      <c r="E49" s="45" t="s">
        <v>156</v>
      </c>
      <c r="F49" s="25" t="s">
        <v>36</v>
      </c>
      <c r="G49" s="26">
        <v>385.8</v>
      </c>
      <c r="H49" s="26">
        <v>54.84</v>
      </c>
      <c r="I49" s="26" t="s">
        <v>37</v>
      </c>
      <c r="J49" s="36">
        <v>66.97</v>
      </c>
      <c r="K49" s="26">
        <f>ROUND($G$49*$M$49,2)</f>
        <v>25837.03</v>
      </c>
      <c r="L49" s="27">
        <f>ROUND($K$49/$E$6,3)</f>
        <v>2E-3</v>
      </c>
      <c r="M49" s="23">
        <f>ROUND($J$49,2)</f>
        <v>66.97</v>
      </c>
    </row>
    <row r="50" spans="1:13" x14ac:dyDescent="0.35">
      <c r="A50" s="22" t="s">
        <v>28</v>
      </c>
      <c r="B50" s="32" t="s">
        <v>157</v>
      </c>
      <c r="C50" s="33"/>
      <c r="D50" s="33" t="s">
        <v>26</v>
      </c>
      <c r="E50" s="48" t="s">
        <v>158</v>
      </c>
      <c r="F50" s="32"/>
      <c r="G50" s="34"/>
      <c r="H50" s="34"/>
      <c r="I50" s="34"/>
      <c r="J50" s="34"/>
      <c r="K50" s="34">
        <f>SUBTOTAL(9, $K$51:$K$54)</f>
        <v>34474.89</v>
      </c>
      <c r="L50" s="35">
        <f>ROUND($K$50/$E$6,3)</f>
        <v>2E-3</v>
      </c>
      <c r="M50" s="23">
        <v>0</v>
      </c>
    </row>
    <row r="51" spans="1:13" ht="34.5" x14ac:dyDescent="0.35">
      <c r="A51" s="22" t="s">
        <v>31</v>
      </c>
      <c r="B51" s="25" t="s">
        <v>159</v>
      </c>
      <c r="C51" s="24" t="s">
        <v>50</v>
      </c>
      <c r="D51" s="24" t="s">
        <v>160</v>
      </c>
      <c r="E51" s="45" t="s">
        <v>161</v>
      </c>
      <c r="F51" s="25" t="s">
        <v>62</v>
      </c>
      <c r="G51" s="26">
        <v>97.67</v>
      </c>
      <c r="H51" s="26">
        <v>112.2</v>
      </c>
      <c r="I51" s="26" t="s">
        <v>37</v>
      </c>
      <c r="J51" s="36">
        <v>137.02000000000001</v>
      </c>
      <c r="K51" s="26">
        <f>ROUND($G$51*$M$51,2)</f>
        <v>13382.74</v>
      </c>
      <c r="L51" s="27">
        <f>ROUND($K$51/$E$6,3)</f>
        <v>1E-3</v>
      </c>
      <c r="M51" s="23">
        <f>ROUND($J$51,2)</f>
        <v>137.02000000000001</v>
      </c>
    </row>
    <row r="52" spans="1:13" ht="34.5" x14ac:dyDescent="0.35">
      <c r="A52" s="22" t="s">
        <v>31</v>
      </c>
      <c r="B52" s="25" t="s">
        <v>162</v>
      </c>
      <c r="C52" s="24" t="s">
        <v>50</v>
      </c>
      <c r="D52" s="24" t="s">
        <v>163</v>
      </c>
      <c r="E52" s="45" t="s">
        <v>164</v>
      </c>
      <c r="F52" s="25" t="s">
        <v>62</v>
      </c>
      <c r="G52" s="26">
        <v>30</v>
      </c>
      <c r="H52" s="26">
        <v>155.07</v>
      </c>
      <c r="I52" s="26" t="s">
        <v>37</v>
      </c>
      <c r="J52" s="36">
        <v>189.37</v>
      </c>
      <c r="K52" s="26">
        <f>ROUND($G$52*$M$52,2)</f>
        <v>5681.1</v>
      </c>
      <c r="L52" s="27">
        <f>ROUND($K$52/$E$6,3)</f>
        <v>0</v>
      </c>
      <c r="M52" s="23">
        <f>ROUND($J$52,2)</f>
        <v>189.37</v>
      </c>
    </row>
    <row r="53" spans="1:13" ht="34.5" x14ac:dyDescent="0.35">
      <c r="A53" s="22" t="s">
        <v>31</v>
      </c>
      <c r="B53" s="25" t="s">
        <v>165</v>
      </c>
      <c r="C53" s="24" t="s">
        <v>50</v>
      </c>
      <c r="D53" s="24" t="s">
        <v>166</v>
      </c>
      <c r="E53" s="45" t="s">
        <v>167</v>
      </c>
      <c r="F53" s="25" t="s">
        <v>62</v>
      </c>
      <c r="G53" s="26">
        <v>55</v>
      </c>
      <c r="H53" s="26">
        <v>187.23</v>
      </c>
      <c r="I53" s="26" t="s">
        <v>37</v>
      </c>
      <c r="J53" s="36">
        <v>228.65</v>
      </c>
      <c r="K53" s="26">
        <f>ROUND($G$53*$M$53,2)</f>
        <v>12575.75</v>
      </c>
      <c r="L53" s="27">
        <f>ROUND($K$53/$E$6,3)</f>
        <v>1E-3</v>
      </c>
      <c r="M53" s="23">
        <f>ROUND($J$53,2)</f>
        <v>228.65</v>
      </c>
    </row>
    <row r="54" spans="1:13" ht="23" x14ac:dyDescent="0.35">
      <c r="A54" s="22" t="s">
        <v>31</v>
      </c>
      <c r="B54" s="25" t="s">
        <v>168</v>
      </c>
      <c r="C54" s="24" t="s">
        <v>39</v>
      </c>
      <c r="D54" s="24" t="s">
        <v>169</v>
      </c>
      <c r="E54" s="45" t="s">
        <v>170</v>
      </c>
      <c r="F54" s="25" t="s">
        <v>62</v>
      </c>
      <c r="G54" s="26">
        <v>65</v>
      </c>
      <c r="H54" s="26">
        <v>35.72</v>
      </c>
      <c r="I54" s="26" t="s">
        <v>37</v>
      </c>
      <c r="J54" s="36">
        <v>43.62</v>
      </c>
      <c r="K54" s="26">
        <f>ROUND($G$54*$M$54,2)</f>
        <v>2835.3</v>
      </c>
      <c r="L54" s="27">
        <f>ROUND($K$54/$E$6,3)</f>
        <v>0</v>
      </c>
      <c r="M54" s="23">
        <f>ROUND($J$54,2)</f>
        <v>43.62</v>
      </c>
    </row>
    <row r="55" spans="1:13" ht="16.5" x14ac:dyDescent="0.35">
      <c r="A55" s="22" t="s">
        <v>24</v>
      </c>
      <c r="B55" s="37" t="s">
        <v>171</v>
      </c>
      <c r="C55" s="38"/>
      <c r="D55" s="38" t="s">
        <v>26</v>
      </c>
      <c r="E55" s="49" t="s">
        <v>172</v>
      </c>
      <c r="F55" s="37"/>
      <c r="G55" s="39"/>
      <c r="H55" s="39"/>
      <c r="I55" s="39"/>
      <c r="J55" s="39"/>
      <c r="K55" s="39">
        <f>SUBTOTAL(9, $K$56:$K$555)</f>
        <v>4717264.8199999956</v>
      </c>
      <c r="L55" s="40">
        <f>ROUND($K$55/$E$6,3)</f>
        <v>0.28100000000000003</v>
      </c>
      <c r="M55" s="23">
        <v>0</v>
      </c>
    </row>
    <row r="56" spans="1:13" x14ac:dyDescent="0.35">
      <c r="A56" s="22" t="s">
        <v>28</v>
      </c>
      <c r="B56" s="32" t="s">
        <v>173</v>
      </c>
      <c r="C56" s="33"/>
      <c r="D56" s="33" t="s">
        <v>26</v>
      </c>
      <c r="E56" s="48" t="s">
        <v>174</v>
      </c>
      <c r="F56" s="32"/>
      <c r="G56" s="34"/>
      <c r="H56" s="34"/>
      <c r="I56" s="34"/>
      <c r="J56" s="34"/>
      <c r="K56" s="34">
        <f>SUBTOTAL(9, $K$57:$K$60)</f>
        <v>33448.71</v>
      </c>
      <c r="L56" s="35">
        <f>ROUND($K$56/$E$6,3)</f>
        <v>2E-3</v>
      </c>
      <c r="M56" s="23">
        <v>0</v>
      </c>
    </row>
    <row r="57" spans="1:13" x14ac:dyDescent="0.35">
      <c r="A57" s="22" t="s">
        <v>175</v>
      </c>
      <c r="B57" s="41" t="s">
        <v>176</v>
      </c>
      <c r="C57" s="42"/>
      <c r="D57" s="42" t="s">
        <v>26</v>
      </c>
      <c r="E57" s="50" t="s">
        <v>177</v>
      </c>
      <c r="F57" s="41"/>
      <c r="G57" s="43"/>
      <c r="H57" s="43"/>
      <c r="I57" s="43"/>
      <c r="J57" s="43"/>
      <c r="K57" s="43">
        <f>SUBTOTAL(9, $K$58:$K$60)</f>
        <v>33448.71</v>
      </c>
      <c r="L57" s="44">
        <f>ROUND($K$57/$E$6,3)</f>
        <v>2E-3</v>
      </c>
      <c r="M57" s="23">
        <v>0</v>
      </c>
    </row>
    <row r="58" spans="1:13" ht="34.5" x14ac:dyDescent="0.35">
      <c r="A58" s="22" t="s">
        <v>31</v>
      </c>
      <c r="B58" s="25" t="s">
        <v>178</v>
      </c>
      <c r="C58" s="24" t="s">
        <v>39</v>
      </c>
      <c r="D58" s="24" t="s">
        <v>179</v>
      </c>
      <c r="E58" s="45" t="s">
        <v>180</v>
      </c>
      <c r="F58" s="25" t="s">
        <v>80</v>
      </c>
      <c r="G58" s="26">
        <v>369.32</v>
      </c>
      <c r="H58" s="26">
        <v>46.32</v>
      </c>
      <c r="I58" s="26" t="s">
        <v>37</v>
      </c>
      <c r="J58" s="36">
        <v>56.57</v>
      </c>
      <c r="K58" s="26">
        <f>ROUND($G$58*$M$58,2)</f>
        <v>20892.43</v>
      </c>
      <c r="L58" s="27">
        <f>ROUND($K$58/$E$6,3)</f>
        <v>1E-3</v>
      </c>
      <c r="M58" s="23">
        <f>ROUND($J$58,2)</f>
        <v>56.57</v>
      </c>
    </row>
    <row r="59" spans="1:13" x14ac:dyDescent="0.35">
      <c r="A59" s="22" t="s">
        <v>31</v>
      </c>
      <c r="B59" s="25" t="s">
        <v>181</v>
      </c>
      <c r="C59" s="24" t="s">
        <v>39</v>
      </c>
      <c r="D59" s="24" t="s">
        <v>182</v>
      </c>
      <c r="E59" s="45" t="s">
        <v>183</v>
      </c>
      <c r="F59" s="25" t="s">
        <v>36</v>
      </c>
      <c r="G59" s="26">
        <v>201.08</v>
      </c>
      <c r="H59" s="26">
        <v>4.29</v>
      </c>
      <c r="I59" s="26" t="s">
        <v>37</v>
      </c>
      <c r="J59" s="36">
        <v>5.24</v>
      </c>
      <c r="K59" s="26">
        <f>ROUND($G$59*$M$59,2)</f>
        <v>1053.6600000000001</v>
      </c>
      <c r="L59" s="27">
        <f>ROUND($K$59/$E$6,3)</f>
        <v>0</v>
      </c>
      <c r="M59" s="23">
        <f>ROUND($J$59,2)</f>
        <v>5.24</v>
      </c>
    </row>
    <row r="60" spans="1:13" ht="23" x14ac:dyDescent="0.35">
      <c r="A60" s="22" t="s">
        <v>31</v>
      </c>
      <c r="B60" s="25" t="s">
        <v>184</v>
      </c>
      <c r="C60" s="24" t="s">
        <v>50</v>
      </c>
      <c r="D60" s="24" t="s">
        <v>185</v>
      </c>
      <c r="E60" s="45" t="s">
        <v>186</v>
      </c>
      <c r="F60" s="25" t="s">
        <v>80</v>
      </c>
      <c r="G60" s="26">
        <v>294.26</v>
      </c>
      <c r="H60" s="26">
        <v>32.01</v>
      </c>
      <c r="I60" s="26" t="s">
        <v>37</v>
      </c>
      <c r="J60" s="36">
        <v>39.090000000000003</v>
      </c>
      <c r="K60" s="26">
        <f>ROUND($G$60*$M$60,2)</f>
        <v>11502.62</v>
      </c>
      <c r="L60" s="27">
        <f>ROUND($K$60/$E$6,3)</f>
        <v>1E-3</v>
      </c>
      <c r="M60" s="23">
        <f>ROUND($J$60,2)</f>
        <v>39.090000000000003</v>
      </c>
    </row>
    <row r="61" spans="1:13" x14ac:dyDescent="0.35">
      <c r="A61" s="22" t="s">
        <v>28</v>
      </c>
      <c r="B61" s="32" t="s">
        <v>187</v>
      </c>
      <c r="C61" s="33"/>
      <c r="D61" s="33" t="s">
        <v>26</v>
      </c>
      <c r="E61" s="48" t="s">
        <v>188</v>
      </c>
      <c r="F61" s="32"/>
      <c r="G61" s="34"/>
      <c r="H61" s="34"/>
      <c r="I61" s="34"/>
      <c r="J61" s="34"/>
      <c r="K61" s="34">
        <f>SUBTOTAL(9, $K$62:$K$85)</f>
        <v>299427.89</v>
      </c>
      <c r="L61" s="35">
        <f>ROUND($K$61/$E$6,3)</f>
        <v>1.7999999999999999E-2</v>
      </c>
      <c r="M61" s="23">
        <v>0</v>
      </c>
    </row>
    <row r="62" spans="1:13" x14ac:dyDescent="0.35">
      <c r="A62" s="22" t="s">
        <v>175</v>
      </c>
      <c r="B62" s="41" t="s">
        <v>189</v>
      </c>
      <c r="C62" s="42"/>
      <c r="D62" s="42" t="s">
        <v>26</v>
      </c>
      <c r="E62" s="50" t="s">
        <v>190</v>
      </c>
      <c r="F62" s="41"/>
      <c r="G62" s="43"/>
      <c r="H62" s="43"/>
      <c r="I62" s="43"/>
      <c r="J62" s="43"/>
      <c r="K62" s="43">
        <f>SUBTOTAL(9, $K$63:$K$67)</f>
        <v>96141.36</v>
      </c>
      <c r="L62" s="44">
        <f>ROUND($K$62/$E$6,3)</f>
        <v>6.0000000000000001E-3</v>
      </c>
      <c r="M62" s="23">
        <v>0</v>
      </c>
    </row>
    <row r="63" spans="1:13" ht="34.5" x14ac:dyDescent="0.35">
      <c r="A63" s="22" t="s">
        <v>31</v>
      </c>
      <c r="B63" s="25" t="s">
        <v>191</v>
      </c>
      <c r="C63" s="24" t="s">
        <v>50</v>
      </c>
      <c r="D63" s="24" t="s">
        <v>192</v>
      </c>
      <c r="E63" s="45" t="s">
        <v>193</v>
      </c>
      <c r="F63" s="25" t="s">
        <v>62</v>
      </c>
      <c r="G63" s="26">
        <v>199.5</v>
      </c>
      <c r="H63" s="26">
        <v>78.37</v>
      </c>
      <c r="I63" s="26" t="s">
        <v>37</v>
      </c>
      <c r="J63" s="36">
        <v>95.71</v>
      </c>
      <c r="K63" s="26">
        <f>ROUND($G$63*$M$63,2)</f>
        <v>19094.150000000001</v>
      </c>
      <c r="L63" s="27">
        <f>ROUND($K$63/$E$6,3)</f>
        <v>1E-3</v>
      </c>
      <c r="M63" s="23">
        <f>ROUND($J$63,2)</f>
        <v>95.71</v>
      </c>
    </row>
    <row r="64" spans="1:13" ht="34.5" x14ac:dyDescent="0.35">
      <c r="A64" s="22" t="s">
        <v>31</v>
      </c>
      <c r="B64" s="25" t="s">
        <v>194</v>
      </c>
      <c r="C64" s="24" t="s">
        <v>50</v>
      </c>
      <c r="D64" s="24" t="s">
        <v>195</v>
      </c>
      <c r="E64" s="45" t="s">
        <v>196</v>
      </c>
      <c r="F64" s="25" t="s">
        <v>62</v>
      </c>
      <c r="G64" s="26">
        <v>287</v>
      </c>
      <c r="H64" s="26">
        <v>116.49</v>
      </c>
      <c r="I64" s="26" t="s">
        <v>37</v>
      </c>
      <c r="J64" s="36">
        <v>142.26</v>
      </c>
      <c r="K64" s="26">
        <f>ROUND($G$64*$M$64,2)</f>
        <v>40828.620000000003</v>
      </c>
      <c r="L64" s="27">
        <f>ROUND($K$64/$E$6,3)</f>
        <v>2E-3</v>
      </c>
      <c r="M64" s="23">
        <f>ROUND($J$64,2)</f>
        <v>142.26</v>
      </c>
    </row>
    <row r="65" spans="1:13" ht="23" x14ac:dyDescent="0.35">
      <c r="A65" s="22" t="s">
        <v>31</v>
      </c>
      <c r="B65" s="25" t="s">
        <v>197</v>
      </c>
      <c r="C65" s="24" t="s">
        <v>39</v>
      </c>
      <c r="D65" s="24" t="s">
        <v>198</v>
      </c>
      <c r="E65" s="45" t="s">
        <v>199</v>
      </c>
      <c r="F65" s="25" t="s">
        <v>147</v>
      </c>
      <c r="G65" s="26">
        <v>594.70000000000005</v>
      </c>
      <c r="H65" s="26">
        <v>17.690000000000001</v>
      </c>
      <c r="I65" s="26" t="s">
        <v>37</v>
      </c>
      <c r="J65" s="36">
        <v>21.6</v>
      </c>
      <c r="K65" s="26">
        <f>ROUND($G$65*$M$65,2)</f>
        <v>12845.52</v>
      </c>
      <c r="L65" s="27">
        <f>ROUND($K$65/$E$6,3)</f>
        <v>1E-3</v>
      </c>
      <c r="M65" s="23">
        <f>ROUND($J$65,2)</f>
        <v>21.6</v>
      </c>
    </row>
    <row r="66" spans="1:13" ht="23" x14ac:dyDescent="0.35">
      <c r="A66" s="22" t="s">
        <v>31</v>
      </c>
      <c r="B66" s="25" t="s">
        <v>200</v>
      </c>
      <c r="C66" s="24" t="s">
        <v>39</v>
      </c>
      <c r="D66" s="24" t="s">
        <v>201</v>
      </c>
      <c r="E66" s="45" t="s">
        <v>202</v>
      </c>
      <c r="F66" s="25" t="s">
        <v>147</v>
      </c>
      <c r="G66" s="26">
        <v>1677.9</v>
      </c>
      <c r="H66" s="26">
        <v>10.71</v>
      </c>
      <c r="I66" s="26" t="s">
        <v>37</v>
      </c>
      <c r="J66" s="36">
        <v>13.08</v>
      </c>
      <c r="K66" s="26">
        <f>ROUND($G$66*$M$66,2)</f>
        <v>21946.93</v>
      </c>
      <c r="L66" s="27">
        <f>ROUND($K$66/$E$6,3)</f>
        <v>1E-3</v>
      </c>
      <c r="M66" s="23">
        <f>ROUND($J$66,2)</f>
        <v>13.08</v>
      </c>
    </row>
    <row r="67" spans="1:13" ht="23" x14ac:dyDescent="0.35">
      <c r="A67" s="22" t="s">
        <v>31</v>
      </c>
      <c r="B67" s="25" t="s">
        <v>203</v>
      </c>
      <c r="C67" s="24" t="s">
        <v>39</v>
      </c>
      <c r="D67" s="24" t="s">
        <v>204</v>
      </c>
      <c r="E67" s="45" t="s">
        <v>205</v>
      </c>
      <c r="F67" s="25" t="s">
        <v>17</v>
      </c>
      <c r="G67" s="26">
        <v>114</v>
      </c>
      <c r="H67" s="26">
        <v>10.24</v>
      </c>
      <c r="I67" s="26" t="s">
        <v>37</v>
      </c>
      <c r="J67" s="36">
        <v>12.51</v>
      </c>
      <c r="K67" s="26">
        <f>ROUND($G$67*$M$67,2)</f>
        <v>1426.14</v>
      </c>
      <c r="L67" s="27">
        <f>ROUND($K$67/$E$6,3)</f>
        <v>0</v>
      </c>
      <c r="M67" s="23">
        <f>ROUND($J$67,2)</f>
        <v>12.51</v>
      </c>
    </row>
    <row r="68" spans="1:13" x14ac:dyDescent="0.35">
      <c r="A68" s="22" t="s">
        <v>175</v>
      </c>
      <c r="B68" s="41" t="s">
        <v>206</v>
      </c>
      <c r="C68" s="42"/>
      <c r="D68" s="42" t="s">
        <v>26</v>
      </c>
      <c r="E68" s="50" t="s">
        <v>207</v>
      </c>
      <c r="F68" s="41"/>
      <c r="G68" s="43"/>
      <c r="H68" s="43"/>
      <c r="I68" s="43"/>
      <c r="J68" s="43"/>
      <c r="K68" s="43">
        <f>SUBTOTAL(9, $K$69:$K$76)</f>
        <v>79312.58</v>
      </c>
      <c r="L68" s="44">
        <f>ROUND($K$68/$E$6,3)</f>
        <v>5.0000000000000001E-3</v>
      </c>
      <c r="M68" s="23">
        <v>0</v>
      </c>
    </row>
    <row r="69" spans="1:13" ht="23" x14ac:dyDescent="0.35">
      <c r="A69" s="22" t="s">
        <v>31</v>
      </c>
      <c r="B69" s="25" t="s">
        <v>208</v>
      </c>
      <c r="C69" s="24" t="s">
        <v>39</v>
      </c>
      <c r="D69" s="24" t="s">
        <v>209</v>
      </c>
      <c r="E69" s="45" t="s">
        <v>210</v>
      </c>
      <c r="F69" s="25" t="s">
        <v>80</v>
      </c>
      <c r="G69" s="26">
        <v>2.4</v>
      </c>
      <c r="H69" s="26">
        <v>264.68</v>
      </c>
      <c r="I69" s="26" t="s">
        <v>37</v>
      </c>
      <c r="J69" s="36">
        <v>323.23</v>
      </c>
      <c r="K69" s="26">
        <f>ROUND($G$69*$M$69,2)</f>
        <v>775.75</v>
      </c>
      <c r="L69" s="27">
        <f>ROUND($K$69/$E$6,3)</f>
        <v>0</v>
      </c>
      <c r="M69" s="23">
        <f>ROUND($J$69,2)</f>
        <v>323.23</v>
      </c>
    </row>
    <row r="70" spans="1:13" ht="34.5" x14ac:dyDescent="0.35">
      <c r="A70" s="22" t="s">
        <v>31</v>
      </c>
      <c r="B70" s="25" t="s">
        <v>211</v>
      </c>
      <c r="C70" s="24" t="s">
        <v>39</v>
      </c>
      <c r="D70" s="24" t="s">
        <v>212</v>
      </c>
      <c r="E70" s="45" t="s">
        <v>213</v>
      </c>
      <c r="F70" s="25" t="s">
        <v>36</v>
      </c>
      <c r="G70" s="26">
        <v>170.7</v>
      </c>
      <c r="H70" s="26">
        <v>90.85</v>
      </c>
      <c r="I70" s="26" t="s">
        <v>37</v>
      </c>
      <c r="J70" s="36">
        <v>110.95</v>
      </c>
      <c r="K70" s="26">
        <f>ROUND($G$70*$M$70,2)</f>
        <v>18939.169999999998</v>
      </c>
      <c r="L70" s="27">
        <f>ROUND($K$70/$E$6,3)</f>
        <v>1E-3</v>
      </c>
      <c r="M70" s="23">
        <f>ROUND($J$70,2)</f>
        <v>110.95</v>
      </c>
    </row>
    <row r="71" spans="1:13" ht="23" x14ac:dyDescent="0.35">
      <c r="A71" s="22" t="s">
        <v>31</v>
      </c>
      <c r="B71" s="25" t="s">
        <v>214</v>
      </c>
      <c r="C71" s="24" t="s">
        <v>39</v>
      </c>
      <c r="D71" s="24" t="s">
        <v>215</v>
      </c>
      <c r="E71" s="45" t="s">
        <v>216</v>
      </c>
      <c r="F71" s="25" t="s">
        <v>147</v>
      </c>
      <c r="G71" s="26">
        <v>374.2</v>
      </c>
      <c r="H71" s="26">
        <v>22.74</v>
      </c>
      <c r="I71" s="26" t="s">
        <v>37</v>
      </c>
      <c r="J71" s="36">
        <v>27.77</v>
      </c>
      <c r="K71" s="26">
        <f>ROUND($G$71*$M$71,2)</f>
        <v>10391.530000000001</v>
      </c>
      <c r="L71" s="27">
        <f>ROUND($K$71/$E$6,3)</f>
        <v>1E-3</v>
      </c>
      <c r="M71" s="23">
        <f>ROUND($J$71,2)</f>
        <v>27.77</v>
      </c>
    </row>
    <row r="72" spans="1:13" ht="23" x14ac:dyDescent="0.35">
      <c r="A72" s="22" t="s">
        <v>31</v>
      </c>
      <c r="B72" s="25" t="s">
        <v>217</v>
      </c>
      <c r="C72" s="24" t="s">
        <v>39</v>
      </c>
      <c r="D72" s="24" t="s">
        <v>218</v>
      </c>
      <c r="E72" s="45" t="s">
        <v>219</v>
      </c>
      <c r="F72" s="25" t="s">
        <v>147</v>
      </c>
      <c r="G72" s="26">
        <v>684.24</v>
      </c>
      <c r="H72" s="26">
        <v>14.96</v>
      </c>
      <c r="I72" s="26" t="s">
        <v>37</v>
      </c>
      <c r="J72" s="36">
        <v>18.27</v>
      </c>
      <c r="K72" s="26">
        <f>ROUND($G$72*$M$72,2)</f>
        <v>12501.06</v>
      </c>
      <c r="L72" s="27">
        <f>ROUND($K$72/$E$6,3)</f>
        <v>1E-3</v>
      </c>
      <c r="M72" s="23">
        <f>ROUND($J$72,2)</f>
        <v>18.27</v>
      </c>
    </row>
    <row r="73" spans="1:13" ht="23" x14ac:dyDescent="0.35">
      <c r="A73" s="22" t="s">
        <v>31</v>
      </c>
      <c r="B73" s="25" t="s">
        <v>220</v>
      </c>
      <c r="C73" s="24" t="s">
        <v>39</v>
      </c>
      <c r="D73" s="24" t="s">
        <v>221</v>
      </c>
      <c r="E73" s="45" t="s">
        <v>222</v>
      </c>
      <c r="F73" s="25" t="s">
        <v>147</v>
      </c>
      <c r="G73" s="26">
        <v>273.39999999999998</v>
      </c>
      <c r="H73" s="26">
        <v>11.23</v>
      </c>
      <c r="I73" s="26" t="s">
        <v>37</v>
      </c>
      <c r="J73" s="36">
        <v>13.71</v>
      </c>
      <c r="K73" s="26">
        <f>ROUND($G$73*$M$73,2)</f>
        <v>3748.31</v>
      </c>
      <c r="L73" s="27">
        <f>ROUND($K$73/$E$6,3)</f>
        <v>0</v>
      </c>
      <c r="M73" s="23">
        <f>ROUND($J$73,2)</f>
        <v>13.71</v>
      </c>
    </row>
    <row r="74" spans="1:13" ht="23" x14ac:dyDescent="0.35">
      <c r="A74" s="22" t="s">
        <v>31</v>
      </c>
      <c r="B74" s="25" t="s">
        <v>223</v>
      </c>
      <c r="C74" s="24" t="s">
        <v>39</v>
      </c>
      <c r="D74" s="24" t="s">
        <v>224</v>
      </c>
      <c r="E74" s="45" t="s">
        <v>225</v>
      </c>
      <c r="F74" s="25" t="s">
        <v>147</v>
      </c>
      <c r="G74" s="26">
        <v>214.05</v>
      </c>
      <c r="H74" s="26">
        <v>11.24</v>
      </c>
      <c r="I74" s="26" t="s">
        <v>37</v>
      </c>
      <c r="J74" s="36">
        <v>13.73</v>
      </c>
      <c r="K74" s="26">
        <f>ROUND($G$74*$M$74,2)</f>
        <v>2938.91</v>
      </c>
      <c r="L74" s="27">
        <f>ROUND($K$74/$E$6,3)</f>
        <v>0</v>
      </c>
      <c r="M74" s="23">
        <f>ROUND($J$74,2)</f>
        <v>13.73</v>
      </c>
    </row>
    <row r="75" spans="1:13" ht="34.5" x14ac:dyDescent="0.35">
      <c r="A75" s="22" t="s">
        <v>31</v>
      </c>
      <c r="B75" s="25" t="s">
        <v>226</v>
      </c>
      <c r="C75" s="24" t="s">
        <v>50</v>
      </c>
      <c r="D75" s="24" t="s">
        <v>227</v>
      </c>
      <c r="E75" s="45" t="s">
        <v>228</v>
      </c>
      <c r="F75" s="25" t="s">
        <v>80</v>
      </c>
      <c r="G75" s="26">
        <v>30.7</v>
      </c>
      <c r="H75" s="26">
        <v>742.39</v>
      </c>
      <c r="I75" s="26" t="s">
        <v>37</v>
      </c>
      <c r="J75" s="36">
        <v>906.61</v>
      </c>
      <c r="K75" s="26">
        <f>ROUND($G$75*$M$75,2)</f>
        <v>27832.93</v>
      </c>
      <c r="L75" s="27">
        <f>ROUND($K$75/$E$6,3)</f>
        <v>2E-3</v>
      </c>
      <c r="M75" s="23">
        <f>ROUND($J$75,2)</f>
        <v>906.61</v>
      </c>
    </row>
    <row r="76" spans="1:13" ht="23" x14ac:dyDescent="0.35">
      <c r="A76" s="22" t="s">
        <v>31</v>
      </c>
      <c r="B76" s="25" t="s">
        <v>229</v>
      </c>
      <c r="C76" s="24" t="s">
        <v>33</v>
      </c>
      <c r="D76" s="24" t="s">
        <v>230</v>
      </c>
      <c r="E76" s="45" t="s">
        <v>231</v>
      </c>
      <c r="F76" s="25" t="s">
        <v>80</v>
      </c>
      <c r="G76" s="26">
        <v>30.7</v>
      </c>
      <c r="H76" s="26">
        <v>58.28</v>
      </c>
      <c r="I76" s="26" t="s">
        <v>37</v>
      </c>
      <c r="J76" s="36">
        <v>71.17</v>
      </c>
      <c r="K76" s="26">
        <f>ROUND($G$76*$M$76,2)</f>
        <v>2184.92</v>
      </c>
      <c r="L76" s="27">
        <f>ROUND($K$76/$E$6,3)</f>
        <v>0</v>
      </c>
      <c r="M76" s="23">
        <f>ROUND($J$76,2)</f>
        <v>71.17</v>
      </c>
    </row>
    <row r="77" spans="1:13" x14ac:dyDescent="0.35">
      <c r="A77" s="22" t="s">
        <v>175</v>
      </c>
      <c r="B77" s="41" t="s">
        <v>232</v>
      </c>
      <c r="C77" s="42"/>
      <c r="D77" s="42" t="s">
        <v>26</v>
      </c>
      <c r="E77" s="50" t="s">
        <v>233</v>
      </c>
      <c r="F77" s="41"/>
      <c r="G77" s="43"/>
      <c r="H77" s="43"/>
      <c r="I77" s="43"/>
      <c r="J77" s="43"/>
      <c r="K77" s="43">
        <f>SUBTOTAL(9, $K$78:$K$85)</f>
        <v>123973.95000000001</v>
      </c>
      <c r="L77" s="44">
        <f>ROUND($K$77/$E$6,3)</f>
        <v>7.0000000000000001E-3</v>
      </c>
      <c r="M77" s="23">
        <v>0</v>
      </c>
    </row>
    <row r="78" spans="1:13" ht="23" x14ac:dyDescent="0.35">
      <c r="A78" s="22" t="s">
        <v>31</v>
      </c>
      <c r="B78" s="25" t="s">
        <v>234</v>
      </c>
      <c r="C78" s="24" t="s">
        <v>50</v>
      </c>
      <c r="D78" s="24" t="s">
        <v>235</v>
      </c>
      <c r="E78" s="45" t="s">
        <v>236</v>
      </c>
      <c r="F78" s="25" t="s">
        <v>80</v>
      </c>
      <c r="G78" s="26">
        <v>4.99</v>
      </c>
      <c r="H78" s="26">
        <v>207.48</v>
      </c>
      <c r="I78" s="26" t="s">
        <v>37</v>
      </c>
      <c r="J78" s="36">
        <v>253.37</v>
      </c>
      <c r="K78" s="26">
        <f>ROUND($G$78*$M$78,2)</f>
        <v>1264.32</v>
      </c>
      <c r="L78" s="27">
        <f>ROUND($K$78/$E$6,3)</f>
        <v>0</v>
      </c>
      <c r="M78" s="23">
        <f>ROUND($J$78,2)</f>
        <v>253.37</v>
      </c>
    </row>
    <row r="79" spans="1:13" ht="23" x14ac:dyDescent="0.35">
      <c r="A79" s="22" t="s">
        <v>31</v>
      </c>
      <c r="B79" s="25" t="s">
        <v>237</v>
      </c>
      <c r="C79" s="24" t="s">
        <v>39</v>
      </c>
      <c r="D79" s="24" t="s">
        <v>238</v>
      </c>
      <c r="E79" s="45" t="s">
        <v>239</v>
      </c>
      <c r="F79" s="25" t="s">
        <v>36</v>
      </c>
      <c r="G79" s="26">
        <v>593.99</v>
      </c>
      <c r="H79" s="26">
        <v>77.91</v>
      </c>
      <c r="I79" s="26" t="s">
        <v>37</v>
      </c>
      <c r="J79" s="36">
        <v>95.14</v>
      </c>
      <c r="K79" s="26">
        <f>ROUND($G$79*$M$79,2)</f>
        <v>56512.21</v>
      </c>
      <c r="L79" s="27">
        <f>ROUND($K$79/$E$6,3)</f>
        <v>3.0000000000000001E-3</v>
      </c>
      <c r="M79" s="23">
        <f>ROUND($J$79,2)</f>
        <v>95.14</v>
      </c>
    </row>
    <row r="80" spans="1:13" ht="23" x14ac:dyDescent="0.35">
      <c r="A80" s="22" t="s">
        <v>31</v>
      </c>
      <c r="B80" s="25" t="s">
        <v>240</v>
      </c>
      <c r="C80" s="24" t="s">
        <v>39</v>
      </c>
      <c r="D80" s="24" t="s">
        <v>241</v>
      </c>
      <c r="E80" s="45" t="s">
        <v>242</v>
      </c>
      <c r="F80" s="25" t="s">
        <v>147</v>
      </c>
      <c r="G80" s="26">
        <v>0.17</v>
      </c>
      <c r="H80" s="26">
        <v>16.75</v>
      </c>
      <c r="I80" s="26" t="s">
        <v>37</v>
      </c>
      <c r="J80" s="36">
        <v>20.46</v>
      </c>
      <c r="K80" s="26">
        <f>ROUND($G$80*$M$80,2)</f>
        <v>3.48</v>
      </c>
      <c r="L80" s="27">
        <f>ROUND($K$80/$E$6,3)</f>
        <v>0</v>
      </c>
      <c r="M80" s="23">
        <f>ROUND($J$80,2)</f>
        <v>20.46</v>
      </c>
    </row>
    <row r="81" spans="1:13" ht="23" x14ac:dyDescent="0.35">
      <c r="A81" s="22" t="s">
        <v>31</v>
      </c>
      <c r="B81" s="25" t="s">
        <v>243</v>
      </c>
      <c r="C81" s="24" t="s">
        <v>39</v>
      </c>
      <c r="D81" s="24" t="s">
        <v>244</v>
      </c>
      <c r="E81" s="45" t="s">
        <v>245</v>
      </c>
      <c r="F81" s="25" t="s">
        <v>147</v>
      </c>
      <c r="G81" s="26">
        <v>804.86</v>
      </c>
      <c r="H81" s="26">
        <v>15.15</v>
      </c>
      <c r="I81" s="26" t="s">
        <v>37</v>
      </c>
      <c r="J81" s="36">
        <v>18.5</v>
      </c>
      <c r="K81" s="26">
        <f>ROUND($G$81*$M$81,2)</f>
        <v>14889.91</v>
      </c>
      <c r="L81" s="27">
        <f>ROUND($K$81/$E$6,3)</f>
        <v>1E-3</v>
      </c>
      <c r="M81" s="23">
        <f>ROUND($J$81,2)</f>
        <v>18.5</v>
      </c>
    </row>
    <row r="82" spans="1:13" ht="23" x14ac:dyDescent="0.35">
      <c r="A82" s="22" t="s">
        <v>31</v>
      </c>
      <c r="B82" s="25" t="s">
        <v>246</v>
      </c>
      <c r="C82" s="24" t="s">
        <v>39</v>
      </c>
      <c r="D82" s="24" t="s">
        <v>247</v>
      </c>
      <c r="E82" s="45" t="s">
        <v>248</v>
      </c>
      <c r="F82" s="25" t="s">
        <v>147</v>
      </c>
      <c r="G82" s="26">
        <v>88.18</v>
      </c>
      <c r="H82" s="26">
        <v>13.32</v>
      </c>
      <c r="I82" s="26" t="s">
        <v>37</v>
      </c>
      <c r="J82" s="36">
        <v>16.27</v>
      </c>
      <c r="K82" s="26">
        <f>ROUND($G$82*$M$82,2)</f>
        <v>1434.69</v>
      </c>
      <c r="L82" s="27">
        <f>ROUND($K$82/$E$6,3)</f>
        <v>0</v>
      </c>
      <c r="M82" s="23">
        <f>ROUND($J$82,2)</f>
        <v>16.27</v>
      </c>
    </row>
    <row r="83" spans="1:13" ht="23" x14ac:dyDescent="0.35">
      <c r="A83" s="22" t="s">
        <v>31</v>
      </c>
      <c r="B83" s="25" t="s">
        <v>249</v>
      </c>
      <c r="C83" s="24" t="s">
        <v>39</v>
      </c>
      <c r="D83" s="24" t="s">
        <v>221</v>
      </c>
      <c r="E83" s="45" t="s">
        <v>222</v>
      </c>
      <c r="F83" s="25" t="s">
        <v>147</v>
      </c>
      <c r="G83" s="26">
        <v>24.33</v>
      </c>
      <c r="H83" s="26">
        <v>11.23</v>
      </c>
      <c r="I83" s="26" t="s">
        <v>37</v>
      </c>
      <c r="J83" s="36">
        <v>13.71</v>
      </c>
      <c r="K83" s="26">
        <f>ROUND($G$83*$M$83,2)</f>
        <v>333.56</v>
      </c>
      <c r="L83" s="27">
        <f>ROUND($K$83/$E$6,3)</f>
        <v>0</v>
      </c>
      <c r="M83" s="23">
        <f>ROUND($J$83,2)</f>
        <v>13.71</v>
      </c>
    </row>
    <row r="84" spans="1:13" ht="23" x14ac:dyDescent="0.35">
      <c r="A84" s="22" t="s">
        <v>31</v>
      </c>
      <c r="B84" s="25" t="s">
        <v>250</v>
      </c>
      <c r="C84" s="24" t="s">
        <v>39</v>
      </c>
      <c r="D84" s="24" t="s">
        <v>251</v>
      </c>
      <c r="E84" s="45" t="s">
        <v>252</v>
      </c>
      <c r="F84" s="25" t="s">
        <v>147</v>
      </c>
      <c r="G84" s="26">
        <v>405.01</v>
      </c>
      <c r="H84" s="26">
        <v>18.649999999999999</v>
      </c>
      <c r="I84" s="26" t="s">
        <v>37</v>
      </c>
      <c r="J84" s="36">
        <v>22.78</v>
      </c>
      <c r="K84" s="26">
        <f>ROUND($G$84*$M$84,2)</f>
        <v>9226.1299999999992</v>
      </c>
      <c r="L84" s="27">
        <f>ROUND($K$84/$E$6,3)</f>
        <v>1E-3</v>
      </c>
      <c r="M84" s="23">
        <f>ROUND($J$84,2)</f>
        <v>22.78</v>
      </c>
    </row>
    <row r="85" spans="1:13" ht="34.5" x14ac:dyDescent="0.35">
      <c r="A85" s="22" t="s">
        <v>31</v>
      </c>
      <c r="B85" s="25" t="s">
        <v>253</v>
      </c>
      <c r="C85" s="24" t="s">
        <v>39</v>
      </c>
      <c r="D85" s="24" t="s">
        <v>254</v>
      </c>
      <c r="E85" s="45" t="s">
        <v>255</v>
      </c>
      <c r="F85" s="25" t="s">
        <v>80</v>
      </c>
      <c r="G85" s="26">
        <v>39.96</v>
      </c>
      <c r="H85" s="26">
        <v>826.03</v>
      </c>
      <c r="I85" s="26" t="s">
        <v>37</v>
      </c>
      <c r="J85" s="36">
        <v>1008.75</v>
      </c>
      <c r="K85" s="26">
        <f>ROUND($G$85*$M$85,2)</f>
        <v>40309.65</v>
      </c>
      <c r="L85" s="27">
        <f>ROUND($K$85/$E$6,3)</f>
        <v>2E-3</v>
      </c>
      <c r="M85" s="23">
        <f>ROUND($J$85,2)</f>
        <v>1008.75</v>
      </c>
    </row>
    <row r="86" spans="1:13" x14ac:dyDescent="0.35">
      <c r="A86" s="22" t="s">
        <v>28</v>
      </c>
      <c r="B86" s="32" t="s">
        <v>256</v>
      </c>
      <c r="C86" s="33"/>
      <c r="D86" s="33" t="s">
        <v>26</v>
      </c>
      <c r="E86" s="48" t="s">
        <v>257</v>
      </c>
      <c r="F86" s="32"/>
      <c r="G86" s="34"/>
      <c r="H86" s="34"/>
      <c r="I86" s="34"/>
      <c r="J86" s="34"/>
      <c r="K86" s="34">
        <f>SUBTOTAL(9, $K$87:$K$113)</f>
        <v>287661.1500000002</v>
      </c>
      <c r="L86" s="35">
        <f>ROUND($K$86/$E$6,3)</f>
        <v>1.7000000000000001E-2</v>
      </c>
      <c r="M86" s="23">
        <v>0</v>
      </c>
    </row>
    <row r="87" spans="1:13" x14ac:dyDescent="0.35">
      <c r="A87" s="22" t="s">
        <v>175</v>
      </c>
      <c r="B87" s="41" t="s">
        <v>258</v>
      </c>
      <c r="C87" s="42"/>
      <c r="D87" s="42" t="s">
        <v>26</v>
      </c>
      <c r="E87" s="50" t="s">
        <v>259</v>
      </c>
      <c r="F87" s="41"/>
      <c r="G87" s="43"/>
      <c r="H87" s="43"/>
      <c r="I87" s="43"/>
      <c r="J87" s="43"/>
      <c r="K87" s="43">
        <f>SUBTOTAL(9, $K$88:$K$92)</f>
        <v>105677.59</v>
      </c>
      <c r="L87" s="44">
        <f>ROUND($K$87/$E$6,3)</f>
        <v>6.0000000000000001E-3</v>
      </c>
      <c r="M87" s="23">
        <v>0</v>
      </c>
    </row>
    <row r="88" spans="1:13" ht="34.5" x14ac:dyDescent="0.35">
      <c r="A88" s="22" t="s">
        <v>31</v>
      </c>
      <c r="B88" s="25" t="s">
        <v>260</v>
      </c>
      <c r="C88" s="24" t="s">
        <v>39</v>
      </c>
      <c r="D88" s="24" t="s">
        <v>261</v>
      </c>
      <c r="E88" s="45" t="s">
        <v>262</v>
      </c>
      <c r="F88" s="25" t="s">
        <v>36</v>
      </c>
      <c r="G88" s="26">
        <v>510.21</v>
      </c>
      <c r="H88" s="26">
        <v>74.42</v>
      </c>
      <c r="I88" s="26" t="s">
        <v>37</v>
      </c>
      <c r="J88" s="36">
        <v>90.88</v>
      </c>
      <c r="K88" s="26">
        <f>ROUND($G$88*$M$88,2)</f>
        <v>46367.88</v>
      </c>
      <c r="L88" s="27">
        <f>ROUND($K$88/$E$6,3)</f>
        <v>3.0000000000000001E-3</v>
      </c>
      <c r="M88" s="23">
        <f>ROUND($J$88,2)</f>
        <v>90.88</v>
      </c>
    </row>
    <row r="89" spans="1:13" ht="34.5" x14ac:dyDescent="0.35">
      <c r="A89" s="22" t="s">
        <v>31</v>
      </c>
      <c r="B89" s="25" t="s">
        <v>263</v>
      </c>
      <c r="C89" s="24" t="s">
        <v>39</v>
      </c>
      <c r="D89" s="24" t="s">
        <v>264</v>
      </c>
      <c r="E89" s="45" t="s">
        <v>265</v>
      </c>
      <c r="F89" s="25" t="s">
        <v>147</v>
      </c>
      <c r="G89" s="26">
        <v>1057.5</v>
      </c>
      <c r="H89" s="26">
        <v>11.15</v>
      </c>
      <c r="I89" s="26" t="s">
        <v>37</v>
      </c>
      <c r="J89" s="36">
        <v>13.62</v>
      </c>
      <c r="K89" s="26">
        <f>ROUND($G$89*$M$89,2)</f>
        <v>14403.15</v>
      </c>
      <c r="L89" s="27">
        <f>ROUND($K$89/$E$6,3)</f>
        <v>1E-3</v>
      </c>
      <c r="M89" s="23">
        <f>ROUND($J$89,2)</f>
        <v>13.62</v>
      </c>
    </row>
    <row r="90" spans="1:13" ht="34.5" x14ac:dyDescent="0.35">
      <c r="A90" s="22" t="s">
        <v>31</v>
      </c>
      <c r="B90" s="25" t="s">
        <v>266</v>
      </c>
      <c r="C90" s="24" t="s">
        <v>39</v>
      </c>
      <c r="D90" s="24" t="s">
        <v>267</v>
      </c>
      <c r="E90" s="45" t="s">
        <v>268</v>
      </c>
      <c r="F90" s="25" t="s">
        <v>147</v>
      </c>
      <c r="G90" s="26">
        <v>657.88</v>
      </c>
      <c r="H90" s="26">
        <v>9.2799999999999994</v>
      </c>
      <c r="I90" s="26" t="s">
        <v>37</v>
      </c>
      <c r="J90" s="36">
        <v>11.33</v>
      </c>
      <c r="K90" s="26">
        <f>ROUND($G$90*$M$90,2)</f>
        <v>7453.78</v>
      </c>
      <c r="L90" s="27">
        <f>ROUND($K$90/$E$6,3)</f>
        <v>0</v>
      </c>
      <c r="M90" s="23">
        <f>ROUND($J$90,2)</f>
        <v>11.33</v>
      </c>
    </row>
    <row r="91" spans="1:13" ht="34.5" x14ac:dyDescent="0.35">
      <c r="A91" s="22" t="s">
        <v>31</v>
      </c>
      <c r="B91" s="25" t="s">
        <v>269</v>
      </c>
      <c r="C91" s="24" t="s">
        <v>39</v>
      </c>
      <c r="D91" s="24" t="s">
        <v>270</v>
      </c>
      <c r="E91" s="45" t="s">
        <v>271</v>
      </c>
      <c r="F91" s="25" t="s">
        <v>147</v>
      </c>
      <c r="G91" s="26">
        <v>627.66</v>
      </c>
      <c r="H91" s="26">
        <v>15.28</v>
      </c>
      <c r="I91" s="26" t="s">
        <v>37</v>
      </c>
      <c r="J91" s="36">
        <v>18.66</v>
      </c>
      <c r="K91" s="26">
        <f>ROUND($G$91*$M$91,2)</f>
        <v>11712.14</v>
      </c>
      <c r="L91" s="27">
        <f>ROUND($K$91/$E$6,3)</f>
        <v>1E-3</v>
      </c>
      <c r="M91" s="23">
        <f>ROUND($J$91,2)</f>
        <v>18.66</v>
      </c>
    </row>
    <row r="92" spans="1:13" ht="23" x14ac:dyDescent="0.35">
      <c r="A92" s="22" t="s">
        <v>31</v>
      </c>
      <c r="B92" s="25" t="s">
        <v>272</v>
      </c>
      <c r="C92" s="24" t="s">
        <v>39</v>
      </c>
      <c r="D92" s="24" t="s">
        <v>273</v>
      </c>
      <c r="E92" s="45" t="s">
        <v>274</v>
      </c>
      <c r="F92" s="25" t="s">
        <v>80</v>
      </c>
      <c r="G92" s="26">
        <v>28.15</v>
      </c>
      <c r="H92" s="26">
        <v>748.78</v>
      </c>
      <c r="I92" s="26" t="s">
        <v>37</v>
      </c>
      <c r="J92" s="36">
        <v>914.41</v>
      </c>
      <c r="K92" s="26">
        <f>ROUND($G$92*$M$92,2)</f>
        <v>25740.639999999999</v>
      </c>
      <c r="L92" s="27">
        <f>ROUND($K$92/$E$6,3)</f>
        <v>2E-3</v>
      </c>
      <c r="M92" s="23">
        <f>ROUND($J$92,2)</f>
        <v>914.41</v>
      </c>
    </row>
    <row r="93" spans="1:13" x14ac:dyDescent="0.35">
      <c r="A93" s="22" t="s">
        <v>175</v>
      </c>
      <c r="B93" s="41" t="s">
        <v>275</v>
      </c>
      <c r="C93" s="42"/>
      <c r="D93" s="42" t="s">
        <v>26</v>
      </c>
      <c r="E93" s="50" t="s">
        <v>276</v>
      </c>
      <c r="F93" s="41"/>
      <c r="G93" s="43"/>
      <c r="H93" s="43"/>
      <c r="I93" s="43"/>
      <c r="J93" s="43"/>
      <c r="K93" s="43">
        <f>SUBTOTAL(9, $K$94:$K$99)</f>
        <v>133194.85</v>
      </c>
      <c r="L93" s="44">
        <f>ROUND($K$93/$E$6,3)</f>
        <v>8.0000000000000002E-3</v>
      </c>
      <c r="M93" s="23">
        <v>0</v>
      </c>
    </row>
    <row r="94" spans="1:13" ht="34.5" x14ac:dyDescent="0.35">
      <c r="A94" s="22" t="s">
        <v>31</v>
      </c>
      <c r="B94" s="25" t="s">
        <v>277</v>
      </c>
      <c r="C94" s="24" t="s">
        <v>39</v>
      </c>
      <c r="D94" s="24" t="s">
        <v>278</v>
      </c>
      <c r="E94" s="45" t="s">
        <v>279</v>
      </c>
      <c r="F94" s="25" t="s">
        <v>36</v>
      </c>
      <c r="G94" s="26">
        <v>597.12</v>
      </c>
      <c r="H94" s="26">
        <v>85.91</v>
      </c>
      <c r="I94" s="26" t="s">
        <v>37</v>
      </c>
      <c r="J94" s="36">
        <v>104.91</v>
      </c>
      <c r="K94" s="26">
        <f>ROUND($G$94*$M$94,2)</f>
        <v>62643.86</v>
      </c>
      <c r="L94" s="27">
        <f>ROUND($K$94/$E$6,3)</f>
        <v>4.0000000000000001E-3</v>
      </c>
      <c r="M94" s="23">
        <f>ROUND($J$94,2)</f>
        <v>104.91</v>
      </c>
    </row>
    <row r="95" spans="1:13" ht="34.5" x14ac:dyDescent="0.35">
      <c r="A95" s="22" t="s">
        <v>31</v>
      </c>
      <c r="B95" s="25" t="s">
        <v>280</v>
      </c>
      <c r="C95" s="24" t="s">
        <v>39</v>
      </c>
      <c r="D95" s="24" t="s">
        <v>281</v>
      </c>
      <c r="E95" s="45" t="s">
        <v>282</v>
      </c>
      <c r="F95" s="25" t="s">
        <v>147</v>
      </c>
      <c r="G95" s="26">
        <v>1058.6400000000001</v>
      </c>
      <c r="H95" s="26">
        <v>12.71</v>
      </c>
      <c r="I95" s="26" t="s">
        <v>37</v>
      </c>
      <c r="J95" s="36">
        <v>15.52</v>
      </c>
      <c r="K95" s="26">
        <f>ROUND($G$95*$M$95,2)</f>
        <v>16430.09</v>
      </c>
      <c r="L95" s="27">
        <f>ROUND($K$95/$E$6,3)</f>
        <v>1E-3</v>
      </c>
      <c r="M95" s="23">
        <f>ROUND($J$95,2)</f>
        <v>15.52</v>
      </c>
    </row>
    <row r="96" spans="1:13" ht="34.5" x14ac:dyDescent="0.35">
      <c r="A96" s="22" t="s">
        <v>31</v>
      </c>
      <c r="B96" s="25" t="s">
        <v>283</v>
      </c>
      <c r="C96" s="24" t="s">
        <v>39</v>
      </c>
      <c r="D96" s="24" t="s">
        <v>264</v>
      </c>
      <c r="E96" s="45" t="s">
        <v>265</v>
      </c>
      <c r="F96" s="25" t="s">
        <v>147</v>
      </c>
      <c r="G96" s="26">
        <v>62.37</v>
      </c>
      <c r="H96" s="26">
        <v>11.15</v>
      </c>
      <c r="I96" s="26" t="s">
        <v>37</v>
      </c>
      <c r="J96" s="36">
        <v>13.62</v>
      </c>
      <c r="K96" s="26">
        <f>ROUND($G$96*$M$96,2)</f>
        <v>849.48</v>
      </c>
      <c r="L96" s="27">
        <f>ROUND($K$96/$E$6,3)</f>
        <v>0</v>
      </c>
      <c r="M96" s="23">
        <f>ROUND($J$96,2)</f>
        <v>13.62</v>
      </c>
    </row>
    <row r="97" spans="1:13" ht="34.5" x14ac:dyDescent="0.35">
      <c r="A97" s="22" t="s">
        <v>31</v>
      </c>
      <c r="B97" s="25" t="s">
        <v>284</v>
      </c>
      <c r="C97" s="24" t="s">
        <v>39</v>
      </c>
      <c r="D97" s="24" t="s">
        <v>267</v>
      </c>
      <c r="E97" s="45" t="s">
        <v>268</v>
      </c>
      <c r="F97" s="25" t="s">
        <v>147</v>
      </c>
      <c r="G97" s="26">
        <v>7.16</v>
      </c>
      <c r="H97" s="26">
        <v>9.2799999999999994</v>
      </c>
      <c r="I97" s="26" t="s">
        <v>37</v>
      </c>
      <c r="J97" s="36">
        <v>11.33</v>
      </c>
      <c r="K97" s="26">
        <f>ROUND($G$97*$M$97,2)</f>
        <v>81.12</v>
      </c>
      <c r="L97" s="27">
        <f>ROUND($K$97/$E$6,3)</f>
        <v>0</v>
      </c>
      <c r="M97" s="23">
        <f>ROUND($J$97,2)</f>
        <v>11.33</v>
      </c>
    </row>
    <row r="98" spans="1:13" ht="34.5" x14ac:dyDescent="0.35">
      <c r="A98" s="22" t="s">
        <v>31</v>
      </c>
      <c r="B98" s="25" t="s">
        <v>285</v>
      </c>
      <c r="C98" s="24" t="s">
        <v>39</v>
      </c>
      <c r="D98" s="24" t="s">
        <v>270</v>
      </c>
      <c r="E98" s="45" t="s">
        <v>271</v>
      </c>
      <c r="F98" s="25" t="s">
        <v>147</v>
      </c>
      <c r="G98" s="26">
        <v>871.09</v>
      </c>
      <c r="H98" s="26">
        <v>15.28</v>
      </c>
      <c r="I98" s="26" t="s">
        <v>37</v>
      </c>
      <c r="J98" s="36">
        <v>18.66</v>
      </c>
      <c r="K98" s="26">
        <f>ROUND($G$98*$M$98,2)</f>
        <v>16254.54</v>
      </c>
      <c r="L98" s="27">
        <f>ROUND($K$98/$E$6,3)</f>
        <v>1E-3</v>
      </c>
      <c r="M98" s="23">
        <f>ROUND($J$98,2)</f>
        <v>18.66</v>
      </c>
    </row>
    <row r="99" spans="1:13" ht="34.5" x14ac:dyDescent="0.35">
      <c r="A99" s="22" t="s">
        <v>31</v>
      </c>
      <c r="B99" s="25" t="s">
        <v>286</v>
      </c>
      <c r="C99" s="24" t="s">
        <v>39</v>
      </c>
      <c r="D99" s="24" t="s">
        <v>287</v>
      </c>
      <c r="E99" s="45" t="s">
        <v>288</v>
      </c>
      <c r="F99" s="25" t="s">
        <v>80</v>
      </c>
      <c r="G99" s="26">
        <v>40.299999999999997</v>
      </c>
      <c r="H99" s="26">
        <v>750.51</v>
      </c>
      <c r="I99" s="26" t="s">
        <v>37</v>
      </c>
      <c r="J99" s="36">
        <v>916.52</v>
      </c>
      <c r="K99" s="26">
        <f>ROUND($G$99*$M$99,2)</f>
        <v>36935.760000000002</v>
      </c>
      <c r="L99" s="27">
        <f>ROUND($K$99/$E$6,3)</f>
        <v>2E-3</v>
      </c>
      <c r="M99" s="23">
        <f>ROUND($J$99,2)</f>
        <v>916.52</v>
      </c>
    </row>
    <row r="100" spans="1:13" x14ac:dyDescent="0.35">
      <c r="A100" s="22" t="s">
        <v>175</v>
      </c>
      <c r="B100" s="41" t="s">
        <v>289</v>
      </c>
      <c r="C100" s="42"/>
      <c r="D100" s="42" t="s">
        <v>26</v>
      </c>
      <c r="E100" s="50" t="s">
        <v>290</v>
      </c>
      <c r="F100" s="41"/>
      <c r="G100" s="43"/>
      <c r="H100" s="43"/>
      <c r="I100" s="43"/>
      <c r="J100" s="43"/>
      <c r="K100" s="43">
        <f>SUBTOTAL(9, $K$101:$K$101)</f>
        <v>41088.68</v>
      </c>
      <c r="L100" s="44">
        <f>ROUND($K$100/$E$6,3)</f>
        <v>2E-3</v>
      </c>
      <c r="M100" s="23">
        <v>0</v>
      </c>
    </row>
    <row r="101" spans="1:13" ht="23" x14ac:dyDescent="0.35">
      <c r="A101" s="22" t="s">
        <v>31</v>
      </c>
      <c r="B101" s="25" t="s">
        <v>291</v>
      </c>
      <c r="C101" s="24" t="s">
        <v>39</v>
      </c>
      <c r="D101" s="24" t="s">
        <v>292</v>
      </c>
      <c r="E101" s="45" t="s">
        <v>293</v>
      </c>
      <c r="F101" s="25" t="s">
        <v>62</v>
      </c>
      <c r="G101" s="26">
        <v>316.92</v>
      </c>
      <c r="H101" s="26">
        <v>106.17</v>
      </c>
      <c r="I101" s="26" t="s">
        <v>37</v>
      </c>
      <c r="J101" s="36">
        <v>129.65</v>
      </c>
      <c r="K101" s="26">
        <f>ROUND($G$101*$M$101,2)</f>
        <v>41088.68</v>
      </c>
      <c r="L101" s="27">
        <f>ROUND($K$101/$E$6,3)</f>
        <v>2E-3</v>
      </c>
      <c r="M101" s="23">
        <f>ROUND($J$101,2)</f>
        <v>129.65</v>
      </c>
    </row>
    <row r="102" spans="1:13" x14ac:dyDescent="0.35">
      <c r="A102" s="22" t="s">
        <v>175</v>
      </c>
      <c r="B102" s="41" t="s">
        <v>294</v>
      </c>
      <c r="C102" s="42"/>
      <c r="D102" s="42" t="s">
        <v>26</v>
      </c>
      <c r="E102" s="50" t="s">
        <v>295</v>
      </c>
      <c r="F102" s="41"/>
      <c r="G102" s="43"/>
      <c r="H102" s="43"/>
      <c r="I102" s="43"/>
      <c r="J102" s="43"/>
      <c r="K102" s="43">
        <f>SUBTOTAL(9, $K$103:$K$106)</f>
        <v>2869.05</v>
      </c>
      <c r="L102" s="44">
        <f>ROUND($K$102/$E$6,3)</f>
        <v>0</v>
      </c>
      <c r="M102" s="23">
        <v>0</v>
      </c>
    </row>
    <row r="103" spans="1:13" ht="34.5" x14ac:dyDescent="0.35">
      <c r="A103" s="22" t="s">
        <v>31</v>
      </c>
      <c r="B103" s="25" t="s">
        <v>296</v>
      </c>
      <c r="C103" s="24" t="s">
        <v>39</v>
      </c>
      <c r="D103" s="24" t="s">
        <v>261</v>
      </c>
      <c r="E103" s="45" t="s">
        <v>262</v>
      </c>
      <c r="F103" s="25" t="s">
        <v>36</v>
      </c>
      <c r="G103" s="26">
        <v>16.02</v>
      </c>
      <c r="H103" s="26">
        <v>74.42</v>
      </c>
      <c r="I103" s="26" t="s">
        <v>37</v>
      </c>
      <c r="J103" s="36">
        <v>90.88</v>
      </c>
      <c r="K103" s="26">
        <f>ROUND($G$103*$M$103,2)</f>
        <v>1455.9</v>
      </c>
      <c r="L103" s="27">
        <f>ROUND($K$103/$E$6,3)</f>
        <v>0</v>
      </c>
      <c r="M103" s="23">
        <f>ROUND($J$103,2)</f>
        <v>90.88</v>
      </c>
    </row>
    <row r="104" spans="1:13" ht="34.5" x14ac:dyDescent="0.35">
      <c r="A104" s="22" t="s">
        <v>31</v>
      </c>
      <c r="B104" s="25" t="s">
        <v>297</v>
      </c>
      <c r="C104" s="24" t="s">
        <v>39</v>
      </c>
      <c r="D104" s="24" t="s">
        <v>281</v>
      </c>
      <c r="E104" s="45" t="s">
        <v>282</v>
      </c>
      <c r="F104" s="25" t="s">
        <v>147</v>
      </c>
      <c r="G104" s="26">
        <v>41.19</v>
      </c>
      <c r="H104" s="26">
        <v>12.71</v>
      </c>
      <c r="I104" s="26" t="s">
        <v>37</v>
      </c>
      <c r="J104" s="36">
        <v>15.52</v>
      </c>
      <c r="K104" s="26">
        <f>ROUND($G$104*$M$104,2)</f>
        <v>639.27</v>
      </c>
      <c r="L104" s="27">
        <f>ROUND($K$104/$E$6,3)</f>
        <v>0</v>
      </c>
      <c r="M104" s="23">
        <f>ROUND($J$104,2)</f>
        <v>15.52</v>
      </c>
    </row>
    <row r="105" spans="1:13" ht="34.5" x14ac:dyDescent="0.35">
      <c r="A105" s="22" t="s">
        <v>31</v>
      </c>
      <c r="B105" s="25" t="s">
        <v>298</v>
      </c>
      <c r="C105" s="24" t="s">
        <v>39</v>
      </c>
      <c r="D105" s="24" t="s">
        <v>270</v>
      </c>
      <c r="E105" s="45" t="s">
        <v>271</v>
      </c>
      <c r="F105" s="25" t="s">
        <v>147</v>
      </c>
      <c r="G105" s="26">
        <v>9.1300000000000008</v>
      </c>
      <c r="H105" s="26">
        <v>15.28</v>
      </c>
      <c r="I105" s="26" t="s">
        <v>37</v>
      </c>
      <c r="J105" s="36">
        <v>18.66</v>
      </c>
      <c r="K105" s="26">
        <f>ROUND($G$105*$M$105,2)</f>
        <v>170.37</v>
      </c>
      <c r="L105" s="27">
        <f>ROUND($K$105/$E$6,3)</f>
        <v>0</v>
      </c>
      <c r="M105" s="23">
        <f>ROUND($J$105,2)</f>
        <v>18.66</v>
      </c>
    </row>
    <row r="106" spans="1:13" ht="23" x14ac:dyDescent="0.35">
      <c r="A106" s="22" t="s">
        <v>31</v>
      </c>
      <c r="B106" s="25" t="s">
        <v>299</v>
      </c>
      <c r="C106" s="24" t="s">
        <v>39</v>
      </c>
      <c r="D106" s="24" t="s">
        <v>273</v>
      </c>
      <c r="E106" s="45" t="s">
        <v>274</v>
      </c>
      <c r="F106" s="25" t="s">
        <v>80</v>
      </c>
      <c r="G106" s="26">
        <v>0.66</v>
      </c>
      <c r="H106" s="26">
        <v>748.78</v>
      </c>
      <c r="I106" s="26" t="s">
        <v>37</v>
      </c>
      <c r="J106" s="36">
        <v>914.41</v>
      </c>
      <c r="K106" s="26">
        <f>ROUND($G$106*$M$106,2)</f>
        <v>603.51</v>
      </c>
      <c r="L106" s="27">
        <f>ROUND($K$106/$E$6,3)</f>
        <v>0</v>
      </c>
      <c r="M106" s="23">
        <f>ROUND($J$106,2)</f>
        <v>914.41</v>
      </c>
    </row>
    <row r="107" spans="1:13" x14ac:dyDescent="0.35">
      <c r="A107" s="22" t="s">
        <v>175</v>
      </c>
      <c r="B107" s="41" t="s">
        <v>300</v>
      </c>
      <c r="C107" s="42"/>
      <c r="D107" s="42" t="s">
        <v>26</v>
      </c>
      <c r="E107" s="50" t="s">
        <v>301</v>
      </c>
      <c r="F107" s="41"/>
      <c r="G107" s="43"/>
      <c r="H107" s="43"/>
      <c r="I107" s="43"/>
      <c r="J107" s="43"/>
      <c r="K107" s="43">
        <f>SUBTOTAL(9, $K$108:$K$113)</f>
        <v>4830.9799999999996</v>
      </c>
      <c r="L107" s="44">
        <f>ROUND($K$107/$E$6,3)</f>
        <v>0</v>
      </c>
      <c r="M107" s="23">
        <v>0</v>
      </c>
    </row>
    <row r="108" spans="1:13" ht="34.5" x14ac:dyDescent="0.35">
      <c r="A108" s="22" t="s">
        <v>31</v>
      </c>
      <c r="B108" s="25" t="s">
        <v>302</v>
      </c>
      <c r="C108" s="24" t="s">
        <v>39</v>
      </c>
      <c r="D108" s="24" t="s">
        <v>261</v>
      </c>
      <c r="E108" s="45" t="s">
        <v>262</v>
      </c>
      <c r="F108" s="25" t="s">
        <v>36</v>
      </c>
      <c r="G108" s="26">
        <v>22.66</v>
      </c>
      <c r="H108" s="26">
        <v>74.42</v>
      </c>
      <c r="I108" s="26" t="s">
        <v>37</v>
      </c>
      <c r="J108" s="36">
        <v>90.88</v>
      </c>
      <c r="K108" s="26">
        <f>ROUND($G$108*$M$108,2)</f>
        <v>2059.34</v>
      </c>
      <c r="L108" s="27">
        <f>ROUND($K$108/$E$6,3)</f>
        <v>0</v>
      </c>
      <c r="M108" s="23">
        <f>ROUND($J$108,2)</f>
        <v>90.88</v>
      </c>
    </row>
    <row r="109" spans="1:13" ht="34.5" x14ac:dyDescent="0.35">
      <c r="A109" s="22" t="s">
        <v>31</v>
      </c>
      <c r="B109" s="25" t="s">
        <v>303</v>
      </c>
      <c r="C109" s="24" t="s">
        <v>39</v>
      </c>
      <c r="D109" s="24" t="s">
        <v>304</v>
      </c>
      <c r="E109" s="45" t="s">
        <v>305</v>
      </c>
      <c r="F109" s="25" t="s">
        <v>147</v>
      </c>
      <c r="G109" s="26">
        <v>18.52</v>
      </c>
      <c r="H109" s="26">
        <v>13.9</v>
      </c>
      <c r="I109" s="26" t="s">
        <v>37</v>
      </c>
      <c r="J109" s="36">
        <v>16.97</v>
      </c>
      <c r="K109" s="26">
        <f>ROUND($G$109*$M$109,2)</f>
        <v>314.27999999999997</v>
      </c>
      <c r="L109" s="27">
        <f>ROUND($K$109/$E$6,3)</f>
        <v>0</v>
      </c>
      <c r="M109" s="23">
        <f>ROUND($J$109,2)</f>
        <v>16.97</v>
      </c>
    </row>
    <row r="110" spans="1:13" ht="34.5" x14ac:dyDescent="0.35">
      <c r="A110" s="22" t="s">
        <v>31</v>
      </c>
      <c r="B110" s="25" t="s">
        <v>306</v>
      </c>
      <c r="C110" s="24" t="s">
        <v>39</v>
      </c>
      <c r="D110" s="24" t="s">
        <v>281</v>
      </c>
      <c r="E110" s="45" t="s">
        <v>282</v>
      </c>
      <c r="F110" s="25" t="s">
        <v>147</v>
      </c>
      <c r="G110" s="26">
        <v>19.5</v>
      </c>
      <c r="H110" s="26">
        <v>12.71</v>
      </c>
      <c r="I110" s="26" t="s">
        <v>37</v>
      </c>
      <c r="J110" s="36">
        <v>15.52</v>
      </c>
      <c r="K110" s="26">
        <f>ROUND($G$110*$M$110,2)</f>
        <v>302.64</v>
      </c>
      <c r="L110" s="27">
        <f>ROUND($K$110/$E$6,3)</f>
        <v>0</v>
      </c>
      <c r="M110" s="23">
        <f>ROUND($J$110,2)</f>
        <v>15.52</v>
      </c>
    </row>
    <row r="111" spans="1:13" ht="34.5" x14ac:dyDescent="0.35">
      <c r="A111" s="22" t="s">
        <v>31</v>
      </c>
      <c r="B111" s="25" t="s">
        <v>307</v>
      </c>
      <c r="C111" s="24" t="s">
        <v>39</v>
      </c>
      <c r="D111" s="24" t="s">
        <v>264</v>
      </c>
      <c r="E111" s="45" t="s">
        <v>265</v>
      </c>
      <c r="F111" s="25" t="s">
        <v>147</v>
      </c>
      <c r="G111" s="26">
        <v>33.61</v>
      </c>
      <c r="H111" s="26">
        <v>11.15</v>
      </c>
      <c r="I111" s="26" t="s">
        <v>37</v>
      </c>
      <c r="J111" s="36">
        <v>13.62</v>
      </c>
      <c r="K111" s="26">
        <f>ROUND($G$111*$M$111,2)</f>
        <v>457.77</v>
      </c>
      <c r="L111" s="27">
        <f>ROUND($K$111/$E$6,3)</f>
        <v>0</v>
      </c>
      <c r="M111" s="23">
        <f>ROUND($J$111,2)</f>
        <v>13.62</v>
      </c>
    </row>
    <row r="112" spans="1:13" ht="34.5" x14ac:dyDescent="0.35">
      <c r="A112" s="22" t="s">
        <v>31</v>
      </c>
      <c r="B112" s="25" t="s">
        <v>308</v>
      </c>
      <c r="C112" s="24" t="s">
        <v>39</v>
      </c>
      <c r="D112" s="24" t="s">
        <v>270</v>
      </c>
      <c r="E112" s="45" t="s">
        <v>271</v>
      </c>
      <c r="F112" s="25" t="s">
        <v>147</v>
      </c>
      <c r="G112" s="26">
        <v>19.23</v>
      </c>
      <c r="H112" s="26">
        <v>15.28</v>
      </c>
      <c r="I112" s="26" t="s">
        <v>37</v>
      </c>
      <c r="J112" s="36">
        <v>18.66</v>
      </c>
      <c r="K112" s="26">
        <f>ROUND($G$112*$M$112,2)</f>
        <v>358.83</v>
      </c>
      <c r="L112" s="27">
        <f>ROUND($K$112/$E$6,3)</f>
        <v>0</v>
      </c>
      <c r="M112" s="23">
        <f>ROUND($J$112,2)</f>
        <v>18.66</v>
      </c>
    </row>
    <row r="113" spans="1:13" ht="34.5" x14ac:dyDescent="0.35">
      <c r="A113" s="22" t="s">
        <v>31</v>
      </c>
      <c r="B113" s="25" t="s">
        <v>309</v>
      </c>
      <c r="C113" s="24" t="s">
        <v>39</v>
      </c>
      <c r="D113" s="24" t="s">
        <v>287</v>
      </c>
      <c r="E113" s="45" t="s">
        <v>288</v>
      </c>
      <c r="F113" s="25" t="s">
        <v>80</v>
      </c>
      <c r="G113" s="26">
        <v>1.46</v>
      </c>
      <c r="H113" s="26">
        <v>750.51</v>
      </c>
      <c r="I113" s="26" t="s">
        <v>37</v>
      </c>
      <c r="J113" s="36">
        <v>916.52</v>
      </c>
      <c r="K113" s="26">
        <f>ROUND($G$113*$M$113,2)</f>
        <v>1338.12</v>
      </c>
      <c r="L113" s="27">
        <f>ROUND($K$113/$E$6,3)</f>
        <v>0</v>
      </c>
      <c r="M113" s="23">
        <f>ROUND($J$113,2)</f>
        <v>916.52</v>
      </c>
    </row>
    <row r="114" spans="1:13" x14ac:dyDescent="0.35">
      <c r="A114" s="22" t="s">
        <v>28</v>
      </c>
      <c r="B114" s="32" t="s">
        <v>310</v>
      </c>
      <c r="C114" s="33"/>
      <c r="D114" s="33" t="s">
        <v>26</v>
      </c>
      <c r="E114" s="48" t="s">
        <v>311</v>
      </c>
      <c r="F114" s="32"/>
      <c r="G114" s="34"/>
      <c r="H114" s="34"/>
      <c r="I114" s="34"/>
      <c r="J114" s="34"/>
      <c r="K114" s="34">
        <f>SUBTOTAL(9, $K$115:$K$115)</f>
        <v>308657.44</v>
      </c>
      <c r="L114" s="35">
        <f>ROUND($K$114/$E$6,3)</f>
        <v>1.7999999999999999E-2</v>
      </c>
      <c r="M114" s="23">
        <v>0</v>
      </c>
    </row>
    <row r="115" spans="1:13" ht="80.5" x14ac:dyDescent="0.35">
      <c r="A115" s="22" t="s">
        <v>31</v>
      </c>
      <c r="B115" s="25" t="s">
        <v>312</v>
      </c>
      <c r="C115" s="24" t="s">
        <v>50</v>
      </c>
      <c r="D115" s="24" t="s">
        <v>313</v>
      </c>
      <c r="E115" s="45" t="s">
        <v>314</v>
      </c>
      <c r="F115" s="25" t="s">
        <v>147</v>
      </c>
      <c r="G115" s="26">
        <v>19006</v>
      </c>
      <c r="H115" s="26">
        <v>13.3</v>
      </c>
      <c r="I115" s="26" t="s">
        <v>37</v>
      </c>
      <c r="J115" s="36">
        <v>16.239999999999998</v>
      </c>
      <c r="K115" s="26">
        <f>ROUND($G$115*$M$115,2)</f>
        <v>308657.44</v>
      </c>
      <c r="L115" s="27">
        <f>ROUND($K$115/$E$6,3)</f>
        <v>1.7999999999999999E-2</v>
      </c>
      <c r="M115" s="23">
        <f>ROUND($J$115,2)</f>
        <v>16.239999999999998</v>
      </c>
    </row>
    <row r="116" spans="1:13" x14ac:dyDescent="0.35">
      <c r="A116" s="22" t="s">
        <v>28</v>
      </c>
      <c r="B116" s="32" t="s">
        <v>315</v>
      </c>
      <c r="C116" s="33"/>
      <c r="D116" s="33" t="s">
        <v>26</v>
      </c>
      <c r="E116" s="48" t="s">
        <v>316</v>
      </c>
      <c r="F116" s="32"/>
      <c r="G116" s="34"/>
      <c r="H116" s="34"/>
      <c r="I116" s="34"/>
      <c r="J116" s="34"/>
      <c r="K116" s="34">
        <f>SUBTOTAL(9, $K$117:$K$129)</f>
        <v>204051.30000000002</v>
      </c>
      <c r="L116" s="35">
        <f>ROUND($K$116/$E$6,3)</f>
        <v>1.2E-2</v>
      </c>
      <c r="M116" s="23">
        <v>0</v>
      </c>
    </row>
    <row r="117" spans="1:13" x14ac:dyDescent="0.35">
      <c r="A117" s="22" t="s">
        <v>175</v>
      </c>
      <c r="B117" s="41" t="s">
        <v>317</v>
      </c>
      <c r="C117" s="42"/>
      <c r="D117" s="42" t="s">
        <v>26</v>
      </c>
      <c r="E117" s="50" t="s">
        <v>318</v>
      </c>
      <c r="F117" s="41"/>
      <c r="G117" s="43"/>
      <c r="H117" s="43"/>
      <c r="I117" s="43"/>
      <c r="J117" s="43"/>
      <c r="K117" s="43">
        <f>SUBTOTAL(9, $K$118:$K$123)</f>
        <v>157228.70000000001</v>
      </c>
      <c r="L117" s="44">
        <f>ROUND($K$117/$E$6,3)</f>
        <v>8.9999999999999993E-3</v>
      </c>
      <c r="M117" s="23">
        <v>0</v>
      </c>
    </row>
    <row r="118" spans="1:13" ht="34.5" x14ac:dyDescent="0.35">
      <c r="A118" s="22" t="s">
        <v>31</v>
      </c>
      <c r="B118" s="25" t="s">
        <v>319</v>
      </c>
      <c r="C118" s="24" t="s">
        <v>39</v>
      </c>
      <c r="D118" s="24" t="s">
        <v>320</v>
      </c>
      <c r="E118" s="45" t="s">
        <v>321</v>
      </c>
      <c r="F118" s="25" t="s">
        <v>36</v>
      </c>
      <c r="G118" s="26">
        <v>20.62</v>
      </c>
      <c r="H118" s="26">
        <v>197.17</v>
      </c>
      <c r="I118" s="26" t="s">
        <v>37</v>
      </c>
      <c r="J118" s="36">
        <v>240.78</v>
      </c>
      <c r="K118" s="26">
        <f>ROUND($G$118*$M$118,2)</f>
        <v>4964.88</v>
      </c>
      <c r="L118" s="27">
        <f>ROUND($K$118/$E$6,3)</f>
        <v>0</v>
      </c>
      <c r="M118" s="23">
        <f>ROUND($J$118,2)</f>
        <v>240.78</v>
      </c>
    </row>
    <row r="119" spans="1:13" ht="34.5" x14ac:dyDescent="0.35">
      <c r="A119" s="22" t="s">
        <v>31</v>
      </c>
      <c r="B119" s="25" t="s">
        <v>322</v>
      </c>
      <c r="C119" s="24" t="s">
        <v>39</v>
      </c>
      <c r="D119" s="24" t="s">
        <v>323</v>
      </c>
      <c r="E119" s="45" t="s">
        <v>324</v>
      </c>
      <c r="F119" s="25" t="s">
        <v>36</v>
      </c>
      <c r="G119" s="26">
        <v>1349.85</v>
      </c>
      <c r="H119" s="26">
        <v>4.17</v>
      </c>
      <c r="I119" s="26" t="s">
        <v>37</v>
      </c>
      <c r="J119" s="36">
        <v>5.09</v>
      </c>
      <c r="K119" s="26">
        <f>ROUND($G$119*$M$119,2)</f>
        <v>6870.74</v>
      </c>
      <c r="L119" s="27">
        <f>ROUND($K$119/$E$6,3)</f>
        <v>0</v>
      </c>
      <c r="M119" s="23">
        <f>ROUND($J$119,2)</f>
        <v>5.09</v>
      </c>
    </row>
    <row r="120" spans="1:13" ht="23" x14ac:dyDescent="0.35">
      <c r="A120" s="22" t="s">
        <v>31</v>
      </c>
      <c r="B120" s="25" t="s">
        <v>325</v>
      </c>
      <c r="C120" s="24" t="s">
        <v>50</v>
      </c>
      <c r="D120" s="24" t="s">
        <v>235</v>
      </c>
      <c r="E120" s="45" t="s">
        <v>236</v>
      </c>
      <c r="F120" s="25" t="s">
        <v>80</v>
      </c>
      <c r="G120" s="26">
        <v>67.489999999999995</v>
      </c>
      <c r="H120" s="26">
        <v>207.48</v>
      </c>
      <c r="I120" s="26" t="s">
        <v>37</v>
      </c>
      <c r="J120" s="36">
        <v>253.37</v>
      </c>
      <c r="K120" s="26">
        <f>ROUND($G$120*$M$120,2)</f>
        <v>17099.939999999999</v>
      </c>
      <c r="L120" s="27">
        <f>ROUND($K$120/$E$6,3)</f>
        <v>1E-3</v>
      </c>
      <c r="M120" s="23">
        <f>ROUND($J$120,2)</f>
        <v>253.37</v>
      </c>
    </row>
    <row r="121" spans="1:13" ht="23" x14ac:dyDescent="0.35">
      <c r="A121" s="22" t="s">
        <v>31</v>
      </c>
      <c r="B121" s="25" t="s">
        <v>326</v>
      </c>
      <c r="C121" s="24" t="s">
        <v>39</v>
      </c>
      <c r="D121" s="24" t="s">
        <v>327</v>
      </c>
      <c r="E121" s="45" t="s">
        <v>328</v>
      </c>
      <c r="F121" s="25" t="s">
        <v>36</v>
      </c>
      <c r="G121" s="26">
        <v>1349.85</v>
      </c>
      <c r="H121" s="26">
        <v>2.92</v>
      </c>
      <c r="I121" s="26" t="s">
        <v>37</v>
      </c>
      <c r="J121" s="36">
        <v>3.57</v>
      </c>
      <c r="K121" s="26">
        <f>ROUND($G$121*$M$121,2)</f>
        <v>4818.96</v>
      </c>
      <c r="L121" s="27">
        <f>ROUND($K$121/$E$6,3)</f>
        <v>0</v>
      </c>
      <c r="M121" s="23">
        <f>ROUND($J$121,2)</f>
        <v>3.57</v>
      </c>
    </row>
    <row r="122" spans="1:13" ht="23" x14ac:dyDescent="0.35">
      <c r="A122" s="22" t="s">
        <v>31</v>
      </c>
      <c r="B122" s="25" t="s">
        <v>329</v>
      </c>
      <c r="C122" s="24" t="s">
        <v>50</v>
      </c>
      <c r="D122" s="24" t="s">
        <v>330</v>
      </c>
      <c r="E122" s="45" t="s">
        <v>331</v>
      </c>
      <c r="F122" s="25" t="s">
        <v>147</v>
      </c>
      <c r="G122" s="26">
        <v>1997.78</v>
      </c>
      <c r="H122" s="26">
        <v>11.92</v>
      </c>
      <c r="I122" s="26" t="s">
        <v>37</v>
      </c>
      <c r="J122" s="36">
        <v>14.56</v>
      </c>
      <c r="K122" s="26">
        <f>ROUND($G$122*$M$122,2)</f>
        <v>29087.68</v>
      </c>
      <c r="L122" s="27">
        <f>ROUND($K$122/$E$6,3)</f>
        <v>2E-3</v>
      </c>
      <c r="M122" s="23">
        <f>ROUND($J$122,2)</f>
        <v>14.56</v>
      </c>
    </row>
    <row r="123" spans="1:13" ht="23" x14ac:dyDescent="0.35">
      <c r="A123" s="22" t="s">
        <v>31</v>
      </c>
      <c r="B123" s="25" t="s">
        <v>332</v>
      </c>
      <c r="C123" s="24" t="s">
        <v>39</v>
      </c>
      <c r="D123" s="24" t="s">
        <v>333</v>
      </c>
      <c r="E123" s="45" t="s">
        <v>334</v>
      </c>
      <c r="F123" s="25" t="s">
        <v>80</v>
      </c>
      <c r="G123" s="26">
        <v>107.99</v>
      </c>
      <c r="H123" s="26">
        <v>715.71</v>
      </c>
      <c r="I123" s="26" t="s">
        <v>37</v>
      </c>
      <c r="J123" s="36">
        <v>874.03</v>
      </c>
      <c r="K123" s="26">
        <f>ROUND($G$123*$M$123,2)</f>
        <v>94386.5</v>
      </c>
      <c r="L123" s="27">
        <f>ROUND($K$123/$E$6,3)</f>
        <v>6.0000000000000001E-3</v>
      </c>
      <c r="M123" s="23">
        <f>ROUND($J$123,2)</f>
        <v>874.03</v>
      </c>
    </row>
    <row r="124" spans="1:13" x14ac:dyDescent="0.35">
      <c r="A124" s="22" t="s">
        <v>175</v>
      </c>
      <c r="B124" s="41" t="s">
        <v>335</v>
      </c>
      <c r="C124" s="42"/>
      <c r="D124" s="42" t="s">
        <v>26</v>
      </c>
      <c r="E124" s="50" t="s">
        <v>336</v>
      </c>
      <c r="F124" s="41"/>
      <c r="G124" s="43"/>
      <c r="H124" s="43"/>
      <c r="I124" s="43"/>
      <c r="J124" s="43"/>
      <c r="K124" s="43">
        <f>SUBTOTAL(9, $K$125:$K$129)</f>
        <v>46822.6</v>
      </c>
      <c r="L124" s="44">
        <f>ROUND($K$124/$E$6,3)</f>
        <v>3.0000000000000001E-3</v>
      </c>
      <c r="M124" s="23">
        <v>0</v>
      </c>
    </row>
    <row r="125" spans="1:13" ht="34.5" x14ac:dyDescent="0.35">
      <c r="A125" s="22" t="s">
        <v>31</v>
      </c>
      <c r="B125" s="25" t="s">
        <v>337</v>
      </c>
      <c r="C125" s="24" t="s">
        <v>39</v>
      </c>
      <c r="D125" s="24" t="s">
        <v>323</v>
      </c>
      <c r="E125" s="45" t="s">
        <v>324</v>
      </c>
      <c r="F125" s="25" t="s">
        <v>36</v>
      </c>
      <c r="G125" s="26">
        <v>409.84</v>
      </c>
      <c r="H125" s="26">
        <v>4.17</v>
      </c>
      <c r="I125" s="26" t="s">
        <v>37</v>
      </c>
      <c r="J125" s="36">
        <v>5.09</v>
      </c>
      <c r="K125" s="26">
        <f>ROUND($G$125*$M$125,2)</f>
        <v>2086.09</v>
      </c>
      <c r="L125" s="27">
        <f>ROUND($K$125/$E$6,3)</f>
        <v>0</v>
      </c>
      <c r="M125" s="23">
        <f>ROUND($J$125,2)</f>
        <v>5.09</v>
      </c>
    </row>
    <row r="126" spans="1:13" ht="23" x14ac:dyDescent="0.35">
      <c r="A126" s="22" t="s">
        <v>31</v>
      </c>
      <c r="B126" s="25" t="s">
        <v>338</v>
      </c>
      <c r="C126" s="24" t="s">
        <v>50</v>
      </c>
      <c r="D126" s="24" t="s">
        <v>235</v>
      </c>
      <c r="E126" s="45" t="s">
        <v>236</v>
      </c>
      <c r="F126" s="25" t="s">
        <v>80</v>
      </c>
      <c r="G126" s="26">
        <v>20.49</v>
      </c>
      <c r="H126" s="26">
        <v>207.48</v>
      </c>
      <c r="I126" s="26" t="s">
        <v>37</v>
      </c>
      <c r="J126" s="36">
        <v>253.37</v>
      </c>
      <c r="K126" s="26">
        <f>ROUND($G$126*$M$126,2)</f>
        <v>5191.55</v>
      </c>
      <c r="L126" s="27">
        <f>ROUND($K$126/$E$6,3)</f>
        <v>0</v>
      </c>
      <c r="M126" s="23">
        <f>ROUND($J$126,2)</f>
        <v>253.37</v>
      </c>
    </row>
    <row r="127" spans="1:13" ht="23" x14ac:dyDescent="0.35">
      <c r="A127" s="22" t="s">
        <v>31</v>
      </c>
      <c r="B127" s="25" t="s">
        <v>339</v>
      </c>
      <c r="C127" s="24" t="s">
        <v>39</v>
      </c>
      <c r="D127" s="24" t="s">
        <v>327</v>
      </c>
      <c r="E127" s="45" t="s">
        <v>328</v>
      </c>
      <c r="F127" s="25" t="s">
        <v>36</v>
      </c>
      <c r="G127" s="26">
        <v>409.84</v>
      </c>
      <c r="H127" s="26">
        <v>2.92</v>
      </c>
      <c r="I127" s="26" t="s">
        <v>37</v>
      </c>
      <c r="J127" s="36">
        <v>3.57</v>
      </c>
      <c r="K127" s="26">
        <f>ROUND($G$127*$M$127,2)</f>
        <v>1463.13</v>
      </c>
      <c r="L127" s="27">
        <f>ROUND($K$127/$E$6,3)</f>
        <v>0</v>
      </c>
      <c r="M127" s="23">
        <f>ROUND($J$127,2)</f>
        <v>3.57</v>
      </c>
    </row>
    <row r="128" spans="1:13" ht="23" x14ac:dyDescent="0.35">
      <c r="A128" s="22" t="s">
        <v>31</v>
      </c>
      <c r="B128" s="25" t="s">
        <v>340</v>
      </c>
      <c r="C128" s="24" t="s">
        <v>50</v>
      </c>
      <c r="D128" s="24" t="s">
        <v>330</v>
      </c>
      <c r="E128" s="45" t="s">
        <v>331</v>
      </c>
      <c r="F128" s="25" t="s">
        <v>147</v>
      </c>
      <c r="G128" s="26">
        <v>606.55999999999995</v>
      </c>
      <c r="H128" s="26">
        <v>11.92</v>
      </c>
      <c r="I128" s="26" t="s">
        <v>37</v>
      </c>
      <c r="J128" s="36">
        <v>14.56</v>
      </c>
      <c r="K128" s="26">
        <f>ROUND($G$128*$M$128,2)</f>
        <v>8831.51</v>
      </c>
      <c r="L128" s="27">
        <f>ROUND($K$128/$E$6,3)</f>
        <v>1E-3</v>
      </c>
      <c r="M128" s="23">
        <f>ROUND($J$128,2)</f>
        <v>14.56</v>
      </c>
    </row>
    <row r="129" spans="1:13" ht="46" x14ac:dyDescent="0.35">
      <c r="A129" s="22" t="s">
        <v>31</v>
      </c>
      <c r="B129" s="25" t="s">
        <v>341</v>
      </c>
      <c r="C129" s="24" t="s">
        <v>39</v>
      </c>
      <c r="D129" s="24" t="s">
        <v>342</v>
      </c>
      <c r="E129" s="45" t="s">
        <v>343</v>
      </c>
      <c r="F129" s="25" t="s">
        <v>80</v>
      </c>
      <c r="G129" s="26">
        <v>28.69</v>
      </c>
      <c r="H129" s="26">
        <v>834.86</v>
      </c>
      <c r="I129" s="26" t="s">
        <v>37</v>
      </c>
      <c r="J129" s="36">
        <v>1019.53</v>
      </c>
      <c r="K129" s="26">
        <f>ROUND($G$129*$M$129,2)</f>
        <v>29250.32</v>
      </c>
      <c r="L129" s="27">
        <f>ROUND($K$129/$E$6,3)</f>
        <v>2E-3</v>
      </c>
      <c r="M129" s="23">
        <f>ROUND($J$129,2)</f>
        <v>1019.53</v>
      </c>
    </row>
    <row r="130" spans="1:13" x14ac:dyDescent="0.35">
      <c r="A130" s="22" t="s">
        <v>28</v>
      </c>
      <c r="B130" s="32" t="s">
        <v>344</v>
      </c>
      <c r="C130" s="33"/>
      <c r="D130" s="33" t="s">
        <v>26</v>
      </c>
      <c r="E130" s="48" t="s">
        <v>345</v>
      </c>
      <c r="F130" s="32"/>
      <c r="G130" s="34"/>
      <c r="H130" s="34"/>
      <c r="I130" s="34"/>
      <c r="J130" s="34"/>
      <c r="K130" s="34">
        <f>SUBTOTAL(9, $K$131:$K$145)</f>
        <v>226404.00999999998</v>
      </c>
      <c r="L130" s="35">
        <f>ROUND($K$130/$E$6,3)</f>
        <v>1.2999999999999999E-2</v>
      </c>
      <c r="M130" s="23">
        <v>0</v>
      </c>
    </row>
    <row r="131" spans="1:13" x14ac:dyDescent="0.35">
      <c r="A131" s="22" t="s">
        <v>175</v>
      </c>
      <c r="B131" s="41" t="s">
        <v>346</v>
      </c>
      <c r="C131" s="42"/>
      <c r="D131" s="42" t="s">
        <v>26</v>
      </c>
      <c r="E131" s="50" t="s">
        <v>347</v>
      </c>
      <c r="F131" s="41"/>
      <c r="G131" s="43"/>
      <c r="H131" s="43"/>
      <c r="I131" s="43"/>
      <c r="J131" s="43"/>
      <c r="K131" s="43">
        <f>SUBTOTAL(9, $K$132:$K$132)</f>
        <v>2034.35</v>
      </c>
      <c r="L131" s="44">
        <f>ROUND($K$131/$E$6,3)</f>
        <v>0</v>
      </c>
      <c r="M131" s="23">
        <v>0</v>
      </c>
    </row>
    <row r="132" spans="1:13" ht="34.5" x14ac:dyDescent="0.35">
      <c r="A132" s="22" t="s">
        <v>31</v>
      </c>
      <c r="B132" s="25" t="s">
        <v>348</v>
      </c>
      <c r="C132" s="24" t="s">
        <v>39</v>
      </c>
      <c r="D132" s="24" t="s">
        <v>349</v>
      </c>
      <c r="E132" s="45" t="s">
        <v>350</v>
      </c>
      <c r="F132" s="25" t="s">
        <v>36</v>
      </c>
      <c r="G132" s="26">
        <v>6.1</v>
      </c>
      <c r="H132" s="26">
        <v>273.08999999999997</v>
      </c>
      <c r="I132" s="26" t="s">
        <v>37</v>
      </c>
      <c r="J132" s="36">
        <v>333.5</v>
      </c>
      <c r="K132" s="26">
        <f>ROUND($G$132*$M$132,2)</f>
        <v>2034.35</v>
      </c>
      <c r="L132" s="27">
        <f>ROUND($K$132/$E$6,3)</f>
        <v>0</v>
      </c>
      <c r="M132" s="23">
        <f>ROUND($J$132,2)</f>
        <v>333.5</v>
      </c>
    </row>
    <row r="133" spans="1:13" x14ac:dyDescent="0.35">
      <c r="A133" s="22" t="s">
        <v>175</v>
      </c>
      <c r="B133" s="41" t="s">
        <v>351</v>
      </c>
      <c r="C133" s="42"/>
      <c r="D133" s="42" t="s">
        <v>26</v>
      </c>
      <c r="E133" s="50" t="s">
        <v>352</v>
      </c>
      <c r="F133" s="41"/>
      <c r="G133" s="43"/>
      <c r="H133" s="43"/>
      <c r="I133" s="43"/>
      <c r="J133" s="43"/>
      <c r="K133" s="43">
        <f>SUBTOTAL(9, $K$134:$K$138)</f>
        <v>190677.72999999995</v>
      </c>
      <c r="L133" s="44">
        <f>ROUND($K$133/$E$6,3)</f>
        <v>1.0999999999999999E-2</v>
      </c>
      <c r="M133" s="23">
        <v>0</v>
      </c>
    </row>
    <row r="134" spans="1:13" ht="34.5" x14ac:dyDescent="0.35">
      <c r="A134" s="22" t="s">
        <v>31</v>
      </c>
      <c r="B134" s="25" t="s">
        <v>353</v>
      </c>
      <c r="C134" s="24" t="s">
        <v>39</v>
      </c>
      <c r="D134" s="24" t="s">
        <v>354</v>
      </c>
      <c r="E134" s="45" t="s">
        <v>355</v>
      </c>
      <c r="F134" s="25" t="s">
        <v>36</v>
      </c>
      <c r="G134" s="26">
        <v>1015.65</v>
      </c>
      <c r="H134" s="26">
        <v>73.38</v>
      </c>
      <c r="I134" s="26" t="s">
        <v>37</v>
      </c>
      <c r="J134" s="36">
        <v>89.61</v>
      </c>
      <c r="K134" s="26">
        <f>ROUND($G$134*$M$134,2)</f>
        <v>91012.4</v>
      </c>
      <c r="L134" s="27">
        <f>ROUND($K$134/$E$6,3)</f>
        <v>5.0000000000000001E-3</v>
      </c>
      <c r="M134" s="23">
        <f>ROUND($J$134,2)</f>
        <v>89.61</v>
      </c>
    </row>
    <row r="135" spans="1:13" ht="34.5" x14ac:dyDescent="0.35">
      <c r="A135" s="22" t="s">
        <v>31</v>
      </c>
      <c r="B135" s="25" t="s">
        <v>356</v>
      </c>
      <c r="C135" s="24" t="s">
        <v>39</v>
      </c>
      <c r="D135" s="24" t="s">
        <v>357</v>
      </c>
      <c r="E135" s="45" t="s">
        <v>358</v>
      </c>
      <c r="F135" s="25" t="s">
        <v>36</v>
      </c>
      <c r="G135" s="26">
        <v>16.86</v>
      </c>
      <c r="H135" s="26">
        <v>117.33</v>
      </c>
      <c r="I135" s="26" t="s">
        <v>37</v>
      </c>
      <c r="J135" s="36">
        <v>143.28</v>
      </c>
      <c r="K135" s="26">
        <f>ROUND($G$135*$M$135,2)</f>
        <v>2415.6999999999998</v>
      </c>
      <c r="L135" s="27">
        <f>ROUND($K$135/$E$6,3)</f>
        <v>0</v>
      </c>
      <c r="M135" s="23">
        <f>ROUND($J$135,2)</f>
        <v>143.28</v>
      </c>
    </row>
    <row r="136" spans="1:13" ht="34.5" x14ac:dyDescent="0.35">
      <c r="A136" s="22" t="s">
        <v>31</v>
      </c>
      <c r="B136" s="25" t="s">
        <v>359</v>
      </c>
      <c r="C136" s="24" t="s">
        <v>39</v>
      </c>
      <c r="D136" s="24" t="s">
        <v>360</v>
      </c>
      <c r="E136" s="45" t="s">
        <v>361</v>
      </c>
      <c r="F136" s="25" t="s">
        <v>36</v>
      </c>
      <c r="G136" s="26">
        <v>710.21</v>
      </c>
      <c r="H136" s="26">
        <v>98</v>
      </c>
      <c r="I136" s="26" t="s">
        <v>37</v>
      </c>
      <c r="J136" s="36">
        <v>119.68</v>
      </c>
      <c r="K136" s="26">
        <f>ROUND($G$136*$M$136,2)</f>
        <v>84997.93</v>
      </c>
      <c r="L136" s="27">
        <f>ROUND($K$136/$E$6,3)</f>
        <v>5.0000000000000001E-3</v>
      </c>
      <c r="M136" s="23">
        <f>ROUND($J$136,2)</f>
        <v>119.68</v>
      </c>
    </row>
    <row r="137" spans="1:13" ht="34.5" x14ac:dyDescent="0.35">
      <c r="A137" s="22" t="s">
        <v>31</v>
      </c>
      <c r="B137" s="25" t="s">
        <v>362</v>
      </c>
      <c r="C137" s="24" t="s">
        <v>39</v>
      </c>
      <c r="D137" s="24" t="s">
        <v>363</v>
      </c>
      <c r="E137" s="45" t="s">
        <v>364</v>
      </c>
      <c r="F137" s="25" t="s">
        <v>36</v>
      </c>
      <c r="G137" s="26">
        <v>13.02</v>
      </c>
      <c r="H137" s="26">
        <v>168.83</v>
      </c>
      <c r="I137" s="26" t="s">
        <v>37</v>
      </c>
      <c r="J137" s="36">
        <v>206.18</v>
      </c>
      <c r="K137" s="26">
        <f>ROUND($G$137*$M$137,2)</f>
        <v>2684.46</v>
      </c>
      <c r="L137" s="27">
        <f>ROUND($K$137/$E$6,3)</f>
        <v>0</v>
      </c>
      <c r="M137" s="23">
        <f>ROUND($J$137,2)</f>
        <v>206.18</v>
      </c>
    </row>
    <row r="138" spans="1:13" ht="23" x14ac:dyDescent="0.35">
      <c r="A138" s="22" t="s">
        <v>31</v>
      </c>
      <c r="B138" s="25" t="s">
        <v>365</v>
      </c>
      <c r="C138" s="24" t="s">
        <v>39</v>
      </c>
      <c r="D138" s="24" t="s">
        <v>366</v>
      </c>
      <c r="E138" s="45" t="s">
        <v>367</v>
      </c>
      <c r="F138" s="25" t="s">
        <v>62</v>
      </c>
      <c r="G138" s="26">
        <v>536.28</v>
      </c>
      <c r="H138" s="26">
        <v>14.61</v>
      </c>
      <c r="I138" s="26" t="s">
        <v>37</v>
      </c>
      <c r="J138" s="36">
        <v>17.84</v>
      </c>
      <c r="K138" s="26">
        <f>ROUND($G$138*$M$138,2)</f>
        <v>9567.24</v>
      </c>
      <c r="L138" s="27">
        <f>ROUND($K$138/$E$6,3)</f>
        <v>1E-3</v>
      </c>
      <c r="M138" s="23">
        <f>ROUND($J$138,2)</f>
        <v>17.84</v>
      </c>
    </row>
    <row r="139" spans="1:13" x14ac:dyDescent="0.35">
      <c r="A139" s="22" t="s">
        <v>175</v>
      </c>
      <c r="B139" s="41" t="s">
        <v>368</v>
      </c>
      <c r="C139" s="42"/>
      <c r="D139" s="42" t="s">
        <v>26</v>
      </c>
      <c r="E139" s="50" t="s">
        <v>369</v>
      </c>
      <c r="F139" s="41"/>
      <c r="G139" s="43"/>
      <c r="H139" s="43"/>
      <c r="I139" s="43"/>
      <c r="J139" s="43"/>
      <c r="K139" s="43">
        <f>SUBTOTAL(9, $K$140:$K$140)</f>
        <v>5127.09</v>
      </c>
      <c r="L139" s="44">
        <f>ROUND($K$139/$E$6,3)</f>
        <v>0</v>
      </c>
      <c r="M139" s="23">
        <v>0</v>
      </c>
    </row>
    <row r="140" spans="1:13" ht="34.5" x14ac:dyDescent="0.35">
      <c r="A140" s="22" t="s">
        <v>31</v>
      </c>
      <c r="B140" s="25" t="s">
        <v>370</v>
      </c>
      <c r="C140" s="24" t="s">
        <v>39</v>
      </c>
      <c r="D140" s="24" t="s">
        <v>360</v>
      </c>
      <c r="E140" s="45" t="s">
        <v>361</v>
      </c>
      <c r="F140" s="25" t="s">
        <v>36</v>
      </c>
      <c r="G140" s="26">
        <v>42.84</v>
      </c>
      <c r="H140" s="26">
        <v>98</v>
      </c>
      <c r="I140" s="26" t="s">
        <v>37</v>
      </c>
      <c r="J140" s="36">
        <v>119.68</v>
      </c>
      <c r="K140" s="26">
        <f>ROUND($G$140*$M$140,2)</f>
        <v>5127.09</v>
      </c>
      <c r="L140" s="27">
        <f>ROUND($K$140/$E$6,3)</f>
        <v>0</v>
      </c>
      <c r="M140" s="23">
        <f>ROUND($J$140,2)</f>
        <v>119.68</v>
      </c>
    </row>
    <row r="141" spans="1:13" x14ac:dyDescent="0.35">
      <c r="A141" s="22" t="s">
        <v>175</v>
      </c>
      <c r="B141" s="41" t="s">
        <v>371</v>
      </c>
      <c r="C141" s="42"/>
      <c r="D141" s="42" t="s">
        <v>26</v>
      </c>
      <c r="E141" s="50" t="s">
        <v>372</v>
      </c>
      <c r="F141" s="41"/>
      <c r="G141" s="43"/>
      <c r="H141" s="43"/>
      <c r="I141" s="43"/>
      <c r="J141" s="43"/>
      <c r="K141" s="43">
        <f>SUBTOTAL(9, $K$142:$K$145)</f>
        <v>28564.84</v>
      </c>
      <c r="L141" s="44">
        <f>ROUND($K$141/$E$6,3)</f>
        <v>2E-3</v>
      </c>
      <c r="M141" s="23">
        <v>0</v>
      </c>
    </row>
    <row r="142" spans="1:13" ht="23" x14ac:dyDescent="0.35">
      <c r="A142" s="22" t="s">
        <v>31</v>
      </c>
      <c r="B142" s="25" t="s">
        <v>373</v>
      </c>
      <c r="C142" s="24" t="s">
        <v>39</v>
      </c>
      <c r="D142" s="24" t="s">
        <v>374</v>
      </c>
      <c r="E142" s="45" t="s">
        <v>375</v>
      </c>
      <c r="F142" s="25" t="s">
        <v>36</v>
      </c>
      <c r="G142" s="26">
        <v>15.72</v>
      </c>
      <c r="H142" s="26">
        <v>1031.69</v>
      </c>
      <c r="I142" s="26" t="s">
        <v>37</v>
      </c>
      <c r="J142" s="36">
        <v>1259.9000000000001</v>
      </c>
      <c r="K142" s="26">
        <f>ROUND($G$142*$M$142,2)</f>
        <v>19805.63</v>
      </c>
      <c r="L142" s="27">
        <f>ROUND($K$142/$E$6,3)</f>
        <v>1E-3</v>
      </c>
      <c r="M142" s="23">
        <f>ROUND($J$142,2)</f>
        <v>1259.9000000000001</v>
      </c>
    </row>
    <row r="143" spans="1:13" ht="23" x14ac:dyDescent="0.35">
      <c r="A143" s="22" t="s">
        <v>31</v>
      </c>
      <c r="B143" s="25" t="s">
        <v>376</v>
      </c>
      <c r="C143" s="24" t="s">
        <v>50</v>
      </c>
      <c r="D143" s="24" t="s">
        <v>377</v>
      </c>
      <c r="E143" s="45" t="s">
        <v>378</v>
      </c>
      <c r="F143" s="25" t="s">
        <v>36</v>
      </c>
      <c r="G143" s="26">
        <v>7.2</v>
      </c>
      <c r="H143" s="26">
        <v>464.92</v>
      </c>
      <c r="I143" s="26" t="s">
        <v>37</v>
      </c>
      <c r="J143" s="36">
        <v>567.76</v>
      </c>
      <c r="K143" s="26">
        <f>ROUND($G$143*$M$143,2)</f>
        <v>4087.87</v>
      </c>
      <c r="L143" s="27">
        <f>ROUND($K$143/$E$6,3)</f>
        <v>0</v>
      </c>
      <c r="M143" s="23">
        <f>ROUND($J$143,2)</f>
        <v>567.76</v>
      </c>
    </row>
    <row r="144" spans="1:13" ht="34.5" x14ac:dyDescent="0.35">
      <c r="A144" s="22" t="s">
        <v>31</v>
      </c>
      <c r="B144" s="25" t="s">
        <v>379</v>
      </c>
      <c r="C144" s="24" t="s">
        <v>39</v>
      </c>
      <c r="D144" s="24" t="s">
        <v>380</v>
      </c>
      <c r="E144" s="45" t="s">
        <v>381</v>
      </c>
      <c r="F144" s="25" t="s">
        <v>36</v>
      </c>
      <c r="G144" s="26">
        <v>7.2</v>
      </c>
      <c r="H144" s="26">
        <v>67.66</v>
      </c>
      <c r="I144" s="26" t="s">
        <v>37</v>
      </c>
      <c r="J144" s="36">
        <v>82.63</v>
      </c>
      <c r="K144" s="26">
        <f>ROUND($G$144*$M$144,2)</f>
        <v>594.94000000000005</v>
      </c>
      <c r="L144" s="27">
        <f>ROUND($K$144/$E$6,3)</f>
        <v>0</v>
      </c>
      <c r="M144" s="23">
        <f>ROUND($J$144,2)</f>
        <v>82.63</v>
      </c>
    </row>
    <row r="145" spans="1:13" ht="23" x14ac:dyDescent="0.35">
      <c r="A145" s="22" t="s">
        <v>31</v>
      </c>
      <c r="B145" s="25" t="s">
        <v>382</v>
      </c>
      <c r="C145" s="24" t="s">
        <v>50</v>
      </c>
      <c r="D145" s="24" t="s">
        <v>383</v>
      </c>
      <c r="E145" s="45" t="s">
        <v>384</v>
      </c>
      <c r="F145" s="25" t="s">
        <v>36</v>
      </c>
      <c r="G145" s="26">
        <v>3.57</v>
      </c>
      <c r="H145" s="26">
        <v>935.02</v>
      </c>
      <c r="I145" s="26" t="s">
        <v>37</v>
      </c>
      <c r="J145" s="36">
        <v>1141.8499999999999</v>
      </c>
      <c r="K145" s="26">
        <f>ROUND($G$145*$M$145,2)</f>
        <v>4076.4</v>
      </c>
      <c r="L145" s="27">
        <f>ROUND($K$145/$E$6,3)</f>
        <v>0</v>
      </c>
      <c r="M145" s="23">
        <f>ROUND($J$145,2)</f>
        <v>1141.8499999999999</v>
      </c>
    </row>
    <row r="146" spans="1:13" x14ac:dyDescent="0.35">
      <c r="A146" s="22" t="s">
        <v>28</v>
      </c>
      <c r="B146" s="32" t="s">
        <v>385</v>
      </c>
      <c r="C146" s="33"/>
      <c r="D146" s="33" t="s">
        <v>26</v>
      </c>
      <c r="E146" s="48" t="s">
        <v>386</v>
      </c>
      <c r="F146" s="32"/>
      <c r="G146" s="34"/>
      <c r="H146" s="34"/>
      <c r="I146" s="34"/>
      <c r="J146" s="34"/>
      <c r="K146" s="34">
        <f>SUBTOTAL(9, $K$147:$K$176)</f>
        <v>645729.63000000012</v>
      </c>
      <c r="L146" s="35">
        <f>ROUND($K$146/$E$6,3)</f>
        <v>3.7999999999999999E-2</v>
      </c>
      <c r="M146" s="23">
        <v>0</v>
      </c>
    </row>
    <row r="147" spans="1:13" x14ac:dyDescent="0.35">
      <c r="A147" s="22" t="s">
        <v>175</v>
      </c>
      <c r="B147" s="41" t="s">
        <v>387</v>
      </c>
      <c r="C147" s="42"/>
      <c r="D147" s="42" t="s">
        <v>26</v>
      </c>
      <c r="E147" s="50" t="s">
        <v>388</v>
      </c>
      <c r="F147" s="41"/>
      <c r="G147" s="43"/>
      <c r="H147" s="43"/>
      <c r="I147" s="43"/>
      <c r="J147" s="43"/>
      <c r="K147" s="43">
        <f>SUBTOTAL(9, $K$148:$K$151)</f>
        <v>58217.840000000004</v>
      </c>
      <c r="L147" s="44">
        <f>ROUND($K$147/$E$6,3)</f>
        <v>3.0000000000000001E-3</v>
      </c>
      <c r="M147" s="23">
        <v>0</v>
      </c>
    </row>
    <row r="148" spans="1:13" ht="57.5" x14ac:dyDescent="0.35">
      <c r="A148" s="22" t="s">
        <v>31</v>
      </c>
      <c r="B148" s="25" t="s">
        <v>389</v>
      </c>
      <c r="C148" s="24" t="s">
        <v>50</v>
      </c>
      <c r="D148" s="24" t="s">
        <v>390</v>
      </c>
      <c r="E148" s="45" t="s">
        <v>391</v>
      </c>
      <c r="F148" s="25" t="s">
        <v>17</v>
      </c>
      <c r="G148" s="26">
        <v>12</v>
      </c>
      <c r="H148" s="26">
        <v>1391.96</v>
      </c>
      <c r="I148" s="26" t="s">
        <v>37</v>
      </c>
      <c r="J148" s="36">
        <v>1699.86</v>
      </c>
      <c r="K148" s="26">
        <f>ROUND($G$148*$M$148,2)</f>
        <v>20398.32</v>
      </c>
      <c r="L148" s="27">
        <f>ROUND($K$148/$E$6,3)</f>
        <v>1E-3</v>
      </c>
      <c r="M148" s="23">
        <f>ROUND($J$148,2)</f>
        <v>1699.86</v>
      </c>
    </row>
    <row r="149" spans="1:13" ht="57.5" x14ac:dyDescent="0.35">
      <c r="A149" s="22" t="s">
        <v>31</v>
      </c>
      <c r="B149" s="25" t="s">
        <v>392</v>
      </c>
      <c r="C149" s="24" t="s">
        <v>50</v>
      </c>
      <c r="D149" s="24" t="s">
        <v>393</v>
      </c>
      <c r="E149" s="45" t="s">
        <v>394</v>
      </c>
      <c r="F149" s="25" t="s">
        <v>17</v>
      </c>
      <c r="G149" s="26">
        <v>4</v>
      </c>
      <c r="H149" s="26">
        <v>1391.96</v>
      </c>
      <c r="I149" s="26" t="s">
        <v>37</v>
      </c>
      <c r="J149" s="36">
        <v>1699.86</v>
      </c>
      <c r="K149" s="26">
        <f>ROUND($G$149*$M$149,2)</f>
        <v>6799.44</v>
      </c>
      <c r="L149" s="27">
        <f>ROUND($K$149/$E$6,3)</f>
        <v>0</v>
      </c>
      <c r="M149" s="23">
        <f>ROUND($J$149,2)</f>
        <v>1699.86</v>
      </c>
    </row>
    <row r="150" spans="1:13" ht="57.5" x14ac:dyDescent="0.35">
      <c r="A150" s="22" t="s">
        <v>31</v>
      </c>
      <c r="B150" s="25" t="s">
        <v>395</v>
      </c>
      <c r="C150" s="24" t="s">
        <v>50</v>
      </c>
      <c r="D150" s="24" t="s">
        <v>396</v>
      </c>
      <c r="E150" s="45" t="s">
        <v>397</v>
      </c>
      <c r="F150" s="25" t="s">
        <v>17</v>
      </c>
      <c r="G150" s="26">
        <v>6</v>
      </c>
      <c r="H150" s="26">
        <v>1534.58</v>
      </c>
      <c r="I150" s="26" t="s">
        <v>37</v>
      </c>
      <c r="J150" s="36">
        <v>1874.03</v>
      </c>
      <c r="K150" s="26">
        <f>ROUND($G$150*$M$150,2)</f>
        <v>11244.18</v>
      </c>
      <c r="L150" s="27">
        <f>ROUND($K$150/$E$6,3)</f>
        <v>1E-3</v>
      </c>
      <c r="M150" s="23">
        <f>ROUND($J$150,2)</f>
        <v>1874.03</v>
      </c>
    </row>
    <row r="151" spans="1:13" ht="69" x14ac:dyDescent="0.35">
      <c r="A151" s="22" t="s">
        <v>31</v>
      </c>
      <c r="B151" s="25" t="s">
        <v>398</v>
      </c>
      <c r="C151" s="24" t="s">
        <v>50</v>
      </c>
      <c r="D151" s="24" t="s">
        <v>399</v>
      </c>
      <c r="E151" s="45" t="s">
        <v>400</v>
      </c>
      <c r="F151" s="25" t="s">
        <v>17</v>
      </c>
      <c r="G151" s="26">
        <v>10</v>
      </c>
      <c r="H151" s="26">
        <v>1619.38</v>
      </c>
      <c r="I151" s="26" t="s">
        <v>37</v>
      </c>
      <c r="J151" s="36">
        <v>1977.59</v>
      </c>
      <c r="K151" s="26">
        <f>ROUND($G$151*$M$151,2)</f>
        <v>19775.900000000001</v>
      </c>
      <c r="L151" s="27">
        <f>ROUND($K$151/$E$6,3)</f>
        <v>1E-3</v>
      </c>
      <c r="M151" s="23">
        <f>ROUND($J$151,2)</f>
        <v>1977.59</v>
      </c>
    </row>
    <row r="152" spans="1:13" x14ac:dyDescent="0.35">
      <c r="A152" s="22" t="s">
        <v>175</v>
      </c>
      <c r="B152" s="41" t="s">
        <v>401</v>
      </c>
      <c r="C152" s="42"/>
      <c r="D152" s="42" t="s">
        <v>26</v>
      </c>
      <c r="E152" s="50" t="s">
        <v>402</v>
      </c>
      <c r="F152" s="41"/>
      <c r="G152" s="43"/>
      <c r="H152" s="43"/>
      <c r="I152" s="43"/>
      <c r="J152" s="43"/>
      <c r="K152" s="43">
        <f>SUBTOTAL(9, $K$153:$K$153)</f>
        <v>4842.87</v>
      </c>
      <c r="L152" s="44">
        <f>ROUND($K$152/$E$6,3)</f>
        <v>0</v>
      </c>
      <c r="M152" s="23">
        <v>0</v>
      </c>
    </row>
    <row r="153" spans="1:13" ht="34.5" x14ac:dyDescent="0.35">
      <c r="A153" s="22" t="s">
        <v>31</v>
      </c>
      <c r="B153" s="25" t="s">
        <v>403</v>
      </c>
      <c r="C153" s="24" t="s">
        <v>50</v>
      </c>
      <c r="D153" s="24" t="s">
        <v>404</v>
      </c>
      <c r="E153" s="45" t="s">
        <v>405</v>
      </c>
      <c r="F153" s="25" t="s">
        <v>36</v>
      </c>
      <c r="G153" s="26">
        <v>20.32</v>
      </c>
      <c r="H153" s="26">
        <v>195.16</v>
      </c>
      <c r="I153" s="26" t="s">
        <v>37</v>
      </c>
      <c r="J153" s="36">
        <v>238.33</v>
      </c>
      <c r="K153" s="26">
        <f>ROUND($G$153*$M$153,2)</f>
        <v>4842.87</v>
      </c>
      <c r="L153" s="27">
        <f>ROUND($K$153/$E$6,3)</f>
        <v>0</v>
      </c>
      <c r="M153" s="23">
        <f>ROUND($J$153,2)</f>
        <v>238.33</v>
      </c>
    </row>
    <row r="154" spans="1:13" x14ac:dyDescent="0.35">
      <c r="A154" s="22" t="s">
        <v>175</v>
      </c>
      <c r="B154" s="41" t="s">
        <v>406</v>
      </c>
      <c r="C154" s="42"/>
      <c r="D154" s="42" t="s">
        <v>26</v>
      </c>
      <c r="E154" s="50" t="s">
        <v>407</v>
      </c>
      <c r="F154" s="41"/>
      <c r="G154" s="43"/>
      <c r="H154" s="43"/>
      <c r="I154" s="43"/>
      <c r="J154" s="43"/>
      <c r="K154" s="43">
        <f>SUBTOTAL(9, $K$155:$K$158)</f>
        <v>170624.35000000003</v>
      </c>
      <c r="L154" s="44">
        <f>ROUND($K$154/$E$6,3)</f>
        <v>0.01</v>
      </c>
      <c r="M154" s="23">
        <v>0</v>
      </c>
    </row>
    <row r="155" spans="1:13" ht="57.5" x14ac:dyDescent="0.35">
      <c r="A155" s="22" t="s">
        <v>31</v>
      </c>
      <c r="B155" s="25" t="s">
        <v>408</v>
      </c>
      <c r="C155" s="24" t="s">
        <v>50</v>
      </c>
      <c r="D155" s="24" t="s">
        <v>409</v>
      </c>
      <c r="E155" s="45" t="s">
        <v>410</v>
      </c>
      <c r="F155" s="25" t="s">
        <v>36</v>
      </c>
      <c r="G155" s="26">
        <v>2.1</v>
      </c>
      <c r="H155" s="26">
        <v>1009.44</v>
      </c>
      <c r="I155" s="26" t="s">
        <v>37</v>
      </c>
      <c r="J155" s="36">
        <v>1232.73</v>
      </c>
      <c r="K155" s="26">
        <f>ROUND($G$155*$M$155,2)</f>
        <v>2588.73</v>
      </c>
      <c r="L155" s="27">
        <f>ROUND($K$155/$E$6,3)</f>
        <v>0</v>
      </c>
      <c r="M155" s="23">
        <f>ROUND($J$155,2)</f>
        <v>1232.73</v>
      </c>
    </row>
    <row r="156" spans="1:13" ht="46" x14ac:dyDescent="0.35">
      <c r="A156" s="22" t="s">
        <v>31</v>
      </c>
      <c r="B156" s="25" t="s">
        <v>411</v>
      </c>
      <c r="C156" s="24" t="s">
        <v>39</v>
      </c>
      <c r="D156" s="24" t="s">
        <v>412</v>
      </c>
      <c r="E156" s="45" t="s">
        <v>413</v>
      </c>
      <c r="F156" s="25" t="s">
        <v>36</v>
      </c>
      <c r="G156" s="26">
        <v>21.88</v>
      </c>
      <c r="H156" s="26">
        <v>1013.15</v>
      </c>
      <c r="I156" s="26" t="s">
        <v>37</v>
      </c>
      <c r="J156" s="36">
        <v>1237.26</v>
      </c>
      <c r="K156" s="26">
        <f>ROUND($G$156*$M$156,2)</f>
        <v>27071.25</v>
      </c>
      <c r="L156" s="27">
        <f>ROUND($K$156/$E$6,3)</f>
        <v>2E-3</v>
      </c>
      <c r="M156" s="23">
        <f>ROUND($J$156,2)</f>
        <v>1237.26</v>
      </c>
    </row>
    <row r="157" spans="1:13" ht="34.5" x14ac:dyDescent="0.35">
      <c r="A157" s="22" t="s">
        <v>31</v>
      </c>
      <c r="B157" s="25" t="s">
        <v>414</v>
      </c>
      <c r="C157" s="24" t="s">
        <v>50</v>
      </c>
      <c r="D157" s="24" t="s">
        <v>415</v>
      </c>
      <c r="E157" s="45" t="s">
        <v>416</v>
      </c>
      <c r="F157" s="25" t="s">
        <v>36</v>
      </c>
      <c r="G157" s="26">
        <v>148.13999999999999</v>
      </c>
      <c r="H157" s="26">
        <v>740.99</v>
      </c>
      <c r="I157" s="26" t="s">
        <v>37</v>
      </c>
      <c r="J157" s="36">
        <v>904.9</v>
      </c>
      <c r="K157" s="26">
        <f>ROUND($G$157*$M$157,2)</f>
        <v>134051.89000000001</v>
      </c>
      <c r="L157" s="27">
        <f>ROUND($K$157/$E$6,3)</f>
        <v>8.0000000000000002E-3</v>
      </c>
      <c r="M157" s="23">
        <f>ROUND($J$157,2)</f>
        <v>904.9</v>
      </c>
    </row>
    <row r="158" spans="1:13" ht="23" x14ac:dyDescent="0.35">
      <c r="A158" s="22" t="s">
        <v>31</v>
      </c>
      <c r="B158" s="25" t="s">
        <v>417</v>
      </c>
      <c r="C158" s="24" t="s">
        <v>39</v>
      </c>
      <c r="D158" s="24" t="s">
        <v>418</v>
      </c>
      <c r="E158" s="45" t="s">
        <v>419</v>
      </c>
      <c r="F158" s="25" t="s">
        <v>62</v>
      </c>
      <c r="G158" s="26">
        <v>228.89</v>
      </c>
      <c r="H158" s="26">
        <v>24.73</v>
      </c>
      <c r="I158" s="26" t="s">
        <v>37</v>
      </c>
      <c r="J158" s="36">
        <v>30.2</v>
      </c>
      <c r="K158" s="26">
        <f>ROUND($G$158*$M$158,2)</f>
        <v>6912.48</v>
      </c>
      <c r="L158" s="27">
        <f>ROUND($K$158/$E$6,3)</f>
        <v>0</v>
      </c>
      <c r="M158" s="23">
        <f>ROUND($J$158,2)</f>
        <v>30.2</v>
      </c>
    </row>
    <row r="159" spans="1:13" x14ac:dyDescent="0.35">
      <c r="A159" s="22" t="s">
        <v>175</v>
      </c>
      <c r="B159" s="41" t="s">
        <v>420</v>
      </c>
      <c r="C159" s="42"/>
      <c r="D159" s="42" t="s">
        <v>26</v>
      </c>
      <c r="E159" s="50" t="s">
        <v>421</v>
      </c>
      <c r="F159" s="41"/>
      <c r="G159" s="43"/>
      <c r="H159" s="43"/>
      <c r="I159" s="43"/>
      <c r="J159" s="43"/>
      <c r="K159" s="43">
        <f>SUBTOTAL(9, $K$160:$K$165)</f>
        <v>153666.22</v>
      </c>
      <c r="L159" s="44">
        <f>ROUND($K$159/$E$6,3)</f>
        <v>8.9999999999999993E-3</v>
      </c>
      <c r="M159" s="23">
        <v>0</v>
      </c>
    </row>
    <row r="160" spans="1:13" ht="34.5" x14ac:dyDescent="0.35">
      <c r="A160" s="22" t="s">
        <v>31</v>
      </c>
      <c r="B160" s="25" t="s">
        <v>422</v>
      </c>
      <c r="C160" s="24" t="s">
        <v>50</v>
      </c>
      <c r="D160" s="24" t="s">
        <v>423</v>
      </c>
      <c r="E160" s="45" t="s">
        <v>424</v>
      </c>
      <c r="F160" s="25" t="s">
        <v>36</v>
      </c>
      <c r="G160" s="26">
        <v>100.8</v>
      </c>
      <c r="H160" s="26">
        <v>824.12</v>
      </c>
      <c r="I160" s="26" t="s">
        <v>37</v>
      </c>
      <c r="J160" s="36">
        <v>1006.42</v>
      </c>
      <c r="K160" s="26">
        <f>ROUND($G$160*$M$160,2)</f>
        <v>101447.14</v>
      </c>
      <c r="L160" s="27">
        <f>ROUND($K$160/$E$6,3)</f>
        <v>6.0000000000000001E-3</v>
      </c>
      <c r="M160" s="23">
        <f>ROUND($J$160,2)</f>
        <v>1006.42</v>
      </c>
    </row>
    <row r="161" spans="1:13" ht="46" x14ac:dyDescent="0.35">
      <c r="A161" s="22" t="s">
        <v>31</v>
      </c>
      <c r="B161" s="25" t="s">
        <v>425</v>
      </c>
      <c r="C161" s="24" t="s">
        <v>50</v>
      </c>
      <c r="D161" s="24" t="s">
        <v>426</v>
      </c>
      <c r="E161" s="45" t="s">
        <v>427</v>
      </c>
      <c r="F161" s="25" t="s">
        <v>36</v>
      </c>
      <c r="G161" s="26">
        <v>17.850000000000001</v>
      </c>
      <c r="H161" s="26">
        <v>824.12</v>
      </c>
      <c r="I161" s="26" t="s">
        <v>37</v>
      </c>
      <c r="J161" s="36">
        <v>1006.42</v>
      </c>
      <c r="K161" s="26">
        <f>ROUND($G$161*$M$161,2)</f>
        <v>17964.599999999999</v>
      </c>
      <c r="L161" s="27">
        <f>ROUND($K$161/$E$6,3)</f>
        <v>1E-3</v>
      </c>
      <c r="M161" s="23">
        <f>ROUND($J$161,2)</f>
        <v>1006.42</v>
      </c>
    </row>
    <row r="162" spans="1:13" ht="34.5" x14ac:dyDescent="0.35">
      <c r="A162" s="22" t="s">
        <v>31</v>
      </c>
      <c r="B162" s="25" t="s">
        <v>428</v>
      </c>
      <c r="C162" s="24" t="s">
        <v>50</v>
      </c>
      <c r="D162" s="24" t="s">
        <v>429</v>
      </c>
      <c r="E162" s="45" t="s">
        <v>430</v>
      </c>
      <c r="F162" s="25" t="s">
        <v>36</v>
      </c>
      <c r="G162" s="26">
        <v>11.02</v>
      </c>
      <c r="H162" s="26">
        <v>949.62</v>
      </c>
      <c r="I162" s="26" t="s">
        <v>37</v>
      </c>
      <c r="J162" s="36">
        <v>1159.68</v>
      </c>
      <c r="K162" s="26">
        <f>ROUND($G$162*$M$162,2)</f>
        <v>12779.67</v>
      </c>
      <c r="L162" s="27">
        <f>ROUND($K$162/$E$6,3)</f>
        <v>1E-3</v>
      </c>
      <c r="M162" s="23">
        <f>ROUND($J$162,2)</f>
        <v>1159.68</v>
      </c>
    </row>
    <row r="163" spans="1:13" ht="46" x14ac:dyDescent="0.35">
      <c r="A163" s="22" t="s">
        <v>31</v>
      </c>
      <c r="B163" s="25" t="s">
        <v>431</v>
      </c>
      <c r="C163" s="24" t="s">
        <v>50</v>
      </c>
      <c r="D163" s="24" t="s">
        <v>432</v>
      </c>
      <c r="E163" s="45" t="s">
        <v>433</v>
      </c>
      <c r="F163" s="25" t="s">
        <v>36</v>
      </c>
      <c r="G163" s="26">
        <v>6.86</v>
      </c>
      <c r="H163" s="26">
        <v>973.06</v>
      </c>
      <c r="I163" s="26" t="s">
        <v>37</v>
      </c>
      <c r="J163" s="36">
        <v>1188.3</v>
      </c>
      <c r="K163" s="26">
        <f>ROUND($G$163*$M$163,2)</f>
        <v>8151.74</v>
      </c>
      <c r="L163" s="27">
        <f>ROUND($K$163/$E$6,3)</f>
        <v>0</v>
      </c>
      <c r="M163" s="23">
        <f>ROUND($J$163,2)</f>
        <v>1188.3</v>
      </c>
    </row>
    <row r="164" spans="1:13" ht="23" x14ac:dyDescent="0.35">
      <c r="A164" s="22" t="s">
        <v>31</v>
      </c>
      <c r="B164" s="25" t="s">
        <v>434</v>
      </c>
      <c r="C164" s="24" t="s">
        <v>39</v>
      </c>
      <c r="D164" s="24" t="s">
        <v>418</v>
      </c>
      <c r="E164" s="45" t="s">
        <v>419</v>
      </c>
      <c r="F164" s="25" t="s">
        <v>62</v>
      </c>
      <c r="G164" s="26">
        <v>363.16</v>
      </c>
      <c r="H164" s="26">
        <v>24.73</v>
      </c>
      <c r="I164" s="26" t="s">
        <v>37</v>
      </c>
      <c r="J164" s="36">
        <v>30.2</v>
      </c>
      <c r="K164" s="26">
        <f>ROUND($G$164*$M$164,2)</f>
        <v>10967.43</v>
      </c>
      <c r="L164" s="27">
        <f>ROUND($K$164/$E$6,3)</f>
        <v>1E-3</v>
      </c>
      <c r="M164" s="23">
        <f>ROUND($J$164,2)</f>
        <v>30.2</v>
      </c>
    </row>
    <row r="165" spans="1:13" ht="23" x14ac:dyDescent="0.35">
      <c r="A165" s="22" t="s">
        <v>31</v>
      </c>
      <c r="B165" s="25" t="s">
        <v>435</v>
      </c>
      <c r="C165" s="24" t="s">
        <v>436</v>
      </c>
      <c r="D165" s="24" t="s">
        <v>437</v>
      </c>
      <c r="E165" s="45" t="s">
        <v>438</v>
      </c>
      <c r="F165" s="25" t="s">
        <v>36</v>
      </c>
      <c r="G165" s="26">
        <v>19.38</v>
      </c>
      <c r="H165" s="26">
        <v>99.53</v>
      </c>
      <c r="I165" s="26" t="s">
        <v>37</v>
      </c>
      <c r="J165" s="36">
        <v>121.55</v>
      </c>
      <c r="K165" s="26">
        <f>ROUND($G$165*$M$165,2)</f>
        <v>2355.64</v>
      </c>
      <c r="L165" s="27">
        <f>ROUND($K$165/$E$6,3)</f>
        <v>0</v>
      </c>
      <c r="M165" s="23">
        <f>ROUND($J$165,2)</f>
        <v>121.55</v>
      </c>
    </row>
    <row r="166" spans="1:13" x14ac:dyDescent="0.35">
      <c r="A166" s="22" t="s">
        <v>175</v>
      </c>
      <c r="B166" s="41" t="s">
        <v>439</v>
      </c>
      <c r="C166" s="42"/>
      <c r="D166" s="42" t="s">
        <v>26</v>
      </c>
      <c r="E166" s="50" t="s">
        <v>440</v>
      </c>
      <c r="F166" s="41"/>
      <c r="G166" s="43"/>
      <c r="H166" s="43"/>
      <c r="I166" s="43"/>
      <c r="J166" s="43"/>
      <c r="K166" s="43">
        <f>SUBTOTAL(9, $K$167:$K$167)</f>
        <v>7697.75</v>
      </c>
      <c r="L166" s="44">
        <f>ROUND($K$166/$E$6,3)</f>
        <v>0</v>
      </c>
      <c r="M166" s="23">
        <v>0</v>
      </c>
    </row>
    <row r="167" spans="1:13" ht="23" x14ac:dyDescent="0.35">
      <c r="A167" s="22" t="s">
        <v>31</v>
      </c>
      <c r="B167" s="25" t="s">
        <v>441</v>
      </c>
      <c r="C167" s="24" t="s">
        <v>50</v>
      </c>
      <c r="D167" s="24" t="s">
        <v>442</v>
      </c>
      <c r="E167" s="45" t="s">
        <v>443</v>
      </c>
      <c r="F167" s="25" t="s">
        <v>36</v>
      </c>
      <c r="G167" s="26">
        <v>11.57</v>
      </c>
      <c r="H167" s="26">
        <v>544.80999999999995</v>
      </c>
      <c r="I167" s="26" t="s">
        <v>37</v>
      </c>
      <c r="J167" s="36">
        <v>665.32</v>
      </c>
      <c r="K167" s="26">
        <f>ROUND($G$167*$M$167,2)</f>
        <v>7697.75</v>
      </c>
      <c r="L167" s="27">
        <f>ROUND($K$167/$E$6,3)</f>
        <v>0</v>
      </c>
      <c r="M167" s="23">
        <f>ROUND($J$167,2)</f>
        <v>665.32</v>
      </c>
    </row>
    <row r="168" spans="1:13" x14ac:dyDescent="0.35">
      <c r="A168" s="22" t="s">
        <v>175</v>
      </c>
      <c r="B168" s="41" t="s">
        <v>444</v>
      </c>
      <c r="C168" s="42"/>
      <c r="D168" s="42" t="s">
        <v>26</v>
      </c>
      <c r="E168" s="50" t="s">
        <v>445</v>
      </c>
      <c r="F168" s="41"/>
      <c r="G168" s="43"/>
      <c r="H168" s="43"/>
      <c r="I168" s="43"/>
      <c r="J168" s="43"/>
      <c r="K168" s="43">
        <f>SUBTOTAL(9, $K$169:$K$172)</f>
        <v>170722.06999999998</v>
      </c>
      <c r="L168" s="44">
        <f>ROUND($K$168/$E$6,3)</f>
        <v>0.01</v>
      </c>
      <c r="M168" s="23">
        <v>0</v>
      </c>
    </row>
    <row r="169" spans="1:13" ht="34.5" x14ac:dyDescent="0.35">
      <c r="A169" s="22" t="s">
        <v>31</v>
      </c>
      <c r="B169" s="25" t="s">
        <v>446</v>
      </c>
      <c r="C169" s="24" t="s">
        <v>50</v>
      </c>
      <c r="D169" s="24" t="s">
        <v>447</v>
      </c>
      <c r="E169" s="45" t="s">
        <v>448</v>
      </c>
      <c r="F169" s="25" t="s">
        <v>36</v>
      </c>
      <c r="G169" s="26">
        <v>10.26</v>
      </c>
      <c r="H169" s="26">
        <v>686.75</v>
      </c>
      <c r="I169" s="26" t="s">
        <v>37</v>
      </c>
      <c r="J169" s="36">
        <v>838.66</v>
      </c>
      <c r="K169" s="26">
        <f>ROUND($G$169*$M$169,2)</f>
        <v>8604.65</v>
      </c>
      <c r="L169" s="27">
        <f>ROUND($K$169/$E$6,3)</f>
        <v>1E-3</v>
      </c>
      <c r="M169" s="23">
        <f>ROUND($J$169,2)</f>
        <v>838.66</v>
      </c>
    </row>
    <row r="170" spans="1:13" ht="23" x14ac:dyDescent="0.35">
      <c r="A170" s="22" t="s">
        <v>31</v>
      </c>
      <c r="B170" s="25" t="s">
        <v>449</v>
      </c>
      <c r="C170" s="24" t="s">
        <v>50</v>
      </c>
      <c r="D170" s="24" t="s">
        <v>450</v>
      </c>
      <c r="E170" s="45" t="s">
        <v>451</v>
      </c>
      <c r="F170" s="25" t="s">
        <v>36</v>
      </c>
      <c r="G170" s="26">
        <v>164.44</v>
      </c>
      <c r="H170" s="26">
        <v>677.57</v>
      </c>
      <c r="I170" s="26" t="s">
        <v>37</v>
      </c>
      <c r="J170" s="36">
        <v>827.45</v>
      </c>
      <c r="K170" s="26">
        <f>ROUND($G$170*$M$170,2)</f>
        <v>136065.88</v>
      </c>
      <c r="L170" s="27">
        <f>ROUND($K$170/$E$6,3)</f>
        <v>8.0000000000000002E-3</v>
      </c>
      <c r="M170" s="23">
        <f>ROUND($J$170,2)</f>
        <v>827.45</v>
      </c>
    </row>
    <row r="171" spans="1:13" ht="34.5" x14ac:dyDescent="0.35">
      <c r="A171" s="22" t="s">
        <v>31</v>
      </c>
      <c r="B171" s="25" t="s">
        <v>452</v>
      </c>
      <c r="C171" s="24" t="s">
        <v>50</v>
      </c>
      <c r="D171" s="24" t="s">
        <v>453</v>
      </c>
      <c r="E171" s="45" t="s">
        <v>454</v>
      </c>
      <c r="F171" s="25" t="s">
        <v>62</v>
      </c>
      <c r="G171" s="26">
        <v>52.6</v>
      </c>
      <c r="H171" s="26">
        <v>220.43</v>
      </c>
      <c r="I171" s="26" t="s">
        <v>37</v>
      </c>
      <c r="J171" s="36">
        <v>269.19</v>
      </c>
      <c r="K171" s="26">
        <f>ROUND($G$171*$M$171,2)</f>
        <v>14159.39</v>
      </c>
      <c r="L171" s="27">
        <f>ROUND($K$171/$E$6,3)</f>
        <v>1E-3</v>
      </c>
      <c r="M171" s="23">
        <f>ROUND($J$171,2)</f>
        <v>269.19</v>
      </c>
    </row>
    <row r="172" spans="1:13" ht="46" x14ac:dyDescent="0.35">
      <c r="A172" s="22" t="s">
        <v>31</v>
      </c>
      <c r="B172" s="25" t="s">
        <v>455</v>
      </c>
      <c r="C172" s="24" t="s">
        <v>50</v>
      </c>
      <c r="D172" s="24" t="s">
        <v>456</v>
      </c>
      <c r="E172" s="45" t="s">
        <v>457</v>
      </c>
      <c r="F172" s="25" t="s">
        <v>36</v>
      </c>
      <c r="G172" s="26">
        <v>13.5</v>
      </c>
      <c r="H172" s="26">
        <v>721.34</v>
      </c>
      <c r="I172" s="26" t="s">
        <v>37</v>
      </c>
      <c r="J172" s="36">
        <v>880.9</v>
      </c>
      <c r="K172" s="26">
        <f>ROUND($G$172*$M$172,2)</f>
        <v>11892.15</v>
      </c>
      <c r="L172" s="27">
        <f>ROUND($K$172/$E$6,3)</f>
        <v>1E-3</v>
      </c>
      <c r="M172" s="23">
        <f>ROUND($J$172,2)</f>
        <v>880.9</v>
      </c>
    </row>
    <row r="173" spans="1:13" x14ac:dyDescent="0.35">
      <c r="A173" s="22" t="s">
        <v>175</v>
      </c>
      <c r="B173" s="41" t="s">
        <v>458</v>
      </c>
      <c r="C173" s="42"/>
      <c r="D173" s="42" t="s">
        <v>26</v>
      </c>
      <c r="E173" s="50" t="s">
        <v>459</v>
      </c>
      <c r="F173" s="41"/>
      <c r="G173" s="43"/>
      <c r="H173" s="43"/>
      <c r="I173" s="43"/>
      <c r="J173" s="43"/>
      <c r="K173" s="43">
        <f>SUBTOTAL(9, $K$174:$K$176)</f>
        <v>79958.53</v>
      </c>
      <c r="L173" s="44">
        <f>ROUND($K$173/$E$6,3)</f>
        <v>5.0000000000000001E-3</v>
      </c>
      <c r="M173" s="23">
        <v>0</v>
      </c>
    </row>
    <row r="174" spans="1:13" ht="34.5" x14ac:dyDescent="0.35">
      <c r="A174" s="22" t="s">
        <v>31</v>
      </c>
      <c r="B174" s="25" t="s">
        <v>460</v>
      </c>
      <c r="C174" s="24" t="s">
        <v>50</v>
      </c>
      <c r="D174" s="24" t="s">
        <v>461</v>
      </c>
      <c r="E174" s="45" t="s">
        <v>462</v>
      </c>
      <c r="F174" s="25" t="s">
        <v>36</v>
      </c>
      <c r="G174" s="26">
        <v>25.2</v>
      </c>
      <c r="H174" s="26">
        <v>1108.9000000000001</v>
      </c>
      <c r="I174" s="26" t="s">
        <v>37</v>
      </c>
      <c r="J174" s="36">
        <v>1354.19</v>
      </c>
      <c r="K174" s="26">
        <f>ROUND($G$174*$M$174,2)</f>
        <v>34125.589999999997</v>
      </c>
      <c r="L174" s="27">
        <f>ROUND($K$174/$E$6,3)</f>
        <v>2E-3</v>
      </c>
      <c r="M174" s="23">
        <f>ROUND($J$174,2)</f>
        <v>1354.19</v>
      </c>
    </row>
    <row r="175" spans="1:13" ht="34.5" x14ac:dyDescent="0.35">
      <c r="A175" s="22" t="s">
        <v>31</v>
      </c>
      <c r="B175" s="25" t="s">
        <v>463</v>
      </c>
      <c r="C175" s="24" t="s">
        <v>50</v>
      </c>
      <c r="D175" s="24" t="s">
        <v>429</v>
      </c>
      <c r="E175" s="45" t="s">
        <v>430</v>
      </c>
      <c r="F175" s="25" t="s">
        <v>36</v>
      </c>
      <c r="G175" s="26">
        <v>33.51</v>
      </c>
      <c r="H175" s="26">
        <v>949.62</v>
      </c>
      <c r="I175" s="26" t="s">
        <v>37</v>
      </c>
      <c r="J175" s="36">
        <v>1159.68</v>
      </c>
      <c r="K175" s="26">
        <f>ROUND($G$175*$M$175,2)</f>
        <v>38860.879999999997</v>
      </c>
      <c r="L175" s="27">
        <f>ROUND($K$175/$E$6,3)</f>
        <v>2E-3</v>
      </c>
      <c r="M175" s="23">
        <f>ROUND($J$175,2)</f>
        <v>1159.68</v>
      </c>
    </row>
    <row r="176" spans="1:13" ht="34.5" x14ac:dyDescent="0.35">
      <c r="A176" s="22" t="s">
        <v>31</v>
      </c>
      <c r="B176" s="25" t="s">
        <v>464</v>
      </c>
      <c r="C176" s="24" t="s">
        <v>50</v>
      </c>
      <c r="D176" s="24" t="s">
        <v>423</v>
      </c>
      <c r="E176" s="45" t="s">
        <v>424</v>
      </c>
      <c r="F176" s="25" t="s">
        <v>36</v>
      </c>
      <c r="G176" s="26">
        <v>8.4600000000000009</v>
      </c>
      <c r="H176" s="26">
        <v>824.12</v>
      </c>
      <c r="I176" s="26"/>
      <c r="J176" s="36">
        <v>824.12</v>
      </c>
      <c r="K176" s="26">
        <f>ROUND($G$176*$M$176,2)</f>
        <v>6972.06</v>
      </c>
      <c r="L176" s="27">
        <f>ROUND($K$176/$E$6,3)</f>
        <v>0</v>
      </c>
      <c r="M176" s="23">
        <f>ROUND($J$176,2)</f>
        <v>824.12</v>
      </c>
    </row>
    <row r="177" spans="1:13" x14ac:dyDescent="0.35">
      <c r="A177" s="22" t="s">
        <v>28</v>
      </c>
      <c r="B177" s="32" t="s">
        <v>465</v>
      </c>
      <c r="C177" s="33"/>
      <c r="D177" s="33" t="s">
        <v>26</v>
      </c>
      <c r="E177" s="48" t="s">
        <v>466</v>
      </c>
      <c r="F177" s="32"/>
      <c r="G177" s="34"/>
      <c r="H177" s="34"/>
      <c r="I177" s="34"/>
      <c r="J177" s="34"/>
      <c r="K177" s="34">
        <f>SUBTOTAL(9, $K$178:$K$188)</f>
        <v>456784.32</v>
      </c>
      <c r="L177" s="35">
        <f>ROUND($K$177/$E$6,3)</f>
        <v>2.7E-2</v>
      </c>
      <c r="M177" s="23">
        <v>0</v>
      </c>
    </row>
    <row r="178" spans="1:13" x14ac:dyDescent="0.35">
      <c r="A178" s="22" t="s">
        <v>175</v>
      </c>
      <c r="B178" s="41" t="s">
        <v>467</v>
      </c>
      <c r="C178" s="42"/>
      <c r="D178" s="42" t="s">
        <v>26</v>
      </c>
      <c r="E178" s="50" t="s">
        <v>468</v>
      </c>
      <c r="F178" s="41"/>
      <c r="G178" s="43"/>
      <c r="H178" s="43"/>
      <c r="I178" s="43"/>
      <c r="J178" s="43"/>
      <c r="K178" s="43">
        <f>SUBTOTAL(9, $K$179:$K$185)</f>
        <v>445088.86</v>
      </c>
      <c r="L178" s="44">
        <f>ROUND($K$178/$E$6,3)</f>
        <v>2.7E-2</v>
      </c>
      <c r="M178" s="23">
        <v>0</v>
      </c>
    </row>
    <row r="179" spans="1:13" ht="57.5" x14ac:dyDescent="0.35">
      <c r="A179" s="22" t="s">
        <v>31</v>
      </c>
      <c r="B179" s="25" t="s">
        <v>469</v>
      </c>
      <c r="C179" s="24" t="s">
        <v>50</v>
      </c>
      <c r="D179" s="24" t="s">
        <v>470</v>
      </c>
      <c r="E179" s="45" t="s">
        <v>471</v>
      </c>
      <c r="F179" s="25" t="s">
        <v>36</v>
      </c>
      <c r="G179" s="26">
        <v>1441</v>
      </c>
      <c r="H179" s="26">
        <v>207.23</v>
      </c>
      <c r="I179" s="26" t="s">
        <v>37</v>
      </c>
      <c r="J179" s="36">
        <v>253.07</v>
      </c>
      <c r="K179" s="26">
        <f>ROUND($G$179*$M$179,2)</f>
        <v>364673.87</v>
      </c>
      <c r="L179" s="27">
        <f>ROUND($K$179/$E$6,3)</f>
        <v>2.1999999999999999E-2</v>
      </c>
      <c r="M179" s="23">
        <f>ROUND($J$179,2)</f>
        <v>253.07</v>
      </c>
    </row>
    <row r="180" spans="1:13" ht="23" x14ac:dyDescent="0.35">
      <c r="A180" s="22" t="s">
        <v>31</v>
      </c>
      <c r="B180" s="25" t="s">
        <v>472</v>
      </c>
      <c r="C180" s="24" t="s">
        <v>50</v>
      </c>
      <c r="D180" s="24" t="s">
        <v>473</v>
      </c>
      <c r="E180" s="45" t="s">
        <v>474</v>
      </c>
      <c r="F180" s="25" t="s">
        <v>62</v>
      </c>
      <c r="G180" s="26">
        <v>83.13</v>
      </c>
      <c r="H180" s="26">
        <v>88.44</v>
      </c>
      <c r="I180" s="26" t="s">
        <v>37</v>
      </c>
      <c r="J180" s="36">
        <v>108</v>
      </c>
      <c r="K180" s="26">
        <f>ROUND($G$180*$M$180,2)</f>
        <v>8978.0400000000009</v>
      </c>
      <c r="L180" s="27">
        <f>ROUND($K$180/$E$6,3)</f>
        <v>1E-3</v>
      </c>
      <c r="M180" s="23">
        <f>ROUND($J$180,2)</f>
        <v>108</v>
      </c>
    </row>
    <row r="181" spans="1:13" ht="34.5" x14ac:dyDescent="0.35">
      <c r="A181" s="22" t="s">
        <v>31</v>
      </c>
      <c r="B181" s="25" t="s">
        <v>475</v>
      </c>
      <c r="C181" s="24" t="s">
        <v>50</v>
      </c>
      <c r="D181" s="24" t="s">
        <v>476</v>
      </c>
      <c r="E181" s="45" t="s">
        <v>477</v>
      </c>
      <c r="F181" s="25" t="s">
        <v>62</v>
      </c>
      <c r="G181" s="26">
        <v>191.44</v>
      </c>
      <c r="H181" s="26">
        <v>112.37</v>
      </c>
      <c r="I181" s="26" t="s">
        <v>37</v>
      </c>
      <c r="J181" s="36">
        <v>137.22999999999999</v>
      </c>
      <c r="K181" s="26">
        <f>ROUND($G$181*$M$181,2)</f>
        <v>26271.31</v>
      </c>
      <c r="L181" s="27">
        <f>ROUND($K$181/$E$6,3)</f>
        <v>2E-3</v>
      </c>
      <c r="M181" s="23">
        <f>ROUND($J$181,2)</f>
        <v>137.22999999999999</v>
      </c>
    </row>
    <row r="182" spans="1:13" ht="34.5" x14ac:dyDescent="0.35">
      <c r="A182" s="22" t="s">
        <v>31</v>
      </c>
      <c r="B182" s="25" t="s">
        <v>478</v>
      </c>
      <c r="C182" s="24" t="s">
        <v>50</v>
      </c>
      <c r="D182" s="24" t="s">
        <v>479</v>
      </c>
      <c r="E182" s="45" t="s">
        <v>480</v>
      </c>
      <c r="F182" s="25" t="s">
        <v>62</v>
      </c>
      <c r="G182" s="26">
        <v>139.80000000000001</v>
      </c>
      <c r="H182" s="26">
        <v>97.78</v>
      </c>
      <c r="I182" s="26" t="s">
        <v>37</v>
      </c>
      <c r="J182" s="36">
        <v>119.41</v>
      </c>
      <c r="K182" s="26">
        <f>ROUND($G$182*$M$182,2)</f>
        <v>16693.52</v>
      </c>
      <c r="L182" s="27">
        <f>ROUND($K$182/$E$6,3)</f>
        <v>1E-3</v>
      </c>
      <c r="M182" s="23">
        <f>ROUND($J$182,2)</f>
        <v>119.41</v>
      </c>
    </row>
    <row r="183" spans="1:13" ht="34.5" x14ac:dyDescent="0.35">
      <c r="A183" s="22" t="s">
        <v>31</v>
      </c>
      <c r="B183" s="25" t="s">
        <v>481</v>
      </c>
      <c r="C183" s="24" t="s">
        <v>50</v>
      </c>
      <c r="D183" s="24" t="s">
        <v>482</v>
      </c>
      <c r="E183" s="45" t="s">
        <v>483</v>
      </c>
      <c r="F183" s="25" t="s">
        <v>62</v>
      </c>
      <c r="G183" s="26">
        <v>66.150000000000006</v>
      </c>
      <c r="H183" s="26">
        <v>62.82</v>
      </c>
      <c r="I183" s="26" t="s">
        <v>37</v>
      </c>
      <c r="J183" s="36">
        <v>76.72</v>
      </c>
      <c r="K183" s="26">
        <f>ROUND($G$183*$M$183,2)</f>
        <v>5075.03</v>
      </c>
      <c r="L183" s="27">
        <f>ROUND($K$183/$E$6,3)</f>
        <v>0</v>
      </c>
      <c r="M183" s="23">
        <f>ROUND($J$183,2)</f>
        <v>76.72</v>
      </c>
    </row>
    <row r="184" spans="1:13" ht="34.5" x14ac:dyDescent="0.35">
      <c r="A184" s="22" t="s">
        <v>31</v>
      </c>
      <c r="B184" s="25" t="s">
        <v>484</v>
      </c>
      <c r="C184" s="24" t="s">
        <v>50</v>
      </c>
      <c r="D184" s="24" t="s">
        <v>485</v>
      </c>
      <c r="E184" s="45" t="s">
        <v>486</v>
      </c>
      <c r="F184" s="25" t="s">
        <v>62</v>
      </c>
      <c r="G184" s="26">
        <v>108.8</v>
      </c>
      <c r="H184" s="26">
        <v>55.63</v>
      </c>
      <c r="I184" s="26" t="s">
        <v>37</v>
      </c>
      <c r="J184" s="36">
        <v>67.94</v>
      </c>
      <c r="K184" s="26">
        <f>ROUND($G$184*$M$184,2)</f>
        <v>7391.87</v>
      </c>
      <c r="L184" s="27">
        <f>ROUND($K$184/$E$6,3)</f>
        <v>0</v>
      </c>
      <c r="M184" s="23">
        <f>ROUND($J$184,2)</f>
        <v>67.94</v>
      </c>
    </row>
    <row r="185" spans="1:13" ht="23" x14ac:dyDescent="0.35">
      <c r="A185" s="22" t="s">
        <v>31</v>
      </c>
      <c r="B185" s="25" t="s">
        <v>487</v>
      </c>
      <c r="C185" s="24" t="s">
        <v>50</v>
      </c>
      <c r="D185" s="24" t="s">
        <v>488</v>
      </c>
      <c r="E185" s="45" t="s">
        <v>489</v>
      </c>
      <c r="F185" s="25" t="s">
        <v>62</v>
      </c>
      <c r="G185" s="26">
        <v>266</v>
      </c>
      <c r="H185" s="26">
        <v>49.27</v>
      </c>
      <c r="I185" s="26" t="s">
        <v>37</v>
      </c>
      <c r="J185" s="36">
        <v>60.17</v>
      </c>
      <c r="K185" s="26">
        <f>ROUND($G$185*$M$185,2)</f>
        <v>16005.22</v>
      </c>
      <c r="L185" s="27">
        <f>ROUND($K$185/$E$6,3)</f>
        <v>1E-3</v>
      </c>
      <c r="M185" s="23">
        <f>ROUND($J$185,2)</f>
        <v>60.17</v>
      </c>
    </row>
    <row r="186" spans="1:13" x14ac:dyDescent="0.35">
      <c r="A186" s="22" t="s">
        <v>175</v>
      </c>
      <c r="B186" s="41" t="s">
        <v>490</v>
      </c>
      <c r="C186" s="42"/>
      <c r="D186" s="42" t="s">
        <v>26</v>
      </c>
      <c r="E186" s="50" t="s">
        <v>459</v>
      </c>
      <c r="F186" s="41"/>
      <c r="G186" s="43"/>
      <c r="H186" s="43"/>
      <c r="I186" s="43"/>
      <c r="J186" s="43"/>
      <c r="K186" s="43">
        <f>SUBTOTAL(9, $K$187:$K$188)</f>
        <v>11695.46</v>
      </c>
      <c r="L186" s="44">
        <f>ROUND($K$186/$E$6,3)</f>
        <v>1E-3</v>
      </c>
      <c r="M186" s="23">
        <v>0</v>
      </c>
    </row>
    <row r="187" spans="1:13" ht="34.5" x14ac:dyDescent="0.35">
      <c r="A187" s="22" t="s">
        <v>31</v>
      </c>
      <c r="B187" s="25" t="s">
        <v>491</v>
      </c>
      <c r="C187" s="24" t="s">
        <v>50</v>
      </c>
      <c r="D187" s="24" t="s">
        <v>492</v>
      </c>
      <c r="E187" s="45" t="s">
        <v>493</v>
      </c>
      <c r="F187" s="25" t="s">
        <v>62</v>
      </c>
      <c r="G187" s="26">
        <v>26.6</v>
      </c>
      <c r="H187" s="26">
        <v>160.84</v>
      </c>
      <c r="I187" s="26" t="s">
        <v>37</v>
      </c>
      <c r="J187" s="36">
        <v>196.42</v>
      </c>
      <c r="K187" s="26">
        <f>ROUND($G$187*$M$187,2)</f>
        <v>5224.7700000000004</v>
      </c>
      <c r="L187" s="27">
        <f>ROUND($K$187/$E$6,3)</f>
        <v>0</v>
      </c>
      <c r="M187" s="23">
        <f>ROUND($J$187,2)</f>
        <v>196.42</v>
      </c>
    </row>
    <row r="188" spans="1:13" ht="23" x14ac:dyDescent="0.35">
      <c r="A188" s="22" t="s">
        <v>31</v>
      </c>
      <c r="B188" s="25" t="s">
        <v>494</v>
      </c>
      <c r="C188" s="24" t="s">
        <v>50</v>
      </c>
      <c r="D188" s="24" t="s">
        <v>495</v>
      </c>
      <c r="E188" s="45" t="s">
        <v>496</v>
      </c>
      <c r="F188" s="25" t="s">
        <v>36</v>
      </c>
      <c r="G188" s="26">
        <v>20.25</v>
      </c>
      <c r="H188" s="26">
        <v>261.66000000000003</v>
      </c>
      <c r="I188" s="26" t="s">
        <v>37</v>
      </c>
      <c r="J188" s="36">
        <v>319.54000000000002</v>
      </c>
      <c r="K188" s="26">
        <f>ROUND($G$188*$M$188,2)</f>
        <v>6470.69</v>
      </c>
      <c r="L188" s="27">
        <f>ROUND($K$188/$E$6,3)</f>
        <v>0</v>
      </c>
      <c r="M188" s="23">
        <f>ROUND($J$188,2)</f>
        <v>319.54000000000002</v>
      </c>
    </row>
    <row r="189" spans="1:13" x14ac:dyDescent="0.35">
      <c r="A189" s="22" t="s">
        <v>28</v>
      </c>
      <c r="B189" s="32" t="s">
        <v>497</v>
      </c>
      <c r="C189" s="33"/>
      <c r="D189" s="33" t="s">
        <v>26</v>
      </c>
      <c r="E189" s="48" t="s">
        <v>498</v>
      </c>
      <c r="F189" s="32"/>
      <c r="G189" s="34"/>
      <c r="H189" s="34"/>
      <c r="I189" s="34"/>
      <c r="J189" s="34"/>
      <c r="K189" s="34">
        <f>SUBTOTAL(9, $K$190:$K$195)</f>
        <v>65743.87999999999</v>
      </c>
      <c r="L189" s="35">
        <f>ROUND($K$189/$E$6,3)</f>
        <v>4.0000000000000001E-3</v>
      </c>
      <c r="M189" s="23">
        <v>0</v>
      </c>
    </row>
    <row r="190" spans="1:13" ht="23" x14ac:dyDescent="0.35">
      <c r="A190" s="22" t="s">
        <v>31</v>
      </c>
      <c r="B190" s="25" t="s">
        <v>499</v>
      </c>
      <c r="C190" s="24" t="s">
        <v>39</v>
      </c>
      <c r="D190" s="24" t="s">
        <v>155</v>
      </c>
      <c r="E190" s="45" t="s">
        <v>500</v>
      </c>
      <c r="F190" s="25" t="s">
        <v>36</v>
      </c>
      <c r="G190" s="26">
        <v>630.63</v>
      </c>
      <c r="H190" s="26">
        <v>54.84</v>
      </c>
      <c r="I190" s="26" t="s">
        <v>37</v>
      </c>
      <c r="J190" s="36">
        <v>66.97</v>
      </c>
      <c r="K190" s="26">
        <f>ROUND($G$190*$M$190,2)</f>
        <v>42233.29</v>
      </c>
      <c r="L190" s="27">
        <f>ROUND($K$190/$E$6,3)</f>
        <v>3.0000000000000001E-3</v>
      </c>
      <c r="M190" s="23">
        <f>ROUND($J$190,2)</f>
        <v>66.97</v>
      </c>
    </row>
    <row r="191" spans="1:13" x14ac:dyDescent="0.35">
      <c r="A191" s="22" t="s">
        <v>31</v>
      </c>
      <c r="B191" s="25" t="s">
        <v>501</v>
      </c>
      <c r="C191" s="24" t="s">
        <v>39</v>
      </c>
      <c r="D191" s="24" t="s">
        <v>155</v>
      </c>
      <c r="E191" s="45" t="s">
        <v>502</v>
      </c>
      <c r="F191" s="25" t="s">
        <v>36</v>
      </c>
      <c r="G191" s="26">
        <v>41.56</v>
      </c>
      <c r="H191" s="26">
        <v>54.84</v>
      </c>
      <c r="I191" s="26" t="s">
        <v>37</v>
      </c>
      <c r="J191" s="36">
        <v>66.97</v>
      </c>
      <c r="K191" s="26">
        <f>ROUND($G$191*$M$191,2)</f>
        <v>2783.27</v>
      </c>
      <c r="L191" s="27">
        <f>ROUND($K$191/$E$6,3)</f>
        <v>0</v>
      </c>
      <c r="M191" s="23">
        <f>ROUND($J$191,2)</f>
        <v>66.97</v>
      </c>
    </row>
    <row r="192" spans="1:13" x14ac:dyDescent="0.35">
      <c r="A192" s="22" t="s">
        <v>31</v>
      </c>
      <c r="B192" s="25" t="s">
        <v>503</v>
      </c>
      <c r="C192" s="24" t="s">
        <v>39</v>
      </c>
      <c r="D192" s="24" t="s">
        <v>155</v>
      </c>
      <c r="E192" s="45" t="s">
        <v>504</v>
      </c>
      <c r="F192" s="25" t="s">
        <v>36</v>
      </c>
      <c r="G192" s="26">
        <v>171.06</v>
      </c>
      <c r="H192" s="26">
        <v>54.84</v>
      </c>
      <c r="I192" s="26" t="s">
        <v>37</v>
      </c>
      <c r="J192" s="36">
        <v>66.97</v>
      </c>
      <c r="K192" s="26">
        <f>ROUND($G$192*$M$192,2)</f>
        <v>11455.89</v>
      </c>
      <c r="L192" s="27">
        <f>ROUND($K$192/$E$6,3)</f>
        <v>1E-3</v>
      </c>
      <c r="M192" s="23">
        <f>ROUND($J$192,2)</f>
        <v>66.97</v>
      </c>
    </row>
    <row r="193" spans="1:13" x14ac:dyDescent="0.35">
      <c r="A193" s="22" t="s">
        <v>31</v>
      </c>
      <c r="B193" s="25" t="s">
        <v>505</v>
      </c>
      <c r="C193" s="24" t="s">
        <v>39</v>
      </c>
      <c r="D193" s="24" t="s">
        <v>155</v>
      </c>
      <c r="E193" s="45" t="s">
        <v>506</v>
      </c>
      <c r="F193" s="25" t="s">
        <v>36</v>
      </c>
      <c r="G193" s="26">
        <v>40.44</v>
      </c>
      <c r="H193" s="26">
        <v>54.84</v>
      </c>
      <c r="I193" s="26" t="s">
        <v>37</v>
      </c>
      <c r="J193" s="36">
        <v>66.97</v>
      </c>
      <c r="K193" s="26">
        <f>ROUND($G$193*$M$193,2)</f>
        <v>2708.27</v>
      </c>
      <c r="L193" s="27">
        <f>ROUND($K$193/$E$6,3)</f>
        <v>0</v>
      </c>
      <c r="M193" s="23">
        <f>ROUND($J$193,2)</f>
        <v>66.97</v>
      </c>
    </row>
    <row r="194" spans="1:13" ht="46" x14ac:dyDescent="0.35">
      <c r="A194" s="22" t="s">
        <v>31</v>
      </c>
      <c r="B194" s="25" t="s">
        <v>507</v>
      </c>
      <c r="C194" s="24" t="s">
        <v>39</v>
      </c>
      <c r="D194" s="24" t="s">
        <v>508</v>
      </c>
      <c r="E194" s="45" t="s">
        <v>509</v>
      </c>
      <c r="F194" s="25" t="s">
        <v>36</v>
      </c>
      <c r="G194" s="26">
        <v>41.56</v>
      </c>
      <c r="H194" s="26">
        <v>63.54</v>
      </c>
      <c r="I194" s="26" t="s">
        <v>37</v>
      </c>
      <c r="J194" s="36">
        <v>77.599999999999994</v>
      </c>
      <c r="K194" s="26">
        <f>ROUND($G$194*$M$194,2)</f>
        <v>3225.06</v>
      </c>
      <c r="L194" s="27">
        <f>ROUND($K$194/$E$6,3)</f>
        <v>0</v>
      </c>
      <c r="M194" s="23">
        <f>ROUND($J$194,2)</f>
        <v>77.599999999999994</v>
      </c>
    </row>
    <row r="195" spans="1:13" ht="23" x14ac:dyDescent="0.35">
      <c r="A195" s="22" t="s">
        <v>31</v>
      </c>
      <c r="B195" s="25" t="s">
        <v>510</v>
      </c>
      <c r="C195" s="24" t="s">
        <v>39</v>
      </c>
      <c r="D195" s="24" t="s">
        <v>511</v>
      </c>
      <c r="E195" s="45" t="s">
        <v>512</v>
      </c>
      <c r="F195" s="25" t="s">
        <v>36</v>
      </c>
      <c r="G195" s="26">
        <v>41.56</v>
      </c>
      <c r="H195" s="26">
        <v>65.77</v>
      </c>
      <c r="I195" s="26" t="s">
        <v>37</v>
      </c>
      <c r="J195" s="36">
        <v>80.319999999999993</v>
      </c>
      <c r="K195" s="26">
        <f>ROUND($G$195*$M$195,2)</f>
        <v>3338.1</v>
      </c>
      <c r="L195" s="27">
        <f>ROUND($K$195/$E$6,3)</f>
        <v>0</v>
      </c>
      <c r="M195" s="23">
        <f>ROUND($J$195,2)</f>
        <v>80.319999999999993</v>
      </c>
    </row>
    <row r="196" spans="1:13" x14ac:dyDescent="0.35">
      <c r="A196" s="22" t="s">
        <v>28</v>
      </c>
      <c r="B196" s="32" t="s">
        <v>513</v>
      </c>
      <c r="C196" s="33"/>
      <c r="D196" s="33" t="s">
        <v>26</v>
      </c>
      <c r="E196" s="48" t="s">
        <v>514</v>
      </c>
      <c r="F196" s="32"/>
      <c r="G196" s="34"/>
      <c r="H196" s="34"/>
      <c r="I196" s="34"/>
      <c r="J196" s="34"/>
      <c r="K196" s="34">
        <f>SUBTOTAL(9, $K$197:$K$207)</f>
        <v>540839.85000000009</v>
      </c>
      <c r="L196" s="35">
        <f>ROUND($K$196/$E$6,3)</f>
        <v>3.2000000000000001E-2</v>
      </c>
      <c r="M196" s="23">
        <v>0</v>
      </c>
    </row>
    <row r="197" spans="1:13" x14ac:dyDescent="0.35">
      <c r="A197" s="22" t="s">
        <v>175</v>
      </c>
      <c r="B197" s="41" t="s">
        <v>515</v>
      </c>
      <c r="C197" s="42"/>
      <c r="D197" s="42" t="s">
        <v>26</v>
      </c>
      <c r="E197" s="50" t="s">
        <v>177</v>
      </c>
      <c r="F197" s="41"/>
      <c r="G197" s="43"/>
      <c r="H197" s="43"/>
      <c r="I197" s="43"/>
      <c r="J197" s="43"/>
      <c r="K197" s="43">
        <f>SUBTOTAL(9, $K$198:$K$204)</f>
        <v>534256.67000000004</v>
      </c>
      <c r="L197" s="44">
        <f>ROUND($K$197/$E$6,3)</f>
        <v>3.2000000000000001E-2</v>
      </c>
      <c r="M197" s="23">
        <v>0</v>
      </c>
    </row>
    <row r="198" spans="1:13" ht="34.5" x14ac:dyDescent="0.35">
      <c r="A198" s="22" t="s">
        <v>31</v>
      </c>
      <c r="B198" s="25" t="s">
        <v>516</v>
      </c>
      <c r="C198" s="24" t="s">
        <v>39</v>
      </c>
      <c r="D198" s="24" t="s">
        <v>517</v>
      </c>
      <c r="E198" s="45" t="s">
        <v>518</v>
      </c>
      <c r="F198" s="25" t="s">
        <v>36</v>
      </c>
      <c r="G198" s="26">
        <v>4084.95</v>
      </c>
      <c r="H198" s="26">
        <v>10.26</v>
      </c>
      <c r="I198" s="26" t="s">
        <v>37</v>
      </c>
      <c r="J198" s="36">
        <v>12.53</v>
      </c>
      <c r="K198" s="26">
        <f>ROUND($G$198*$M$198,2)</f>
        <v>51184.42</v>
      </c>
      <c r="L198" s="27">
        <f>ROUND($K$198/$E$6,3)</f>
        <v>3.0000000000000001E-3</v>
      </c>
      <c r="M198" s="23">
        <f>ROUND($J$198,2)</f>
        <v>12.53</v>
      </c>
    </row>
    <row r="199" spans="1:13" ht="23" x14ac:dyDescent="0.35">
      <c r="A199" s="22" t="s">
        <v>31</v>
      </c>
      <c r="B199" s="25" t="s">
        <v>519</v>
      </c>
      <c r="C199" s="24" t="s">
        <v>39</v>
      </c>
      <c r="D199" s="24" t="s">
        <v>520</v>
      </c>
      <c r="E199" s="45" t="s">
        <v>521</v>
      </c>
      <c r="F199" s="25" t="s">
        <v>36</v>
      </c>
      <c r="G199" s="26">
        <v>4084.95</v>
      </c>
      <c r="H199" s="26">
        <v>48.47</v>
      </c>
      <c r="I199" s="26" t="s">
        <v>37</v>
      </c>
      <c r="J199" s="36">
        <v>59.19</v>
      </c>
      <c r="K199" s="26">
        <f>ROUND($G$199*$M$199,2)</f>
        <v>241788.19</v>
      </c>
      <c r="L199" s="27">
        <f>ROUND($K$199/$E$6,3)</f>
        <v>1.4E-2</v>
      </c>
      <c r="M199" s="23">
        <f>ROUND($J$199,2)</f>
        <v>59.19</v>
      </c>
    </row>
    <row r="200" spans="1:13" ht="34.5" x14ac:dyDescent="0.35">
      <c r="A200" s="22" t="s">
        <v>31</v>
      </c>
      <c r="B200" s="25" t="s">
        <v>522</v>
      </c>
      <c r="C200" s="24" t="s">
        <v>39</v>
      </c>
      <c r="D200" s="24" t="s">
        <v>523</v>
      </c>
      <c r="E200" s="45" t="s">
        <v>524</v>
      </c>
      <c r="F200" s="25" t="s">
        <v>36</v>
      </c>
      <c r="G200" s="26">
        <v>671.71</v>
      </c>
      <c r="H200" s="26">
        <v>67.89</v>
      </c>
      <c r="I200" s="26" t="s">
        <v>37</v>
      </c>
      <c r="J200" s="36">
        <v>82.91</v>
      </c>
      <c r="K200" s="26">
        <f>ROUND($G$200*$M$200,2)</f>
        <v>55691.48</v>
      </c>
      <c r="L200" s="27">
        <f>ROUND($K$200/$E$6,3)</f>
        <v>3.0000000000000001E-3</v>
      </c>
      <c r="M200" s="23">
        <f>ROUND($J$200,2)</f>
        <v>82.91</v>
      </c>
    </row>
    <row r="201" spans="1:13" ht="34.5" x14ac:dyDescent="0.35">
      <c r="A201" s="22" t="s">
        <v>31</v>
      </c>
      <c r="B201" s="25" t="s">
        <v>525</v>
      </c>
      <c r="C201" s="24" t="s">
        <v>50</v>
      </c>
      <c r="D201" s="24" t="s">
        <v>526</v>
      </c>
      <c r="E201" s="45" t="s">
        <v>527</v>
      </c>
      <c r="F201" s="25" t="s">
        <v>36</v>
      </c>
      <c r="G201" s="26">
        <v>200.4</v>
      </c>
      <c r="H201" s="26">
        <v>59.63</v>
      </c>
      <c r="I201" s="26" t="s">
        <v>37</v>
      </c>
      <c r="J201" s="36">
        <v>72.819999999999993</v>
      </c>
      <c r="K201" s="26">
        <f>ROUND($G$201*$M$201,2)</f>
        <v>14593.13</v>
      </c>
      <c r="L201" s="27">
        <f>ROUND($K$201/$E$6,3)</f>
        <v>1E-3</v>
      </c>
      <c r="M201" s="23">
        <f>ROUND($J$201,2)</f>
        <v>72.819999999999993</v>
      </c>
    </row>
    <row r="202" spans="1:13" ht="23" x14ac:dyDescent="0.35">
      <c r="A202" s="22" t="s">
        <v>31</v>
      </c>
      <c r="B202" s="25" t="s">
        <v>528</v>
      </c>
      <c r="C202" s="24" t="s">
        <v>50</v>
      </c>
      <c r="D202" s="24" t="s">
        <v>529</v>
      </c>
      <c r="E202" s="45" t="s">
        <v>530</v>
      </c>
      <c r="F202" s="25" t="s">
        <v>62</v>
      </c>
      <c r="G202" s="26">
        <v>238.6</v>
      </c>
      <c r="H202" s="26">
        <v>34.479999999999997</v>
      </c>
      <c r="I202" s="26" t="s">
        <v>37</v>
      </c>
      <c r="J202" s="36">
        <v>42.11</v>
      </c>
      <c r="K202" s="26">
        <f>ROUND($G$202*$M$202,2)</f>
        <v>10047.450000000001</v>
      </c>
      <c r="L202" s="27">
        <f>ROUND($K$202/$E$6,3)</f>
        <v>1E-3</v>
      </c>
      <c r="M202" s="23">
        <f>ROUND($J$202,2)</f>
        <v>42.11</v>
      </c>
    </row>
    <row r="203" spans="1:13" ht="23" x14ac:dyDescent="0.35">
      <c r="A203" s="22" t="s">
        <v>31</v>
      </c>
      <c r="B203" s="25" t="s">
        <v>531</v>
      </c>
      <c r="C203" s="24" t="s">
        <v>39</v>
      </c>
      <c r="D203" s="24" t="s">
        <v>532</v>
      </c>
      <c r="E203" s="45" t="s">
        <v>533</v>
      </c>
      <c r="F203" s="25" t="s">
        <v>36</v>
      </c>
      <c r="G203" s="26">
        <v>495.39</v>
      </c>
      <c r="H203" s="26">
        <v>84.7</v>
      </c>
      <c r="I203" s="26" t="s">
        <v>37</v>
      </c>
      <c r="J203" s="36">
        <v>103.44</v>
      </c>
      <c r="K203" s="26">
        <f>ROUND($G$203*$M$203,2)</f>
        <v>51243.14</v>
      </c>
      <c r="L203" s="27">
        <f>ROUND($K$203/$E$6,3)</f>
        <v>3.0000000000000001E-3</v>
      </c>
      <c r="M203" s="23">
        <f>ROUND($J$203,2)</f>
        <v>103.44</v>
      </c>
    </row>
    <row r="204" spans="1:13" ht="34.5" x14ac:dyDescent="0.35">
      <c r="A204" s="22" t="s">
        <v>31</v>
      </c>
      <c r="B204" s="25" t="s">
        <v>534</v>
      </c>
      <c r="C204" s="24" t="s">
        <v>33</v>
      </c>
      <c r="D204" s="24" t="s">
        <v>535</v>
      </c>
      <c r="E204" s="45" t="s">
        <v>536</v>
      </c>
      <c r="F204" s="25" t="s">
        <v>36</v>
      </c>
      <c r="G204" s="26">
        <v>734.92</v>
      </c>
      <c r="H204" s="26">
        <v>122.24</v>
      </c>
      <c r="I204" s="26" t="s">
        <v>37</v>
      </c>
      <c r="J204" s="36">
        <v>149.28</v>
      </c>
      <c r="K204" s="26">
        <f>ROUND($G$204*$M$204,2)</f>
        <v>109708.86</v>
      </c>
      <c r="L204" s="27">
        <f>ROUND($K$204/$E$6,3)</f>
        <v>7.0000000000000001E-3</v>
      </c>
      <c r="M204" s="23">
        <f>ROUND($J$204,2)</f>
        <v>149.28</v>
      </c>
    </row>
    <row r="205" spans="1:13" x14ac:dyDescent="0.35">
      <c r="A205" s="22" t="s">
        <v>175</v>
      </c>
      <c r="B205" s="41" t="s">
        <v>537</v>
      </c>
      <c r="C205" s="42"/>
      <c r="D205" s="42" t="s">
        <v>26</v>
      </c>
      <c r="E205" s="50" t="s">
        <v>538</v>
      </c>
      <c r="F205" s="41"/>
      <c r="G205" s="43"/>
      <c r="H205" s="43"/>
      <c r="I205" s="43"/>
      <c r="J205" s="43"/>
      <c r="K205" s="43">
        <f>SUBTOTAL(9, $K$206:$K$207)</f>
        <v>6583.18</v>
      </c>
      <c r="L205" s="44">
        <f>ROUND($K$205/$E$6,3)</f>
        <v>0</v>
      </c>
      <c r="M205" s="23">
        <v>0</v>
      </c>
    </row>
    <row r="206" spans="1:13" ht="34.5" x14ac:dyDescent="0.35">
      <c r="A206" s="22" t="s">
        <v>31</v>
      </c>
      <c r="B206" s="25" t="s">
        <v>539</v>
      </c>
      <c r="C206" s="24" t="s">
        <v>39</v>
      </c>
      <c r="D206" s="24" t="s">
        <v>517</v>
      </c>
      <c r="E206" s="45" t="s">
        <v>540</v>
      </c>
      <c r="F206" s="25" t="s">
        <v>36</v>
      </c>
      <c r="G206" s="26">
        <v>91.79</v>
      </c>
      <c r="H206" s="26">
        <v>10.26</v>
      </c>
      <c r="I206" s="26" t="s">
        <v>37</v>
      </c>
      <c r="J206" s="36">
        <v>12.53</v>
      </c>
      <c r="K206" s="26">
        <f>ROUND($G$206*$M$206,2)</f>
        <v>1150.1300000000001</v>
      </c>
      <c r="L206" s="27">
        <f>ROUND($K$206/$E$6,3)</f>
        <v>0</v>
      </c>
      <c r="M206" s="23">
        <f>ROUND($J$206,2)</f>
        <v>12.53</v>
      </c>
    </row>
    <row r="207" spans="1:13" ht="23" x14ac:dyDescent="0.35">
      <c r="A207" s="22" t="s">
        <v>31</v>
      </c>
      <c r="B207" s="25" t="s">
        <v>541</v>
      </c>
      <c r="C207" s="24" t="s">
        <v>39</v>
      </c>
      <c r="D207" s="24" t="s">
        <v>520</v>
      </c>
      <c r="E207" s="45" t="s">
        <v>521</v>
      </c>
      <c r="F207" s="25" t="s">
        <v>36</v>
      </c>
      <c r="G207" s="26">
        <v>91.79</v>
      </c>
      <c r="H207" s="26">
        <v>48.47</v>
      </c>
      <c r="I207" s="26" t="s">
        <v>37</v>
      </c>
      <c r="J207" s="36">
        <v>59.19</v>
      </c>
      <c r="K207" s="26">
        <f>ROUND($G$207*$M$207,2)</f>
        <v>5433.05</v>
      </c>
      <c r="L207" s="27">
        <f>ROUND($K$207/$E$6,3)</f>
        <v>0</v>
      </c>
      <c r="M207" s="23">
        <f>ROUND($J$207,2)</f>
        <v>59.19</v>
      </c>
    </row>
    <row r="208" spans="1:13" x14ac:dyDescent="0.35">
      <c r="A208" s="22" t="s">
        <v>28</v>
      </c>
      <c r="B208" s="32" t="s">
        <v>542</v>
      </c>
      <c r="C208" s="33"/>
      <c r="D208" s="33" t="s">
        <v>26</v>
      </c>
      <c r="E208" s="48" t="s">
        <v>543</v>
      </c>
      <c r="F208" s="32"/>
      <c r="G208" s="34"/>
      <c r="H208" s="34"/>
      <c r="I208" s="34"/>
      <c r="J208" s="34"/>
      <c r="K208" s="34">
        <f>SUBTOTAL(9, $K$209:$K$224)</f>
        <v>372394.95999999996</v>
      </c>
      <c r="L208" s="35">
        <f>ROUND($K$208/$E$6,3)</f>
        <v>2.1999999999999999E-2</v>
      </c>
      <c r="M208" s="23">
        <v>0</v>
      </c>
    </row>
    <row r="209" spans="1:13" x14ac:dyDescent="0.35">
      <c r="A209" s="22" t="s">
        <v>175</v>
      </c>
      <c r="B209" s="41" t="s">
        <v>544</v>
      </c>
      <c r="C209" s="42"/>
      <c r="D209" s="42" t="s">
        <v>26</v>
      </c>
      <c r="E209" s="50" t="s">
        <v>545</v>
      </c>
      <c r="F209" s="41"/>
      <c r="G209" s="43"/>
      <c r="H209" s="43"/>
      <c r="I209" s="43"/>
      <c r="J209" s="43"/>
      <c r="K209" s="43">
        <f>SUBTOTAL(9, $K$210:$K$217)</f>
        <v>317718.58999999991</v>
      </c>
      <c r="L209" s="44">
        <f>ROUND($K$209/$E$6,3)</f>
        <v>1.9E-2</v>
      </c>
      <c r="M209" s="23">
        <v>0</v>
      </c>
    </row>
    <row r="210" spans="1:13" ht="46" x14ac:dyDescent="0.35">
      <c r="A210" s="22" t="s">
        <v>31</v>
      </c>
      <c r="B210" s="25" t="s">
        <v>546</v>
      </c>
      <c r="C210" s="24" t="s">
        <v>39</v>
      </c>
      <c r="D210" s="24" t="s">
        <v>547</v>
      </c>
      <c r="E210" s="45" t="s">
        <v>548</v>
      </c>
      <c r="F210" s="25" t="s">
        <v>36</v>
      </c>
      <c r="G210" s="26">
        <v>954.69</v>
      </c>
      <c r="H210" s="26">
        <v>50.69</v>
      </c>
      <c r="I210" s="26" t="s">
        <v>37</v>
      </c>
      <c r="J210" s="36">
        <v>61.9</v>
      </c>
      <c r="K210" s="26">
        <f>ROUND($G$210*$M$210,2)</f>
        <v>59095.31</v>
      </c>
      <c r="L210" s="27">
        <f>ROUND($K$210/$E$6,3)</f>
        <v>4.0000000000000001E-3</v>
      </c>
      <c r="M210" s="23">
        <f>ROUND($J$210,2)</f>
        <v>61.9</v>
      </c>
    </row>
    <row r="211" spans="1:13" ht="34.5" x14ac:dyDescent="0.35">
      <c r="A211" s="22" t="s">
        <v>31</v>
      </c>
      <c r="B211" s="25" t="s">
        <v>549</v>
      </c>
      <c r="C211" s="24" t="s">
        <v>39</v>
      </c>
      <c r="D211" s="24" t="s">
        <v>550</v>
      </c>
      <c r="E211" s="45" t="s">
        <v>551</v>
      </c>
      <c r="F211" s="25" t="s">
        <v>36</v>
      </c>
      <c r="G211" s="26">
        <v>575.51</v>
      </c>
      <c r="H211" s="26">
        <v>106.56</v>
      </c>
      <c r="I211" s="26" t="s">
        <v>37</v>
      </c>
      <c r="J211" s="36">
        <v>130.13</v>
      </c>
      <c r="K211" s="26">
        <f>ROUND($G$211*$M$211,2)</f>
        <v>74891.12</v>
      </c>
      <c r="L211" s="27">
        <f>ROUND($K$211/$E$6,3)</f>
        <v>4.0000000000000001E-3</v>
      </c>
      <c r="M211" s="23">
        <f>ROUND($J$211,2)</f>
        <v>130.13</v>
      </c>
    </row>
    <row r="212" spans="1:13" ht="23" x14ac:dyDescent="0.35">
      <c r="A212" s="22" t="s">
        <v>31</v>
      </c>
      <c r="B212" s="25" t="s">
        <v>552</v>
      </c>
      <c r="C212" s="24" t="s">
        <v>50</v>
      </c>
      <c r="D212" s="24" t="s">
        <v>553</v>
      </c>
      <c r="E212" s="45" t="s">
        <v>554</v>
      </c>
      <c r="F212" s="25" t="s">
        <v>36</v>
      </c>
      <c r="G212" s="26">
        <v>394.65</v>
      </c>
      <c r="H212" s="26">
        <v>306.72000000000003</v>
      </c>
      <c r="I212" s="26" t="s">
        <v>37</v>
      </c>
      <c r="J212" s="36">
        <v>374.57</v>
      </c>
      <c r="K212" s="26">
        <f>ROUND($G$212*$M$212,2)</f>
        <v>147824.04999999999</v>
      </c>
      <c r="L212" s="27">
        <f>ROUND($K$212/$E$6,3)</f>
        <v>8.9999999999999993E-3</v>
      </c>
      <c r="M212" s="23">
        <f>ROUND($J$212,2)</f>
        <v>374.57</v>
      </c>
    </row>
    <row r="213" spans="1:13" ht="23" x14ac:dyDescent="0.35">
      <c r="A213" s="22" t="s">
        <v>31</v>
      </c>
      <c r="B213" s="25" t="s">
        <v>555</v>
      </c>
      <c r="C213" s="24" t="s">
        <v>50</v>
      </c>
      <c r="D213" s="24" t="s">
        <v>556</v>
      </c>
      <c r="E213" s="45" t="s">
        <v>557</v>
      </c>
      <c r="F213" s="25" t="s">
        <v>36</v>
      </c>
      <c r="G213" s="26">
        <v>394.65</v>
      </c>
      <c r="H213" s="26">
        <v>5.09</v>
      </c>
      <c r="I213" s="26" t="s">
        <v>37</v>
      </c>
      <c r="J213" s="36">
        <v>6.22</v>
      </c>
      <c r="K213" s="26">
        <f>ROUND($G$213*$M$213,2)</f>
        <v>2454.7199999999998</v>
      </c>
      <c r="L213" s="27">
        <f>ROUND($K$213/$E$6,3)</f>
        <v>0</v>
      </c>
      <c r="M213" s="23">
        <f>ROUND($J$213,2)</f>
        <v>6.22</v>
      </c>
    </row>
    <row r="214" spans="1:13" ht="23" x14ac:dyDescent="0.35">
      <c r="A214" s="22" t="s">
        <v>31</v>
      </c>
      <c r="B214" s="25" t="s">
        <v>558</v>
      </c>
      <c r="C214" s="24" t="s">
        <v>50</v>
      </c>
      <c r="D214" s="24" t="s">
        <v>559</v>
      </c>
      <c r="E214" s="45" t="s">
        <v>560</v>
      </c>
      <c r="F214" s="25" t="s">
        <v>62</v>
      </c>
      <c r="G214" s="26">
        <v>132.1</v>
      </c>
      <c r="H214" s="26">
        <v>15.87</v>
      </c>
      <c r="I214" s="26" t="s">
        <v>37</v>
      </c>
      <c r="J214" s="36">
        <v>19.38</v>
      </c>
      <c r="K214" s="26">
        <f>ROUND($G$214*$M$214,2)</f>
        <v>2560.1</v>
      </c>
      <c r="L214" s="27">
        <f>ROUND($K$214/$E$6,3)</f>
        <v>0</v>
      </c>
      <c r="M214" s="23">
        <f>ROUND($J$214,2)</f>
        <v>19.38</v>
      </c>
    </row>
    <row r="215" spans="1:13" x14ac:dyDescent="0.35">
      <c r="A215" s="22" t="s">
        <v>31</v>
      </c>
      <c r="B215" s="25" t="s">
        <v>561</v>
      </c>
      <c r="C215" s="24" t="s">
        <v>39</v>
      </c>
      <c r="D215" s="24" t="s">
        <v>562</v>
      </c>
      <c r="E215" s="45" t="s">
        <v>563</v>
      </c>
      <c r="F215" s="25" t="s">
        <v>62</v>
      </c>
      <c r="G215" s="26">
        <v>238.6</v>
      </c>
      <c r="H215" s="26">
        <v>50.9</v>
      </c>
      <c r="I215" s="26" t="s">
        <v>37</v>
      </c>
      <c r="J215" s="36">
        <v>62.16</v>
      </c>
      <c r="K215" s="26">
        <f>ROUND($G$215*$M$215,2)</f>
        <v>14831.38</v>
      </c>
      <c r="L215" s="27">
        <f>ROUND($K$215/$E$6,3)</f>
        <v>1E-3</v>
      </c>
      <c r="M215" s="23">
        <f>ROUND($J$215,2)</f>
        <v>62.16</v>
      </c>
    </row>
    <row r="216" spans="1:13" x14ac:dyDescent="0.35">
      <c r="A216" s="22" t="s">
        <v>31</v>
      </c>
      <c r="B216" s="25" t="s">
        <v>564</v>
      </c>
      <c r="C216" s="24" t="s">
        <v>39</v>
      </c>
      <c r="D216" s="24" t="s">
        <v>565</v>
      </c>
      <c r="E216" s="45" t="s">
        <v>566</v>
      </c>
      <c r="F216" s="25" t="s">
        <v>62</v>
      </c>
      <c r="G216" s="26">
        <v>99.15</v>
      </c>
      <c r="H216" s="26">
        <v>128.56</v>
      </c>
      <c r="I216" s="26" t="s">
        <v>37</v>
      </c>
      <c r="J216" s="36">
        <v>157</v>
      </c>
      <c r="K216" s="26">
        <f>ROUND($G$216*$M$216,2)</f>
        <v>15566.55</v>
      </c>
      <c r="L216" s="27">
        <f>ROUND($K$216/$E$6,3)</f>
        <v>1E-3</v>
      </c>
      <c r="M216" s="23">
        <f>ROUND($J$216,2)</f>
        <v>157</v>
      </c>
    </row>
    <row r="217" spans="1:13" ht="23" x14ac:dyDescent="0.35">
      <c r="A217" s="22" t="s">
        <v>31</v>
      </c>
      <c r="B217" s="25" t="s">
        <v>567</v>
      </c>
      <c r="C217" s="24" t="s">
        <v>50</v>
      </c>
      <c r="D217" s="24" t="s">
        <v>568</v>
      </c>
      <c r="E217" s="45" t="s">
        <v>569</v>
      </c>
      <c r="F217" s="25" t="s">
        <v>62</v>
      </c>
      <c r="G217" s="26">
        <v>1.75</v>
      </c>
      <c r="H217" s="26">
        <v>231.79</v>
      </c>
      <c r="I217" s="26" t="s">
        <v>37</v>
      </c>
      <c r="J217" s="36">
        <v>283.06</v>
      </c>
      <c r="K217" s="26">
        <f>ROUND($G$217*$M$217,2)</f>
        <v>495.36</v>
      </c>
      <c r="L217" s="27">
        <f>ROUND($K$217/$E$6,3)</f>
        <v>0</v>
      </c>
      <c r="M217" s="23">
        <f>ROUND($J$217,2)</f>
        <v>283.06</v>
      </c>
    </row>
    <row r="218" spans="1:13" x14ac:dyDescent="0.35">
      <c r="A218" s="22" t="s">
        <v>175</v>
      </c>
      <c r="B218" s="41" t="s">
        <v>570</v>
      </c>
      <c r="C218" s="42"/>
      <c r="D218" s="42" t="s">
        <v>26</v>
      </c>
      <c r="E218" s="50" t="s">
        <v>571</v>
      </c>
      <c r="F218" s="41"/>
      <c r="G218" s="43"/>
      <c r="H218" s="43"/>
      <c r="I218" s="43"/>
      <c r="J218" s="43"/>
      <c r="K218" s="43">
        <f>SUBTOTAL(9, $K$219:$K$224)</f>
        <v>54676.369999999995</v>
      </c>
      <c r="L218" s="44">
        <f>ROUND($K$218/$E$6,3)</f>
        <v>3.0000000000000001E-3</v>
      </c>
      <c r="M218" s="23">
        <v>0</v>
      </c>
    </row>
    <row r="219" spans="1:13" ht="34.5" x14ac:dyDescent="0.35">
      <c r="A219" s="22" t="s">
        <v>31</v>
      </c>
      <c r="B219" s="25" t="s">
        <v>572</v>
      </c>
      <c r="C219" s="24" t="s">
        <v>39</v>
      </c>
      <c r="D219" s="24" t="s">
        <v>573</v>
      </c>
      <c r="E219" s="45" t="s">
        <v>574</v>
      </c>
      <c r="F219" s="25" t="s">
        <v>36</v>
      </c>
      <c r="G219" s="26">
        <v>409.84</v>
      </c>
      <c r="H219" s="26">
        <v>55.55</v>
      </c>
      <c r="I219" s="26" t="s">
        <v>37</v>
      </c>
      <c r="J219" s="36">
        <v>67.84</v>
      </c>
      <c r="K219" s="26">
        <f>ROUND($G$219*$M$219,2)</f>
        <v>27803.55</v>
      </c>
      <c r="L219" s="27">
        <f>ROUND($K$219/$E$6,3)</f>
        <v>2E-3</v>
      </c>
      <c r="M219" s="23">
        <f>ROUND($J$219,2)</f>
        <v>67.84</v>
      </c>
    </row>
    <row r="220" spans="1:13" ht="34.5" x14ac:dyDescent="0.35">
      <c r="A220" s="22" t="s">
        <v>31</v>
      </c>
      <c r="B220" s="25" t="s">
        <v>575</v>
      </c>
      <c r="C220" s="24" t="s">
        <v>39</v>
      </c>
      <c r="D220" s="24" t="s">
        <v>93</v>
      </c>
      <c r="E220" s="45" t="s">
        <v>94</v>
      </c>
      <c r="F220" s="25" t="s">
        <v>36</v>
      </c>
      <c r="G220" s="26">
        <v>68.260000000000005</v>
      </c>
      <c r="H220" s="26">
        <v>86.55</v>
      </c>
      <c r="I220" s="26" t="s">
        <v>37</v>
      </c>
      <c r="J220" s="36">
        <v>105.69</v>
      </c>
      <c r="K220" s="26">
        <f>ROUND($G$220*$M$220,2)</f>
        <v>7214.4</v>
      </c>
      <c r="L220" s="27">
        <f>ROUND($K$220/$E$6,3)</f>
        <v>0</v>
      </c>
      <c r="M220" s="23">
        <f>ROUND($J$220,2)</f>
        <v>105.69</v>
      </c>
    </row>
    <row r="221" spans="1:13" ht="23" x14ac:dyDescent="0.35">
      <c r="A221" s="22" t="s">
        <v>31</v>
      </c>
      <c r="B221" s="25" t="s">
        <v>576</v>
      </c>
      <c r="C221" s="24" t="s">
        <v>39</v>
      </c>
      <c r="D221" s="24" t="s">
        <v>577</v>
      </c>
      <c r="E221" s="45" t="s">
        <v>578</v>
      </c>
      <c r="F221" s="25" t="s">
        <v>62</v>
      </c>
      <c r="G221" s="26">
        <v>33</v>
      </c>
      <c r="H221" s="26">
        <v>156.02000000000001</v>
      </c>
      <c r="I221" s="26" t="s">
        <v>37</v>
      </c>
      <c r="J221" s="36">
        <v>190.53</v>
      </c>
      <c r="K221" s="26">
        <f>ROUND($G$221*$M$221,2)</f>
        <v>6287.49</v>
      </c>
      <c r="L221" s="27">
        <f>ROUND($K$221/$E$6,3)</f>
        <v>0</v>
      </c>
      <c r="M221" s="23">
        <f>ROUND($J$221,2)</f>
        <v>190.53</v>
      </c>
    </row>
    <row r="222" spans="1:13" ht="23" x14ac:dyDescent="0.35">
      <c r="A222" s="22" t="s">
        <v>31</v>
      </c>
      <c r="B222" s="25" t="s">
        <v>579</v>
      </c>
      <c r="C222" s="24" t="s">
        <v>39</v>
      </c>
      <c r="D222" s="24" t="s">
        <v>580</v>
      </c>
      <c r="E222" s="45" t="s">
        <v>581</v>
      </c>
      <c r="F222" s="25" t="s">
        <v>36</v>
      </c>
      <c r="G222" s="26">
        <v>9</v>
      </c>
      <c r="H222" s="26">
        <v>151.63</v>
      </c>
      <c r="I222" s="26" t="s">
        <v>37</v>
      </c>
      <c r="J222" s="36">
        <v>185.17</v>
      </c>
      <c r="K222" s="26">
        <f>ROUND($G$222*$M$222,2)</f>
        <v>1666.53</v>
      </c>
      <c r="L222" s="27">
        <f>ROUND($K$222/$E$6,3)</f>
        <v>0</v>
      </c>
      <c r="M222" s="23">
        <f>ROUND($J$222,2)</f>
        <v>185.17</v>
      </c>
    </row>
    <row r="223" spans="1:13" x14ac:dyDescent="0.35">
      <c r="A223" s="22" t="s">
        <v>31</v>
      </c>
      <c r="B223" s="25" t="s">
        <v>582</v>
      </c>
      <c r="C223" s="24" t="s">
        <v>50</v>
      </c>
      <c r="D223" s="24" t="s">
        <v>583</v>
      </c>
      <c r="E223" s="45" t="s">
        <v>584</v>
      </c>
      <c r="F223" s="25" t="s">
        <v>80</v>
      </c>
      <c r="G223" s="26">
        <v>22.71</v>
      </c>
      <c r="H223" s="26">
        <v>165.98</v>
      </c>
      <c r="I223" s="26" t="s">
        <v>37</v>
      </c>
      <c r="J223" s="36">
        <v>202.69</v>
      </c>
      <c r="K223" s="26">
        <f>ROUND($G$223*$M$223,2)</f>
        <v>4603.09</v>
      </c>
      <c r="L223" s="27">
        <f>ROUND($K$223/$E$6,3)</f>
        <v>0</v>
      </c>
      <c r="M223" s="23">
        <f>ROUND($J$223,2)</f>
        <v>202.69</v>
      </c>
    </row>
    <row r="224" spans="1:13" ht="23" x14ac:dyDescent="0.35">
      <c r="A224" s="22" t="s">
        <v>31</v>
      </c>
      <c r="B224" s="25" t="s">
        <v>585</v>
      </c>
      <c r="C224" s="24" t="s">
        <v>39</v>
      </c>
      <c r="D224" s="24" t="s">
        <v>90</v>
      </c>
      <c r="E224" s="45" t="s">
        <v>91</v>
      </c>
      <c r="F224" s="25" t="s">
        <v>36</v>
      </c>
      <c r="G224" s="26">
        <v>354.18</v>
      </c>
      <c r="H224" s="26">
        <v>16.420000000000002</v>
      </c>
      <c r="I224" s="26" t="s">
        <v>37</v>
      </c>
      <c r="J224" s="36">
        <v>20.05</v>
      </c>
      <c r="K224" s="26">
        <f>ROUND($G$224*$M$224,2)</f>
        <v>7101.31</v>
      </c>
      <c r="L224" s="27">
        <f>ROUND($K$224/$E$6,3)</f>
        <v>0</v>
      </c>
      <c r="M224" s="23">
        <f>ROUND($J$224,2)</f>
        <v>20.05</v>
      </c>
    </row>
    <row r="225" spans="1:13" x14ac:dyDescent="0.35">
      <c r="A225" s="22" t="s">
        <v>28</v>
      </c>
      <c r="B225" s="32" t="s">
        <v>586</v>
      </c>
      <c r="C225" s="33"/>
      <c r="D225" s="33" t="s">
        <v>26</v>
      </c>
      <c r="E225" s="48" t="s">
        <v>587</v>
      </c>
      <c r="F225" s="32"/>
      <c r="G225" s="34"/>
      <c r="H225" s="34"/>
      <c r="I225" s="34"/>
      <c r="J225" s="34"/>
      <c r="K225" s="34">
        <f>SUBTOTAL(9, $K$226:$K$240)</f>
        <v>133582.19</v>
      </c>
      <c r="L225" s="35">
        <f>ROUND($K$225/$E$6,3)</f>
        <v>8.0000000000000002E-3</v>
      </c>
      <c r="M225" s="23">
        <v>0</v>
      </c>
    </row>
    <row r="226" spans="1:13" x14ac:dyDescent="0.35">
      <c r="A226" s="22" t="s">
        <v>175</v>
      </c>
      <c r="B226" s="41" t="s">
        <v>588</v>
      </c>
      <c r="C226" s="42"/>
      <c r="D226" s="42" t="s">
        <v>26</v>
      </c>
      <c r="E226" s="50" t="s">
        <v>589</v>
      </c>
      <c r="F226" s="41"/>
      <c r="G226" s="43"/>
      <c r="H226" s="43"/>
      <c r="I226" s="43"/>
      <c r="J226" s="43"/>
      <c r="K226" s="43">
        <f>SUBTOTAL(9, $K$227:$K$232)</f>
        <v>100513.23</v>
      </c>
      <c r="L226" s="44">
        <f>ROUND($K$226/$E$6,3)</f>
        <v>6.0000000000000001E-3</v>
      </c>
      <c r="M226" s="23">
        <v>0</v>
      </c>
    </row>
    <row r="227" spans="1:13" ht="23" x14ac:dyDescent="0.35">
      <c r="A227" s="22" t="s">
        <v>31</v>
      </c>
      <c r="B227" s="25" t="s">
        <v>590</v>
      </c>
      <c r="C227" s="24" t="s">
        <v>39</v>
      </c>
      <c r="D227" s="24" t="s">
        <v>591</v>
      </c>
      <c r="E227" s="45" t="s">
        <v>592</v>
      </c>
      <c r="F227" s="25" t="s">
        <v>36</v>
      </c>
      <c r="G227" s="26">
        <v>2075.5500000000002</v>
      </c>
      <c r="H227" s="26">
        <v>4.4000000000000004</v>
      </c>
      <c r="I227" s="26" t="s">
        <v>37</v>
      </c>
      <c r="J227" s="36">
        <v>5.37</v>
      </c>
      <c r="K227" s="26">
        <f>ROUND($G$227*$M$227,2)</f>
        <v>11145.7</v>
      </c>
      <c r="L227" s="27">
        <f>ROUND($K$227/$E$6,3)</f>
        <v>1E-3</v>
      </c>
      <c r="M227" s="23">
        <f>ROUND($J$227,2)</f>
        <v>5.37</v>
      </c>
    </row>
    <row r="228" spans="1:13" ht="23" x14ac:dyDescent="0.35">
      <c r="A228" s="22" t="s">
        <v>31</v>
      </c>
      <c r="B228" s="25" t="s">
        <v>593</v>
      </c>
      <c r="C228" s="24" t="s">
        <v>39</v>
      </c>
      <c r="D228" s="24" t="s">
        <v>594</v>
      </c>
      <c r="E228" s="45" t="s">
        <v>595</v>
      </c>
      <c r="F228" s="25" t="s">
        <v>36</v>
      </c>
      <c r="G228" s="26">
        <v>956.55</v>
      </c>
      <c r="H228" s="26">
        <v>21.88</v>
      </c>
      <c r="I228" s="26" t="s">
        <v>37</v>
      </c>
      <c r="J228" s="36">
        <v>26.72</v>
      </c>
      <c r="K228" s="26">
        <f>ROUND($G$228*$M$228,2)</f>
        <v>25559.02</v>
      </c>
      <c r="L228" s="27">
        <f>ROUND($K$228/$E$6,3)</f>
        <v>2E-3</v>
      </c>
      <c r="M228" s="23">
        <f>ROUND($J$228,2)</f>
        <v>26.72</v>
      </c>
    </row>
    <row r="229" spans="1:13" ht="23" x14ac:dyDescent="0.35">
      <c r="A229" s="22" t="s">
        <v>31</v>
      </c>
      <c r="B229" s="25" t="s">
        <v>596</v>
      </c>
      <c r="C229" s="24" t="s">
        <v>39</v>
      </c>
      <c r="D229" s="24" t="s">
        <v>597</v>
      </c>
      <c r="E229" s="45" t="s">
        <v>598</v>
      </c>
      <c r="F229" s="25" t="s">
        <v>36</v>
      </c>
      <c r="G229" s="26">
        <v>1119</v>
      </c>
      <c r="H229" s="26">
        <v>14.48</v>
      </c>
      <c r="I229" s="26" t="s">
        <v>37</v>
      </c>
      <c r="J229" s="36">
        <v>17.68</v>
      </c>
      <c r="K229" s="26">
        <f>ROUND($G$229*$M$229,2)</f>
        <v>19783.919999999998</v>
      </c>
      <c r="L229" s="27">
        <f>ROUND($K$229/$E$6,3)</f>
        <v>1E-3</v>
      </c>
      <c r="M229" s="23">
        <f>ROUND($J$229,2)</f>
        <v>17.68</v>
      </c>
    </row>
    <row r="230" spans="1:13" ht="23" x14ac:dyDescent="0.35">
      <c r="A230" s="22" t="s">
        <v>31</v>
      </c>
      <c r="B230" s="25" t="s">
        <v>599</v>
      </c>
      <c r="C230" s="24" t="s">
        <v>39</v>
      </c>
      <c r="D230" s="24" t="s">
        <v>600</v>
      </c>
      <c r="E230" s="45" t="s">
        <v>601</v>
      </c>
      <c r="F230" s="25" t="s">
        <v>36</v>
      </c>
      <c r="G230" s="26">
        <v>1957.55</v>
      </c>
      <c r="H230" s="26">
        <v>13.89</v>
      </c>
      <c r="I230" s="26" t="s">
        <v>37</v>
      </c>
      <c r="J230" s="36">
        <v>16.96</v>
      </c>
      <c r="K230" s="26">
        <f>ROUND($G$230*$M$230,2)</f>
        <v>33200.050000000003</v>
      </c>
      <c r="L230" s="27">
        <f>ROUND($K$230/$E$6,3)</f>
        <v>2E-3</v>
      </c>
      <c r="M230" s="23">
        <f>ROUND($J$230,2)</f>
        <v>16.96</v>
      </c>
    </row>
    <row r="231" spans="1:13" ht="23" x14ac:dyDescent="0.35">
      <c r="A231" s="22" t="s">
        <v>31</v>
      </c>
      <c r="B231" s="25" t="s">
        <v>602</v>
      </c>
      <c r="C231" s="24" t="s">
        <v>50</v>
      </c>
      <c r="D231" s="24" t="s">
        <v>603</v>
      </c>
      <c r="E231" s="45" t="s">
        <v>604</v>
      </c>
      <c r="F231" s="25" t="s">
        <v>36</v>
      </c>
      <c r="G231" s="26">
        <v>118</v>
      </c>
      <c r="H231" s="26">
        <v>72.180000000000007</v>
      </c>
      <c r="I231" s="26" t="s">
        <v>37</v>
      </c>
      <c r="J231" s="36">
        <v>88.15</v>
      </c>
      <c r="K231" s="26">
        <f>ROUND($G$231*$M$231,2)</f>
        <v>10401.700000000001</v>
      </c>
      <c r="L231" s="27">
        <f>ROUND($K$231/$E$6,3)</f>
        <v>1E-3</v>
      </c>
      <c r="M231" s="23">
        <f>ROUND($J$231,2)</f>
        <v>88.15</v>
      </c>
    </row>
    <row r="232" spans="1:13" ht="23" x14ac:dyDescent="0.35">
      <c r="A232" s="22" t="s">
        <v>31</v>
      </c>
      <c r="B232" s="25" t="s">
        <v>605</v>
      </c>
      <c r="C232" s="24" t="s">
        <v>39</v>
      </c>
      <c r="D232" s="24" t="s">
        <v>606</v>
      </c>
      <c r="E232" s="45" t="s">
        <v>607</v>
      </c>
      <c r="F232" s="25" t="s">
        <v>36</v>
      </c>
      <c r="G232" s="26">
        <v>16.7</v>
      </c>
      <c r="H232" s="26">
        <v>20.73</v>
      </c>
      <c r="I232" s="26" t="s">
        <v>37</v>
      </c>
      <c r="J232" s="36">
        <v>25.32</v>
      </c>
      <c r="K232" s="26">
        <f>ROUND($G$232*$M$232,2)</f>
        <v>422.84</v>
      </c>
      <c r="L232" s="27">
        <f>ROUND($K$232/$E$6,3)</f>
        <v>0</v>
      </c>
      <c r="M232" s="23">
        <f>ROUND($J$232,2)</f>
        <v>25.32</v>
      </c>
    </row>
    <row r="233" spans="1:13" x14ac:dyDescent="0.35">
      <c r="A233" s="22" t="s">
        <v>175</v>
      </c>
      <c r="B233" s="41" t="s">
        <v>608</v>
      </c>
      <c r="C233" s="42"/>
      <c r="D233" s="42" t="s">
        <v>26</v>
      </c>
      <c r="E233" s="50" t="s">
        <v>609</v>
      </c>
      <c r="F233" s="41"/>
      <c r="G233" s="43"/>
      <c r="H233" s="43"/>
      <c r="I233" s="43"/>
      <c r="J233" s="43"/>
      <c r="K233" s="43">
        <f>SUBTOTAL(9, $K$234:$K$236)</f>
        <v>29396.440000000002</v>
      </c>
      <c r="L233" s="44">
        <f>ROUND($K$233/$E$6,3)</f>
        <v>2E-3</v>
      </c>
      <c r="M233" s="23">
        <v>0</v>
      </c>
    </row>
    <row r="234" spans="1:13" ht="23" x14ac:dyDescent="0.35">
      <c r="A234" s="22" t="s">
        <v>31</v>
      </c>
      <c r="B234" s="25" t="s">
        <v>610</v>
      </c>
      <c r="C234" s="24" t="s">
        <v>39</v>
      </c>
      <c r="D234" s="24" t="s">
        <v>611</v>
      </c>
      <c r="E234" s="45" t="s">
        <v>612</v>
      </c>
      <c r="F234" s="25" t="s">
        <v>36</v>
      </c>
      <c r="G234" s="26">
        <v>495.39</v>
      </c>
      <c r="H234" s="26">
        <v>5.6</v>
      </c>
      <c r="I234" s="26" t="s">
        <v>37</v>
      </c>
      <c r="J234" s="36">
        <v>6.84</v>
      </c>
      <c r="K234" s="26">
        <f>ROUND($G$234*$M$234,2)</f>
        <v>3388.47</v>
      </c>
      <c r="L234" s="27">
        <f>ROUND($K$234/$E$6,3)</f>
        <v>0</v>
      </c>
      <c r="M234" s="23">
        <f>ROUND($J$234,2)</f>
        <v>6.84</v>
      </c>
    </row>
    <row r="235" spans="1:13" ht="23" x14ac:dyDescent="0.35">
      <c r="A235" s="22" t="s">
        <v>31</v>
      </c>
      <c r="B235" s="25" t="s">
        <v>613</v>
      </c>
      <c r="C235" s="24" t="s">
        <v>39</v>
      </c>
      <c r="D235" s="24" t="s">
        <v>614</v>
      </c>
      <c r="E235" s="45" t="s">
        <v>615</v>
      </c>
      <c r="F235" s="25" t="s">
        <v>36</v>
      </c>
      <c r="G235" s="26">
        <v>495.39</v>
      </c>
      <c r="H235" s="26">
        <v>26.15</v>
      </c>
      <c r="I235" s="26" t="s">
        <v>37</v>
      </c>
      <c r="J235" s="36">
        <v>31.93</v>
      </c>
      <c r="K235" s="26">
        <f>ROUND($G$235*$M$235,2)</f>
        <v>15817.8</v>
      </c>
      <c r="L235" s="27">
        <f>ROUND($K$235/$E$6,3)</f>
        <v>1E-3</v>
      </c>
      <c r="M235" s="23">
        <f>ROUND($J$235,2)</f>
        <v>31.93</v>
      </c>
    </row>
    <row r="236" spans="1:13" ht="23" x14ac:dyDescent="0.35">
      <c r="A236" s="22" t="s">
        <v>31</v>
      </c>
      <c r="B236" s="25" t="s">
        <v>616</v>
      </c>
      <c r="C236" s="24" t="s">
        <v>39</v>
      </c>
      <c r="D236" s="24" t="s">
        <v>617</v>
      </c>
      <c r="E236" s="45" t="s">
        <v>618</v>
      </c>
      <c r="F236" s="25" t="s">
        <v>36</v>
      </c>
      <c r="G236" s="26">
        <v>495.39</v>
      </c>
      <c r="H236" s="26">
        <v>16.84</v>
      </c>
      <c r="I236" s="26" t="s">
        <v>37</v>
      </c>
      <c r="J236" s="36">
        <v>20.57</v>
      </c>
      <c r="K236" s="26">
        <f>ROUND($G$236*$M$236,2)</f>
        <v>10190.17</v>
      </c>
      <c r="L236" s="27">
        <f>ROUND($K$236/$E$6,3)</f>
        <v>1E-3</v>
      </c>
      <c r="M236" s="23">
        <f>ROUND($J$236,2)</f>
        <v>20.57</v>
      </c>
    </row>
    <row r="237" spans="1:13" x14ac:dyDescent="0.35">
      <c r="A237" s="22" t="s">
        <v>175</v>
      </c>
      <c r="B237" s="41" t="s">
        <v>619</v>
      </c>
      <c r="C237" s="42"/>
      <c r="D237" s="42" t="s">
        <v>26</v>
      </c>
      <c r="E237" s="50" t="s">
        <v>538</v>
      </c>
      <c r="F237" s="41"/>
      <c r="G237" s="43"/>
      <c r="H237" s="43"/>
      <c r="I237" s="43"/>
      <c r="J237" s="43"/>
      <c r="K237" s="43">
        <f>SUBTOTAL(9, $K$238:$K$240)</f>
        <v>3672.5199999999995</v>
      </c>
      <c r="L237" s="44">
        <f>ROUND($K$237/$E$6,3)</f>
        <v>0</v>
      </c>
      <c r="M237" s="23">
        <v>0</v>
      </c>
    </row>
    <row r="238" spans="1:13" ht="23" x14ac:dyDescent="0.35">
      <c r="A238" s="22" t="s">
        <v>31</v>
      </c>
      <c r="B238" s="25" t="s">
        <v>620</v>
      </c>
      <c r="C238" s="24" t="s">
        <v>39</v>
      </c>
      <c r="D238" s="24" t="s">
        <v>591</v>
      </c>
      <c r="E238" s="45" t="s">
        <v>621</v>
      </c>
      <c r="F238" s="25" t="s">
        <v>36</v>
      </c>
      <c r="G238" s="26">
        <v>91.79</v>
      </c>
      <c r="H238" s="26">
        <v>4.4000000000000004</v>
      </c>
      <c r="I238" s="26" t="s">
        <v>37</v>
      </c>
      <c r="J238" s="36">
        <v>5.37</v>
      </c>
      <c r="K238" s="26">
        <f>ROUND($G$238*$M$238,2)</f>
        <v>492.91</v>
      </c>
      <c r="L238" s="27">
        <f>ROUND($K$238/$E$6,3)</f>
        <v>0</v>
      </c>
      <c r="M238" s="23">
        <f>ROUND($J$238,2)</f>
        <v>5.37</v>
      </c>
    </row>
    <row r="239" spans="1:13" ht="23" x14ac:dyDescent="0.35">
      <c r="A239" s="22" t="s">
        <v>31</v>
      </c>
      <c r="B239" s="25" t="s">
        <v>622</v>
      </c>
      <c r="C239" s="24" t="s">
        <v>39</v>
      </c>
      <c r="D239" s="24" t="s">
        <v>597</v>
      </c>
      <c r="E239" s="45" t="s">
        <v>598</v>
      </c>
      <c r="F239" s="25" t="s">
        <v>36</v>
      </c>
      <c r="G239" s="26">
        <v>91.79</v>
      </c>
      <c r="H239" s="26">
        <v>14.48</v>
      </c>
      <c r="I239" s="26" t="s">
        <v>37</v>
      </c>
      <c r="J239" s="36">
        <v>17.68</v>
      </c>
      <c r="K239" s="26">
        <f>ROUND($G$239*$M$239,2)</f>
        <v>1622.85</v>
      </c>
      <c r="L239" s="27">
        <f>ROUND($K$239/$E$6,3)</f>
        <v>0</v>
      </c>
      <c r="M239" s="23">
        <f>ROUND($J$239,2)</f>
        <v>17.68</v>
      </c>
    </row>
    <row r="240" spans="1:13" ht="23" x14ac:dyDescent="0.35">
      <c r="A240" s="22" t="s">
        <v>31</v>
      </c>
      <c r="B240" s="25" t="s">
        <v>623</v>
      </c>
      <c r="C240" s="24" t="s">
        <v>39</v>
      </c>
      <c r="D240" s="24" t="s">
        <v>600</v>
      </c>
      <c r="E240" s="45" t="s">
        <v>601</v>
      </c>
      <c r="F240" s="25" t="s">
        <v>36</v>
      </c>
      <c r="G240" s="26">
        <v>91.79</v>
      </c>
      <c r="H240" s="26">
        <v>13.89</v>
      </c>
      <c r="I240" s="26" t="s">
        <v>37</v>
      </c>
      <c r="J240" s="36">
        <v>16.96</v>
      </c>
      <c r="K240" s="26">
        <f>ROUND($G$240*$M$240,2)</f>
        <v>1556.76</v>
      </c>
      <c r="L240" s="27">
        <f>ROUND($K$240/$E$6,3)</f>
        <v>0</v>
      </c>
      <c r="M240" s="23">
        <f>ROUND($J$240,2)</f>
        <v>16.96</v>
      </c>
    </row>
    <row r="241" spans="1:13" x14ac:dyDescent="0.35">
      <c r="A241" s="22" t="s">
        <v>28</v>
      </c>
      <c r="B241" s="32" t="s">
        <v>624</v>
      </c>
      <c r="C241" s="33"/>
      <c r="D241" s="33" t="s">
        <v>26</v>
      </c>
      <c r="E241" s="48" t="s">
        <v>625</v>
      </c>
      <c r="F241" s="32"/>
      <c r="G241" s="34"/>
      <c r="H241" s="34"/>
      <c r="I241" s="34"/>
      <c r="J241" s="34"/>
      <c r="K241" s="34">
        <f>SUBTOTAL(9, $K$242:$K$286)</f>
        <v>95192.109999999986</v>
      </c>
      <c r="L241" s="35">
        <f>ROUND($K$241/$E$6,3)</f>
        <v>6.0000000000000001E-3</v>
      </c>
      <c r="M241" s="23">
        <v>0</v>
      </c>
    </row>
    <row r="242" spans="1:13" x14ac:dyDescent="0.35">
      <c r="A242" s="22" t="s">
        <v>175</v>
      </c>
      <c r="B242" s="41" t="s">
        <v>626</v>
      </c>
      <c r="C242" s="42"/>
      <c r="D242" s="42" t="s">
        <v>26</v>
      </c>
      <c r="E242" s="50" t="s">
        <v>627</v>
      </c>
      <c r="F242" s="41"/>
      <c r="G242" s="43"/>
      <c r="H242" s="43"/>
      <c r="I242" s="43"/>
      <c r="J242" s="43"/>
      <c r="K242" s="43">
        <f>SUBTOTAL(9, $K$243:$K$265)</f>
        <v>12957.350000000002</v>
      </c>
      <c r="L242" s="44">
        <f>ROUND($K$242/$E$6,3)</f>
        <v>1E-3</v>
      </c>
      <c r="M242" s="23">
        <v>0</v>
      </c>
    </row>
    <row r="243" spans="1:13" ht="23" x14ac:dyDescent="0.35">
      <c r="A243" s="22" t="s">
        <v>31</v>
      </c>
      <c r="B243" s="25" t="s">
        <v>628</v>
      </c>
      <c r="C243" s="24" t="s">
        <v>39</v>
      </c>
      <c r="D243" s="24" t="s">
        <v>629</v>
      </c>
      <c r="E243" s="45" t="s">
        <v>630</v>
      </c>
      <c r="F243" s="25" t="s">
        <v>62</v>
      </c>
      <c r="G243" s="26">
        <v>78.59</v>
      </c>
      <c r="H243" s="26">
        <v>18.05</v>
      </c>
      <c r="I243" s="26" t="s">
        <v>37</v>
      </c>
      <c r="J243" s="36">
        <v>22.04</v>
      </c>
      <c r="K243" s="26">
        <f>ROUND($G$243*$M$243,2)</f>
        <v>1732.12</v>
      </c>
      <c r="L243" s="27">
        <f>ROUND($K$243/$E$6,3)</f>
        <v>0</v>
      </c>
      <c r="M243" s="23">
        <f>ROUND($J$243,2)</f>
        <v>22.04</v>
      </c>
    </row>
    <row r="244" spans="1:13" ht="23" x14ac:dyDescent="0.35">
      <c r="A244" s="22" t="s">
        <v>31</v>
      </c>
      <c r="B244" s="25" t="s">
        <v>631</v>
      </c>
      <c r="C244" s="24" t="s">
        <v>39</v>
      </c>
      <c r="D244" s="24" t="s">
        <v>632</v>
      </c>
      <c r="E244" s="45" t="s">
        <v>633</v>
      </c>
      <c r="F244" s="25" t="s">
        <v>62</v>
      </c>
      <c r="G244" s="26">
        <v>105.8</v>
      </c>
      <c r="H244" s="26">
        <v>5.52</v>
      </c>
      <c r="I244" s="26" t="s">
        <v>37</v>
      </c>
      <c r="J244" s="36">
        <v>6.74</v>
      </c>
      <c r="K244" s="26">
        <f>ROUND($G$244*$M$244,2)</f>
        <v>713.09</v>
      </c>
      <c r="L244" s="27">
        <f>ROUND($K$244/$E$6,3)</f>
        <v>0</v>
      </c>
      <c r="M244" s="23">
        <f>ROUND($J$244,2)</f>
        <v>6.74</v>
      </c>
    </row>
    <row r="245" spans="1:13" ht="23" x14ac:dyDescent="0.35">
      <c r="A245" s="22" t="s">
        <v>31</v>
      </c>
      <c r="B245" s="25" t="s">
        <v>634</v>
      </c>
      <c r="C245" s="24" t="s">
        <v>39</v>
      </c>
      <c r="D245" s="24" t="s">
        <v>635</v>
      </c>
      <c r="E245" s="45" t="s">
        <v>636</v>
      </c>
      <c r="F245" s="25" t="s">
        <v>62</v>
      </c>
      <c r="G245" s="26">
        <v>156.80000000000001</v>
      </c>
      <c r="H245" s="26">
        <v>28.68</v>
      </c>
      <c r="I245" s="26" t="s">
        <v>37</v>
      </c>
      <c r="J245" s="36">
        <v>35.020000000000003</v>
      </c>
      <c r="K245" s="26">
        <f>ROUND($G$245*$M$245,2)</f>
        <v>5491.14</v>
      </c>
      <c r="L245" s="27">
        <f>ROUND($K$245/$E$6,3)</f>
        <v>0</v>
      </c>
      <c r="M245" s="23">
        <f>ROUND($J$245,2)</f>
        <v>35.020000000000003</v>
      </c>
    </row>
    <row r="246" spans="1:13" ht="34.5" x14ac:dyDescent="0.35">
      <c r="A246" s="22" t="s">
        <v>31</v>
      </c>
      <c r="B246" s="25" t="s">
        <v>637</v>
      </c>
      <c r="C246" s="24" t="s">
        <v>39</v>
      </c>
      <c r="D246" s="24" t="s">
        <v>638</v>
      </c>
      <c r="E246" s="45" t="s">
        <v>639</v>
      </c>
      <c r="F246" s="25" t="s">
        <v>17</v>
      </c>
      <c r="G246" s="26">
        <v>4</v>
      </c>
      <c r="H246" s="26">
        <v>56.92</v>
      </c>
      <c r="I246" s="26" t="s">
        <v>37</v>
      </c>
      <c r="J246" s="36">
        <v>69.510000000000005</v>
      </c>
      <c r="K246" s="26">
        <f>ROUND($G$246*$M$246,2)</f>
        <v>278.04000000000002</v>
      </c>
      <c r="L246" s="27">
        <f>ROUND($K$246/$E$6,3)</f>
        <v>0</v>
      </c>
      <c r="M246" s="23">
        <f>ROUND($J$246,2)</f>
        <v>69.510000000000005</v>
      </c>
    </row>
    <row r="247" spans="1:13" ht="34.5" x14ac:dyDescent="0.35">
      <c r="A247" s="22" t="s">
        <v>31</v>
      </c>
      <c r="B247" s="25" t="s">
        <v>640</v>
      </c>
      <c r="C247" s="24" t="s">
        <v>39</v>
      </c>
      <c r="D247" s="24" t="s">
        <v>641</v>
      </c>
      <c r="E247" s="45" t="s">
        <v>642</v>
      </c>
      <c r="F247" s="25" t="s">
        <v>17</v>
      </c>
      <c r="G247" s="26">
        <v>6</v>
      </c>
      <c r="H247" s="26">
        <v>16.559999999999999</v>
      </c>
      <c r="I247" s="26" t="s">
        <v>37</v>
      </c>
      <c r="J247" s="36">
        <v>20.22</v>
      </c>
      <c r="K247" s="26">
        <f>ROUND($G$247*$M$247,2)</f>
        <v>121.32</v>
      </c>
      <c r="L247" s="27">
        <f>ROUND($K$247/$E$6,3)</f>
        <v>0</v>
      </c>
      <c r="M247" s="23">
        <f>ROUND($J$247,2)</f>
        <v>20.22</v>
      </c>
    </row>
    <row r="248" spans="1:13" ht="34.5" x14ac:dyDescent="0.35">
      <c r="A248" s="22" t="s">
        <v>31</v>
      </c>
      <c r="B248" s="25" t="s">
        <v>643</v>
      </c>
      <c r="C248" s="24" t="s">
        <v>39</v>
      </c>
      <c r="D248" s="24" t="s">
        <v>644</v>
      </c>
      <c r="E248" s="45" t="s">
        <v>645</v>
      </c>
      <c r="F248" s="25" t="s">
        <v>17</v>
      </c>
      <c r="G248" s="26">
        <v>3</v>
      </c>
      <c r="H248" s="26">
        <v>26.05</v>
      </c>
      <c r="I248" s="26" t="s">
        <v>37</v>
      </c>
      <c r="J248" s="36">
        <v>31.81</v>
      </c>
      <c r="K248" s="26">
        <f>ROUND($G$248*$M$248,2)</f>
        <v>95.43</v>
      </c>
      <c r="L248" s="27">
        <f>ROUND($K$248/$E$6,3)</f>
        <v>0</v>
      </c>
      <c r="M248" s="23">
        <f>ROUND($J$248,2)</f>
        <v>31.81</v>
      </c>
    </row>
    <row r="249" spans="1:13" ht="34.5" x14ac:dyDescent="0.35">
      <c r="A249" s="22" t="s">
        <v>31</v>
      </c>
      <c r="B249" s="25" t="s">
        <v>646</v>
      </c>
      <c r="C249" s="24" t="s">
        <v>39</v>
      </c>
      <c r="D249" s="24" t="s">
        <v>647</v>
      </c>
      <c r="E249" s="45" t="s">
        <v>648</v>
      </c>
      <c r="F249" s="25" t="s">
        <v>17</v>
      </c>
      <c r="G249" s="26">
        <v>14</v>
      </c>
      <c r="H249" s="26">
        <v>10.74</v>
      </c>
      <c r="I249" s="26" t="s">
        <v>37</v>
      </c>
      <c r="J249" s="36">
        <v>13.12</v>
      </c>
      <c r="K249" s="26">
        <f>ROUND($G$249*$M$249,2)</f>
        <v>183.68</v>
      </c>
      <c r="L249" s="27">
        <f>ROUND($K$249/$E$6,3)</f>
        <v>0</v>
      </c>
      <c r="M249" s="23">
        <f>ROUND($J$249,2)</f>
        <v>13.12</v>
      </c>
    </row>
    <row r="250" spans="1:13" x14ac:dyDescent="0.35">
      <c r="A250" s="22" t="s">
        <v>31</v>
      </c>
      <c r="B250" s="25" t="s">
        <v>649</v>
      </c>
      <c r="C250" s="24" t="s">
        <v>50</v>
      </c>
      <c r="D250" s="24" t="s">
        <v>650</v>
      </c>
      <c r="E250" s="45" t="s">
        <v>651</v>
      </c>
      <c r="F250" s="25" t="s">
        <v>17</v>
      </c>
      <c r="G250" s="26">
        <v>1</v>
      </c>
      <c r="H250" s="26">
        <v>19.46</v>
      </c>
      <c r="I250" s="26" t="s">
        <v>37</v>
      </c>
      <c r="J250" s="36">
        <v>23.76</v>
      </c>
      <c r="K250" s="26">
        <f>ROUND($G$250*$M$250,2)</f>
        <v>23.76</v>
      </c>
      <c r="L250" s="27">
        <f>ROUND($K$250/$E$6,3)</f>
        <v>0</v>
      </c>
      <c r="M250" s="23">
        <f>ROUND($J$250,2)</f>
        <v>23.76</v>
      </c>
    </row>
    <row r="251" spans="1:13" ht="23" x14ac:dyDescent="0.35">
      <c r="A251" s="22" t="s">
        <v>31</v>
      </c>
      <c r="B251" s="25" t="s">
        <v>652</v>
      </c>
      <c r="C251" s="24" t="s">
        <v>39</v>
      </c>
      <c r="D251" s="24" t="s">
        <v>653</v>
      </c>
      <c r="E251" s="45" t="s">
        <v>654</v>
      </c>
      <c r="F251" s="25" t="s">
        <v>17</v>
      </c>
      <c r="G251" s="26">
        <v>2</v>
      </c>
      <c r="H251" s="26">
        <v>47.59</v>
      </c>
      <c r="I251" s="26" t="s">
        <v>37</v>
      </c>
      <c r="J251" s="36">
        <v>58.12</v>
      </c>
      <c r="K251" s="26">
        <f>ROUND($G$251*$M$251,2)</f>
        <v>116.24</v>
      </c>
      <c r="L251" s="27">
        <f>ROUND($K$251/$E$6,3)</f>
        <v>0</v>
      </c>
      <c r="M251" s="23">
        <f>ROUND($J$251,2)</f>
        <v>58.12</v>
      </c>
    </row>
    <row r="252" spans="1:13" ht="23" x14ac:dyDescent="0.35">
      <c r="A252" s="22" t="s">
        <v>31</v>
      </c>
      <c r="B252" s="25" t="s">
        <v>655</v>
      </c>
      <c r="C252" s="24" t="s">
        <v>39</v>
      </c>
      <c r="D252" s="24" t="s">
        <v>656</v>
      </c>
      <c r="E252" s="45" t="s">
        <v>657</v>
      </c>
      <c r="F252" s="25" t="s">
        <v>17</v>
      </c>
      <c r="G252" s="26">
        <v>2</v>
      </c>
      <c r="H252" s="26">
        <v>8.75</v>
      </c>
      <c r="I252" s="26" t="s">
        <v>37</v>
      </c>
      <c r="J252" s="36">
        <v>10.69</v>
      </c>
      <c r="K252" s="26">
        <f>ROUND($G$252*$M$252,2)</f>
        <v>21.38</v>
      </c>
      <c r="L252" s="27">
        <f>ROUND($K$252/$E$6,3)</f>
        <v>0</v>
      </c>
      <c r="M252" s="23">
        <f>ROUND($J$252,2)</f>
        <v>10.69</v>
      </c>
    </row>
    <row r="253" spans="1:13" ht="23" x14ac:dyDescent="0.35">
      <c r="A253" s="22" t="s">
        <v>31</v>
      </c>
      <c r="B253" s="25" t="s">
        <v>658</v>
      </c>
      <c r="C253" s="24" t="s">
        <v>39</v>
      </c>
      <c r="D253" s="24" t="s">
        <v>659</v>
      </c>
      <c r="E253" s="45" t="s">
        <v>660</v>
      </c>
      <c r="F253" s="25" t="s">
        <v>17</v>
      </c>
      <c r="G253" s="26">
        <v>42</v>
      </c>
      <c r="H253" s="26">
        <v>6.54</v>
      </c>
      <c r="I253" s="26" t="s">
        <v>37</v>
      </c>
      <c r="J253" s="36">
        <v>7.99</v>
      </c>
      <c r="K253" s="26">
        <f>ROUND($G$253*$M$253,2)</f>
        <v>335.58</v>
      </c>
      <c r="L253" s="27">
        <f>ROUND($K$253/$E$6,3)</f>
        <v>0</v>
      </c>
      <c r="M253" s="23">
        <f>ROUND($J$253,2)</f>
        <v>7.99</v>
      </c>
    </row>
    <row r="254" spans="1:13" ht="23" x14ac:dyDescent="0.35">
      <c r="A254" s="22" t="s">
        <v>31</v>
      </c>
      <c r="B254" s="25" t="s">
        <v>661</v>
      </c>
      <c r="C254" s="24" t="s">
        <v>39</v>
      </c>
      <c r="D254" s="24" t="s">
        <v>662</v>
      </c>
      <c r="E254" s="45" t="s">
        <v>663</v>
      </c>
      <c r="F254" s="25" t="s">
        <v>17</v>
      </c>
      <c r="G254" s="26">
        <v>8</v>
      </c>
      <c r="H254" s="26">
        <v>102.27</v>
      </c>
      <c r="I254" s="26" t="s">
        <v>37</v>
      </c>
      <c r="J254" s="36">
        <v>124.89</v>
      </c>
      <c r="K254" s="26">
        <f>ROUND($G$254*$M$254,2)</f>
        <v>999.12</v>
      </c>
      <c r="L254" s="27">
        <f>ROUND($K$254/$E$6,3)</f>
        <v>0</v>
      </c>
      <c r="M254" s="23">
        <f>ROUND($J$254,2)</f>
        <v>124.89</v>
      </c>
    </row>
    <row r="255" spans="1:13" ht="23" x14ac:dyDescent="0.35">
      <c r="A255" s="22" t="s">
        <v>31</v>
      </c>
      <c r="B255" s="25" t="s">
        <v>664</v>
      </c>
      <c r="C255" s="24" t="s">
        <v>39</v>
      </c>
      <c r="D255" s="24" t="s">
        <v>665</v>
      </c>
      <c r="E255" s="45" t="s">
        <v>666</v>
      </c>
      <c r="F255" s="25" t="s">
        <v>17</v>
      </c>
      <c r="G255" s="26">
        <v>17</v>
      </c>
      <c r="H255" s="26">
        <v>42.55</v>
      </c>
      <c r="I255" s="26" t="s">
        <v>37</v>
      </c>
      <c r="J255" s="36">
        <v>51.96</v>
      </c>
      <c r="K255" s="26">
        <f>ROUND($G$255*$M$255,2)</f>
        <v>883.32</v>
      </c>
      <c r="L255" s="27">
        <f>ROUND($K$255/$E$6,3)</f>
        <v>0</v>
      </c>
      <c r="M255" s="23">
        <f>ROUND($J$255,2)</f>
        <v>51.96</v>
      </c>
    </row>
    <row r="256" spans="1:13" ht="23" x14ac:dyDescent="0.35">
      <c r="A256" s="22" t="s">
        <v>31</v>
      </c>
      <c r="B256" s="25" t="s">
        <v>667</v>
      </c>
      <c r="C256" s="24" t="s">
        <v>39</v>
      </c>
      <c r="D256" s="24" t="s">
        <v>668</v>
      </c>
      <c r="E256" s="45" t="s">
        <v>669</v>
      </c>
      <c r="F256" s="25" t="s">
        <v>17</v>
      </c>
      <c r="G256" s="26">
        <v>4</v>
      </c>
      <c r="H256" s="26">
        <v>16.43</v>
      </c>
      <c r="I256" s="26" t="s">
        <v>37</v>
      </c>
      <c r="J256" s="36">
        <v>20.059999999999999</v>
      </c>
      <c r="K256" s="26">
        <f>ROUND($G$256*$M$256,2)</f>
        <v>80.239999999999995</v>
      </c>
      <c r="L256" s="27">
        <f>ROUND($K$256/$E$6,3)</f>
        <v>0</v>
      </c>
      <c r="M256" s="23">
        <f>ROUND($J$256,2)</f>
        <v>20.059999999999999</v>
      </c>
    </row>
    <row r="257" spans="1:13" ht="23" x14ac:dyDescent="0.35">
      <c r="A257" s="22" t="s">
        <v>31</v>
      </c>
      <c r="B257" s="25" t="s">
        <v>670</v>
      </c>
      <c r="C257" s="24" t="s">
        <v>39</v>
      </c>
      <c r="D257" s="24" t="s">
        <v>671</v>
      </c>
      <c r="E257" s="45" t="s">
        <v>672</v>
      </c>
      <c r="F257" s="25" t="s">
        <v>17</v>
      </c>
      <c r="G257" s="26">
        <v>1</v>
      </c>
      <c r="H257" s="26">
        <v>9.06</v>
      </c>
      <c r="I257" s="26" t="s">
        <v>37</v>
      </c>
      <c r="J257" s="36">
        <v>11.06</v>
      </c>
      <c r="K257" s="26">
        <f>ROUND($G$257*$M$257,2)</f>
        <v>11.06</v>
      </c>
      <c r="L257" s="27">
        <f>ROUND($K$257/$E$6,3)</f>
        <v>0</v>
      </c>
      <c r="M257" s="23">
        <f>ROUND($J$257,2)</f>
        <v>11.06</v>
      </c>
    </row>
    <row r="258" spans="1:13" ht="23" x14ac:dyDescent="0.35">
      <c r="A258" s="22" t="s">
        <v>31</v>
      </c>
      <c r="B258" s="25" t="s">
        <v>673</v>
      </c>
      <c r="C258" s="24" t="s">
        <v>39</v>
      </c>
      <c r="D258" s="24" t="s">
        <v>674</v>
      </c>
      <c r="E258" s="45" t="s">
        <v>675</v>
      </c>
      <c r="F258" s="25" t="s">
        <v>17</v>
      </c>
      <c r="G258" s="26">
        <v>5</v>
      </c>
      <c r="H258" s="26">
        <v>9.19</v>
      </c>
      <c r="I258" s="26" t="s">
        <v>37</v>
      </c>
      <c r="J258" s="36">
        <v>11.22</v>
      </c>
      <c r="K258" s="26">
        <f>ROUND($G$258*$M$258,2)</f>
        <v>56.1</v>
      </c>
      <c r="L258" s="27">
        <f>ROUND($K$258/$E$6,3)</f>
        <v>0</v>
      </c>
      <c r="M258" s="23">
        <f>ROUND($J$258,2)</f>
        <v>11.22</v>
      </c>
    </row>
    <row r="259" spans="1:13" ht="23" x14ac:dyDescent="0.35">
      <c r="A259" s="22" t="s">
        <v>31</v>
      </c>
      <c r="B259" s="25" t="s">
        <v>676</v>
      </c>
      <c r="C259" s="24" t="s">
        <v>39</v>
      </c>
      <c r="D259" s="24" t="s">
        <v>677</v>
      </c>
      <c r="E259" s="45" t="s">
        <v>678</v>
      </c>
      <c r="F259" s="25" t="s">
        <v>17</v>
      </c>
      <c r="G259" s="26">
        <v>5</v>
      </c>
      <c r="H259" s="26">
        <v>25.4</v>
      </c>
      <c r="I259" s="26" t="s">
        <v>37</v>
      </c>
      <c r="J259" s="36">
        <v>31.02</v>
      </c>
      <c r="K259" s="26">
        <f>ROUND($G$259*$M$259,2)</f>
        <v>155.1</v>
      </c>
      <c r="L259" s="27">
        <f>ROUND($K$259/$E$6,3)</f>
        <v>0</v>
      </c>
      <c r="M259" s="23">
        <f>ROUND($J$259,2)</f>
        <v>31.02</v>
      </c>
    </row>
    <row r="260" spans="1:13" ht="23" x14ac:dyDescent="0.35">
      <c r="A260" s="22" t="s">
        <v>31</v>
      </c>
      <c r="B260" s="25" t="s">
        <v>679</v>
      </c>
      <c r="C260" s="24" t="s">
        <v>50</v>
      </c>
      <c r="D260" s="24" t="s">
        <v>680</v>
      </c>
      <c r="E260" s="45" t="s">
        <v>681</v>
      </c>
      <c r="F260" s="25" t="s">
        <v>17</v>
      </c>
      <c r="G260" s="26">
        <v>1</v>
      </c>
      <c r="H260" s="26">
        <v>53.88</v>
      </c>
      <c r="I260" s="26" t="s">
        <v>37</v>
      </c>
      <c r="J260" s="36">
        <v>65.8</v>
      </c>
      <c r="K260" s="26">
        <f>ROUND($G$260*$M$260,2)</f>
        <v>65.8</v>
      </c>
      <c r="L260" s="27">
        <f>ROUND($K$260/$E$6,3)</f>
        <v>0</v>
      </c>
      <c r="M260" s="23">
        <f>ROUND($J$260,2)</f>
        <v>65.8</v>
      </c>
    </row>
    <row r="261" spans="1:13" ht="23" x14ac:dyDescent="0.35">
      <c r="A261" s="22" t="s">
        <v>31</v>
      </c>
      <c r="B261" s="25" t="s">
        <v>682</v>
      </c>
      <c r="C261" s="24" t="s">
        <v>50</v>
      </c>
      <c r="D261" s="24" t="s">
        <v>683</v>
      </c>
      <c r="E261" s="45" t="s">
        <v>684</v>
      </c>
      <c r="F261" s="25" t="s">
        <v>17</v>
      </c>
      <c r="G261" s="26">
        <v>3</v>
      </c>
      <c r="H261" s="26">
        <v>38.479999999999997</v>
      </c>
      <c r="I261" s="26" t="s">
        <v>37</v>
      </c>
      <c r="J261" s="36">
        <v>46.99</v>
      </c>
      <c r="K261" s="26">
        <f>ROUND($G$261*$M$261,2)</f>
        <v>140.97</v>
      </c>
      <c r="L261" s="27">
        <f>ROUND($K$261/$E$6,3)</f>
        <v>0</v>
      </c>
      <c r="M261" s="23">
        <f>ROUND($J$261,2)</f>
        <v>46.99</v>
      </c>
    </row>
    <row r="262" spans="1:13" ht="23" x14ac:dyDescent="0.35">
      <c r="A262" s="22" t="s">
        <v>31</v>
      </c>
      <c r="B262" s="25" t="s">
        <v>685</v>
      </c>
      <c r="C262" s="24" t="s">
        <v>50</v>
      </c>
      <c r="D262" s="24" t="s">
        <v>680</v>
      </c>
      <c r="E262" s="45" t="s">
        <v>686</v>
      </c>
      <c r="F262" s="25" t="s">
        <v>17</v>
      </c>
      <c r="G262" s="26">
        <v>2</v>
      </c>
      <c r="H262" s="26">
        <v>53.88</v>
      </c>
      <c r="I262" s="26" t="s">
        <v>37</v>
      </c>
      <c r="J262" s="36">
        <v>65.8</v>
      </c>
      <c r="K262" s="26">
        <f>ROUND($G$262*$M$262,2)</f>
        <v>131.6</v>
      </c>
      <c r="L262" s="27">
        <f>ROUND($K$262/$E$6,3)</f>
        <v>0</v>
      </c>
      <c r="M262" s="23">
        <f>ROUND($J$262,2)</f>
        <v>65.8</v>
      </c>
    </row>
    <row r="263" spans="1:13" ht="23" x14ac:dyDescent="0.35">
      <c r="A263" s="22" t="s">
        <v>31</v>
      </c>
      <c r="B263" s="25" t="s">
        <v>687</v>
      </c>
      <c r="C263" s="24" t="s">
        <v>39</v>
      </c>
      <c r="D263" s="24" t="s">
        <v>688</v>
      </c>
      <c r="E263" s="45" t="s">
        <v>689</v>
      </c>
      <c r="F263" s="25" t="s">
        <v>17</v>
      </c>
      <c r="G263" s="26">
        <v>18</v>
      </c>
      <c r="H263" s="26">
        <v>21.96</v>
      </c>
      <c r="I263" s="26" t="s">
        <v>37</v>
      </c>
      <c r="J263" s="36">
        <v>26.82</v>
      </c>
      <c r="K263" s="26">
        <f>ROUND($G$263*$M$263,2)</f>
        <v>482.76</v>
      </c>
      <c r="L263" s="27">
        <f>ROUND($K$263/$E$6,3)</f>
        <v>0</v>
      </c>
      <c r="M263" s="23">
        <f>ROUND($J$263,2)</f>
        <v>26.82</v>
      </c>
    </row>
    <row r="264" spans="1:13" ht="23" x14ac:dyDescent="0.35">
      <c r="A264" s="22" t="s">
        <v>31</v>
      </c>
      <c r="B264" s="25" t="s">
        <v>690</v>
      </c>
      <c r="C264" s="24" t="s">
        <v>39</v>
      </c>
      <c r="D264" s="24" t="s">
        <v>691</v>
      </c>
      <c r="E264" s="45" t="s">
        <v>692</v>
      </c>
      <c r="F264" s="25" t="s">
        <v>17</v>
      </c>
      <c r="G264" s="26">
        <v>1</v>
      </c>
      <c r="H264" s="26">
        <v>62.68</v>
      </c>
      <c r="I264" s="26" t="s">
        <v>37</v>
      </c>
      <c r="J264" s="36">
        <v>76.540000000000006</v>
      </c>
      <c r="K264" s="26">
        <f>ROUND($G$264*$M$264,2)</f>
        <v>76.540000000000006</v>
      </c>
      <c r="L264" s="27">
        <f>ROUND($K$264/$E$6,3)</f>
        <v>0</v>
      </c>
      <c r="M264" s="23">
        <f>ROUND($J$264,2)</f>
        <v>76.540000000000006</v>
      </c>
    </row>
    <row r="265" spans="1:13" ht="23" x14ac:dyDescent="0.35">
      <c r="A265" s="22" t="s">
        <v>31</v>
      </c>
      <c r="B265" s="25" t="s">
        <v>693</v>
      </c>
      <c r="C265" s="24" t="s">
        <v>39</v>
      </c>
      <c r="D265" s="24" t="s">
        <v>694</v>
      </c>
      <c r="E265" s="45" t="s">
        <v>695</v>
      </c>
      <c r="F265" s="25" t="s">
        <v>17</v>
      </c>
      <c r="G265" s="26">
        <v>4</v>
      </c>
      <c r="H265" s="26">
        <v>156.19</v>
      </c>
      <c r="I265" s="26" t="s">
        <v>37</v>
      </c>
      <c r="J265" s="36">
        <v>190.74</v>
      </c>
      <c r="K265" s="26">
        <f>ROUND($G$265*$M$265,2)</f>
        <v>762.96</v>
      </c>
      <c r="L265" s="27">
        <f>ROUND($K$265/$E$6,3)</f>
        <v>0</v>
      </c>
      <c r="M265" s="23">
        <f>ROUND($J$265,2)</f>
        <v>190.74</v>
      </c>
    </row>
    <row r="266" spans="1:13" x14ac:dyDescent="0.35">
      <c r="A266" s="22" t="s">
        <v>175</v>
      </c>
      <c r="B266" s="41" t="s">
        <v>696</v>
      </c>
      <c r="C266" s="42"/>
      <c r="D266" s="42" t="s">
        <v>26</v>
      </c>
      <c r="E266" s="50" t="s">
        <v>697</v>
      </c>
      <c r="F266" s="41"/>
      <c r="G266" s="43"/>
      <c r="H266" s="43"/>
      <c r="I266" s="43"/>
      <c r="J266" s="43"/>
      <c r="K266" s="43">
        <f>SUBTOTAL(9, $K$267:$K$281)</f>
        <v>15460.98</v>
      </c>
      <c r="L266" s="44">
        <f>ROUND($K$266/$E$6,3)</f>
        <v>1E-3</v>
      </c>
      <c r="M266" s="23">
        <v>0</v>
      </c>
    </row>
    <row r="267" spans="1:13" ht="23" x14ac:dyDescent="0.35">
      <c r="A267" s="22" t="s">
        <v>31</v>
      </c>
      <c r="B267" s="25" t="s">
        <v>698</v>
      </c>
      <c r="C267" s="24" t="s">
        <v>39</v>
      </c>
      <c r="D267" s="24" t="s">
        <v>699</v>
      </c>
      <c r="E267" s="45" t="s">
        <v>700</v>
      </c>
      <c r="F267" s="25" t="s">
        <v>62</v>
      </c>
      <c r="G267" s="26">
        <v>256.27999999999997</v>
      </c>
      <c r="H267" s="26">
        <v>14.5</v>
      </c>
      <c r="I267" s="26" t="s">
        <v>37</v>
      </c>
      <c r="J267" s="36">
        <v>17.71</v>
      </c>
      <c r="K267" s="26">
        <f>ROUND($G$267*$M$267,2)</f>
        <v>4538.72</v>
      </c>
      <c r="L267" s="27">
        <f>ROUND($K$267/$E$6,3)</f>
        <v>0</v>
      </c>
      <c r="M267" s="23">
        <f>ROUND($J$267,2)</f>
        <v>17.71</v>
      </c>
    </row>
    <row r="268" spans="1:13" x14ac:dyDescent="0.35">
      <c r="A268" s="22" t="s">
        <v>31</v>
      </c>
      <c r="B268" s="25" t="s">
        <v>701</v>
      </c>
      <c r="C268" s="24" t="s">
        <v>50</v>
      </c>
      <c r="D268" s="24" t="s">
        <v>650</v>
      </c>
      <c r="E268" s="45" t="s">
        <v>651</v>
      </c>
      <c r="F268" s="25" t="s">
        <v>17</v>
      </c>
      <c r="G268" s="26">
        <v>1</v>
      </c>
      <c r="H268" s="26">
        <v>19.46</v>
      </c>
      <c r="I268" s="26" t="s">
        <v>37</v>
      </c>
      <c r="J268" s="36">
        <v>23.76</v>
      </c>
      <c r="K268" s="26">
        <f>ROUND($G$268*$M$268,2)</f>
        <v>23.76</v>
      </c>
      <c r="L268" s="27">
        <f>ROUND($K$268/$E$6,3)</f>
        <v>0</v>
      </c>
      <c r="M268" s="23">
        <f>ROUND($J$268,2)</f>
        <v>23.76</v>
      </c>
    </row>
    <row r="269" spans="1:13" ht="23" x14ac:dyDescent="0.35">
      <c r="A269" s="22" t="s">
        <v>31</v>
      </c>
      <c r="B269" s="25" t="s">
        <v>702</v>
      </c>
      <c r="C269" s="24" t="s">
        <v>39</v>
      </c>
      <c r="D269" s="24" t="s">
        <v>703</v>
      </c>
      <c r="E269" s="45" t="s">
        <v>704</v>
      </c>
      <c r="F269" s="25" t="s">
        <v>17</v>
      </c>
      <c r="G269" s="26">
        <v>131</v>
      </c>
      <c r="H269" s="26">
        <v>10.77</v>
      </c>
      <c r="I269" s="26" t="s">
        <v>37</v>
      </c>
      <c r="J269" s="36">
        <v>13.15</v>
      </c>
      <c r="K269" s="26">
        <f>ROUND($G$269*$M$269,2)</f>
        <v>1722.65</v>
      </c>
      <c r="L269" s="27">
        <f>ROUND($K$269/$E$6,3)</f>
        <v>0</v>
      </c>
      <c r="M269" s="23">
        <f>ROUND($J$269,2)</f>
        <v>13.15</v>
      </c>
    </row>
    <row r="270" spans="1:13" ht="23" x14ac:dyDescent="0.35">
      <c r="A270" s="22" t="s">
        <v>31</v>
      </c>
      <c r="B270" s="25" t="s">
        <v>705</v>
      </c>
      <c r="C270" s="24" t="s">
        <v>39</v>
      </c>
      <c r="D270" s="24" t="s">
        <v>706</v>
      </c>
      <c r="E270" s="45" t="s">
        <v>707</v>
      </c>
      <c r="F270" s="25" t="s">
        <v>17</v>
      </c>
      <c r="G270" s="26">
        <v>1</v>
      </c>
      <c r="H270" s="26">
        <v>14.59</v>
      </c>
      <c r="I270" s="26" t="s">
        <v>37</v>
      </c>
      <c r="J270" s="36">
        <v>17.82</v>
      </c>
      <c r="K270" s="26">
        <f>ROUND($G$270*$M$270,2)</f>
        <v>17.82</v>
      </c>
      <c r="L270" s="27">
        <f>ROUND($K$270/$E$6,3)</f>
        <v>0</v>
      </c>
      <c r="M270" s="23">
        <f>ROUND($J$270,2)</f>
        <v>17.82</v>
      </c>
    </row>
    <row r="271" spans="1:13" ht="23" x14ac:dyDescent="0.35">
      <c r="A271" s="22" t="s">
        <v>31</v>
      </c>
      <c r="B271" s="25" t="s">
        <v>708</v>
      </c>
      <c r="C271" s="24" t="s">
        <v>50</v>
      </c>
      <c r="D271" s="24" t="s">
        <v>709</v>
      </c>
      <c r="E271" s="45" t="s">
        <v>710</v>
      </c>
      <c r="F271" s="25" t="s">
        <v>17</v>
      </c>
      <c r="G271" s="26">
        <v>1</v>
      </c>
      <c r="H271" s="26">
        <v>13.27</v>
      </c>
      <c r="I271" s="26" t="s">
        <v>37</v>
      </c>
      <c r="J271" s="36">
        <v>16.21</v>
      </c>
      <c r="K271" s="26">
        <f>ROUND($G$271*$M$271,2)</f>
        <v>16.21</v>
      </c>
      <c r="L271" s="27">
        <f>ROUND($K$271/$E$6,3)</f>
        <v>0</v>
      </c>
      <c r="M271" s="23">
        <f>ROUND($J$271,2)</f>
        <v>16.21</v>
      </c>
    </row>
    <row r="272" spans="1:13" ht="34.5" x14ac:dyDescent="0.35">
      <c r="A272" s="22" t="s">
        <v>31</v>
      </c>
      <c r="B272" s="25" t="s">
        <v>711</v>
      </c>
      <c r="C272" s="24" t="s">
        <v>39</v>
      </c>
      <c r="D272" s="24" t="s">
        <v>712</v>
      </c>
      <c r="E272" s="45" t="s">
        <v>713</v>
      </c>
      <c r="F272" s="25" t="s">
        <v>17</v>
      </c>
      <c r="G272" s="26">
        <v>18</v>
      </c>
      <c r="H272" s="26">
        <v>18.149999999999999</v>
      </c>
      <c r="I272" s="26" t="s">
        <v>37</v>
      </c>
      <c r="J272" s="36">
        <v>22.16</v>
      </c>
      <c r="K272" s="26">
        <f>ROUND($G$272*$M$272,2)</f>
        <v>398.88</v>
      </c>
      <c r="L272" s="27">
        <f>ROUND($K$272/$E$6,3)</f>
        <v>0</v>
      </c>
      <c r="M272" s="23">
        <f>ROUND($J$272,2)</f>
        <v>22.16</v>
      </c>
    </row>
    <row r="273" spans="1:13" ht="34.5" x14ac:dyDescent="0.35">
      <c r="A273" s="22" t="s">
        <v>31</v>
      </c>
      <c r="B273" s="25" t="s">
        <v>714</v>
      </c>
      <c r="C273" s="24" t="s">
        <v>39</v>
      </c>
      <c r="D273" s="24" t="s">
        <v>715</v>
      </c>
      <c r="E273" s="45" t="s">
        <v>716</v>
      </c>
      <c r="F273" s="25" t="s">
        <v>17</v>
      </c>
      <c r="G273" s="26">
        <v>100</v>
      </c>
      <c r="H273" s="26">
        <v>14.83</v>
      </c>
      <c r="I273" s="26" t="s">
        <v>37</v>
      </c>
      <c r="J273" s="36">
        <v>18.11</v>
      </c>
      <c r="K273" s="26">
        <f>ROUND($G$273*$M$273,2)</f>
        <v>1811</v>
      </c>
      <c r="L273" s="27">
        <f>ROUND($K$273/$E$6,3)</f>
        <v>0</v>
      </c>
      <c r="M273" s="23">
        <f>ROUND($J$273,2)</f>
        <v>18.11</v>
      </c>
    </row>
    <row r="274" spans="1:13" ht="23" x14ac:dyDescent="0.35">
      <c r="A274" s="22" t="s">
        <v>31</v>
      </c>
      <c r="B274" s="25" t="s">
        <v>717</v>
      </c>
      <c r="C274" s="24" t="s">
        <v>50</v>
      </c>
      <c r="D274" s="24" t="s">
        <v>718</v>
      </c>
      <c r="E274" s="45" t="s">
        <v>719</v>
      </c>
      <c r="F274" s="25" t="s">
        <v>17</v>
      </c>
      <c r="G274" s="26">
        <v>1</v>
      </c>
      <c r="H274" s="26">
        <v>12</v>
      </c>
      <c r="I274" s="26" t="s">
        <v>37</v>
      </c>
      <c r="J274" s="36">
        <v>14.65</v>
      </c>
      <c r="K274" s="26">
        <f>ROUND($G$274*$M$274,2)</f>
        <v>14.65</v>
      </c>
      <c r="L274" s="27">
        <f>ROUND($K$274/$E$6,3)</f>
        <v>0</v>
      </c>
      <c r="M274" s="23">
        <f>ROUND($J$274,2)</f>
        <v>14.65</v>
      </c>
    </row>
    <row r="275" spans="1:13" ht="23" x14ac:dyDescent="0.35">
      <c r="A275" s="22" t="s">
        <v>31</v>
      </c>
      <c r="B275" s="25" t="s">
        <v>720</v>
      </c>
      <c r="C275" s="24" t="s">
        <v>50</v>
      </c>
      <c r="D275" s="24" t="s">
        <v>721</v>
      </c>
      <c r="E275" s="45" t="s">
        <v>722</v>
      </c>
      <c r="F275" s="25" t="s">
        <v>17</v>
      </c>
      <c r="G275" s="26">
        <v>4</v>
      </c>
      <c r="H275" s="26">
        <v>7.94</v>
      </c>
      <c r="I275" s="26" t="s">
        <v>37</v>
      </c>
      <c r="J275" s="36">
        <v>9.6999999999999993</v>
      </c>
      <c r="K275" s="26">
        <f>ROUND($G$275*$M$275,2)</f>
        <v>38.799999999999997</v>
      </c>
      <c r="L275" s="27">
        <f>ROUND($K$275/$E$6,3)</f>
        <v>0</v>
      </c>
      <c r="M275" s="23">
        <f>ROUND($J$275,2)</f>
        <v>9.6999999999999993</v>
      </c>
    </row>
    <row r="276" spans="1:13" ht="23" x14ac:dyDescent="0.35">
      <c r="A276" s="22" t="s">
        <v>31</v>
      </c>
      <c r="B276" s="25" t="s">
        <v>723</v>
      </c>
      <c r="C276" s="24" t="s">
        <v>39</v>
      </c>
      <c r="D276" s="24" t="s">
        <v>724</v>
      </c>
      <c r="E276" s="45" t="s">
        <v>725</v>
      </c>
      <c r="F276" s="25" t="s">
        <v>17</v>
      </c>
      <c r="G276" s="26">
        <v>72</v>
      </c>
      <c r="H276" s="26">
        <v>14.83</v>
      </c>
      <c r="I276" s="26" t="s">
        <v>37</v>
      </c>
      <c r="J276" s="36">
        <v>18.11</v>
      </c>
      <c r="K276" s="26">
        <f>ROUND($G$276*$M$276,2)</f>
        <v>1303.92</v>
      </c>
      <c r="L276" s="27">
        <f>ROUND($K$276/$E$6,3)</f>
        <v>0</v>
      </c>
      <c r="M276" s="23">
        <f>ROUND($J$276,2)</f>
        <v>18.11</v>
      </c>
    </row>
    <row r="277" spans="1:13" ht="34.5" x14ac:dyDescent="0.35">
      <c r="A277" s="22" t="s">
        <v>31</v>
      </c>
      <c r="B277" s="25" t="s">
        <v>726</v>
      </c>
      <c r="C277" s="24" t="s">
        <v>39</v>
      </c>
      <c r="D277" s="24" t="s">
        <v>727</v>
      </c>
      <c r="E277" s="45" t="s">
        <v>728</v>
      </c>
      <c r="F277" s="25" t="s">
        <v>17</v>
      </c>
      <c r="G277" s="26">
        <v>1</v>
      </c>
      <c r="H277" s="26">
        <v>22.77</v>
      </c>
      <c r="I277" s="26" t="s">
        <v>37</v>
      </c>
      <c r="J277" s="36">
        <v>27.81</v>
      </c>
      <c r="K277" s="26">
        <f>ROUND($G$277*$M$277,2)</f>
        <v>27.81</v>
      </c>
      <c r="L277" s="27">
        <f>ROUND($K$277/$E$6,3)</f>
        <v>0</v>
      </c>
      <c r="M277" s="23">
        <f>ROUND($J$277,2)</f>
        <v>27.81</v>
      </c>
    </row>
    <row r="278" spans="1:13" ht="34.5" x14ac:dyDescent="0.35">
      <c r="A278" s="22" t="s">
        <v>31</v>
      </c>
      <c r="B278" s="25" t="s">
        <v>729</v>
      </c>
      <c r="C278" s="24" t="s">
        <v>39</v>
      </c>
      <c r="D278" s="24" t="s">
        <v>730</v>
      </c>
      <c r="E278" s="45" t="s">
        <v>731</v>
      </c>
      <c r="F278" s="25" t="s">
        <v>17</v>
      </c>
      <c r="G278" s="26">
        <v>1</v>
      </c>
      <c r="H278" s="26">
        <v>24.65</v>
      </c>
      <c r="I278" s="26" t="s">
        <v>37</v>
      </c>
      <c r="J278" s="36">
        <v>30.1</v>
      </c>
      <c r="K278" s="26">
        <f>ROUND($G$278*$M$278,2)</f>
        <v>30.1</v>
      </c>
      <c r="L278" s="27">
        <f>ROUND($K$278/$E$6,3)</f>
        <v>0</v>
      </c>
      <c r="M278" s="23">
        <f>ROUND($J$278,2)</f>
        <v>30.1</v>
      </c>
    </row>
    <row r="279" spans="1:13" ht="34.5" x14ac:dyDescent="0.35">
      <c r="A279" s="22" t="s">
        <v>31</v>
      </c>
      <c r="B279" s="25" t="s">
        <v>732</v>
      </c>
      <c r="C279" s="24" t="s">
        <v>39</v>
      </c>
      <c r="D279" s="24" t="s">
        <v>733</v>
      </c>
      <c r="E279" s="45" t="s">
        <v>734</v>
      </c>
      <c r="F279" s="25" t="s">
        <v>17</v>
      </c>
      <c r="G279" s="26">
        <v>1</v>
      </c>
      <c r="H279" s="26">
        <v>88.46</v>
      </c>
      <c r="I279" s="26" t="s">
        <v>37</v>
      </c>
      <c r="J279" s="36">
        <v>108.03</v>
      </c>
      <c r="K279" s="26">
        <f>ROUND($G$279*$M$279,2)</f>
        <v>108.03</v>
      </c>
      <c r="L279" s="27">
        <f>ROUND($K$279/$E$6,3)</f>
        <v>0</v>
      </c>
      <c r="M279" s="23">
        <f>ROUND($J$279,2)</f>
        <v>108.03</v>
      </c>
    </row>
    <row r="280" spans="1:13" ht="34.5" x14ac:dyDescent="0.35">
      <c r="A280" s="22" t="s">
        <v>31</v>
      </c>
      <c r="B280" s="25" t="s">
        <v>735</v>
      </c>
      <c r="C280" s="24" t="s">
        <v>39</v>
      </c>
      <c r="D280" s="24" t="s">
        <v>736</v>
      </c>
      <c r="E280" s="45" t="s">
        <v>737</v>
      </c>
      <c r="F280" s="25" t="s">
        <v>17</v>
      </c>
      <c r="G280" s="26">
        <v>43</v>
      </c>
      <c r="H280" s="26">
        <v>100.77</v>
      </c>
      <c r="I280" s="26" t="s">
        <v>37</v>
      </c>
      <c r="J280" s="36">
        <v>123.06</v>
      </c>
      <c r="K280" s="26">
        <f>ROUND($G$280*$M$280,2)</f>
        <v>5291.58</v>
      </c>
      <c r="L280" s="27">
        <f>ROUND($K$280/$E$6,3)</f>
        <v>0</v>
      </c>
      <c r="M280" s="23">
        <f>ROUND($J$280,2)</f>
        <v>123.06</v>
      </c>
    </row>
    <row r="281" spans="1:13" ht="34.5" x14ac:dyDescent="0.35">
      <c r="A281" s="22" t="s">
        <v>31</v>
      </c>
      <c r="B281" s="25" t="s">
        <v>738</v>
      </c>
      <c r="C281" s="24" t="s">
        <v>39</v>
      </c>
      <c r="D281" s="24" t="s">
        <v>739</v>
      </c>
      <c r="E281" s="45" t="s">
        <v>740</v>
      </c>
      <c r="F281" s="25" t="s">
        <v>17</v>
      </c>
      <c r="G281" s="26">
        <v>1</v>
      </c>
      <c r="H281" s="26">
        <v>95.85</v>
      </c>
      <c r="I281" s="26" t="s">
        <v>37</v>
      </c>
      <c r="J281" s="36">
        <v>117.05</v>
      </c>
      <c r="K281" s="26">
        <f>ROUND($G$281*$M$281,2)</f>
        <v>117.05</v>
      </c>
      <c r="L281" s="27">
        <f>ROUND($K$281/$E$6,3)</f>
        <v>0</v>
      </c>
      <c r="M281" s="23">
        <f>ROUND($J$281,2)</f>
        <v>117.05</v>
      </c>
    </row>
    <row r="282" spans="1:13" x14ac:dyDescent="0.35">
      <c r="A282" s="22" t="s">
        <v>175</v>
      </c>
      <c r="B282" s="41" t="s">
        <v>741</v>
      </c>
      <c r="C282" s="42"/>
      <c r="D282" s="42" t="s">
        <v>26</v>
      </c>
      <c r="E282" s="50" t="s">
        <v>742</v>
      </c>
      <c r="F282" s="41"/>
      <c r="G282" s="43"/>
      <c r="H282" s="43"/>
      <c r="I282" s="43"/>
      <c r="J282" s="43"/>
      <c r="K282" s="43">
        <f>SUBTOTAL(9, $K$283:$K$283)</f>
        <v>61670.6</v>
      </c>
      <c r="L282" s="44">
        <f>ROUND($K$282/$E$6,3)</f>
        <v>4.0000000000000001E-3</v>
      </c>
      <c r="M282" s="23">
        <v>0</v>
      </c>
    </row>
    <row r="283" spans="1:13" ht="34.5" x14ac:dyDescent="0.35">
      <c r="A283" s="22" t="s">
        <v>31</v>
      </c>
      <c r="B283" s="25" t="s">
        <v>743</v>
      </c>
      <c r="C283" s="24" t="s">
        <v>744</v>
      </c>
      <c r="D283" s="24" t="s">
        <v>745</v>
      </c>
      <c r="E283" s="45" t="s">
        <v>746</v>
      </c>
      <c r="F283" s="25" t="s">
        <v>17</v>
      </c>
      <c r="G283" s="26">
        <v>1</v>
      </c>
      <c r="H283" s="26">
        <v>50500</v>
      </c>
      <c r="I283" s="26" t="s">
        <v>37</v>
      </c>
      <c r="J283" s="36">
        <v>61670.6</v>
      </c>
      <c r="K283" s="26">
        <f>ROUND($G$283*$M$283,2)</f>
        <v>61670.6</v>
      </c>
      <c r="L283" s="27">
        <f>ROUND($K$283/$E$6,3)</f>
        <v>4.0000000000000001E-3</v>
      </c>
      <c r="M283" s="23">
        <f>ROUND($J$283,2)</f>
        <v>61670.6</v>
      </c>
    </row>
    <row r="284" spans="1:13" x14ac:dyDescent="0.35">
      <c r="A284" s="22" t="s">
        <v>175</v>
      </c>
      <c r="B284" s="41" t="s">
        <v>747</v>
      </c>
      <c r="C284" s="42"/>
      <c r="D284" s="42" t="s">
        <v>26</v>
      </c>
      <c r="E284" s="50" t="s">
        <v>748</v>
      </c>
      <c r="F284" s="41"/>
      <c r="G284" s="43"/>
      <c r="H284" s="43"/>
      <c r="I284" s="43"/>
      <c r="J284" s="43"/>
      <c r="K284" s="43">
        <f>SUBTOTAL(9, $K$285:$K$286)</f>
        <v>5103.18</v>
      </c>
      <c r="L284" s="44">
        <f>ROUND($K$284/$E$6,3)</f>
        <v>0</v>
      </c>
      <c r="M284" s="23">
        <v>0</v>
      </c>
    </row>
    <row r="285" spans="1:13" ht="23" x14ac:dyDescent="0.35">
      <c r="A285" s="22" t="s">
        <v>31</v>
      </c>
      <c r="B285" s="25" t="s">
        <v>749</v>
      </c>
      <c r="C285" s="24" t="s">
        <v>39</v>
      </c>
      <c r="D285" s="24" t="s">
        <v>750</v>
      </c>
      <c r="E285" s="45" t="s">
        <v>751</v>
      </c>
      <c r="F285" s="25" t="s">
        <v>17</v>
      </c>
      <c r="G285" s="26">
        <v>2</v>
      </c>
      <c r="H285" s="26">
        <v>1496.09</v>
      </c>
      <c r="I285" s="26" t="s">
        <v>37</v>
      </c>
      <c r="J285" s="36">
        <v>1827.03</v>
      </c>
      <c r="K285" s="26">
        <f>ROUND($G$285*$M$285,2)</f>
        <v>3654.06</v>
      </c>
      <c r="L285" s="27">
        <f>ROUND($K$285/$E$6,3)</f>
        <v>0</v>
      </c>
      <c r="M285" s="23">
        <f>ROUND($J$285,2)</f>
        <v>1827.03</v>
      </c>
    </row>
    <row r="286" spans="1:13" ht="23" x14ac:dyDescent="0.35">
      <c r="A286" s="22" t="s">
        <v>31</v>
      </c>
      <c r="B286" s="25" t="s">
        <v>752</v>
      </c>
      <c r="C286" s="24" t="s">
        <v>39</v>
      </c>
      <c r="D286" s="24" t="s">
        <v>753</v>
      </c>
      <c r="E286" s="45" t="s">
        <v>754</v>
      </c>
      <c r="F286" s="25" t="s">
        <v>17</v>
      </c>
      <c r="G286" s="26">
        <v>1</v>
      </c>
      <c r="H286" s="26">
        <v>1186.6400000000001</v>
      </c>
      <c r="I286" s="26" t="s">
        <v>37</v>
      </c>
      <c r="J286" s="36">
        <v>1449.12</v>
      </c>
      <c r="K286" s="26">
        <f>ROUND($G$286*$M$286,2)</f>
        <v>1449.12</v>
      </c>
      <c r="L286" s="27">
        <f>ROUND($K$286/$E$6,3)</f>
        <v>0</v>
      </c>
      <c r="M286" s="23">
        <f>ROUND($J$286,2)</f>
        <v>1449.12</v>
      </c>
    </row>
    <row r="287" spans="1:13" x14ac:dyDescent="0.35">
      <c r="A287" s="22" t="s">
        <v>28</v>
      </c>
      <c r="B287" s="32" t="s">
        <v>755</v>
      </c>
      <c r="C287" s="33"/>
      <c r="D287" s="33" t="s">
        <v>26</v>
      </c>
      <c r="E287" s="48" t="s">
        <v>756</v>
      </c>
      <c r="F287" s="32"/>
      <c r="G287" s="34"/>
      <c r="H287" s="34"/>
      <c r="I287" s="34"/>
      <c r="J287" s="34"/>
      <c r="K287" s="34">
        <f>SUBTOTAL(9, $K$288:$K$302)</f>
        <v>35590.759999999995</v>
      </c>
      <c r="L287" s="35">
        <f>ROUND($K$287/$E$6,3)</f>
        <v>2E-3</v>
      </c>
      <c r="M287" s="23">
        <v>0</v>
      </c>
    </row>
    <row r="288" spans="1:13" ht="23" x14ac:dyDescent="0.35">
      <c r="A288" s="22" t="s">
        <v>31</v>
      </c>
      <c r="B288" s="25" t="s">
        <v>757</v>
      </c>
      <c r="C288" s="24" t="s">
        <v>50</v>
      </c>
      <c r="D288" s="24" t="s">
        <v>758</v>
      </c>
      <c r="E288" s="45" t="s">
        <v>759</v>
      </c>
      <c r="F288" s="25" t="s">
        <v>62</v>
      </c>
      <c r="G288" s="26">
        <v>3.18</v>
      </c>
      <c r="H288" s="26">
        <v>169.1</v>
      </c>
      <c r="I288" s="26" t="s">
        <v>37</v>
      </c>
      <c r="J288" s="36">
        <v>206.5</v>
      </c>
      <c r="K288" s="26">
        <f>ROUND($G$288*$M$288,2)</f>
        <v>656.67</v>
      </c>
      <c r="L288" s="27">
        <f>ROUND($K$288/$E$6,3)</f>
        <v>0</v>
      </c>
      <c r="M288" s="23">
        <f>ROUND($J$288,2)</f>
        <v>206.5</v>
      </c>
    </row>
    <row r="289" spans="1:13" ht="23" x14ac:dyDescent="0.35">
      <c r="A289" s="22" t="s">
        <v>31</v>
      </c>
      <c r="B289" s="25" t="s">
        <v>760</v>
      </c>
      <c r="C289" s="24" t="s">
        <v>50</v>
      </c>
      <c r="D289" s="24" t="s">
        <v>761</v>
      </c>
      <c r="E289" s="45" t="s">
        <v>762</v>
      </c>
      <c r="F289" s="25" t="s">
        <v>62</v>
      </c>
      <c r="G289" s="26">
        <v>20.309999999999999</v>
      </c>
      <c r="H289" s="26">
        <v>139.63999999999999</v>
      </c>
      <c r="I289" s="26" t="s">
        <v>37</v>
      </c>
      <c r="J289" s="36">
        <v>170.53</v>
      </c>
      <c r="K289" s="26">
        <f>ROUND($G$289*$M$289,2)</f>
        <v>3463.46</v>
      </c>
      <c r="L289" s="27">
        <f>ROUND($K$289/$E$6,3)</f>
        <v>0</v>
      </c>
      <c r="M289" s="23">
        <f>ROUND($J$289,2)</f>
        <v>170.53</v>
      </c>
    </row>
    <row r="290" spans="1:13" ht="23" x14ac:dyDescent="0.35">
      <c r="A290" s="22" t="s">
        <v>31</v>
      </c>
      <c r="B290" s="25" t="s">
        <v>763</v>
      </c>
      <c r="C290" s="24" t="s">
        <v>50</v>
      </c>
      <c r="D290" s="24" t="s">
        <v>764</v>
      </c>
      <c r="E290" s="45" t="s">
        <v>765</v>
      </c>
      <c r="F290" s="25" t="s">
        <v>62</v>
      </c>
      <c r="G290" s="26">
        <v>46.4</v>
      </c>
      <c r="H290" s="26">
        <v>110.86</v>
      </c>
      <c r="I290" s="26" t="s">
        <v>37</v>
      </c>
      <c r="J290" s="36">
        <v>135.38</v>
      </c>
      <c r="K290" s="26">
        <f>ROUND($G$290*$M$290,2)</f>
        <v>6281.63</v>
      </c>
      <c r="L290" s="27">
        <f>ROUND($K$290/$E$6,3)</f>
        <v>0</v>
      </c>
      <c r="M290" s="23">
        <f>ROUND($J$290,2)</f>
        <v>135.38</v>
      </c>
    </row>
    <row r="291" spans="1:13" ht="23" x14ac:dyDescent="0.35">
      <c r="A291" s="22" t="s">
        <v>31</v>
      </c>
      <c r="B291" s="25" t="s">
        <v>766</v>
      </c>
      <c r="C291" s="24" t="s">
        <v>39</v>
      </c>
      <c r="D291" s="24" t="s">
        <v>767</v>
      </c>
      <c r="E291" s="45" t="s">
        <v>768</v>
      </c>
      <c r="F291" s="25" t="s">
        <v>62</v>
      </c>
      <c r="G291" s="26">
        <v>13.58</v>
      </c>
      <c r="H291" s="26">
        <v>25.37</v>
      </c>
      <c r="I291" s="26" t="s">
        <v>37</v>
      </c>
      <c r="J291" s="36">
        <v>30.98</v>
      </c>
      <c r="K291" s="26">
        <f>ROUND($G$291*$M$291,2)</f>
        <v>420.71</v>
      </c>
      <c r="L291" s="27">
        <f>ROUND($K$291/$E$6,3)</f>
        <v>0</v>
      </c>
      <c r="M291" s="23">
        <f>ROUND($J$291,2)</f>
        <v>30.98</v>
      </c>
    </row>
    <row r="292" spans="1:13" ht="23" x14ac:dyDescent="0.35">
      <c r="A292" s="22" t="s">
        <v>31</v>
      </c>
      <c r="B292" s="25" t="s">
        <v>769</v>
      </c>
      <c r="C292" s="24" t="s">
        <v>39</v>
      </c>
      <c r="D292" s="24" t="s">
        <v>770</v>
      </c>
      <c r="E292" s="45" t="s">
        <v>771</v>
      </c>
      <c r="F292" s="25" t="s">
        <v>62</v>
      </c>
      <c r="G292" s="26">
        <v>155.13999999999999</v>
      </c>
      <c r="H292" s="26">
        <v>54.73</v>
      </c>
      <c r="I292" s="26" t="s">
        <v>37</v>
      </c>
      <c r="J292" s="36">
        <v>66.84</v>
      </c>
      <c r="K292" s="26">
        <f>ROUND($G$292*$M$292,2)</f>
        <v>10369.56</v>
      </c>
      <c r="L292" s="27">
        <f>ROUND($K$292/$E$6,3)</f>
        <v>1E-3</v>
      </c>
      <c r="M292" s="23">
        <f>ROUND($J$292,2)</f>
        <v>66.84</v>
      </c>
    </row>
    <row r="293" spans="1:13" ht="23" x14ac:dyDescent="0.35">
      <c r="A293" s="22" t="s">
        <v>31</v>
      </c>
      <c r="B293" s="25" t="s">
        <v>772</v>
      </c>
      <c r="C293" s="24" t="s">
        <v>39</v>
      </c>
      <c r="D293" s="24" t="s">
        <v>773</v>
      </c>
      <c r="E293" s="45" t="s">
        <v>774</v>
      </c>
      <c r="F293" s="25" t="s">
        <v>62</v>
      </c>
      <c r="G293" s="26">
        <v>12.01</v>
      </c>
      <c r="H293" s="26">
        <v>69.650000000000006</v>
      </c>
      <c r="I293" s="26" t="s">
        <v>37</v>
      </c>
      <c r="J293" s="36">
        <v>85.06</v>
      </c>
      <c r="K293" s="26">
        <f>ROUND($G$293*$M$293,2)</f>
        <v>1021.57</v>
      </c>
      <c r="L293" s="27">
        <f>ROUND($K$293/$E$6,3)</f>
        <v>0</v>
      </c>
      <c r="M293" s="23">
        <f>ROUND($J$293,2)</f>
        <v>85.06</v>
      </c>
    </row>
    <row r="294" spans="1:13" ht="23" x14ac:dyDescent="0.35">
      <c r="A294" s="22" t="s">
        <v>31</v>
      </c>
      <c r="B294" s="25" t="s">
        <v>775</v>
      </c>
      <c r="C294" s="24" t="s">
        <v>39</v>
      </c>
      <c r="D294" s="24" t="s">
        <v>776</v>
      </c>
      <c r="E294" s="45" t="s">
        <v>777</v>
      </c>
      <c r="F294" s="25" t="s">
        <v>17</v>
      </c>
      <c r="G294" s="26">
        <v>7</v>
      </c>
      <c r="H294" s="26">
        <v>45.29</v>
      </c>
      <c r="I294" s="26" t="s">
        <v>37</v>
      </c>
      <c r="J294" s="36">
        <v>55.31</v>
      </c>
      <c r="K294" s="26">
        <f>ROUND($G$294*$M$294,2)</f>
        <v>387.17</v>
      </c>
      <c r="L294" s="27">
        <f>ROUND($K$294/$E$6,3)</f>
        <v>0</v>
      </c>
      <c r="M294" s="23">
        <f>ROUND($J$294,2)</f>
        <v>55.31</v>
      </c>
    </row>
    <row r="295" spans="1:13" ht="23" x14ac:dyDescent="0.35">
      <c r="A295" s="22" t="s">
        <v>31</v>
      </c>
      <c r="B295" s="25" t="s">
        <v>778</v>
      </c>
      <c r="C295" s="24" t="s">
        <v>39</v>
      </c>
      <c r="D295" s="24" t="s">
        <v>779</v>
      </c>
      <c r="E295" s="45" t="s">
        <v>780</v>
      </c>
      <c r="F295" s="25" t="s">
        <v>17</v>
      </c>
      <c r="G295" s="26">
        <v>11</v>
      </c>
      <c r="H295" s="26">
        <v>38.99</v>
      </c>
      <c r="I295" s="26" t="s">
        <v>37</v>
      </c>
      <c r="J295" s="36">
        <v>47.61</v>
      </c>
      <c r="K295" s="26">
        <f>ROUND($G$295*$M$295,2)</f>
        <v>523.71</v>
      </c>
      <c r="L295" s="27">
        <f>ROUND($K$295/$E$6,3)</f>
        <v>0</v>
      </c>
      <c r="M295" s="23">
        <f>ROUND($J$295,2)</f>
        <v>47.61</v>
      </c>
    </row>
    <row r="296" spans="1:13" ht="23" x14ac:dyDescent="0.35">
      <c r="A296" s="22" t="s">
        <v>31</v>
      </c>
      <c r="B296" s="25" t="s">
        <v>781</v>
      </c>
      <c r="C296" s="24" t="s">
        <v>39</v>
      </c>
      <c r="D296" s="24" t="s">
        <v>782</v>
      </c>
      <c r="E296" s="45" t="s">
        <v>783</v>
      </c>
      <c r="F296" s="25" t="s">
        <v>17</v>
      </c>
      <c r="G296" s="26">
        <v>3</v>
      </c>
      <c r="H296" s="26">
        <v>16.37</v>
      </c>
      <c r="I296" s="26" t="s">
        <v>37</v>
      </c>
      <c r="J296" s="36">
        <v>19.989999999999998</v>
      </c>
      <c r="K296" s="26">
        <f>ROUND($G$296*$M$296,2)</f>
        <v>59.97</v>
      </c>
      <c r="L296" s="27">
        <f>ROUND($K$296/$E$6,3)</f>
        <v>0</v>
      </c>
      <c r="M296" s="23">
        <f>ROUND($J$296,2)</f>
        <v>19.989999999999998</v>
      </c>
    </row>
    <row r="297" spans="1:13" ht="23" x14ac:dyDescent="0.35">
      <c r="A297" s="22" t="s">
        <v>31</v>
      </c>
      <c r="B297" s="25" t="s">
        <v>784</v>
      </c>
      <c r="C297" s="24" t="s">
        <v>39</v>
      </c>
      <c r="D297" s="24" t="s">
        <v>785</v>
      </c>
      <c r="E297" s="45" t="s">
        <v>786</v>
      </c>
      <c r="F297" s="25" t="s">
        <v>17</v>
      </c>
      <c r="G297" s="26">
        <v>21</v>
      </c>
      <c r="H297" s="26">
        <v>37.97</v>
      </c>
      <c r="I297" s="26" t="s">
        <v>37</v>
      </c>
      <c r="J297" s="36">
        <v>46.37</v>
      </c>
      <c r="K297" s="26">
        <f>ROUND($G$297*$M$297,2)</f>
        <v>973.77</v>
      </c>
      <c r="L297" s="27">
        <f>ROUND($K$297/$E$6,3)</f>
        <v>0</v>
      </c>
      <c r="M297" s="23">
        <f>ROUND($J$297,2)</f>
        <v>46.37</v>
      </c>
    </row>
    <row r="298" spans="1:13" ht="23" x14ac:dyDescent="0.35">
      <c r="A298" s="22" t="s">
        <v>31</v>
      </c>
      <c r="B298" s="25" t="s">
        <v>787</v>
      </c>
      <c r="C298" s="24" t="s">
        <v>50</v>
      </c>
      <c r="D298" s="24" t="s">
        <v>788</v>
      </c>
      <c r="E298" s="45" t="s">
        <v>789</v>
      </c>
      <c r="F298" s="25" t="s">
        <v>17</v>
      </c>
      <c r="G298" s="26">
        <v>3</v>
      </c>
      <c r="H298" s="26">
        <v>48.47</v>
      </c>
      <c r="I298" s="26" t="s">
        <v>37</v>
      </c>
      <c r="J298" s="36">
        <v>59.19</v>
      </c>
      <c r="K298" s="26">
        <f>ROUND($G$298*$M$298,2)</f>
        <v>177.57</v>
      </c>
      <c r="L298" s="27">
        <f>ROUND($K$298/$E$6,3)</f>
        <v>0</v>
      </c>
      <c r="M298" s="23">
        <f>ROUND($J$298,2)</f>
        <v>59.19</v>
      </c>
    </row>
    <row r="299" spans="1:13" ht="23" x14ac:dyDescent="0.35">
      <c r="A299" s="22" t="s">
        <v>31</v>
      </c>
      <c r="B299" s="25" t="s">
        <v>790</v>
      </c>
      <c r="C299" s="24" t="s">
        <v>50</v>
      </c>
      <c r="D299" s="24" t="s">
        <v>791</v>
      </c>
      <c r="E299" s="45" t="s">
        <v>792</v>
      </c>
      <c r="F299" s="25" t="s">
        <v>17</v>
      </c>
      <c r="G299" s="26">
        <v>1</v>
      </c>
      <c r="H299" s="26">
        <v>122.13</v>
      </c>
      <c r="I299" s="26" t="s">
        <v>37</v>
      </c>
      <c r="J299" s="36">
        <v>149.15</v>
      </c>
      <c r="K299" s="26">
        <f>ROUND($G$299*$M$299,2)</f>
        <v>149.15</v>
      </c>
      <c r="L299" s="27">
        <f>ROUND($K$299/$E$6,3)</f>
        <v>0</v>
      </c>
      <c r="M299" s="23">
        <f>ROUND($J$299,2)</f>
        <v>149.15</v>
      </c>
    </row>
    <row r="300" spans="1:13" ht="23" x14ac:dyDescent="0.35">
      <c r="A300" s="22" t="s">
        <v>31</v>
      </c>
      <c r="B300" s="25" t="s">
        <v>793</v>
      </c>
      <c r="C300" s="24" t="s">
        <v>39</v>
      </c>
      <c r="D300" s="24" t="s">
        <v>794</v>
      </c>
      <c r="E300" s="45" t="s">
        <v>795</v>
      </c>
      <c r="F300" s="25" t="s">
        <v>17</v>
      </c>
      <c r="G300" s="26">
        <v>1</v>
      </c>
      <c r="H300" s="26">
        <v>19.260000000000002</v>
      </c>
      <c r="I300" s="26" t="s">
        <v>37</v>
      </c>
      <c r="J300" s="36">
        <v>23.52</v>
      </c>
      <c r="K300" s="26">
        <f>ROUND($G$300*$M$300,2)</f>
        <v>23.52</v>
      </c>
      <c r="L300" s="27">
        <f>ROUND($K$300/$E$6,3)</f>
        <v>0</v>
      </c>
      <c r="M300" s="23">
        <f>ROUND($J$300,2)</f>
        <v>23.52</v>
      </c>
    </row>
    <row r="301" spans="1:13" ht="23" x14ac:dyDescent="0.35">
      <c r="A301" s="22" t="s">
        <v>31</v>
      </c>
      <c r="B301" s="25" t="s">
        <v>796</v>
      </c>
      <c r="C301" s="24" t="s">
        <v>39</v>
      </c>
      <c r="D301" s="24" t="s">
        <v>797</v>
      </c>
      <c r="E301" s="45" t="s">
        <v>798</v>
      </c>
      <c r="F301" s="25" t="s">
        <v>17</v>
      </c>
      <c r="G301" s="26">
        <v>3</v>
      </c>
      <c r="H301" s="26">
        <v>66.23</v>
      </c>
      <c r="I301" s="26" t="s">
        <v>37</v>
      </c>
      <c r="J301" s="36">
        <v>80.88</v>
      </c>
      <c r="K301" s="26">
        <f>ROUND($G$301*$M$301,2)</f>
        <v>242.64</v>
      </c>
      <c r="L301" s="27">
        <f>ROUND($K$301/$E$6,3)</f>
        <v>0</v>
      </c>
      <c r="M301" s="23">
        <f>ROUND($J$301,2)</f>
        <v>80.88</v>
      </c>
    </row>
    <row r="302" spans="1:13" ht="46" x14ac:dyDescent="0.35">
      <c r="A302" s="22" t="s">
        <v>31</v>
      </c>
      <c r="B302" s="25" t="s">
        <v>799</v>
      </c>
      <c r="C302" s="24" t="s">
        <v>50</v>
      </c>
      <c r="D302" s="24" t="s">
        <v>800</v>
      </c>
      <c r="E302" s="45" t="s">
        <v>801</v>
      </c>
      <c r="F302" s="25" t="s">
        <v>17</v>
      </c>
      <c r="G302" s="26">
        <v>13</v>
      </c>
      <c r="H302" s="26">
        <v>682.79</v>
      </c>
      <c r="I302" s="26" t="s">
        <v>37</v>
      </c>
      <c r="J302" s="36">
        <v>833.82</v>
      </c>
      <c r="K302" s="26">
        <f>ROUND($G$302*$M$302,2)</f>
        <v>10839.66</v>
      </c>
      <c r="L302" s="27">
        <f>ROUND($K$302/$E$6,3)</f>
        <v>1E-3</v>
      </c>
      <c r="M302" s="23">
        <f>ROUND($J$302,2)</f>
        <v>833.82</v>
      </c>
    </row>
    <row r="303" spans="1:13" x14ac:dyDescent="0.35">
      <c r="A303" s="22" t="s">
        <v>28</v>
      </c>
      <c r="B303" s="32" t="s">
        <v>802</v>
      </c>
      <c r="C303" s="33"/>
      <c r="D303" s="33" t="s">
        <v>26</v>
      </c>
      <c r="E303" s="48" t="s">
        <v>803</v>
      </c>
      <c r="F303" s="32"/>
      <c r="G303" s="34"/>
      <c r="H303" s="34"/>
      <c r="I303" s="34"/>
      <c r="J303" s="34"/>
      <c r="K303" s="34">
        <f>SUBTOTAL(9, $K$304:$K$350)</f>
        <v>74135.520000000004</v>
      </c>
      <c r="L303" s="35">
        <f>ROUND($K$303/$E$6,3)</f>
        <v>4.0000000000000001E-3</v>
      </c>
      <c r="M303" s="23">
        <v>0</v>
      </c>
    </row>
    <row r="304" spans="1:13" x14ac:dyDescent="0.35">
      <c r="A304" s="22" t="s">
        <v>175</v>
      </c>
      <c r="B304" s="41" t="s">
        <v>804</v>
      </c>
      <c r="C304" s="42"/>
      <c r="D304" s="42" t="s">
        <v>26</v>
      </c>
      <c r="E304" s="50" t="s">
        <v>805</v>
      </c>
      <c r="F304" s="41"/>
      <c r="G304" s="43"/>
      <c r="H304" s="43"/>
      <c r="I304" s="43"/>
      <c r="J304" s="43"/>
      <c r="K304" s="43">
        <f>SUBTOTAL(9, $K$305:$K$347)</f>
        <v>53463.610000000008</v>
      </c>
      <c r="L304" s="44">
        <f>ROUND($K$304/$E$6,3)</f>
        <v>3.0000000000000001E-3</v>
      </c>
      <c r="M304" s="23">
        <v>0</v>
      </c>
    </row>
    <row r="305" spans="1:13" ht="23" x14ac:dyDescent="0.35">
      <c r="A305" s="22" t="s">
        <v>31</v>
      </c>
      <c r="B305" s="25" t="s">
        <v>806</v>
      </c>
      <c r="C305" s="24" t="s">
        <v>39</v>
      </c>
      <c r="D305" s="24" t="s">
        <v>807</v>
      </c>
      <c r="E305" s="45" t="s">
        <v>808</v>
      </c>
      <c r="F305" s="25" t="s">
        <v>62</v>
      </c>
      <c r="G305" s="26">
        <v>13.84</v>
      </c>
      <c r="H305" s="26">
        <v>24.58</v>
      </c>
      <c r="I305" s="26" t="s">
        <v>37</v>
      </c>
      <c r="J305" s="36">
        <v>30.02</v>
      </c>
      <c r="K305" s="26">
        <f>ROUND($G$305*$M$305,2)</f>
        <v>415.48</v>
      </c>
      <c r="L305" s="27">
        <f>ROUND($K$305/$E$6,3)</f>
        <v>0</v>
      </c>
      <c r="M305" s="23">
        <f>ROUND($J$305,2)</f>
        <v>30.02</v>
      </c>
    </row>
    <row r="306" spans="1:13" ht="23" x14ac:dyDescent="0.35">
      <c r="A306" s="22" t="s">
        <v>31</v>
      </c>
      <c r="B306" s="25" t="s">
        <v>809</v>
      </c>
      <c r="C306" s="24" t="s">
        <v>39</v>
      </c>
      <c r="D306" s="24" t="s">
        <v>810</v>
      </c>
      <c r="E306" s="45" t="s">
        <v>811</v>
      </c>
      <c r="F306" s="25" t="s">
        <v>62</v>
      </c>
      <c r="G306" s="26">
        <v>60.28</v>
      </c>
      <c r="H306" s="26">
        <v>60.87</v>
      </c>
      <c r="I306" s="26" t="s">
        <v>37</v>
      </c>
      <c r="J306" s="36">
        <v>74.33</v>
      </c>
      <c r="K306" s="26">
        <f>ROUND($G$306*$M$306,2)</f>
        <v>4480.6099999999997</v>
      </c>
      <c r="L306" s="27">
        <f>ROUND($K$306/$E$6,3)</f>
        <v>0</v>
      </c>
      <c r="M306" s="23">
        <f>ROUND($J$306,2)</f>
        <v>74.33</v>
      </c>
    </row>
    <row r="307" spans="1:13" ht="23" x14ac:dyDescent="0.35">
      <c r="A307" s="22" t="s">
        <v>31</v>
      </c>
      <c r="B307" s="25" t="s">
        <v>812</v>
      </c>
      <c r="C307" s="24" t="s">
        <v>39</v>
      </c>
      <c r="D307" s="24" t="s">
        <v>813</v>
      </c>
      <c r="E307" s="45" t="s">
        <v>814</v>
      </c>
      <c r="F307" s="25" t="s">
        <v>62</v>
      </c>
      <c r="G307" s="26">
        <v>79.89</v>
      </c>
      <c r="H307" s="26">
        <v>25.61</v>
      </c>
      <c r="I307" s="26" t="s">
        <v>37</v>
      </c>
      <c r="J307" s="36">
        <v>31.27</v>
      </c>
      <c r="K307" s="26">
        <f>ROUND($G$307*$M$307,2)</f>
        <v>2498.16</v>
      </c>
      <c r="L307" s="27">
        <f>ROUND($K$307/$E$6,3)</f>
        <v>0</v>
      </c>
      <c r="M307" s="23">
        <f>ROUND($J$307,2)</f>
        <v>31.27</v>
      </c>
    </row>
    <row r="308" spans="1:13" ht="23" x14ac:dyDescent="0.35">
      <c r="A308" s="22" t="s">
        <v>31</v>
      </c>
      <c r="B308" s="25" t="s">
        <v>815</v>
      </c>
      <c r="C308" s="24" t="s">
        <v>39</v>
      </c>
      <c r="D308" s="24" t="s">
        <v>816</v>
      </c>
      <c r="E308" s="45" t="s">
        <v>817</v>
      </c>
      <c r="F308" s="25" t="s">
        <v>62</v>
      </c>
      <c r="G308" s="26">
        <v>228.01</v>
      </c>
      <c r="H308" s="26">
        <v>13.99</v>
      </c>
      <c r="I308" s="26" t="s">
        <v>37</v>
      </c>
      <c r="J308" s="36">
        <v>17.079999999999998</v>
      </c>
      <c r="K308" s="26">
        <f>ROUND($G$308*$M$308,2)</f>
        <v>3894.41</v>
      </c>
      <c r="L308" s="27">
        <f>ROUND($K$308/$E$6,3)</f>
        <v>0</v>
      </c>
      <c r="M308" s="23">
        <f>ROUND($J$308,2)</f>
        <v>17.079999999999998</v>
      </c>
    </row>
    <row r="309" spans="1:13" ht="23" x14ac:dyDescent="0.35">
      <c r="A309" s="22" t="s">
        <v>31</v>
      </c>
      <c r="B309" s="25" t="s">
        <v>818</v>
      </c>
      <c r="C309" s="24" t="s">
        <v>39</v>
      </c>
      <c r="D309" s="24" t="s">
        <v>819</v>
      </c>
      <c r="E309" s="45" t="s">
        <v>820</v>
      </c>
      <c r="F309" s="25" t="s">
        <v>62</v>
      </c>
      <c r="G309" s="26">
        <v>147.46</v>
      </c>
      <c r="H309" s="26">
        <v>31.02</v>
      </c>
      <c r="I309" s="26" t="s">
        <v>37</v>
      </c>
      <c r="J309" s="36">
        <v>37.880000000000003</v>
      </c>
      <c r="K309" s="26">
        <f>ROUND($G$309*$M$309,2)</f>
        <v>5585.78</v>
      </c>
      <c r="L309" s="27">
        <f>ROUND($K$309/$E$6,3)</f>
        <v>0</v>
      </c>
      <c r="M309" s="23">
        <f>ROUND($J$309,2)</f>
        <v>37.880000000000003</v>
      </c>
    </row>
    <row r="310" spans="1:13" ht="23" x14ac:dyDescent="0.35">
      <c r="A310" s="22" t="s">
        <v>31</v>
      </c>
      <c r="B310" s="25" t="s">
        <v>821</v>
      </c>
      <c r="C310" s="24" t="s">
        <v>39</v>
      </c>
      <c r="D310" s="24" t="s">
        <v>822</v>
      </c>
      <c r="E310" s="45" t="s">
        <v>823</v>
      </c>
      <c r="F310" s="25" t="s">
        <v>17</v>
      </c>
      <c r="G310" s="26">
        <v>15</v>
      </c>
      <c r="H310" s="26">
        <v>80.19</v>
      </c>
      <c r="I310" s="26" t="s">
        <v>37</v>
      </c>
      <c r="J310" s="36">
        <v>97.93</v>
      </c>
      <c r="K310" s="26">
        <f>ROUND($G$310*$M$310,2)</f>
        <v>1468.95</v>
      </c>
      <c r="L310" s="27">
        <f>ROUND($K$310/$E$6,3)</f>
        <v>0</v>
      </c>
      <c r="M310" s="23">
        <f>ROUND($J$310,2)</f>
        <v>97.93</v>
      </c>
    </row>
    <row r="311" spans="1:13" ht="23" x14ac:dyDescent="0.35">
      <c r="A311" s="22" t="s">
        <v>31</v>
      </c>
      <c r="B311" s="25" t="s">
        <v>824</v>
      </c>
      <c r="C311" s="24" t="s">
        <v>39</v>
      </c>
      <c r="D311" s="24" t="s">
        <v>825</v>
      </c>
      <c r="E311" s="45" t="s">
        <v>826</v>
      </c>
      <c r="F311" s="25" t="s">
        <v>17</v>
      </c>
      <c r="G311" s="26">
        <v>7</v>
      </c>
      <c r="H311" s="26">
        <v>56.92</v>
      </c>
      <c r="I311" s="26" t="s">
        <v>37</v>
      </c>
      <c r="J311" s="36">
        <v>69.510000000000005</v>
      </c>
      <c r="K311" s="26">
        <f>ROUND($G$311*$M$311,2)</f>
        <v>486.57</v>
      </c>
      <c r="L311" s="27">
        <f>ROUND($K$311/$E$6,3)</f>
        <v>0</v>
      </c>
      <c r="M311" s="23">
        <f>ROUND($J$311,2)</f>
        <v>69.510000000000005</v>
      </c>
    </row>
    <row r="312" spans="1:13" ht="23" x14ac:dyDescent="0.35">
      <c r="A312" s="22" t="s">
        <v>31</v>
      </c>
      <c r="B312" s="25" t="s">
        <v>827</v>
      </c>
      <c r="C312" s="24" t="s">
        <v>39</v>
      </c>
      <c r="D312" s="24" t="s">
        <v>828</v>
      </c>
      <c r="E312" s="45" t="s">
        <v>829</v>
      </c>
      <c r="F312" s="25" t="s">
        <v>17</v>
      </c>
      <c r="G312" s="26">
        <v>5</v>
      </c>
      <c r="H312" s="26">
        <v>117.08</v>
      </c>
      <c r="I312" s="26" t="s">
        <v>37</v>
      </c>
      <c r="J312" s="36">
        <v>142.97999999999999</v>
      </c>
      <c r="K312" s="26">
        <f>ROUND($G$312*$M$312,2)</f>
        <v>714.9</v>
      </c>
      <c r="L312" s="27">
        <f>ROUND($K$312/$E$6,3)</f>
        <v>0</v>
      </c>
      <c r="M312" s="23">
        <f>ROUND($J$312,2)</f>
        <v>142.97999999999999</v>
      </c>
    </row>
    <row r="313" spans="1:13" ht="23" x14ac:dyDescent="0.35">
      <c r="A313" s="22" t="s">
        <v>31</v>
      </c>
      <c r="B313" s="25" t="s">
        <v>830</v>
      </c>
      <c r="C313" s="24" t="s">
        <v>39</v>
      </c>
      <c r="D313" s="24" t="s">
        <v>825</v>
      </c>
      <c r="E313" s="45" t="s">
        <v>831</v>
      </c>
      <c r="F313" s="25" t="s">
        <v>17</v>
      </c>
      <c r="G313" s="26">
        <v>3</v>
      </c>
      <c r="H313" s="26">
        <v>56.92</v>
      </c>
      <c r="I313" s="26" t="s">
        <v>37</v>
      </c>
      <c r="J313" s="36">
        <v>69.510000000000005</v>
      </c>
      <c r="K313" s="26">
        <f>ROUND($G$313*$M$313,2)</f>
        <v>208.53</v>
      </c>
      <c r="L313" s="27">
        <f>ROUND($K$313/$E$6,3)</f>
        <v>0</v>
      </c>
      <c r="M313" s="23">
        <f>ROUND($J$313,2)</f>
        <v>69.510000000000005</v>
      </c>
    </row>
    <row r="314" spans="1:13" ht="23" x14ac:dyDescent="0.35">
      <c r="A314" s="22" t="s">
        <v>31</v>
      </c>
      <c r="B314" s="25" t="s">
        <v>832</v>
      </c>
      <c r="C314" s="24" t="s">
        <v>39</v>
      </c>
      <c r="D314" s="24" t="s">
        <v>833</v>
      </c>
      <c r="E314" s="45" t="s">
        <v>834</v>
      </c>
      <c r="F314" s="25" t="s">
        <v>17</v>
      </c>
      <c r="G314" s="26">
        <v>5</v>
      </c>
      <c r="H314" s="26">
        <v>23.07</v>
      </c>
      <c r="I314" s="26" t="s">
        <v>37</v>
      </c>
      <c r="J314" s="36">
        <v>28.17</v>
      </c>
      <c r="K314" s="26">
        <f>ROUND($G$314*$M$314,2)</f>
        <v>140.85</v>
      </c>
      <c r="L314" s="27">
        <f>ROUND($K$314/$E$6,3)</f>
        <v>0</v>
      </c>
      <c r="M314" s="23">
        <f>ROUND($J$314,2)</f>
        <v>28.17</v>
      </c>
    </row>
    <row r="315" spans="1:13" ht="23" x14ac:dyDescent="0.35">
      <c r="A315" s="22" t="s">
        <v>31</v>
      </c>
      <c r="B315" s="25" t="s">
        <v>835</v>
      </c>
      <c r="C315" s="24" t="s">
        <v>39</v>
      </c>
      <c r="D315" s="24" t="s">
        <v>836</v>
      </c>
      <c r="E315" s="45" t="s">
        <v>837</v>
      </c>
      <c r="F315" s="25" t="s">
        <v>17</v>
      </c>
      <c r="G315" s="26">
        <v>12</v>
      </c>
      <c r="H315" s="26">
        <v>30.87</v>
      </c>
      <c r="I315" s="26" t="s">
        <v>37</v>
      </c>
      <c r="J315" s="36">
        <v>37.700000000000003</v>
      </c>
      <c r="K315" s="26">
        <f>ROUND($G$315*$M$315,2)</f>
        <v>452.4</v>
      </c>
      <c r="L315" s="27">
        <f>ROUND($K$315/$E$6,3)</f>
        <v>0</v>
      </c>
      <c r="M315" s="23">
        <f>ROUND($J$315,2)</f>
        <v>37.700000000000003</v>
      </c>
    </row>
    <row r="316" spans="1:13" ht="23" x14ac:dyDescent="0.35">
      <c r="A316" s="22" t="s">
        <v>31</v>
      </c>
      <c r="B316" s="25" t="s">
        <v>838</v>
      </c>
      <c r="C316" s="24" t="s">
        <v>39</v>
      </c>
      <c r="D316" s="24" t="s">
        <v>839</v>
      </c>
      <c r="E316" s="45" t="s">
        <v>840</v>
      </c>
      <c r="F316" s="25" t="s">
        <v>17</v>
      </c>
      <c r="G316" s="26">
        <v>36</v>
      </c>
      <c r="H316" s="26">
        <v>10.77</v>
      </c>
      <c r="I316" s="26" t="s">
        <v>37</v>
      </c>
      <c r="J316" s="36">
        <v>13.15</v>
      </c>
      <c r="K316" s="26">
        <f>ROUND($G$316*$M$316,2)</f>
        <v>473.4</v>
      </c>
      <c r="L316" s="27">
        <f>ROUND($K$316/$E$6,3)</f>
        <v>0</v>
      </c>
      <c r="M316" s="23">
        <f>ROUND($J$316,2)</f>
        <v>13.15</v>
      </c>
    </row>
    <row r="317" spans="1:13" ht="23" x14ac:dyDescent="0.35">
      <c r="A317" s="22" t="s">
        <v>31</v>
      </c>
      <c r="B317" s="25" t="s">
        <v>841</v>
      </c>
      <c r="C317" s="24" t="s">
        <v>39</v>
      </c>
      <c r="D317" s="24" t="s">
        <v>842</v>
      </c>
      <c r="E317" s="45" t="s">
        <v>843</v>
      </c>
      <c r="F317" s="25" t="s">
        <v>17</v>
      </c>
      <c r="G317" s="26">
        <v>56</v>
      </c>
      <c r="H317" s="26">
        <v>12.65</v>
      </c>
      <c r="I317" s="26" t="s">
        <v>37</v>
      </c>
      <c r="J317" s="36">
        <v>15.45</v>
      </c>
      <c r="K317" s="26">
        <f>ROUND($G$317*$M$317,2)</f>
        <v>865.2</v>
      </c>
      <c r="L317" s="27">
        <f>ROUND($K$317/$E$6,3)</f>
        <v>0</v>
      </c>
      <c r="M317" s="23">
        <f>ROUND($J$317,2)</f>
        <v>15.45</v>
      </c>
    </row>
    <row r="318" spans="1:13" ht="23" x14ac:dyDescent="0.35">
      <c r="A318" s="22" t="s">
        <v>31</v>
      </c>
      <c r="B318" s="25" t="s">
        <v>844</v>
      </c>
      <c r="C318" s="24" t="s">
        <v>39</v>
      </c>
      <c r="D318" s="24" t="s">
        <v>839</v>
      </c>
      <c r="E318" s="45" t="s">
        <v>845</v>
      </c>
      <c r="F318" s="25" t="s">
        <v>17</v>
      </c>
      <c r="G318" s="26">
        <v>1</v>
      </c>
      <c r="H318" s="26">
        <v>10.77</v>
      </c>
      <c r="I318" s="26" t="s">
        <v>37</v>
      </c>
      <c r="J318" s="36">
        <v>13.15</v>
      </c>
      <c r="K318" s="26">
        <f>ROUND($G$318*$M$318,2)</f>
        <v>13.15</v>
      </c>
      <c r="L318" s="27">
        <f>ROUND($K$318/$E$6,3)</f>
        <v>0</v>
      </c>
      <c r="M318" s="23">
        <f>ROUND($J$318,2)</f>
        <v>13.15</v>
      </c>
    </row>
    <row r="319" spans="1:13" ht="23" x14ac:dyDescent="0.35">
      <c r="A319" s="22" t="s">
        <v>31</v>
      </c>
      <c r="B319" s="25" t="s">
        <v>846</v>
      </c>
      <c r="C319" s="24" t="s">
        <v>39</v>
      </c>
      <c r="D319" s="24" t="s">
        <v>847</v>
      </c>
      <c r="E319" s="45" t="s">
        <v>848</v>
      </c>
      <c r="F319" s="25" t="s">
        <v>17</v>
      </c>
      <c r="G319" s="26">
        <v>16</v>
      </c>
      <c r="H319" s="26">
        <v>30.04</v>
      </c>
      <c r="I319" s="26" t="s">
        <v>37</v>
      </c>
      <c r="J319" s="36">
        <v>36.68</v>
      </c>
      <c r="K319" s="26">
        <f>ROUND($G$319*$M$319,2)</f>
        <v>586.88</v>
      </c>
      <c r="L319" s="27">
        <f>ROUND($K$319/$E$6,3)</f>
        <v>0</v>
      </c>
      <c r="M319" s="23">
        <f>ROUND($J$319,2)</f>
        <v>36.68</v>
      </c>
    </row>
    <row r="320" spans="1:13" ht="23" x14ac:dyDescent="0.35">
      <c r="A320" s="22" t="s">
        <v>31</v>
      </c>
      <c r="B320" s="25" t="s">
        <v>849</v>
      </c>
      <c r="C320" s="24" t="s">
        <v>39</v>
      </c>
      <c r="D320" s="24" t="s">
        <v>850</v>
      </c>
      <c r="E320" s="45" t="s">
        <v>851</v>
      </c>
      <c r="F320" s="25" t="s">
        <v>17</v>
      </c>
      <c r="G320" s="26">
        <v>116</v>
      </c>
      <c r="H320" s="26">
        <v>10.050000000000001</v>
      </c>
      <c r="I320" s="26" t="s">
        <v>37</v>
      </c>
      <c r="J320" s="36">
        <v>12.27</v>
      </c>
      <c r="K320" s="26">
        <f>ROUND($G$320*$M$320,2)</f>
        <v>1423.32</v>
      </c>
      <c r="L320" s="27">
        <f>ROUND($K$320/$E$6,3)</f>
        <v>0</v>
      </c>
      <c r="M320" s="23">
        <f>ROUND($J$320,2)</f>
        <v>12.27</v>
      </c>
    </row>
    <row r="321" spans="1:13" ht="23" x14ac:dyDescent="0.35">
      <c r="A321" s="22" t="s">
        <v>31</v>
      </c>
      <c r="B321" s="25" t="s">
        <v>852</v>
      </c>
      <c r="C321" s="24" t="s">
        <v>39</v>
      </c>
      <c r="D321" s="24" t="s">
        <v>853</v>
      </c>
      <c r="E321" s="45" t="s">
        <v>854</v>
      </c>
      <c r="F321" s="25" t="s">
        <v>17</v>
      </c>
      <c r="G321" s="26">
        <v>124</v>
      </c>
      <c r="H321" s="26">
        <v>12.42</v>
      </c>
      <c r="I321" s="26" t="s">
        <v>37</v>
      </c>
      <c r="J321" s="36">
        <v>15.17</v>
      </c>
      <c r="K321" s="26">
        <f>ROUND($G$321*$M$321,2)</f>
        <v>1881.08</v>
      </c>
      <c r="L321" s="27">
        <f>ROUND($K$321/$E$6,3)</f>
        <v>0</v>
      </c>
      <c r="M321" s="23">
        <f>ROUND($J$321,2)</f>
        <v>15.17</v>
      </c>
    </row>
    <row r="322" spans="1:13" ht="23" x14ac:dyDescent="0.35">
      <c r="A322" s="22" t="s">
        <v>31</v>
      </c>
      <c r="B322" s="25" t="s">
        <v>855</v>
      </c>
      <c r="C322" s="24" t="s">
        <v>39</v>
      </c>
      <c r="D322" s="24" t="s">
        <v>856</v>
      </c>
      <c r="E322" s="45" t="s">
        <v>857</v>
      </c>
      <c r="F322" s="25" t="s">
        <v>17</v>
      </c>
      <c r="G322" s="26">
        <v>9</v>
      </c>
      <c r="H322" s="26">
        <v>34.81</v>
      </c>
      <c r="I322" s="26" t="s">
        <v>37</v>
      </c>
      <c r="J322" s="36">
        <v>42.51</v>
      </c>
      <c r="K322" s="26">
        <f>ROUND($G$322*$M$322,2)</f>
        <v>382.59</v>
      </c>
      <c r="L322" s="27">
        <f>ROUND($K$322/$E$6,3)</f>
        <v>0</v>
      </c>
      <c r="M322" s="23">
        <f>ROUND($J$322,2)</f>
        <v>42.51</v>
      </c>
    </row>
    <row r="323" spans="1:13" ht="23" x14ac:dyDescent="0.35">
      <c r="A323" s="22" t="s">
        <v>31</v>
      </c>
      <c r="B323" s="25" t="s">
        <v>858</v>
      </c>
      <c r="C323" s="24" t="s">
        <v>50</v>
      </c>
      <c r="D323" s="24" t="s">
        <v>791</v>
      </c>
      <c r="E323" s="45" t="s">
        <v>859</v>
      </c>
      <c r="F323" s="25" t="s">
        <v>17</v>
      </c>
      <c r="G323" s="26">
        <v>3</v>
      </c>
      <c r="H323" s="26">
        <v>122.13</v>
      </c>
      <c r="I323" s="26" t="s">
        <v>37</v>
      </c>
      <c r="J323" s="36">
        <v>149.15</v>
      </c>
      <c r="K323" s="26">
        <f>ROUND($G$323*$M$323,2)</f>
        <v>447.45</v>
      </c>
      <c r="L323" s="27">
        <f>ROUND($K$323/$E$6,3)</f>
        <v>0</v>
      </c>
      <c r="M323" s="23">
        <f>ROUND($J$323,2)</f>
        <v>149.15</v>
      </c>
    </row>
    <row r="324" spans="1:13" ht="23" x14ac:dyDescent="0.35">
      <c r="A324" s="22" t="s">
        <v>31</v>
      </c>
      <c r="B324" s="25" t="s">
        <v>860</v>
      </c>
      <c r="C324" s="24" t="s">
        <v>39</v>
      </c>
      <c r="D324" s="24" t="s">
        <v>861</v>
      </c>
      <c r="E324" s="45" t="s">
        <v>862</v>
      </c>
      <c r="F324" s="25" t="s">
        <v>17</v>
      </c>
      <c r="G324" s="26">
        <v>5</v>
      </c>
      <c r="H324" s="26">
        <v>50.78</v>
      </c>
      <c r="I324" s="26" t="s">
        <v>37</v>
      </c>
      <c r="J324" s="36">
        <v>62.01</v>
      </c>
      <c r="K324" s="26">
        <f>ROUND($G$324*$M$324,2)</f>
        <v>310.05</v>
      </c>
      <c r="L324" s="27">
        <f>ROUND($K$324/$E$6,3)</f>
        <v>0</v>
      </c>
      <c r="M324" s="23">
        <f>ROUND($J$324,2)</f>
        <v>62.01</v>
      </c>
    </row>
    <row r="325" spans="1:13" ht="23" x14ac:dyDescent="0.35">
      <c r="A325" s="22" t="s">
        <v>31</v>
      </c>
      <c r="B325" s="25" t="s">
        <v>863</v>
      </c>
      <c r="C325" s="24" t="s">
        <v>39</v>
      </c>
      <c r="D325" s="24" t="s">
        <v>864</v>
      </c>
      <c r="E325" s="45" t="s">
        <v>865</v>
      </c>
      <c r="F325" s="25" t="s">
        <v>17</v>
      </c>
      <c r="G325" s="26">
        <v>11</v>
      </c>
      <c r="H325" s="26">
        <v>54.53</v>
      </c>
      <c r="I325" s="26" t="s">
        <v>37</v>
      </c>
      <c r="J325" s="36">
        <v>66.59</v>
      </c>
      <c r="K325" s="26">
        <f>ROUND($G$325*$M$325,2)</f>
        <v>732.49</v>
      </c>
      <c r="L325" s="27">
        <f>ROUND($K$325/$E$6,3)</f>
        <v>0</v>
      </c>
      <c r="M325" s="23">
        <f>ROUND($J$325,2)</f>
        <v>66.59</v>
      </c>
    </row>
    <row r="326" spans="1:13" ht="23" x14ac:dyDescent="0.35">
      <c r="A326" s="22" t="s">
        <v>31</v>
      </c>
      <c r="B326" s="25" t="s">
        <v>866</v>
      </c>
      <c r="C326" s="24" t="s">
        <v>39</v>
      </c>
      <c r="D326" s="24" t="s">
        <v>867</v>
      </c>
      <c r="E326" s="45" t="s">
        <v>868</v>
      </c>
      <c r="F326" s="25" t="s">
        <v>17</v>
      </c>
      <c r="G326" s="26">
        <v>14</v>
      </c>
      <c r="H326" s="26">
        <v>44.18</v>
      </c>
      <c r="I326" s="26" t="s">
        <v>37</v>
      </c>
      <c r="J326" s="36">
        <v>53.95</v>
      </c>
      <c r="K326" s="26">
        <f>ROUND($G$326*$M$326,2)</f>
        <v>755.3</v>
      </c>
      <c r="L326" s="27">
        <f>ROUND($K$326/$E$6,3)</f>
        <v>0</v>
      </c>
      <c r="M326" s="23">
        <f>ROUND($J$326,2)</f>
        <v>53.95</v>
      </c>
    </row>
    <row r="327" spans="1:13" ht="23" x14ac:dyDescent="0.35">
      <c r="A327" s="22" t="s">
        <v>31</v>
      </c>
      <c r="B327" s="25" t="s">
        <v>869</v>
      </c>
      <c r="C327" s="24" t="s">
        <v>39</v>
      </c>
      <c r="D327" s="24" t="s">
        <v>870</v>
      </c>
      <c r="E327" s="45" t="s">
        <v>871</v>
      </c>
      <c r="F327" s="25" t="s">
        <v>17</v>
      </c>
      <c r="G327" s="26">
        <v>1</v>
      </c>
      <c r="H327" s="26">
        <v>40.020000000000003</v>
      </c>
      <c r="I327" s="26" t="s">
        <v>37</v>
      </c>
      <c r="J327" s="36">
        <v>48.87</v>
      </c>
      <c r="K327" s="26">
        <f>ROUND($G$327*$M$327,2)</f>
        <v>48.87</v>
      </c>
      <c r="L327" s="27">
        <f>ROUND($K$327/$E$6,3)</f>
        <v>0</v>
      </c>
      <c r="M327" s="23">
        <f>ROUND($J$327,2)</f>
        <v>48.87</v>
      </c>
    </row>
    <row r="328" spans="1:13" ht="23" x14ac:dyDescent="0.35">
      <c r="A328" s="22" t="s">
        <v>31</v>
      </c>
      <c r="B328" s="25" t="s">
        <v>872</v>
      </c>
      <c r="C328" s="24" t="s">
        <v>50</v>
      </c>
      <c r="D328" s="24" t="s">
        <v>873</v>
      </c>
      <c r="E328" s="45" t="s">
        <v>874</v>
      </c>
      <c r="F328" s="25" t="s">
        <v>17</v>
      </c>
      <c r="G328" s="26">
        <v>1</v>
      </c>
      <c r="H328" s="26">
        <v>24.94</v>
      </c>
      <c r="I328" s="26" t="s">
        <v>37</v>
      </c>
      <c r="J328" s="36">
        <v>30.46</v>
      </c>
      <c r="K328" s="26">
        <f>ROUND($G$328*$M$328,2)</f>
        <v>30.46</v>
      </c>
      <c r="L328" s="27">
        <f>ROUND($K$328/$E$6,3)</f>
        <v>0</v>
      </c>
      <c r="M328" s="23">
        <f>ROUND($J$328,2)</f>
        <v>30.46</v>
      </c>
    </row>
    <row r="329" spans="1:13" ht="23" x14ac:dyDescent="0.35">
      <c r="A329" s="22" t="s">
        <v>31</v>
      </c>
      <c r="B329" s="25" t="s">
        <v>875</v>
      </c>
      <c r="C329" s="24" t="s">
        <v>39</v>
      </c>
      <c r="D329" s="24" t="s">
        <v>876</v>
      </c>
      <c r="E329" s="45" t="s">
        <v>877</v>
      </c>
      <c r="F329" s="25" t="s">
        <v>17</v>
      </c>
      <c r="G329" s="26">
        <v>2</v>
      </c>
      <c r="H329" s="26">
        <v>19.96</v>
      </c>
      <c r="I329" s="26" t="s">
        <v>37</v>
      </c>
      <c r="J329" s="36">
        <v>24.38</v>
      </c>
      <c r="K329" s="26">
        <f>ROUND($G$329*$M$329,2)</f>
        <v>48.76</v>
      </c>
      <c r="L329" s="27">
        <f>ROUND($K$329/$E$6,3)</f>
        <v>0</v>
      </c>
      <c r="M329" s="23">
        <f>ROUND($J$329,2)</f>
        <v>24.38</v>
      </c>
    </row>
    <row r="330" spans="1:13" ht="23" x14ac:dyDescent="0.35">
      <c r="A330" s="22" t="s">
        <v>31</v>
      </c>
      <c r="B330" s="25" t="s">
        <v>878</v>
      </c>
      <c r="C330" s="24" t="s">
        <v>39</v>
      </c>
      <c r="D330" s="24" t="s">
        <v>879</v>
      </c>
      <c r="E330" s="45" t="s">
        <v>880</v>
      </c>
      <c r="F330" s="25" t="s">
        <v>17</v>
      </c>
      <c r="G330" s="26">
        <v>1</v>
      </c>
      <c r="H330" s="26">
        <v>22.22</v>
      </c>
      <c r="I330" s="26" t="s">
        <v>37</v>
      </c>
      <c r="J330" s="36">
        <v>27.14</v>
      </c>
      <c r="K330" s="26">
        <f>ROUND($G$330*$M$330,2)</f>
        <v>27.14</v>
      </c>
      <c r="L330" s="27">
        <f>ROUND($K$330/$E$6,3)</f>
        <v>0</v>
      </c>
      <c r="M330" s="23">
        <f>ROUND($J$330,2)</f>
        <v>27.14</v>
      </c>
    </row>
    <row r="331" spans="1:13" ht="23" x14ac:dyDescent="0.35">
      <c r="A331" s="22" t="s">
        <v>31</v>
      </c>
      <c r="B331" s="25" t="s">
        <v>881</v>
      </c>
      <c r="C331" s="24" t="s">
        <v>39</v>
      </c>
      <c r="D331" s="24" t="s">
        <v>882</v>
      </c>
      <c r="E331" s="45" t="s">
        <v>883</v>
      </c>
      <c r="F331" s="25" t="s">
        <v>17</v>
      </c>
      <c r="G331" s="26">
        <v>7</v>
      </c>
      <c r="H331" s="26">
        <v>24.23</v>
      </c>
      <c r="I331" s="26" t="s">
        <v>37</v>
      </c>
      <c r="J331" s="36">
        <v>29.59</v>
      </c>
      <c r="K331" s="26">
        <f>ROUND($G$331*$M$331,2)</f>
        <v>207.13</v>
      </c>
      <c r="L331" s="27">
        <f>ROUND($K$331/$E$6,3)</f>
        <v>0</v>
      </c>
      <c r="M331" s="23">
        <f>ROUND($J$331,2)</f>
        <v>29.59</v>
      </c>
    </row>
    <row r="332" spans="1:13" ht="23" x14ac:dyDescent="0.35">
      <c r="A332" s="22" t="s">
        <v>31</v>
      </c>
      <c r="B332" s="25" t="s">
        <v>884</v>
      </c>
      <c r="C332" s="24" t="s">
        <v>39</v>
      </c>
      <c r="D332" s="24" t="s">
        <v>885</v>
      </c>
      <c r="E332" s="45" t="s">
        <v>886</v>
      </c>
      <c r="F332" s="25" t="s">
        <v>17</v>
      </c>
      <c r="G332" s="26">
        <v>6</v>
      </c>
      <c r="H332" s="26">
        <v>31.9</v>
      </c>
      <c r="I332" s="26" t="s">
        <v>37</v>
      </c>
      <c r="J332" s="36">
        <v>38.96</v>
      </c>
      <c r="K332" s="26">
        <f>ROUND($G$332*$M$332,2)</f>
        <v>233.76</v>
      </c>
      <c r="L332" s="27">
        <f>ROUND($K$332/$E$6,3)</f>
        <v>0</v>
      </c>
      <c r="M332" s="23">
        <f>ROUND($J$332,2)</f>
        <v>38.96</v>
      </c>
    </row>
    <row r="333" spans="1:13" ht="23" x14ac:dyDescent="0.35">
      <c r="A333" s="22" t="s">
        <v>31</v>
      </c>
      <c r="B333" s="25" t="s">
        <v>887</v>
      </c>
      <c r="C333" s="24" t="s">
        <v>50</v>
      </c>
      <c r="D333" s="24" t="s">
        <v>888</v>
      </c>
      <c r="E333" s="45" t="s">
        <v>889</v>
      </c>
      <c r="F333" s="25" t="s">
        <v>17</v>
      </c>
      <c r="G333" s="26">
        <v>3</v>
      </c>
      <c r="H333" s="26">
        <v>31.98</v>
      </c>
      <c r="I333" s="26" t="s">
        <v>37</v>
      </c>
      <c r="J333" s="36">
        <v>39.049999999999997</v>
      </c>
      <c r="K333" s="26">
        <f>ROUND($G$333*$M$333,2)</f>
        <v>117.15</v>
      </c>
      <c r="L333" s="27">
        <f>ROUND($K$333/$E$6,3)</f>
        <v>0</v>
      </c>
      <c r="M333" s="23">
        <f>ROUND($J$333,2)</f>
        <v>39.049999999999997</v>
      </c>
    </row>
    <row r="334" spans="1:13" ht="23" x14ac:dyDescent="0.35">
      <c r="A334" s="22" t="s">
        <v>31</v>
      </c>
      <c r="B334" s="25" t="s">
        <v>890</v>
      </c>
      <c r="C334" s="24" t="s">
        <v>50</v>
      </c>
      <c r="D334" s="24" t="s">
        <v>891</v>
      </c>
      <c r="E334" s="45" t="s">
        <v>886</v>
      </c>
      <c r="F334" s="25" t="s">
        <v>17</v>
      </c>
      <c r="G334" s="26">
        <v>6</v>
      </c>
      <c r="H334" s="26">
        <v>39.630000000000003</v>
      </c>
      <c r="I334" s="26" t="s">
        <v>37</v>
      </c>
      <c r="J334" s="36">
        <v>48.4</v>
      </c>
      <c r="K334" s="26">
        <f>ROUND($G$334*$M$334,2)</f>
        <v>290.39999999999998</v>
      </c>
      <c r="L334" s="27">
        <f>ROUND($K$334/$E$6,3)</f>
        <v>0</v>
      </c>
      <c r="M334" s="23">
        <f>ROUND($J$334,2)</f>
        <v>48.4</v>
      </c>
    </row>
    <row r="335" spans="1:13" ht="23" x14ac:dyDescent="0.35">
      <c r="A335" s="22" t="s">
        <v>31</v>
      </c>
      <c r="B335" s="25" t="s">
        <v>892</v>
      </c>
      <c r="C335" s="24" t="s">
        <v>50</v>
      </c>
      <c r="D335" s="24" t="s">
        <v>893</v>
      </c>
      <c r="E335" s="45" t="s">
        <v>894</v>
      </c>
      <c r="F335" s="25" t="s">
        <v>17</v>
      </c>
      <c r="G335" s="26">
        <v>1</v>
      </c>
      <c r="H335" s="26">
        <v>46</v>
      </c>
      <c r="I335" s="26" t="s">
        <v>37</v>
      </c>
      <c r="J335" s="36">
        <v>56.18</v>
      </c>
      <c r="K335" s="26">
        <f>ROUND($G$335*$M$335,2)</f>
        <v>56.18</v>
      </c>
      <c r="L335" s="27">
        <f>ROUND($K$335/$E$6,3)</f>
        <v>0</v>
      </c>
      <c r="M335" s="23">
        <f>ROUND($J$335,2)</f>
        <v>56.18</v>
      </c>
    </row>
    <row r="336" spans="1:13" ht="23" x14ac:dyDescent="0.35">
      <c r="A336" s="22" t="s">
        <v>31</v>
      </c>
      <c r="B336" s="25" t="s">
        <v>895</v>
      </c>
      <c r="C336" s="24" t="s">
        <v>39</v>
      </c>
      <c r="D336" s="24" t="s">
        <v>896</v>
      </c>
      <c r="E336" s="45" t="s">
        <v>897</v>
      </c>
      <c r="F336" s="25" t="s">
        <v>17</v>
      </c>
      <c r="G336" s="26">
        <v>5</v>
      </c>
      <c r="H336" s="26">
        <v>48.64</v>
      </c>
      <c r="I336" s="26" t="s">
        <v>37</v>
      </c>
      <c r="J336" s="36">
        <v>59.4</v>
      </c>
      <c r="K336" s="26">
        <f>ROUND($G$336*$M$336,2)</f>
        <v>297</v>
      </c>
      <c r="L336" s="27">
        <f>ROUND($K$336/$E$6,3)</f>
        <v>0</v>
      </c>
      <c r="M336" s="23">
        <f>ROUND($J$336,2)</f>
        <v>59.4</v>
      </c>
    </row>
    <row r="337" spans="1:13" ht="23" x14ac:dyDescent="0.35">
      <c r="A337" s="22" t="s">
        <v>31</v>
      </c>
      <c r="B337" s="25" t="s">
        <v>898</v>
      </c>
      <c r="C337" s="24" t="s">
        <v>39</v>
      </c>
      <c r="D337" s="24" t="s">
        <v>899</v>
      </c>
      <c r="E337" s="45" t="s">
        <v>900</v>
      </c>
      <c r="F337" s="25" t="s">
        <v>17</v>
      </c>
      <c r="G337" s="26">
        <v>39</v>
      </c>
      <c r="H337" s="26">
        <v>34.25</v>
      </c>
      <c r="I337" s="26" t="s">
        <v>37</v>
      </c>
      <c r="J337" s="36">
        <v>41.83</v>
      </c>
      <c r="K337" s="26">
        <f>ROUND($G$337*$M$337,2)</f>
        <v>1631.37</v>
      </c>
      <c r="L337" s="27">
        <f>ROUND($K$337/$E$6,3)</f>
        <v>0</v>
      </c>
      <c r="M337" s="23">
        <f>ROUND($J$337,2)</f>
        <v>41.83</v>
      </c>
    </row>
    <row r="338" spans="1:13" ht="23" x14ac:dyDescent="0.35">
      <c r="A338" s="22" t="s">
        <v>31</v>
      </c>
      <c r="B338" s="25" t="s">
        <v>901</v>
      </c>
      <c r="C338" s="24" t="s">
        <v>50</v>
      </c>
      <c r="D338" s="24" t="s">
        <v>902</v>
      </c>
      <c r="E338" s="45" t="s">
        <v>903</v>
      </c>
      <c r="F338" s="25" t="s">
        <v>17</v>
      </c>
      <c r="G338" s="26">
        <v>7</v>
      </c>
      <c r="H338" s="26">
        <v>31.93</v>
      </c>
      <c r="I338" s="26" t="s">
        <v>37</v>
      </c>
      <c r="J338" s="36">
        <v>38.99</v>
      </c>
      <c r="K338" s="26">
        <f>ROUND($G$338*$M$338,2)</f>
        <v>272.93</v>
      </c>
      <c r="L338" s="27">
        <f>ROUND($K$338/$E$6,3)</f>
        <v>0</v>
      </c>
      <c r="M338" s="23">
        <f>ROUND($J$338,2)</f>
        <v>38.99</v>
      </c>
    </row>
    <row r="339" spans="1:13" ht="23" x14ac:dyDescent="0.35">
      <c r="A339" s="22" t="s">
        <v>31</v>
      </c>
      <c r="B339" s="25" t="s">
        <v>904</v>
      </c>
      <c r="C339" s="24" t="s">
        <v>50</v>
      </c>
      <c r="D339" s="24" t="s">
        <v>893</v>
      </c>
      <c r="E339" s="45" t="s">
        <v>905</v>
      </c>
      <c r="F339" s="25" t="s">
        <v>17</v>
      </c>
      <c r="G339" s="26">
        <v>1</v>
      </c>
      <c r="H339" s="26">
        <v>46</v>
      </c>
      <c r="I339" s="26" t="s">
        <v>37</v>
      </c>
      <c r="J339" s="36">
        <v>56.18</v>
      </c>
      <c r="K339" s="26">
        <f>ROUND($G$339*$M$339,2)</f>
        <v>56.18</v>
      </c>
      <c r="L339" s="27">
        <f>ROUND($K$339/$E$6,3)</f>
        <v>0</v>
      </c>
      <c r="M339" s="23">
        <f>ROUND($J$339,2)</f>
        <v>56.18</v>
      </c>
    </row>
    <row r="340" spans="1:13" ht="23" x14ac:dyDescent="0.35">
      <c r="A340" s="22" t="s">
        <v>31</v>
      </c>
      <c r="B340" s="25" t="s">
        <v>906</v>
      </c>
      <c r="C340" s="24" t="s">
        <v>50</v>
      </c>
      <c r="D340" s="24" t="s">
        <v>907</v>
      </c>
      <c r="E340" s="45" t="s">
        <v>908</v>
      </c>
      <c r="F340" s="25" t="s">
        <v>17</v>
      </c>
      <c r="G340" s="26">
        <v>1</v>
      </c>
      <c r="H340" s="26">
        <v>45.2</v>
      </c>
      <c r="I340" s="26" t="s">
        <v>37</v>
      </c>
      <c r="J340" s="36">
        <v>55.2</v>
      </c>
      <c r="K340" s="26">
        <f>ROUND($G$340*$M$340,2)</f>
        <v>55.2</v>
      </c>
      <c r="L340" s="27">
        <f>ROUND($K$340/$E$6,3)</f>
        <v>0</v>
      </c>
      <c r="M340" s="23">
        <f>ROUND($J$340,2)</f>
        <v>55.2</v>
      </c>
    </row>
    <row r="341" spans="1:13" ht="23" x14ac:dyDescent="0.35">
      <c r="A341" s="22" t="s">
        <v>31</v>
      </c>
      <c r="B341" s="25" t="s">
        <v>909</v>
      </c>
      <c r="C341" s="24" t="s">
        <v>50</v>
      </c>
      <c r="D341" s="24" t="s">
        <v>910</v>
      </c>
      <c r="E341" s="45" t="s">
        <v>911</v>
      </c>
      <c r="F341" s="25" t="s">
        <v>17</v>
      </c>
      <c r="G341" s="26">
        <v>5</v>
      </c>
      <c r="H341" s="26">
        <v>47.71</v>
      </c>
      <c r="I341" s="26" t="s">
        <v>37</v>
      </c>
      <c r="J341" s="36">
        <v>58.26</v>
      </c>
      <c r="K341" s="26">
        <f>ROUND($G$341*$M$341,2)</f>
        <v>291.3</v>
      </c>
      <c r="L341" s="27">
        <f>ROUND($K$341/$E$6,3)</f>
        <v>0</v>
      </c>
      <c r="M341" s="23">
        <f>ROUND($J$341,2)</f>
        <v>58.26</v>
      </c>
    </row>
    <row r="342" spans="1:13" x14ac:dyDescent="0.35">
      <c r="A342" s="22" t="s">
        <v>31</v>
      </c>
      <c r="B342" s="25" t="s">
        <v>912</v>
      </c>
      <c r="C342" s="24" t="s">
        <v>33</v>
      </c>
      <c r="D342" s="24" t="s">
        <v>913</v>
      </c>
      <c r="E342" s="45" t="s">
        <v>914</v>
      </c>
      <c r="F342" s="25" t="s">
        <v>17</v>
      </c>
      <c r="G342" s="26">
        <v>3</v>
      </c>
      <c r="H342" s="26">
        <v>9.09</v>
      </c>
      <c r="I342" s="26" t="s">
        <v>37</v>
      </c>
      <c r="J342" s="36">
        <v>11.1</v>
      </c>
      <c r="K342" s="26">
        <f>ROUND($G$342*$M$342,2)</f>
        <v>33.299999999999997</v>
      </c>
      <c r="L342" s="27">
        <f>ROUND($K$342/$E$6,3)</f>
        <v>0</v>
      </c>
      <c r="M342" s="23">
        <f>ROUND($J$342,2)</f>
        <v>11.1</v>
      </c>
    </row>
    <row r="343" spans="1:13" ht="23" x14ac:dyDescent="0.35">
      <c r="A343" s="22" t="s">
        <v>31</v>
      </c>
      <c r="B343" s="25" t="s">
        <v>915</v>
      </c>
      <c r="C343" s="24" t="s">
        <v>33</v>
      </c>
      <c r="D343" s="24" t="s">
        <v>916</v>
      </c>
      <c r="E343" s="45" t="s">
        <v>917</v>
      </c>
      <c r="F343" s="25" t="s">
        <v>17</v>
      </c>
      <c r="G343" s="26">
        <v>19</v>
      </c>
      <c r="H343" s="26">
        <v>11.99</v>
      </c>
      <c r="I343" s="26" t="s">
        <v>37</v>
      </c>
      <c r="J343" s="36">
        <v>14.64</v>
      </c>
      <c r="K343" s="26">
        <f>ROUND($G$343*$M$343,2)</f>
        <v>278.16000000000003</v>
      </c>
      <c r="L343" s="27">
        <f>ROUND($K$343/$E$6,3)</f>
        <v>0</v>
      </c>
      <c r="M343" s="23">
        <f>ROUND($J$343,2)</f>
        <v>14.64</v>
      </c>
    </row>
    <row r="344" spans="1:13" ht="34.5" x14ac:dyDescent="0.35">
      <c r="A344" s="22" t="s">
        <v>31</v>
      </c>
      <c r="B344" s="25" t="s">
        <v>918</v>
      </c>
      <c r="C344" s="24" t="s">
        <v>50</v>
      </c>
      <c r="D344" s="24" t="s">
        <v>919</v>
      </c>
      <c r="E344" s="45" t="s">
        <v>920</v>
      </c>
      <c r="F344" s="25" t="s">
        <v>17</v>
      </c>
      <c r="G344" s="26">
        <v>2</v>
      </c>
      <c r="H344" s="26">
        <v>450.62</v>
      </c>
      <c r="I344" s="26" t="s">
        <v>37</v>
      </c>
      <c r="J344" s="36">
        <v>550.29999999999995</v>
      </c>
      <c r="K344" s="26">
        <f>ROUND($G$344*$M$344,2)</f>
        <v>1100.5999999999999</v>
      </c>
      <c r="L344" s="27">
        <f>ROUND($K$344/$E$6,3)</f>
        <v>0</v>
      </c>
      <c r="M344" s="23">
        <f>ROUND($J$344,2)</f>
        <v>550.29999999999995</v>
      </c>
    </row>
    <row r="345" spans="1:13" ht="34.5" x14ac:dyDescent="0.35">
      <c r="A345" s="22" t="s">
        <v>31</v>
      </c>
      <c r="B345" s="25" t="s">
        <v>921</v>
      </c>
      <c r="C345" s="24" t="s">
        <v>50</v>
      </c>
      <c r="D345" s="24" t="s">
        <v>800</v>
      </c>
      <c r="E345" s="45" t="s">
        <v>922</v>
      </c>
      <c r="F345" s="25" t="s">
        <v>17</v>
      </c>
      <c r="G345" s="26">
        <v>20</v>
      </c>
      <c r="H345" s="26">
        <v>682.79</v>
      </c>
      <c r="I345" s="26" t="s">
        <v>37</v>
      </c>
      <c r="J345" s="36">
        <v>833.82</v>
      </c>
      <c r="K345" s="26">
        <f>ROUND($G$345*$M$345,2)</f>
        <v>16676.400000000001</v>
      </c>
      <c r="L345" s="27">
        <f>ROUND($K$345/$E$6,3)</f>
        <v>1E-3</v>
      </c>
      <c r="M345" s="23">
        <f>ROUND($J$345,2)</f>
        <v>833.82</v>
      </c>
    </row>
    <row r="346" spans="1:13" ht="34.5" x14ac:dyDescent="0.35">
      <c r="A346" s="22" t="s">
        <v>31</v>
      </c>
      <c r="B346" s="25" t="s">
        <v>923</v>
      </c>
      <c r="C346" s="24" t="s">
        <v>50</v>
      </c>
      <c r="D346" s="24" t="s">
        <v>924</v>
      </c>
      <c r="E346" s="45" t="s">
        <v>925</v>
      </c>
      <c r="F346" s="25" t="s">
        <v>17</v>
      </c>
      <c r="G346" s="26">
        <v>1</v>
      </c>
      <c r="H346" s="26">
        <v>1291.25</v>
      </c>
      <c r="I346" s="26" t="s">
        <v>37</v>
      </c>
      <c r="J346" s="36">
        <v>1576.87</v>
      </c>
      <c r="K346" s="26">
        <f>ROUND($G$346*$M$346,2)</f>
        <v>1576.87</v>
      </c>
      <c r="L346" s="27">
        <f>ROUND($K$346/$E$6,3)</f>
        <v>0</v>
      </c>
      <c r="M346" s="23">
        <f>ROUND($J$346,2)</f>
        <v>1576.87</v>
      </c>
    </row>
    <row r="347" spans="1:13" ht="34.5" x14ac:dyDescent="0.35">
      <c r="A347" s="22" t="s">
        <v>31</v>
      </c>
      <c r="B347" s="25" t="s">
        <v>926</v>
      </c>
      <c r="C347" s="24" t="s">
        <v>50</v>
      </c>
      <c r="D347" s="24" t="s">
        <v>927</v>
      </c>
      <c r="E347" s="45" t="s">
        <v>928</v>
      </c>
      <c r="F347" s="25" t="s">
        <v>17</v>
      </c>
      <c r="G347" s="26">
        <v>2</v>
      </c>
      <c r="H347" s="26">
        <v>784.84</v>
      </c>
      <c r="I347" s="26" t="s">
        <v>37</v>
      </c>
      <c r="J347" s="36">
        <v>958.45</v>
      </c>
      <c r="K347" s="26">
        <f>ROUND($G$347*$M$347,2)</f>
        <v>1916.9</v>
      </c>
      <c r="L347" s="27">
        <f>ROUND($K$347/$E$6,3)</f>
        <v>0</v>
      </c>
      <c r="M347" s="23">
        <f>ROUND($J$347,2)</f>
        <v>958.45</v>
      </c>
    </row>
    <row r="348" spans="1:13" x14ac:dyDescent="0.35">
      <c r="A348" s="22" t="s">
        <v>175</v>
      </c>
      <c r="B348" s="41" t="s">
        <v>929</v>
      </c>
      <c r="C348" s="42"/>
      <c r="D348" s="42" t="s">
        <v>26</v>
      </c>
      <c r="E348" s="50" t="s">
        <v>930</v>
      </c>
      <c r="F348" s="41"/>
      <c r="G348" s="43"/>
      <c r="H348" s="43"/>
      <c r="I348" s="43"/>
      <c r="J348" s="43"/>
      <c r="K348" s="43">
        <f>SUBTOTAL(9, $K$349:$K$350)</f>
        <v>20671.91</v>
      </c>
      <c r="L348" s="44">
        <f>ROUND($K$348/$E$6,3)</f>
        <v>1E-3</v>
      </c>
      <c r="M348" s="23">
        <v>0</v>
      </c>
    </row>
    <row r="349" spans="1:13" ht="34.5" x14ac:dyDescent="0.35">
      <c r="A349" s="22" t="s">
        <v>31</v>
      </c>
      <c r="B349" s="25" t="s">
        <v>931</v>
      </c>
      <c r="C349" s="24" t="s">
        <v>50</v>
      </c>
      <c r="D349" s="24" t="s">
        <v>932</v>
      </c>
      <c r="E349" s="45" t="s">
        <v>933</v>
      </c>
      <c r="F349" s="25" t="s">
        <v>17</v>
      </c>
      <c r="G349" s="26">
        <v>1</v>
      </c>
      <c r="H349" s="26">
        <v>8464.16</v>
      </c>
      <c r="I349" s="26" t="s">
        <v>37</v>
      </c>
      <c r="J349" s="36">
        <v>10336.43</v>
      </c>
      <c r="K349" s="26">
        <f>ROUND($G$349*$M$349,2)</f>
        <v>10336.43</v>
      </c>
      <c r="L349" s="27">
        <f>ROUND($K$349/$E$6,3)</f>
        <v>1E-3</v>
      </c>
      <c r="M349" s="23">
        <f>ROUND($J$349,2)</f>
        <v>10336.43</v>
      </c>
    </row>
    <row r="350" spans="1:13" ht="57.5" x14ac:dyDescent="0.35">
      <c r="A350" s="22" t="s">
        <v>31</v>
      </c>
      <c r="B350" s="25" t="s">
        <v>934</v>
      </c>
      <c r="C350" s="24" t="s">
        <v>50</v>
      </c>
      <c r="D350" s="24" t="s">
        <v>935</v>
      </c>
      <c r="E350" s="45" t="s">
        <v>936</v>
      </c>
      <c r="F350" s="25" t="s">
        <v>17</v>
      </c>
      <c r="G350" s="26">
        <v>3</v>
      </c>
      <c r="H350" s="26">
        <v>2821.13</v>
      </c>
      <c r="I350" s="26" t="s">
        <v>37</v>
      </c>
      <c r="J350" s="36">
        <v>3445.16</v>
      </c>
      <c r="K350" s="26">
        <f>ROUND($G$350*$M$350,2)</f>
        <v>10335.48</v>
      </c>
      <c r="L350" s="27">
        <f>ROUND($K$350/$E$6,3)</f>
        <v>1E-3</v>
      </c>
      <c r="M350" s="23">
        <f>ROUND($J$350,2)</f>
        <v>3445.16</v>
      </c>
    </row>
    <row r="351" spans="1:13" x14ac:dyDescent="0.35">
      <c r="A351" s="22" t="s">
        <v>28</v>
      </c>
      <c r="B351" s="32" t="s">
        <v>937</v>
      </c>
      <c r="C351" s="33"/>
      <c r="D351" s="33" t="s">
        <v>26</v>
      </c>
      <c r="E351" s="48" t="s">
        <v>938</v>
      </c>
      <c r="F351" s="32"/>
      <c r="G351" s="34"/>
      <c r="H351" s="34"/>
      <c r="I351" s="34"/>
      <c r="J351" s="34"/>
      <c r="K351" s="34">
        <f>SUBTOTAL(9, $K$352:$K$385)</f>
        <v>125821.09999999998</v>
      </c>
      <c r="L351" s="35">
        <f>ROUND($K$351/$E$6,3)</f>
        <v>7.0000000000000001E-3</v>
      </c>
      <c r="M351" s="23">
        <v>0</v>
      </c>
    </row>
    <row r="352" spans="1:13" ht="34.5" x14ac:dyDescent="0.35">
      <c r="A352" s="22" t="s">
        <v>31</v>
      </c>
      <c r="B352" s="25" t="s">
        <v>939</v>
      </c>
      <c r="C352" s="24" t="s">
        <v>39</v>
      </c>
      <c r="D352" s="24" t="s">
        <v>940</v>
      </c>
      <c r="E352" s="45" t="s">
        <v>941</v>
      </c>
      <c r="F352" s="25" t="s">
        <v>17</v>
      </c>
      <c r="G352" s="26">
        <v>2</v>
      </c>
      <c r="H352" s="26">
        <v>529.36</v>
      </c>
      <c r="I352" s="26" t="s">
        <v>37</v>
      </c>
      <c r="J352" s="36">
        <v>646.45000000000005</v>
      </c>
      <c r="K352" s="26">
        <f>ROUND($G$352*$M$352,2)</f>
        <v>1292.9000000000001</v>
      </c>
      <c r="L352" s="27">
        <f>ROUND($K$352/$E$6,3)</f>
        <v>0</v>
      </c>
      <c r="M352" s="23">
        <f>ROUND($J$352,2)</f>
        <v>646.45000000000005</v>
      </c>
    </row>
    <row r="353" spans="1:13" ht="34.5" x14ac:dyDescent="0.35">
      <c r="A353" s="22" t="s">
        <v>31</v>
      </c>
      <c r="B353" s="25" t="s">
        <v>942</v>
      </c>
      <c r="C353" s="24" t="s">
        <v>50</v>
      </c>
      <c r="D353" s="24" t="s">
        <v>943</v>
      </c>
      <c r="E353" s="45" t="s">
        <v>944</v>
      </c>
      <c r="F353" s="25" t="s">
        <v>17</v>
      </c>
      <c r="G353" s="26">
        <v>2</v>
      </c>
      <c r="H353" s="26">
        <v>1203.77</v>
      </c>
      <c r="I353" s="26" t="s">
        <v>37</v>
      </c>
      <c r="J353" s="36">
        <v>1470.04</v>
      </c>
      <c r="K353" s="26">
        <f>ROUND($G$353*$M$353,2)</f>
        <v>2940.08</v>
      </c>
      <c r="L353" s="27">
        <f>ROUND($K$353/$E$6,3)</f>
        <v>0</v>
      </c>
      <c r="M353" s="23">
        <f>ROUND($J$353,2)</f>
        <v>1470.04</v>
      </c>
    </row>
    <row r="354" spans="1:13" ht="34.5" x14ac:dyDescent="0.35">
      <c r="A354" s="22" t="s">
        <v>31</v>
      </c>
      <c r="B354" s="25" t="s">
        <v>945</v>
      </c>
      <c r="C354" s="24" t="s">
        <v>50</v>
      </c>
      <c r="D354" s="24" t="s">
        <v>946</v>
      </c>
      <c r="E354" s="45" t="s">
        <v>947</v>
      </c>
      <c r="F354" s="25" t="s">
        <v>17</v>
      </c>
      <c r="G354" s="26">
        <v>16</v>
      </c>
      <c r="H354" s="26">
        <v>807.38</v>
      </c>
      <c r="I354" s="26" t="s">
        <v>37</v>
      </c>
      <c r="J354" s="36">
        <v>985.97</v>
      </c>
      <c r="K354" s="26">
        <f>ROUND($G$354*$M$354,2)</f>
        <v>15775.52</v>
      </c>
      <c r="L354" s="27">
        <f>ROUND($K$354/$E$6,3)</f>
        <v>1E-3</v>
      </c>
      <c r="M354" s="23">
        <f>ROUND($J$354,2)</f>
        <v>985.97</v>
      </c>
    </row>
    <row r="355" spans="1:13" ht="23" x14ac:dyDescent="0.35">
      <c r="A355" s="22" t="s">
        <v>31</v>
      </c>
      <c r="B355" s="25" t="s">
        <v>948</v>
      </c>
      <c r="C355" s="24" t="s">
        <v>39</v>
      </c>
      <c r="D355" s="24" t="s">
        <v>949</v>
      </c>
      <c r="E355" s="45" t="s">
        <v>950</v>
      </c>
      <c r="F355" s="25" t="s">
        <v>17</v>
      </c>
      <c r="G355" s="26">
        <v>4</v>
      </c>
      <c r="H355" s="26">
        <v>51.46</v>
      </c>
      <c r="I355" s="26" t="s">
        <v>37</v>
      </c>
      <c r="J355" s="36">
        <v>62.84</v>
      </c>
      <c r="K355" s="26">
        <f>ROUND($G$355*$M$355,2)</f>
        <v>251.36</v>
      </c>
      <c r="L355" s="27">
        <f>ROUND($K$355/$E$6,3)</f>
        <v>0</v>
      </c>
      <c r="M355" s="23">
        <f>ROUND($J$355,2)</f>
        <v>62.84</v>
      </c>
    </row>
    <row r="356" spans="1:13" ht="23" x14ac:dyDescent="0.35">
      <c r="A356" s="22" t="s">
        <v>31</v>
      </c>
      <c r="B356" s="25" t="s">
        <v>951</v>
      </c>
      <c r="C356" s="24" t="s">
        <v>39</v>
      </c>
      <c r="D356" s="24" t="s">
        <v>952</v>
      </c>
      <c r="E356" s="45" t="s">
        <v>953</v>
      </c>
      <c r="F356" s="25" t="s">
        <v>17</v>
      </c>
      <c r="G356" s="26">
        <v>16</v>
      </c>
      <c r="H356" s="26">
        <v>101.82</v>
      </c>
      <c r="I356" s="26" t="s">
        <v>37</v>
      </c>
      <c r="J356" s="36">
        <v>124.34</v>
      </c>
      <c r="K356" s="26">
        <f>ROUND($G$356*$M$356,2)</f>
        <v>1989.44</v>
      </c>
      <c r="L356" s="27">
        <f>ROUND($K$356/$E$6,3)</f>
        <v>0</v>
      </c>
      <c r="M356" s="23">
        <f>ROUND($J$356,2)</f>
        <v>124.34</v>
      </c>
    </row>
    <row r="357" spans="1:13" ht="23" x14ac:dyDescent="0.35">
      <c r="A357" s="22" t="s">
        <v>31</v>
      </c>
      <c r="B357" s="25" t="s">
        <v>954</v>
      </c>
      <c r="C357" s="24" t="s">
        <v>50</v>
      </c>
      <c r="D357" s="24" t="s">
        <v>955</v>
      </c>
      <c r="E357" s="45" t="s">
        <v>956</v>
      </c>
      <c r="F357" s="25" t="s">
        <v>17</v>
      </c>
      <c r="G357" s="26">
        <v>4</v>
      </c>
      <c r="H357" s="26">
        <v>230.87</v>
      </c>
      <c r="I357" s="26" t="s">
        <v>37</v>
      </c>
      <c r="J357" s="36">
        <v>281.94</v>
      </c>
      <c r="K357" s="26">
        <f>ROUND($G$357*$M$357,2)</f>
        <v>1127.76</v>
      </c>
      <c r="L357" s="27">
        <f>ROUND($K$357/$E$6,3)</f>
        <v>0</v>
      </c>
      <c r="M357" s="23">
        <f>ROUND($J$357,2)</f>
        <v>281.94</v>
      </c>
    </row>
    <row r="358" spans="1:13" ht="23" x14ac:dyDescent="0.35">
      <c r="A358" s="22" t="s">
        <v>31</v>
      </c>
      <c r="B358" s="25" t="s">
        <v>957</v>
      </c>
      <c r="C358" s="24" t="s">
        <v>50</v>
      </c>
      <c r="D358" s="24" t="s">
        <v>958</v>
      </c>
      <c r="E358" s="45" t="s">
        <v>959</v>
      </c>
      <c r="F358" s="25" t="s">
        <v>17</v>
      </c>
      <c r="G358" s="26">
        <v>4</v>
      </c>
      <c r="H358" s="26">
        <v>201.99</v>
      </c>
      <c r="I358" s="26" t="s">
        <v>37</v>
      </c>
      <c r="J358" s="36">
        <v>246.67</v>
      </c>
      <c r="K358" s="26">
        <f>ROUND($G$358*$M$358,2)</f>
        <v>986.68</v>
      </c>
      <c r="L358" s="27">
        <f>ROUND($K$358/$E$6,3)</f>
        <v>0</v>
      </c>
      <c r="M358" s="23">
        <f>ROUND($J$358,2)</f>
        <v>246.67</v>
      </c>
    </row>
    <row r="359" spans="1:13" ht="23" x14ac:dyDescent="0.35">
      <c r="A359" s="22" t="s">
        <v>31</v>
      </c>
      <c r="B359" s="25" t="s">
        <v>960</v>
      </c>
      <c r="C359" s="24" t="s">
        <v>39</v>
      </c>
      <c r="D359" s="24" t="s">
        <v>961</v>
      </c>
      <c r="E359" s="45" t="s">
        <v>962</v>
      </c>
      <c r="F359" s="25" t="s">
        <v>17</v>
      </c>
      <c r="G359" s="26">
        <v>17</v>
      </c>
      <c r="H359" s="26">
        <v>152.76</v>
      </c>
      <c r="I359" s="26" t="s">
        <v>37</v>
      </c>
      <c r="J359" s="36">
        <v>186.55</v>
      </c>
      <c r="K359" s="26">
        <f>ROUND($G$359*$M$359,2)</f>
        <v>3171.35</v>
      </c>
      <c r="L359" s="27">
        <f>ROUND($K$359/$E$6,3)</f>
        <v>0</v>
      </c>
      <c r="M359" s="23">
        <f>ROUND($J$359,2)</f>
        <v>186.55</v>
      </c>
    </row>
    <row r="360" spans="1:13" ht="23" x14ac:dyDescent="0.35">
      <c r="A360" s="22" t="s">
        <v>31</v>
      </c>
      <c r="B360" s="25" t="s">
        <v>963</v>
      </c>
      <c r="C360" s="24" t="s">
        <v>39</v>
      </c>
      <c r="D360" s="24" t="s">
        <v>964</v>
      </c>
      <c r="E360" s="45" t="s">
        <v>965</v>
      </c>
      <c r="F360" s="25" t="s">
        <v>17</v>
      </c>
      <c r="G360" s="26">
        <v>6</v>
      </c>
      <c r="H360" s="26">
        <v>342.97</v>
      </c>
      <c r="I360" s="26" t="s">
        <v>37</v>
      </c>
      <c r="J360" s="36">
        <v>418.83</v>
      </c>
      <c r="K360" s="26">
        <f>ROUND($G$360*$M$360,2)</f>
        <v>2512.98</v>
      </c>
      <c r="L360" s="27">
        <f>ROUND($K$360/$E$6,3)</f>
        <v>0</v>
      </c>
      <c r="M360" s="23">
        <f>ROUND($J$360,2)</f>
        <v>418.83</v>
      </c>
    </row>
    <row r="361" spans="1:13" ht="23" x14ac:dyDescent="0.35">
      <c r="A361" s="22" t="s">
        <v>31</v>
      </c>
      <c r="B361" s="25" t="s">
        <v>966</v>
      </c>
      <c r="C361" s="24" t="s">
        <v>39</v>
      </c>
      <c r="D361" s="24" t="s">
        <v>967</v>
      </c>
      <c r="E361" s="45" t="s">
        <v>968</v>
      </c>
      <c r="F361" s="25" t="s">
        <v>17</v>
      </c>
      <c r="G361" s="26">
        <v>7</v>
      </c>
      <c r="H361" s="26">
        <v>771.1</v>
      </c>
      <c r="I361" s="26" t="s">
        <v>37</v>
      </c>
      <c r="J361" s="36">
        <v>941.67</v>
      </c>
      <c r="K361" s="26">
        <f>ROUND($G$361*$M$361,2)</f>
        <v>6591.69</v>
      </c>
      <c r="L361" s="27">
        <f>ROUND($K$361/$E$6,3)</f>
        <v>0</v>
      </c>
      <c r="M361" s="23">
        <f>ROUND($J$361,2)</f>
        <v>941.67</v>
      </c>
    </row>
    <row r="362" spans="1:13" ht="23" x14ac:dyDescent="0.35">
      <c r="A362" s="22" t="s">
        <v>31</v>
      </c>
      <c r="B362" s="25" t="s">
        <v>969</v>
      </c>
      <c r="C362" s="24" t="s">
        <v>39</v>
      </c>
      <c r="D362" s="24" t="s">
        <v>970</v>
      </c>
      <c r="E362" s="45" t="s">
        <v>971</v>
      </c>
      <c r="F362" s="25" t="s">
        <v>17</v>
      </c>
      <c r="G362" s="26">
        <v>10</v>
      </c>
      <c r="H362" s="26">
        <v>194.17</v>
      </c>
      <c r="I362" s="26" t="s">
        <v>37</v>
      </c>
      <c r="J362" s="36">
        <v>237.12</v>
      </c>
      <c r="K362" s="26">
        <f>ROUND($G$362*$M$362,2)</f>
        <v>2371.1999999999998</v>
      </c>
      <c r="L362" s="27">
        <f>ROUND($K$362/$E$6,3)</f>
        <v>0</v>
      </c>
      <c r="M362" s="23">
        <f>ROUND($J$362,2)</f>
        <v>237.12</v>
      </c>
    </row>
    <row r="363" spans="1:13" ht="23" x14ac:dyDescent="0.35">
      <c r="A363" s="22" t="s">
        <v>31</v>
      </c>
      <c r="B363" s="25" t="s">
        <v>972</v>
      </c>
      <c r="C363" s="24" t="s">
        <v>50</v>
      </c>
      <c r="D363" s="24" t="s">
        <v>973</v>
      </c>
      <c r="E363" s="45" t="s">
        <v>974</v>
      </c>
      <c r="F363" s="25" t="s">
        <v>17</v>
      </c>
      <c r="G363" s="26">
        <v>7</v>
      </c>
      <c r="H363" s="26">
        <v>721.67</v>
      </c>
      <c r="I363" s="26" t="s">
        <v>37</v>
      </c>
      <c r="J363" s="36">
        <v>881.3</v>
      </c>
      <c r="K363" s="26">
        <f>ROUND($G$363*$M$363,2)</f>
        <v>6169.1</v>
      </c>
      <c r="L363" s="27">
        <f>ROUND($K$363/$E$6,3)</f>
        <v>0</v>
      </c>
      <c r="M363" s="23">
        <f>ROUND($J$363,2)</f>
        <v>881.3</v>
      </c>
    </row>
    <row r="364" spans="1:13" ht="23" x14ac:dyDescent="0.35">
      <c r="A364" s="22" t="s">
        <v>31</v>
      </c>
      <c r="B364" s="25" t="s">
        <v>975</v>
      </c>
      <c r="C364" s="24" t="s">
        <v>39</v>
      </c>
      <c r="D364" s="24" t="s">
        <v>976</v>
      </c>
      <c r="E364" s="45" t="s">
        <v>977</v>
      </c>
      <c r="F364" s="25" t="s">
        <v>17</v>
      </c>
      <c r="G364" s="26">
        <v>1</v>
      </c>
      <c r="H364" s="26">
        <v>212.49</v>
      </c>
      <c r="I364" s="26" t="s">
        <v>37</v>
      </c>
      <c r="J364" s="36">
        <v>259.49</v>
      </c>
      <c r="K364" s="26">
        <f>ROUND($G$364*$M$364,2)</f>
        <v>259.49</v>
      </c>
      <c r="L364" s="27">
        <f>ROUND($K$364/$E$6,3)</f>
        <v>0</v>
      </c>
      <c r="M364" s="23">
        <f>ROUND($J$364,2)</f>
        <v>259.49</v>
      </c>
    </row>
    <row r="365" spans="1:13" ht="34.5" x14ac:dyDescent="0.35">
      <c r="A365" s="22" t="s">
        <v>31</v>
      </c>
      <c r="B365" s="25" t="s">
        <v>978</v>
      </c>
      <c r="C365" s="24" t="s">
        <v>39</v>
      </c>
      <c r="D365" s="24" t="s">
        <v>979</v>
      </c>
      <c r="E365" s="45" t="s">
        <v>980</v>
      </c>
      <c r="F365" s="25" t="s">
        <v>17</v>
      </c>
      <c r="G365" s="26">
        <v>44</v>
      </c>
      <c r="H365" s="26">
        <v>68.52</v>
      </c>
      <c r="I365" s="26" t="s">
        <v>37</v>
      </c>
      <c r="J365" s="36">
        <v>83.68</v>
      </c>
      <c r="K365" s="26">
        <f>ROUND($G$365*$M$365,2)</f>
        <v>3681.92</v>
      </c>
      <c r="L365" s="27">
        <f>ROUND($K$365/$E$6,3)</f>
        <v>0</v>
      </c>
      <c r="M365" s="23">
        <f>ROUND($J$365,2)</f>
        <v>83.68</v>
      </c>
    </row>
    <row r="366" spans="1:13" ht="23" x14ac:dyDescent="0.35">
      <c r="A366" s="22" t="s">
        <v>31</v>
      </c>
      <c r="B366" s="25" t="s">
        <v>981</v>
      </c>
      <c r="C366" s="24" t="s">
        <v>39</v>
      </c>
      <c r="D366" s="24" t="s">
        <v>982</v>
      </c>
      <c r="E366" s="45" t="s">
        <v>983</v>
      </c>
      <c r="F366" s="25" t="s">
        <v>17</v>
      </c>
      <c r="G366" s="26">
        <v>47</v>
      </c>
      <c r="H366" s="26">
        <v>12.63</v>
      </c>
      <c r="I366" s="26" t="s">
        <v>37</v>
      </c>
      <c r="J366" s="36">
        <v>15.42</v>
      </c>
      <c r="K366" s="26">
        <f>ROUND($G$366*$M$366,2)</f>
        <v>724.74</v>
      </c>
      <c r="L366" s="27">
        <f>ROUND($K$366/$E$6,3)</f>
        <v>0</v>
      </c>
      <c r="M366" s="23">
        <f>ROUND($J$366,2)</f>
        <v>15.42</v>
      </c>
    </row>
    <row r="367" spans="1:13" ht="23" x14ac:dyDescent="0.35">
      <c r="A367" s="22" t="s">
        <v>31</v>
      </c>
      <c r="B367" s="25" t="s">
        <v>984</v>
      </c>
      <c r="C367" s="24" t="s">
        <v>39</v>
      </c>
      <c r="D367" s="24" t="s">
        <v>985</v>
      </c>
      <c r="E367" s="45" t="s">
        <v>986</v>
      </c>
      <c r="F367" s="25" t="s">
        <v>17</v>
      </c>
      <c r="G367" s="26">
        <v>15</v>
      </c>
      <c r="H367" s="26">
        <v>187.29</v>
      </c>
      <c r="I367" s="26" t="s">
        <v>37</v>
      </c>
      <c r="J367" s="36">
        <v>228.72</v>
      </c>
      <c r="K367" s="26">
        <f>ROUND($G$367*$M$367,2)</f>
        <v>3430.8</v>
      </c>
      <c r="L367" s="27">
        <f>ROUND($K$367/$E$6,3)</f>
        <v>0</v>
      </c>
      <c r="M367" s="23">
        <f>ROUND($J$367,2)</f>
        <v>228.72</v>
      </c>
    </row>
    <row r="368" spans="1:13" ht="23" x14ac:dyDescent="0.35">
      <c r="A368" s="22" t="s">
        <v>31</v>
      </c>
      <c r="B368" s="25" t="s">
        <v>987</v>
      </c>
      <c r="C368" s="24" t="s">
        <v>50</v>
      </c>
      <c r="D368" s="24" t="s">
        <v>988</v>
      </c>
      <c r="E368" s="45" t="s">
        <v>989</v>
      </c>
      <c r="F368" s="25" t="s">
        <v>17</v>
      </c>
      <c r="G368" s="26">
        <v>28</v>
      </c>
      <c r="H368" s="26">
        <v>206.66</v>
      </c>
      <c r="I368" s="26" t="s">
        <v>37</v>
      </c>
      <c r="J368" s="36">
        <v>252.37</v>
      </c>
      <c r="K368" s="26">
        <f>ROUND($G$368*$M$368,2)</f>
        <v>7066.36</v>
      </c>
      <c r="L368" s="27">
        <f>ROUND($K$368/$E$6,3)</f>
        <v>0</v>
      </c>
      <c r="M368" s="23">
        <f>ROUND($J$368,2)</f>
        <v>252.37</v>
      </c>
    </row>
    <row r="369" spans="1:13" ht="23" x14ac:dyDescent="0.35">
      <c r="A369" s="22" t="s">
        <v>31</v>
      </c>
      <c r="B369" s="25" t="s">
        <v>990</v>
      </c>
      <c r="C369" s="24" t="s">
        <v>50</v>
      </c>
      <c r="D369" s="24" t="s">
        <v>991</v>
      </c>
      <c r="E369" s="45" t="s">
        <v>992</v>
      </c>
      <c r="F369" s="25" t="s">
        <v>17</v>
      </c>
      <c r="G369" s="26">
        <v>2</v>
      </c>
      <c r="H369" s="26">
        <v>232.77</v>
      </c>
      <c r="I369" s="26" t="s">
        <v>37</v>
      </c>
      <c r="J369" s="36">
        <v>284.26</v>
      </c>
      <c r="K369" s="26">
        <f>ROUND($G$369*$M$369,2)</f>
        <v>568.52</v>
      </c>
      <c r="L369" s="27">
        <f>ROUND($K$369/$E$6,3)</f>
        <v>0</v>
      </c>
      <c r="M369" s="23">
        <f>ROUND($J$369,2)</f>
        <v>284.26</v>
      </c>
    </row>
    <row r="370" spans="1:13" ht="23" x14ac:dyDescent="0.35">
      <c r="A370" s="22" t="s">
        <v>31</v>
      </c>
      <c r="B370" s="25" t="s">
        <v>993</v>
      </c>
      <c r="C370" s="24" t="s">
        <v>39</v>
      </c>
      <c r="D370" s="24" t="s">
        <v>994</v>
      </c>
      <c r="E370" s="45" t="s">
        <v>995</v>
      </c>
      <c r="F370" s="25" t="s">
        <v>17</v>
      </c>
      <c r="G370" s="26">
        <v>14</v>
      </c>
      <c r="H370" s="26">
        <v>78.849999999999994</v>
      </c>
      <c r="I370" s="26" t="s">
        <v>37</v>
      </c>
      <c r="J370" s="36">
        <v>96.29</v>
      </c>
      <c r="K370" s="26">
        <f>ROUND($G$370*$M$370,2)</f>
        <v>1348.06</v>
      </c>
      <c r="L370" s="27">
        <f>ROUND($K$370/$E$6,3)</f>
        <v>0</v>
      </c>
      <c r="M370" s="23">
        <f>ROUND($J$370,2)</f>
        <v>96.29</v>
      </c>
    </row>
    <row r="371" spans="1:13" ht="23" x14ac:dyDescent="0.35">
      <c r="A371" s="22" t="s">
        <v>31</v>
      </c>
      <c r="B371" s="25" t="s">
        <v>996</v>
      </c>
      <c r="C371" s="24" t="s">
        <v>50</v>
      </c>
      <c r="D371" s="24" t="s">
        <v>997</v>
      </c>
      <c r="E371" s="45" t="s">
        <v>998</v>
      </c>
      <c r="F371" s="25" t="s">
        <v>17</v>
      </c>
      <c r="G371" s="26">
        <v>4</v>
      </c>
      <c r="H371" s="26">
        <v>495.42</v>
      </c>
      <c r="I371" s="26" t="s">
        <v>37</v>
      </c>
      <c r="J371" s="36">
        <v>605.01</v>
      </c>
      <c r="K371" s="26">
        <f>ROUND($G$371*$M$371,2)</f>
        <v>2420.04</v>
      </c>
      <c r="L371" s="27">
        <f>ROUND($K$371/$E$6,3)</f>
        <v>0</v>
      </c>
      <c r="M371" s="23">
        <f>ROUND($J$371,2)</f>
        <v>605.01</v>
      </c>
    </row>
    <row r="372" spans="1:13" ht="23" x14ac:dyDescent="0.35">
      <c r="A372" s="22" t="s">
        <v>31</v>
      </c>
      <c r="B372" s="25" t="s">
        <v>999</v>
      </c>
      <c r="C372" s="24" t="s">
        <v>50</v>
      </c>
      <c r="D372" s="24" t="s">
        <v>1000</v>
      </c>
      <c r="E372" s="45" t="s">
        <v>1001</v>
      </c>
      <c r="F372" s="25" t="s">
        <v>17</v>
      </c>
      <c r="G372" s="26">
        <v>4</v>
      </c>
      <c r="H372" s="26">
        <v>147.02000000000001</v>
      </c>
      <c r="I372" s="26" t="s">
        <v>37</v>
      </c>
      <c r="J372" s="36">
        <v>179.54</v>
      </c>
      <c r="K372" s="26">
        <f>ROUND($G$372*$M$372,2)</f>
        <v>718.16</v>
      </c>
      <c r="L372" s="27">
        <f>ROUND($K$372/$E$6,3)</f>
        <v>0</v>
      </c>
      <c r="M372" s="23">
        <f>ROUND($J$372,2)</f>
        <v>179.54</v>
      </c>
    </row>
    <row r="373" spans="1:13" ht="23" x14ac:dyDescent="0.35">
      <c r="A373" s="22" t="s">
        <v>31</v>
      </c>
      <c r="B373" s="25" t="s">
        <v>1002</v>
      </c>
      <c r="C373" s="24" t="s">
        <v>39</v>
      </c>
      <c r="D373" s="24" t="s">
        <v>1003</v>
      </c>
      <c r="E373" s="45" t="s">
        <v>1004</v>
      </c>
      <c r="F373" s="25" t="s">
        <v>17</v>
      </c>
      <c r="G373" s="26">
        <v>47</v>
      </c>
      <c r="H373" s="26">
        <v>55.2</v>
      </c>
      <c r="I373" s="26" t="s">
        <v>37</v>
      </c>
      <c r="J373" s="36">
        <v>67.41</v>
      </c>
      <c r="K373" s="26">
        <f>ROUND($G$373*$M$373,2)</f>
        <v>3168.27</v>
      </c>
      <c r="L373" s="27">
        <f>ROUND($K$373/$E$6,3)</f>
        <v>0</v>
      </c>
      <c r="M373" s="23">
        <f>ROUND($J$373,2)</f>
        <v>67.41</v>
      </c>
    </row>
    <row r="374" spans="1:13" ht="23" x14ac:dyDescent="0.35">
      <c r="A374" s="22" t="s">
        <v>31</v>
      </c>
      <c r="B374" s="25" t="s">
        <v>1005</v>
      </c>
      <c r="C374" s="24" t="s">
        <v>39</v>
      </c>
      <c r="D374" s="24" t="s">
        <v>1006</v>
      </c>
      <c r="E374" s="45" t="s">
        <v>1007</v>
      </c>
      <c r="F374" s="25" t="s">
        <v>17</v>
      </c>
      <c r="G374" s="26">
        <v>13</v>
      </c>
      <c r="H374" s="26">
        <v>109.82</v>
      </c>
      <c r="I374" s="26" t="s">
        <v>37</v>
      </c>
      <c r="J374" s="36">
        <v>134.11000000000001</v>
      </c>
      <c r="K374" s="26">
        <f>ROUND($G$374*$M$374,2)</f>
        <v>1743.43</v>
      </c>
      <c r="L374" s="27">
        <f>ROUND($K$374/$E$6,3)</f>
        <v>0</v>
      </c>
      <c r="M374" s="23">
        <f>ROUND($J$374,2)</f>
        <v>134.11000000000001</v>
      </c>
    </row>
    <row r="375" spans="1:13" ht="23" x14ac:dyDescent="0.35">
      <c r="A375" s="22" t="s">
        <v>31</v>
      </c>
      <c r="B375" s="25" t="s">
        <v>1008</v>
      </c>
      <c r="C375" s="24" t="s">
        <v>50</v>
      </c>
      <c r="D375" s="24" t="s">
        <v>1009</v>
      </c>
      <c r="E375" s="45" t="s">
        <v>1010</v>
      </c>
      <c r="F375" s="25" t="s">
        <v>17</v>
      </c>
      <c r="G375" s="26">
        <v>14</v>
      </c>
      <c r="H375" s="26">
        <v>211.47</v>
      </c>
      <c r="I375" s="26" t="s">
        <v>37</v>
      </c>
      <c r="J375" s="36">
        <v>258.25</v>
      </c>
      <c r="K375" s="26">
        <f>ROUND($G$375*$M$375,2)</f>
        <v>3615.5</v>
      </c>
      <c r="L375" s="27">
        <f>ROUND($K$375/$E$6,3)</f>
        <v>0</v>
      </c>
      <c r="M375" s="23">
        <f>ROUND($J$375,2)</f>
        <v>258.25</v>
      </c>
    </row>
    <row r="376" spans="1:13" ht="23" x14ac:dyDescent="0.35">
      <c r="A376" s="22" t="s">
        <v>31</v>
      </c>
      <c r="B376" s="25" t="s">
        <v>1011</v>
      </c>
      <c r="C376" s="24" t="s">
        <v>39</v>
      </c>
      <c r="D376" s="24" t="s">
        <v>1012</v>
      </c>
      <c r="E376" s="45" t="s">
        <v>1013</v>
      </c>
      <c r="F376" s="25" t="s">
        <v>17</v>
      </c>
      <c r="G376" s="26">
        <v>6</v>
      </c>
      <c r="H376" s="26">
        <v>365.44</v>
      </c>
      <c r="I376" s="26" t="s">
        <v>37</v>
      </c>
      <c r="J376" s="36">
        <v>446.28</v>
      </c>
      <c r="K376" s="26">
        <f>ROUND($G$376*$M$376,2)</f>
        <v>2677.68</v>
      </c>
      <c r="L376" s="27">
        <f>ROUND($K$376/$E$6,3)</f>
        <v>0</v>
      </c>
      <c r="M376" s="23">
        <f>ROUND($J$376,2)</f>
        <v>446.28</v>
      </c>
    </row>
    <row r="377" spans="1:13" ht="23" x14ac:dyDescent="0.35">
      <c r="A377" s="22" t="s">
        <v>31</v>
      </c>
      <c r="B377" s="25" t="s">
        <v>1014</v>
      </c>
      <c r="C377" s="24" t="s">
        <v>39</v>
      </c>
      <c r="D377" s="24" t="s">
        <v>1015</v>
      </c>
      <c r="E377" s="45" t="s">
        <v>1016</v>
      </c>
      <c r="F377" s="25" t="s">
        <v>17</v>
      </c>
      <c r="G377" s="26">
        <v>9</v>
      </c>
      <c r="H377" s="26">
        <v>378.81</v>
      </c>
      <c r="I377" s="26" t="s">
        <v>37</v>
      </c>
      <c r="J377" s="36">
        <v>462.6</v>
      </c>
      <c r="K377" s="26">
        <f>ROUND($G$377*$M$377,2)</f>
        <v>4163.3999999999996</v>
      </c>
      <c r="L377" s="27">
        <f>ROUND($K$377/$E$6,3)</f>
        <v>0</v>
      </c>
      <c r="M377" s="23">
        <f>ROUND($J$377,2)</f>
        <v>462.6</v>
      </c>
    </row>
    <row r="378" spans="1:13" ht="23" x14ac:dyDescent="0.35">
      <c r="A378" s="22" t="s">
        <v>31</v>
      </c>
      <c r="B378" s="25" t="s">
        <v>1017</v>
      </c>
      <c r="C378" s="24" t="s">
        <v>39</v>
      </c>
      <c r="D378" s="24" t="s">
        <v>1018</v>
      </c>
      <c r="E378" s="45" t="s">
        <v>1019</v>
      </c>
      <c r="F378" s="25" t="s">
        <v>17</v>
      </c>
      <c r="G378" s="26">
        <v>1</v>
      </c>
      <c r="H378" s="26">
        <v>1149.8800000000001</v>
      </c>
      <c r="I378" s="26" t="s">
        <v>37</v>
      </c>
      <c r="J378" s="36">
        <v>1404.23</v>
      </c>
      <c r="K378" s="26">
        <f>ROUND($G$378*$M$378,2)</f>
        <v>1404.23</v>
      </c>
      <c r="L378" s="27">
        <f>ROUND($K$378/$E$6,3)</f>
        <v>0</v>
      </c>
      <c r="M378" s="23">
        <f>ROUND($J$378,2)</f>
        <v>1404.23</v>
      </c>
    </row>
    <row r="379" spans="1:13" ht="23" x14ac:dyDescent="0.35">
      <c r="A379" s="22" t="s">
        <v>31</v>
      </c>
      <c r="B379" s="25" t="s">
        <v>1020</v>
      </c>
      <c r="C379" s="24" t="s">
        <v>50</v>
      </c>
      <c r="D379" s="24" t="s">
        <v>1021</v>
      </c>
      <c r="E379" s="45" t="s">
        <v>1022</v>
      </c>
      <c r="F379" s="25" t="s">
        <v>17</v>
      </c>
      <c r="G379" s="26">
        <v>4</v>
      </c>
      <c r="H379" s="26">
        <v>92.27</v>
      </c>
      <c r="I379" s="26" t="s">
        <v>37</v>
      </c>
      <c r="J379" s="36">
        <v>112.68</v>
      </c>
      <c r="K379" s="26">
        <f>ROUND($G$379*$M$379,2)</f>
        <v>450.72</v>
      </c>
      <c r="L379" s="27">
        <f>ROUND($K$379/$E$6,3)</f>
        <v>0</v>
      </c>
      <c r="M379" s="23">
        <f>ROUND($J$379,2)</f>
        <v>112.68</v>
      </c>
    </row>
    <row r="380" spans="1:13" ht="23" x14ac:dyDescent="0.35">
      <c r="A380" s="22" t="s">
        <v>31</v>
      </c>
      <c r="B380" s="25" t="s">
        <v>1023</v>
      </c>
      <c r="C380" s="24" t="s">
        <v>50</v>
      </c>
      <c r="D380" s="24" t="s">
        <v>1024</v>
      </c>
      <c r="E380" s="45" t="s">
        <v>1025</v>
      </c>
      <c r="F380" s="25" t="s">
        <v>17</v>
      </c>
      <c r="G380" s="26">
        <v>18</v>
      </c>
      <c r="H380" s="26">
        <v>74.290000000000006</v>
      </c>
      <c r="I380" s="26" t="s">
        <v>37</v>
      </c>
      <c r="J380" s="36">
        <v>90.72</v>
      </c>
      <c r="K380" s="26">
        <f>ROUND($G$380*$M$380,2)</f>
        <v>1632.96</v>
      </c>
      <c r="L380" s="27">
        <f>ROUND($K$380/$E$6,3)</f>
        <v>0</v>
      </c>
      <c r="M380" s="23">
        <f>ROUND($J$380,2)</f>
        <v>90.72</v>
      </c>
    </row>
    <row r="381" spans="1:13" ht="23" x14ac:dyDescent="0.35">
      <c r="A381" s="22" t="s">
        <v>31</v>
      </c>
      <c r="B381" s="25" t="s">
        <v>1026</v>
      </c>
      <c r="C381" s="24" t="s">
        <v>39</v>
      </c>
      <c r="D381" s="24" t="s">
        <v>1027</v>
      </c>
      <c r="E381" s="45" t="s">
        <v>1028</v>
      </c>
      <c r="F381" s="25" t="s">
        <v>17</v>
      </c>
      <c r="G381" s="26">
        <v>23</v>
      </c>
      <c r="H381" s="26">
        <v>71.91</v>
      </c>
      <c r="I381" s="26" t="s">
        <v>37</v>
      </c>
      <c r="J381" s="36">
        <v>87.82</v>
      </c>
      <c r="K381" s="26">
        <f>ROUND($G$381*$M$381,2)</f>
        <v>2019.86</v>
      </c>
      <c r="L381" s="27">
        <f>ROUND($K$381/$E$6,3)</f>
        <v>0</v>
      </c>
      <c r="M381" s="23">
        <f>ROUND($J$381,2)</f>
        <v>87.82</v>
      </c>
    </row>
    <row r="382" spans="1:13" ht="23" x14ac:dyDescent="0.35">
      <c r="A382" s="22" t="s">
        <v>31</v>
      </c>
      <c r="B382" s="25" t="s">
        <v>1029</v>
      </c>
      <c r="C382" s="24" t="s">
        <v>50</v>
      </c>
      <c r="D382" s="24" t="s">
        <v>1030</v>
      </c>
      <c r="E382" s="45" t="s">
        <v>1031</v>
      </c>
      <c r="F382" s="25" t="s">
        <v>36</v>
      </c>
      <c r="G382" s="26">
        <v>16.899999999999999</v>
      </c>
      <c r="H382" s="26">
        <v>395</v>
      </c>
      <c r="I382" s="26" t="s">
        <v>37</v>
      </c>
      <c r="J382" s="36">
        <v>482.37</v>
      </c>
      <c r="K382" s="26">
        <f>ROUND($G$382*$M$382,2)</f>
        <v>8152.05</v>
      </c>
      <c r="L382" s="27">
        <f>ROUND($K$382/$E$6,3)</f>
        <v>0</v>
      </c>
      <c r="M382" s="23">
        <f>ROUND($J$382,2)</f>
        <v>482.37</v>
      </c>
    </row>
    <row r="383" spans="1:13" ht="23" x14ac:dyDescent="0.35">
      <c r="A383" s="22" t="s">
        <v>31</v>
      </c>
      <c r="B383" s="25" t="s">
        <v>1032</v>
      </c>
      <c r="C383" s="24" t="s">
        <v>50</v>
      </c>
      <c r="D383" s="24" t="s">
        <v>1033</v>
      </c>
      <c r="E383" s="45" t="s">
        <v>1034</v>
      </c>
      <c r="F383" s="25" t="s">
        <v>17</v>
      </c>
      <c r="G383" s="26">
        <v>18</v>
      </c>
      <c r="H383" s="26">
        <v>549.02</v>
      </c>
      <c r="I383" s="26" t="s">
        <v>37</v>
      </c>
      <c r="J383" s="36">
        <v>670.46</v>
      </c>
      <c r="K383" s="26">
        <f>ROUND($G$383*$M$383,2)</f>
        <v>12068.28</v>
      </c>
      <c r="L383" s="27">
        <f>ROUND($K$383/$E$6,3)</f>
        <v>1E-3</v>
      </c>
      <c r="M383" s="23">
        <f>ROUND($J$383,2)</f>
        <v>670.46</v>
      </c>
    </row>
    <row r="384" spans="1:13" ht="23" x14ac:dyDescent="0.35">
      <c r="A384" s="22" t="s">
        <v>31</v>
      </c>
      <c r="B384" s="25" t="s">
        <v>1035</v>
      </c>
      <c r="C384" s="24" t="s">
        <v>50</v>
      </c>
      <c r="D384" s="24" t="s">
        <v>1036</v>
      </c>
      <c r="E384" s="45" t="s">
        <v>1037</v>
      </c>
      <c r="F384" s="25" t="s">
        <v>17</v>
      </c>
      <c r="G384" s="26">
        <v>211</v>
      </c>
      <c r="H384" s="26">
        <v>61.26</v>
      </c>
      <c r="I384" s="26" t="s">
        <v>37</v>
      </c>
      <c r="J384" s="36">
        <v>74.81</v>
      </c>
      <c r="K384" s="26">
        <f>ROUND($G$384*$M$384,2)</f>
        <v>15784.91</v>
      </c>
      <c r="L384" s="27">
        <f>ROUND($K$384/$E$6,3)</f>
        <v>1E-3</v>
      </c>
      <c r="M384" s="23">
        <f>ROUND($J$384,2)</f>
        <v>74.81</v>
      </c>
    </row>
    <row r="385" spans="1:13" ht="23" x14ac:dyDescent="0.35">
      <c r="A385" s="22" t="s">
        <v>31</v>
      </c>
      <c r="B385" s="25" t="s">
        <v>1038</v>
      </c>
      <c r="C385" s="24" t="s">
        <v>50</v>
      </c>
      <c r="D385" s="24" t="s">
        <v>1039</v>
      </c>
      <c r="E385" s="45" t="s">
        <v>1040</v>
      </c>
      <c r="F385" s="25" t="s">
        <v>62</v>
      </c>
      <c r="G385" s="26">
        <v>19.399999999999999</v>
      </c>
      <c r="H385" s="26">
        <v>149.49</v>
      </c>
      <c r="I385" s="26" t="s">
        <v>37</v>
      </c>
      <c r="J385" s="36">
        <v>182.56</v>
      </c>
      <c r="K385" s="26">
        <f>ROUND($G$385*$M$385,2)</f>
        <v>3541.66</v>
      </c>
      <c r="L385" s="27">
        <f>ROUND($K$385/$E$6,3)</f>
        <v>0</v>
      </c>
      <c r="M385" s="23">
        <f>ROUND($J$385,2)</f>
        <v>182.56</v>
      </c>
    </row>
    <row r="386" spans="1:13" x14ac:dyDescent="0.35">
      <c r="A386" s="22" t="s">
        <v>28</v>
      </c>
      <c r="B386" s="32" t="s">
        <v>1041</v>
      </c>
      <c r="C386" s="33"/>
      <c r="D386" s="33" t="s">
        <v>26</v>
      </c>
      <c r="E386" s="48" t="s">
        <v>1042</v>
      </c>
      <c r="F386" s="32"/>
      <c r="G386" s="34"/>
      <c r="H386" s="34"/>
      <c r="I386" s="34"/>
      <c r="J386" s="34"/>
      <c r="K386" s="34">
        <f>SUBTOTAL(9, $K$387:$K$399)</f>
        <v>5209.9400000000005</v>
      </c>
      <c r="L386" s="35">
        <f>ROUND($K$386/$E$6,3)</f>
        <v>0</v>
      </c>
      <c r="M386" s="23">
        <v>0</v>
      </c>
    </row>
    <row r="387" spans="1:13" x14ac:dyDescent="0.35">
      <c r="A387" s="22" t="s">
        <v>31</v>
      </c>
      <c r="B387" s="25" t="s">
        <v>1043</v>
      </c>
      <c r="C387" s="24" t="s">
        <v>50</v>
      </c>
      <c r="D387" s="24" t="s">
        <v>1044</v>
      </c>
      <c r="E387" s="45" t="s">
        <v>1045</v>
      </c>
      <c r="F387" s="25" t="s">
        <v>17</v>
      </c>
      <c r="G387" s="26">
        <v>1</v>
      </c>
      <c r="H387" s="26">
        <v>657.57</v>
      </c>
      <c r="I387" s="26" t="s">
        <v>37</v>
      </c>
      <c r="J387" s="36">
        <v>803.02</v>
      </c>
      <c r="K387" s="26">
        <f>ROUND($G$387*$M$387,2)</f>
        <v>803.02</v>
      </c>
      <c r="L387" s="27">
        <f>ROUND($K$387/$E$6,3)</f>
        <v>0</v>
      </c>
      <c r="M387" s="23">
        <f>ROUND($J$387,2)</f>
        <v>803.02</v>
      </c>
    </row>
    <row r="388" spans="1:13" ht="23" x14ac:dyDescent="0.35">
      <c r="A388" s="22" t="s">
        <v>31</v>
      </c>
      <c r="B388" s="25" t="s">
        <v>1046</v>
      </c>
      <c r="C388" s="24" t="s">
        <v>39</v>
      </c>
      <c r="D388" s="24" t="s">
        <v>1047</v>
      </c>
      <c r="E388" s="45" t="s">
        <v>1048</v>
      </c>
      <c r="F388" s="25" t="s">
        <v>17</v>
      </c>
      <c r="G388" s="26">
        <v>2</v>
      </c>
      <c r="H388" s="26">
        <v>48.51</v>
      </c>
      <c r="I388" s="26" t="s">
        <v>37</v>
      </c>
      <c r="J388" s="36">
        <v>59.24</v>
      </c>
      <c r="K388" s="26">
        <f>ROUND($G$388*$M$388,2)</f>
        <v>118.48</v>
      </c>
      <c r="L388" s="27">
        <f>ROUND($K$388/$E$6,3)</f>
        <v>0</v>
      </c>
      <c r="M388" s="23">
        <f>ROUND($J$388,2)</f>
        <v>59.24</v>
      </c>
    </row>
    <row r="389" spans="1:13" ht="34.5" x14ac:dyDescent="0.35">
      <c r="A389" s="22" t="s">
        <v>31</v>
      </c>
      <c r="B389" s="25" t="s">
        <v>1049</v>
      </c>
      <c r="C389" s="24" t="s">
        <v>39</v>
      </c>
      <c r="D389" s="24" t="s">
        <v>1050</v>
      </c>
      <c r="E389" s="45" t="s">
        <v>1051</v>
      </c>
      <c r="F389" s="25" t="s">
        <v>62</v>
      </c>
      <c r="G389" s="26">
        <v>45.8</v>
      </c>
      <c r="H389" s="26">
        <v>43.54</v>
      </c>
      <c r="I389" s="26" t="s">
        <v>37</v>
      </c>
      <c r="J389" s="36">
        <v>53.17</v>
      </c>
      <c r="K389" s="26">
        <f>ROUND($G$389*$M$389,2)</f>
        <v>2435.19</v>
      </c>
      <c r="L389" s="27">
        <f>ROUND($K$389/$E$6,3)</f>
        <v>0</v>
      </c>
      <c r="M389" s="23">
        <f>ROUND($J$389,2)</f>
        <v>53.17</v>
      </c>
    </row>
    <row r="390" spans="1:13" ht="23" x14ac:dyDescent="0.35">
      <c r="A390" s="22" t="s">
        <v>31</v>
      </c>
      <c r="B390" s="25" t="s">
        <v>1052</v>
      </c>
      <c r="C390" s="24" t="s">
        <v>50</v>
      </c>
      <c r="D390" s="24" t="s">
        <v>1053</v>
      </c>
      <c r="E390" s="45" t="s">
        <v>1054</v>
      </c>
      <c r="F390" s="25" t="s">
        <v>17</v>
      </c>
      <c r="G390" s="26">
        <v>1</v>
      </c>
      <c r="H390" s="26">
        <v>20.16</v>
      </c>
      <c r="I390" s="26" t="s">
        <v>37</v>
      </c>
      <c r="J390" s="36">
        <v>24.62</v>
      </c>
      <c r="K390" s="26">
        <f>ROUND($G$390*$M$390,2)</f>
        <v>24.62</v>
      </c>
      <c r="L390" s="27">
        <f>ROUND($K$390/$E$6,3)</f>
        <v>0</v>
      </c>
      <c r="M390" s="23">
        <f>ROUND($J$390,2)</f>
        <v>24.62</v>
      </c>
    </row>
    <row r="391" spans="1:13" x14ac:dyDescent="0.35">
      <c r="A391" s="22" t="s">
        <v>31</v>
      </c>
      <c r="B391" s="25" t="s">
        <v>1055</v>
      </c>
      <c r="C391" s="24" t="s">
        <v>50</v>
      </c>
      <c r="D391" s="24" t="s">
        <v>1056</v>
      </c>
      <c r="E391" s="45" t="s">
        <v>1057</v>
      </c>
      <c r="F391" s="25" t="s">
        <v>62</v>
      </c>
      <c r="G391" s="26">
        <v>4</v>
      </c>
      <c r="H391" s="26">
        <v>24.03</v>
      </c>
      <c r="I391" s="26" t="s">
        <v>37</v>
      </c>
      <c r="J391" s="36">
        <v>29.35</v>
      </c>
      <c r="K391" s="26">
        <f>ROUND($G$391*$M$391,2)</f>
        <v>117.4</v>
      </c>
      <c r="L391" s="27">
        <f>ROUND($K$391/$E$6,3)</f>
        <v>0</v>
      </c>
      <c r="M391" s="23">
        <f>ROUND($J$391,2)</f>
        <v>29.35</v>
      </c>
    </row>
    <row r="392" spans="1:13" ht="23" x14ac:dyDescent="0.35">
      <c r="A392" s="22" t="s">
        <v>31</v>
      </c>
      <c r="B392" s="25" t="s">
        <v>1058</v>
      </c>
      <c r="C392" s="24" t="s">
        <v>39</v>
      </c>
      <c r="D392" s="24" t="s">
        <v>1059</v>
      </c>
      <c r="E392" s="45" t="s">
        <v>1060</v>
      </c>
      <c r="F392" s="25" t="s">
        <v>17</v>
      </c>
      <c r="G392" s="26">
        <v>2</v>
      </c>
      <c r="H392" s="26">
        <v>55.09</v>
      </c>
      <c r="I392" s="26" t="s">
        <v>37</v>
      </c>
      <c r="J392" s="36">
        <v>67.28</v>
      </c>
      <c r="K392" s="26">
        <f>ROUND($G$392*$M$392,2)</f>
        <v>134.56</v>
      </c>
      <c r="L392" s="27">
        <f>ROUND($K$392/$E$6,3)</f>
        <v>0</v>
      </c>
      <c r="M392" s="23">
        <f>ROUND($J$392,2)</f>
        <v>67.28</v>
      </c>
    </row>
    <row r="393" spans="1:13" ht="23" x14ac:dyDescent="0.35">
      <c r="A393" s="22" t="s">
        <v>31</v>
      </c>
      <c r="B393" s="25" t="s">
        <v>1061</v>
      </c>
      <c r="C393" s="24" t="s">
        <v>39</v>
      </c>
      <c r="D393" s="24" t="s">
        <v>1062</v>
      </c>
      <c r="E393" s="45" t="s">
        <v>1063</v>
      </c>
      <c r="F393" s="25" t="s">
        <v>17</v>
      </c>
      <c r="G393" s="26">
        <v>4</v>
      </c>
      <c r="H393" s="26">
        <v>65.349999999999994</v>
      </c>
      <c r="I393" s="26" t="s">
        <v>37</v>
      </c>
      <c r="J393" s="36">
        <v>79.81</v>
      </c>
      <c r="K393" s="26">
        <f>ROUND($G$393*$M$393,2)</f>
        <v>319.24</v>
      </c>
      <c r="L393" s="27">
        <f>ROUND($K$393/$E$6,3)</f>
        <v>0</v>
      </c>
      <c r="M393" s="23">
        <f>ROUND($J$393,2)</f>
        <v>79.81</v>
      </c>
    </row>
    <row r="394" spans="1:13" ht="34.5" x14ac:dyDescent="0.35">
      <c r="A394" s="22" t="s">
        <v>31</v>
      </c>
      <c r="B394" s="25" t="s">
        <v>1064</v>
      </c>
      <c r="C394" s="24" t="s">
        <v>39</v>
      </c>
      <c r="D394" s="24" t="s">
        <v>1065</v>
      </c>
      <c r="E394" s="45" t="s">
        <v>1066</v>
      </c>
      <c r="F394" s="25" t="s">
        <v>17</v>
      </c>
      <c r="G394" s="26">
        <v>1</v>
      </c>
      <c r="H394" s="26">
        <v>50.22</v>
      </c>
      <c r="I394" s="26" t="s">
        <v>37</v>
      </c>
      <c r="J394" s="36">
        <v>61.33</v>
      </c>
      <c r="K394" s="26">
        <f>ROUND($G$394*$M$394,2)</f>
        <v>61.33</v>
      </c>
      <c r="L394" s="27">
        <f>ROUND($K$394/$E$6,3)</f>
        <v>0</v>
      </c>
      <c r="M394" s="23">
        <f>ROUND($J$394,2)</f>
        <v>61.33</v>
      </c>
    </row>
    <row r="395" spans="1:13" ht="34.5" x14ac:dyDescent="0.35">
      <c r="A395" s="22" t="s">
        <v>31</v>
      </c>
      <c r="B395" s="25" t="s">
        <v>1067</v>
      </c>
      <c r="C395" s="24" t="s">
        <v>39</v>
      </c>
      <c r="D395" s="24" t="s">
        <v>1068</v>
      </c>
      <c r="E395" s="45" t="s">
        <v>1069</v>
      </c>
      <c r="F395" s="25" t="s">
        <v>17</v>
      </c>
      <c r="G395" s="26">
        <v>8</v>
      </c>
      <c r="H395" s="26">
        <v>26.77</v>
      </c>
      <c r="I395" s="26" t="s">
        <v>37</v>
      </c>
      <c r="J395" s="36">
        <v>32.69</v>
      </c>
      <c r="K395" s="26">
        <f>ROUND($G$395*$M$395,2)</f>
        <v>261.52</v>
      </c>
      <c r="L395" s="27">
        <f>ROUND($K$395/$E$6,3)</f>
        <v>0</v>
      </c>
      <c r="M395" s="23">
        <f>ROUND($J$395,2)</f>
        <v>32.69</v>
      </c>
    </row>
    <row r="396" spans="1:13" ht="34.5" x14ac:dyDescent="0.35">
      <c r="A396" s="22" t="s">
        <v>31</v>
      </c>
      <c r="B396" s="25" t="s">
        <v>1070</v>
      </c>
      <c r="C396" s="24" t="s">
        <v>39</v>
      </c>
      <c r="D396" s="24" t="s">
        <v>1071</v>
      </c>
      <c r="E396" s="45" t="s">
        <v>1072</v>
      </c>
      <c r="F396" s="25" t="s">
        <v>17</v>
      </c>
      <c r="G396" s="26">
        <v>2</v>
      </c>
      <c r="H396" s="26">
        <v>60.67</v>
      </c>
      <c r="I396" s="26" t="s">
        <v>37</v>
      </c>
      <c r="J396" s="36">
        <v>74.09</v>
      </c>
      <c r="K396" s="26">
        <f>ROUND($G$396*$M$396,2)</f>
        <v>148.18</v>
      </c>
      <c r="L396" s="27">
        <f>ROUND($K$396/$E$6,3)</f>
        <v>0</v>
      </c>
      <c r="M396" s="23">
        <f>ROUND($J$396,2)</f>
        <v>74.09</v>
      </c>
    </row>
    <row r="397" spans="1:13" ht="34.5" x14ac:dyDescent="0.35">
      <c r="A397" s="22" t="s">
        <v>31</v>
      </c>
      <c r="B397" s="25" t="s">
        <v>1073</v>
      </c>
      <c r="C397" s="24" t="s">
        <v>39</v>
      </c>
      <c r="D397" s="24" t="s">
        <v>1074</v>
      </c>
      <c r="E397" s="45" t="s">
        <v>1075</v>
      </c>
      <c r="F397" s="25" t="s">
        <v>17</v>
      </c>
      <c r="G397" s="26">
        <v>6</v>
      </c>
      <c r="H397" s="26">
        <v>60.67</v>
      </c>
      <c r="I397" s="26" t="s">
        <v>37</v>
      </c>
      <c r="J397" s="36">
        <v>74.09</v>
      </c>
      <c r="K397" s="26">
        <f>ROUND($G$397*$M$397,2)</f>
        <v>444.54</v>
      </c>
      <c r="L397" s="27">
        <f>ROUND($K$397/$E$6,3)</f>
        <v>0</v>
      </c>
      <c r="M397" s="23">
        <f>ROUND($J$397,2)</f>
        <v>74.09</v>
      </c>
    </row>
    <row r="398" spans="1:13" ht="34.5" x14ac:dyDescent="0.35">
      <c r="A398" s="22" t="s">
        <v>31</v>
      </c>
      <c r="B398" s="25" t="s">
        <v>1076</v>
      </c>
      <c r="C398" s="24" t="s">
        <v>39</v>
      </c>
      <c r="D398" s="24" t="s">
        <v>1077</v>
      </c>
      <c r="E398" s="45" t="s">
        <v>1078</v>
      </c>
      <c r="F398" s="25" t="s">
        <v>17</v>
      </c>
      <c r="G398" s="26">
        <v>2</v>
      </c>
      <c r="H398" s="26">
        <v>40.159999999999997</v>
      </c>
      <c r="I398" s="26" t="s">
        <v>37</v>
      </c>
      <c r="J398" s="36">
        <v>49.04</v>
      </c>
      <c r="K398" s="26">
        <f>ROUND($G$398*$M$398,2)</f>
        <v>98.08</v>
      </c>
      <c r="L398" s="27">
        <f>ROUND($K$398/$E$6,3)</f>
        <v>0</v>
      </c>
      <c r="M398" s="23">
        <f>ROUND($J$398,2)</f>
        <v>49.04</v>
      </c>
    </row>
    <row r="399" spans="1:13" ht="23" x14ac:dyDescent="0.35">
      <c r="A399" s="22" t="s">
        <v>31</v>
      </c>
      <c r="B399" s="25" t="s">
        <v>1079</v>
      </c>
      <c r="C399" s="24" t="s">
        <v>50</v>
      </c>
      <c r="D399" s="24" t="s">
        <v>1080</v>
      </c>
      <c r="E399" s="45" t="s">
        <v>1081</v>
      </c>
      <c r="F399" s="25" t="s">
        <v>36</v>
      </c>
      <c r="G399" s="26">
        <v>0.24</v>
      </c>
      <c r="H399" s="26">
        <v>831.77</v>
      </c>
      <c r="I399" s="26" t="s">
        <v>37</v>
      </c>
      <c r="J399" s="36">
        <v>1015.76</v>
      </c>
      <c r="K399" s="26">
        <f>ROUND($G$399*$M$399,2)</f>
        <v>243.78</v>
      </c>
      <c r="L399" s="27">
        <f>ROUND($K$399/$E$6,3)</f>
        <v>0</v>
      </c>
      <c r="M399" s="23">
        <f>ROUND($J$399,2)</f>
        <v>1015.76</v>
      </c>
    </row>
    <row r="400" spans="1:13" x14ac:dyDescent="0.35">
      <c r="A400" s="22" t="s">
        <v>28</v>
      </c>
      <c r="B400" s="32" t="s">
        <v>1082</v>
      </c>
      <c r="C400" s="33"/>
      <c r="D400" s="33" t="s">
        <v>26</v>
      </c>
      <c r="E400" s="48" t="s">
        <v>1083</v>
      </c>
      <c r="F400" s="32"/>
      <c r="G400" s="34"/>
      <c r="H400" s="34"/>
      <c r="I400" s="34"/>
      <c r="J400" s="34"/>
      <c r="K400" s="34">
        <f>SUBTOTAL(9, $K$401:$K$425)</f>
        <v>90965.69</v>
      </c>
      <c r="L400" s="35">
        <f>ROUND($K$400/$E$6,3)</f>
        <v>5.0000000000000001E-3</v>
      </c>
      <c r="M400" s="23">
        <v>0</v>
      </c>
    </row>
    <row r="401" spans="1:13" x14ac:dyDescent="0.35">
      <c r="A401" s="22" t="s">
        <v>175</v>
      </c>
      <c r="B401" s="41" t="s">
        <v>1084</v>
      </c>
      <c r="C401" s="42"/>
      <c r="D401" s="42" t="s">
        <v>26</v>
      </c>
      <c r="E401" s="50" t="s">
        <v>1085</v>
      </c>
      <c r="F401" s="41"/>
      <c r="G401" s="43"/>
      <c r="H401" s="43"/>
      <c r="I401" s="43"/>
      <c r="J401" s="43"/>
      <c r="K401" s="43">
        <f>SUBTOTAL(9, $K$402:$K$403)</f>
        <v>4035</v>
      </c>
      <c r="L401" s="44">
        <f>ROUND($K$401/$E$6,3)</f>
        <v>0</v>
      </c>
      <c r="M401" s="23">
        <v>0</v>
      </c>
    </row>
    <row r="402" spans="1:13" ht="23" x14ac:dyDescent="0.35">
      <c r="A402" s="22" t="s">
        <v>31</v>
      </c>
      <c r="B402" s="25" t="s">
        <v>1086</v>
      </c>
      <c r="C402" s="24" t="s">
        <v>39</v>
      </c>
      <c r="D402" s="24" t="s">
        <v>1087</v>
      </c>
      <c r="E402" s="45" t="s">
        <v>1088</v>
      </c>
      <c r="F402" s="25" t="s">
        <v>17</v>
      </c>
      <c r="G402" s="26">
        <v>8</v>
      </c>
      <c r="H402" s="26">
        <v>244.33</v>
      </c>
      <c r="I402" s="26" t="s">
        <v>37</v>
      </c>
      <c r="J402" s="36">
        <v>298.38</v>
      </c>
      <c r="K402" s="26">
        <f>ROUND($G$402*$M$402,2)</f>
        <v>2387.04</v>
      </c>
      <c r="L402" s="27">
        <f>ROUND($K$402/$E$6,3)</f>
        <v>0</v>
      </c>
      <c r="M402" s="23">
        <f>ROUND($J$402,2)</f>
        <v>298.38</v>
      </c>
    </row>
    <row r="403" spans="1:13" ht="23" x14ac:dyDescent="0.35">
      <c r="A403" s="22" t="s">
        <v>31</v>
      </c>
      <c r="B403" s="25" t="s">
        <v>1089</v>
      </c>
      <c r="C403" s="24" t="s">
        <v>39</v>
      </c>
      <c r="D403" s="24" t="s">
        <v>1090</v>
      </c>
      <c r="E403" s="45" t="s">
        <v>1091</v>
      </c>
      <c r="F403" s="25" t="s">
        <v>17</v>
      </c>
      <c r="G403" s="26">
        <v>2</v>
      </c>
      <c r="H403" s="26">
        <v>674.73</v>
      </c>
      <c r="I403" s="26" t="s">
        <v>37</v>
      </c>
      <c r="J403" s="36">
        <v>823.98</v>
      </c>
      <c r="K403" s="26">
        <f>ROUND($G$403*$M$403,2)</f>
        <v>1647.96</v>
      </c>
      <c r="L403" s="27">
        <f>ROUND($K$403/$E$6,3)</f>
        <v>0</v>
      </c>
      <c r="M403" s="23">
        <f>ROUND($J$403,2)</f>
        <v>823.98</v>
      </c>
    </row>
    <row r="404" spans="1:13" x14ac:dyDescent="0.35">
      <c r="A404" s="22" t="s">
        <v>175</v>
      </c>
      <c r="B404" s="41" t="s">
        <v>1092</v>
      </c>
      <c r="C404" s="42"/>
      <c r="D404" s="42" t="s">
        <v>26</v>
      </c>
      <c r="E404" s="50" t="s">
        <v>1093</v>
      </c>
      <c r="F404" s="41"/>
      <c r="G404" s="43"/>
      <c r="H404" s="43"/>
      <c r="I404" s="43"/>
      <c r="J404" s="43"/>
      <c r="K404" s="43">
        <f>SUBTOTAL(9, $K$405:$K$406)</f>
        <v>6959.28</v>
      </c>
      <c r="L404" s="44">
        <f>ROUND($K$404/$E$6,3)</f>
        <v>0</v>
      </c>
      <c r="M404" s="23">
        <v>0</v>
      </c>
    </row>
    <row r="405" spans="1:13" ht="46" x14ac:dyDescent="0.35">
      <c r="A405" s="22" t="s">
        <v>31</v>
      </c>
      <c r="B405" s="25" t="s">
        <v>1094</v>
      </c>
      <c r="C405" s="24" t="s">
        <v>39</v>
      </c>
      <c r="D405" s="24" t="s">
        <v>1095</v>
      </c>
      <c r="E405" s="45" t="s">
        <v>1096</v>
      </c>
      <c r="F405" s="25" t="s">
        <v>17</v>
      </c>
      <c r="G405" s="26">
        <v>2</v>
      </c>
      <c r="H405" s="26">
        <v>1163.73</v>
      </c>
      <c r="I405" s="26" t="s">
        <v>37</v>
      </c>
      <c r="J405" s="36">
        <v>1421.15</v>
      </c>
      <c r="K405" s="26">
        <f>ROUND($G$405*$M$405,2)</f>
        <v>2842.3</v>
      </c>
      <c r="L405" s="27">
        <f>ROUND($K$405/$E$6,3)</f>
        <v>0</v>
      </c>
      <c r="M405" s="23">
        <f>ROUND($J$405,2)</f>
        <v>1421.15</v>
      </c>
    </row>
    <row r="406" spans="1:13" ht="23" x14ac:dyDescent="0.35">
      <c r="A406" s="22" t="s">
        <v>31</v>
      </c>
      <c r="B406" s="25" t="s">
        <v>1097</v>
      </c>
      <c r="C406" s="24" t="s">
        <v>50</v>
      </c>
      <c r="D406" s="24" t="s">
        <v>1098</v>
      </c>
      <c r="E406" s="45" t="s">
        <v>1099</v>
      </c>
      <c r="F406" s="25" t="s">
        <v>17</v>
      </c>
      <c r="G406" s="26">
        <v>1</v>
      </c>
      <c r="H406" s="26">
        <v>3371.26</v>
      </c>
      <c r="I406" s="26" t="s">
        <v>37</v>
      </c>
      <c r="J406" s="36">
        <v>4116.9799999999996</v>
      </c>
      <c r="K406" s="26">
        <f>ROUND($G$406*$M$406,2)</f>
        <v>4116.9799999999996</v>
      </c>
      <c r="L406" s="27">
        <f>ROUND($K$406/$E$6,3)</f>
        <v>0</v>
      </c>
      <c r="M406" s="23">
        <f>ROUND($J$406,2)</f>
        <v>4116.9799999999996</v>
      </c>
    </row>
    <row r="407" spans="1:13" x14ac:dyDescent="0.35">
      <c r="A407" s="22" t="s">
        <v>175</v>
      </c>
      <c r="B407" s="41" t="s">
        <v>1100</v>
      </c>
      <c r="C407" s="42"/>
      <c r="D407" s="42" t="s">
        <v>26</v>
      </c>
      <c r="E407" s="50" t="s">
        <v>1101</v>
      </c>
      <c r="F407" s="41"/>
      <c r="G407" s="43"/>
      <c r="H407" s="43"/>
      <c r="I407" s="43"/>
      <c r="J407" s="43"/>
      <c r="K407" s="43">
        <f>SUBTOTAL(9, $K$408:$K$413)</f>
        <v>12358</v>
      </c>
      <c r="L407" s="44">
        <f>ROUND($K$407/$E$6,3)</f>
        <v>1E-3</v>
      </c>
      <c r="M407" s="23">
        <v>0</v>
      </c>
    </row>
    <row r="408" spans="1:13" ht="23" x14ac:dyDescent="0.35">
      <c r="A408" s="22" t="s">
        <v>31</v>
      </c>
      <c r="B408" s="25" t="s">
        <v>1102</v>
      </c>
      <c r="C408" s="24" t="s">
        <v>39</v>
      </c>
      <c r="D408" s="24" t="s">
        <v>1103</v>
      </c>
      <c r="E408" s="45" t="s">
        <v>1104</v>
      </c>
      <c r="F408" s="25" t="s">
        <v>17</v>
      </c>
      <c r="G408" s="26">
        <v>5</v>
      </c>
      <c r="H408" s="26">
        <v>307.60000000000002</v>
      </c>
      <c r="I408" s="26" t="s">
        <v>37</v>
      </c>
      <c r="J408" s="36">
        <v>375.64</v>
      </c>
      <c r="K408" s="26">
        <f>ROUND($G$408*$M$408,2)</f>
        <v>1878.2</v>
      </c>
      <c r="L408" s="27">
        <f>ROUND($K$408/$E$6,3)</f>
        <v>0</v>
      </c>
      <c r="M408" s="23">
        <f>ROUND($J$408,2)</f>
        <v>375.64</v>
      </c>
    </row>
    <row r="409" spans="1:13" ht="23" x14ac:dyDescent="0.35">
      <c r="A409" s="22" t="s">
        <v>31</v>
      </c>
      <c r="B409" s="25" t="s">
        <v>1105</v>
      </c>
      <c r="C409" s="24" t="s">
        <v>39</v>
      </c>
      <c r="D409" s="24" t="s">
        <v>1106</v>
      </c>
      <c r="E409" s="45" t="s">
        <v>1107</v>
      </c>
      <c r="F409" s="25" t="s">
        <v>17</v>
      </c>
      <c r="G409" s="26">
        <v>3</v>
      </c>
      <c r="H409" s="26">
        <v>712.75</v>
      </c>
      <c r="I409" s="26" t="s">
        <v>37</v>
      </c>
      <c r="J409" s="36">
        <v>870.41</v>
      </c>
      <c r="K409" s="26">
        <f>ROUND($G$409*$M$409,2)</f>
        <v>2611.23</v>
      </c>
      <c r="L409" s="27">
        <f>ROUND($K$409/$E$6,3)</f>
        <v>0</v>
      </c>
      <c r="M409" s="23">
        <f>ROUND($J$409,2)</f>
        <v>870.41</v>
      </c>
    </row>
    <row r="410" spans="1:13" ht="23" x14ac:dyDescent="0.35">
      <c r="A410" s="22" t="s">
        <v>31</v>
      </c>
      <c r="B410" s="25" t="s">
        <v>1108</v>
      </c>
      <c r="C410" s="24" t="s">
        <v>39</v>
      </c>
      <c r="D410" s="24" t="s">
        <v>1109</v>
      </c>
      <c r="E410" s="45" t="s">
        <v>1110</v>
      </c>
      <c r="F410" s="25" t="s">
        <v>17</v>
      </c>
      <c r="G410" s="26">
        <v>1</v>
      </c>
      <c r="H410" s="26">
        <v>184.45</v>
      </c>
      <c r="I410" s="26" t="s">
        <v>37</v>
      </c>
      <c r="J410" s="36">
        <v>225.25</v>
      </c>
      <c r="K410" s="26">
        <f>ROUND($G$410*$M$410,2)</f>
        <v>225.25</v>
      </c>
      <c r="L410" s="27">
        <f>ROUND($K$410/$E$6,3)</f>
        <v>0</v>
      </c>
      <c r="M410" s="23">
        <f>ROUND($J$410,2)</f>
        <v>225.25</v>
      </c>
    </row>
    <row r="411" spans="1:13" x14ac:dyDescent="0.35">
      <c r="A411" s="22" t="s">
        <v>31</v>
      </c>
      <c r="B411" s="25" t="s">
        <v>1111</v>
      </c>
      <c r="C411" s="24" t="s">
        <v>50</v>
      </c>
      <c r="D411" s="24" t="s">
        <v>1112</v>
      </c>
      <c r="E411" s="45" t="s">
        <v>1113</v>
      </c>
      <c r="F411" s="25" t="s">
        <v>17</v>
      </c>
      <c r="G411" s="26">
        <v>1</v>
      </c>
      <c r="H411" s="26">
        <v>547.49</v>
      </c>
      <c r="I411" s="26" t="s">
        <v>37</v>
      </c>
      <c r="J411" s="36">
        <v>668.59</v>
      </c>
      <c r="K411" s="26">
        <f>ROUND($G$411*$M$411,2)</f>
        <v>668.59</v>
      </c>
      <c r="L411" s="27">
        <f>ROUND($K$411/$E$6,3)</f>
        <v>0</v>
      </c>
      <c r="M411" s="23">
        <f>ROUND($J$411,2)</f>
        <v>668.59</v>
      </c>
    </row>
    <row r="412" spans="1:13" x14ac:dyDescent="0.35">
      <c r="A412" s="22" t="s">
        <v>31</v>
      </c>
      <c r="B412" s="25" t="s">
        <v>1114</v>
      </c>
      <c r="C412" s="24" t="s">
        <v>50</v>
      </c>
      <c r="D412" s="24" t="s">
        <v>1115</v>
      </c>
      <c r="E412" s="45" t="s">
        <v>1116</v>
      </c>
      <c r="F412" s="25" t="s">
        <v>17</v>
      </c>
      <c r="G412" s="26">
        <v>1</v>
      </c>
      <c r="H412" s="26">
        <v>3294.19</v>
      </c>
      <c r="I412" s="26" t="s">
        <v>37</v>
      </c>
      <c r="J412" s="36">
        <v>4022.86</v>
      </c>
      <c r="K412" s="26">
        <f>ROUND($G$412*$M$412,2)</f>
        <v>4022.86</v>
      </c>
      <c r="L412" s="27">
        <f>ROUND($K$412/$E$6,3)</f>
        <v>0</v>
      </c>
      <c r="M412" s="23">
        <f>ROUND($J$412,2)</f>
        <v>4022.86</v>
      </c>
    </row>
    <row r="413" spans="1:13" x14ac:dyDescent="0.35">
      <c r="A413" s="22" t="s">
        <v>31</v>
      </c>
      <c r="B413" s="25" t="s">
        <v>1117</v>
      </c>
      <c r="C413" s="24" t="s">
        <v>50</v>
      </c>
      <c r="D413" s="24" t="s">
        <v>1118</v>
      </c>
      <c r="E413" s="45" t="s">
        <v>1119</v>
      </c>
      <c r="F413" s="25" t="s">
        <v>17</v>
      </c>
      <c r="G413" s="26">
        <v>1</v>
      </c>
      <c r="H413" s="26">
        <v>2417.19</v>
      </c>
      <c r="I413" s="26" t="s">
        <v>37</v>
      </c>
      <c r="J413" s="36">
        <v>2951.87</v>
      </c>
      <c r="K413" s="26">
        <f>ROUND($G$413*$M$413,2)</f>
        <v>2951.87</v>
      </c>
      <c r="L413" s="27">
        <f>ROUND($K$413/$E$6,3)</f>
        <v>0</v>
      </c>
      <c r="M413" s="23">
        <f>ROUND($J$413,2)</f>
        <v>2951.87</v>
      </c>
    </row>
    <row r="414" spans="1:13" x14ac:dyDescent="0.35">
      <c r="A414" s="22" t="s">
        <v>175</v>
      </c>
      <c r="B414" s="41" t="s">
        <v>1120</v>
      </c>
      <c r="C414" s="42"/>
      <c r="D414" s="42" t="s">
        <v>26</v>
      </c>
      <c r="E414" s="50" t="s">
        <v>805</v>
      </c>
      <c r="F414" s="41"/>
      <c r="G414" s="43"/>
      <c r="H414" s="43"/>
      <c r="I414" s="43"/>
      <c r="J414" s="43"/>
      <c r="K414" s="43">
        <f>SUBTOTAL(9, $K$415:$K$419)</f>
        <v>12249.02</v>
      </c>
      <c r="L414" s="44">
        <f>ROUND($K$414/$E$6,3)</f>
        <v>1E-3</v>
      </c>
      <c r="M414" s="23">
        <v>0</v>
      </c>
    </row>
    <row r="415" spans="1:13" ht="34.5" x14ac:dyDescent="0.35">
      <c r="A415" s="22" t="s">
        <v>31</v>
      </c>
      <c r="B415" s="25" t="s">
        <v>1121</v>
      </c>
      <c r="C415" s="24" t="s">
        <v>39</v>
      </c>
      <c r="D415" s="24" t="s">
        <v>1122</v>
      </c>
      <c r="E415" s="45" t="s">
        <v>1123</v>
      </c>
      <c r="F415" s="25" t="s">
        <v>17</v>
      </c>
      <c r="G415" s="26">
        <v>10</v>
      </c>
      <c r="H415" s="26">
        <v>130.61000000000001</v>
      </c>
      <c r="I415" s="26" t="s">
        <v>37</v>
      </c>
      <c r="J415" s="36">
        <v>159.5</v>
      </c>
      <c r="K415" s="26">
        <f>ROUND($G$415*$M$415,2)</f>
        <v>1595</v>
      </c>
      <c r="L415" s="27">
        <f>ROUND($K$415/$E$6,3)</f>
        <v>0</v>
      </c>
      <c r="M415" s="23">
        <f>ROUND($J$415,2)</f>
        <v>159.5</v>
      </c>
    </row>
    <row r="416" spans="1:13" ht="34.5" x14ac:dyDescent="0.35">
      <c r="A416" s="22" t="s">
        <v>31</v>
      </c>
      <c r="B416" s="25" t="s">
        <v>1124</v>
      </c>
      <c r="C416" s="24" t="s">
        <v>39</v>
      </c>
      <c r="D416" s="24" t="s">
        <v>1125</v>
      </c>
      <c r="E416" s="45" t="s">
        <v>1126</v>
      </c>
      <c r="F416" s="25" t="s">
        <v>62</v>
      </c>
      <c r="G416" s="26">
        <v>65</v>
      </c>
      <c r="H416" s="26">
        <v>116.5</v>
      </c>
      <c r="I416" s="26" t="s">
        <v>37</v>
      </c>
      <c r="J416" s="36">
        <v>142.27000000000001</v>
      </c>
      <c r="K416" s="26">
        <f>ROUND($G$416*$M$416,2)</f>
        <v>9247.5499999999993</v>
      </c>
      <c r="L416" s="27">
        <f>ROUND($K$416/$E$6,3)</f>
        <v>1E-3</v>
      </c>
      <c r="M416" s="23">
        <f>ROUND($J$416,2)</f>
        <v>142.27000000000001</v>
      </c>
    </row>
    <row r="417" spans="1:13" x14ac:dyDescent="0.35">
      <c r="A417" s="22" t="s">
        <v>31</v>
      </c>
      <c r="B417" s="25" t="s">
        <v>1127</v>
      </c>
      <c r="C417" s="24" t="s">
        <v>50</v>
      </c>
      <c r="D417" s="24" t="s">
        <v>1128</v>
      </c>
      <c r="E417" s="45" t="s">
        <v>1129</v>
      </c>
      <c r="F417" s="25" t="s">
        <v>17</v>
      </c>
      <c r="G417" s="26">
        <v>1</v>
      </c>
      <c r="H417" s="26">
        <v>84.22</v>
      </c>
      <c r="I417" s="26" t="s">
        <v>37</v>
      </c>
      <c r="J417" s="36">
        <v>102.85</v>
      </c>
      <c r="K417" s="26">
        <f>ROUND($G$417*$M$417,2)</f>
        <v>102.85</v>
      </c>
      <c r="L417" s="27">
        <f>ROUND($K$417/$E$6,3)</f>
        <v>0</v>
      </c>
      <c r="M417" s="23">
        <f>ROUND($J$417,2)</f>
        <v>102.85</v>
      </c>
    </row>
    <row r="418" spans="1:13" ht="34.5" x14ac:dyDescent="0.35">
      <c r="A418" s="22" t="s">
        <v>31</v>
      </c>
      <c r="B418" s="25" t="s">
        <v>1130</v>
      </c>
      <c r="C418" s="24" t="s">
        <v>39</v>
      </c>
      <c r="D418" s="24" t="s">
        <v>1131</v>
      </c>
      <c r="E418" s="45" t="s">
        <v>1132</v>
      </c>
      <c r="F418" s="25" t="s">
        <v>17</v>
      </c>
      <c r="G418" s="26">
        <v>2</v>
      </c>
      <c r="H418" s="26">
        <v>85.27</v>
      </c>
      <c r="I418" s="26" t="s">
        <v>37</v>
      </c>
      <c r="J418" s="36">
        <v>104.13</v>
      </c>
      <c r="K418" s="26">
        <f>ROUND($G$418*$M$418,2)</f>
        <v>208.26</v>
      </c>
      <c r="L418" s="27">
        <f>ROUND($K$418/$E$6,3)</f>
        <v>0</v>
      </c>
      <c r="M418" s="23">
        <f>ROUND($J$418,2)</f>
        <v>104.13</v>
      </c>
    </row>
    <row r="419" spans="1:13" ht="34.5" x14ac:dyDescent="0.35">
      <c r="A419" s="22" t="s">
        <v>31</v>
      </c>
      <c r="B419" s="25" t="s">
        <v>1133</v>
      </c>
      <c r="C419" s="24" t="s">
        <v>39</v>
      </c>
      <c r="D419" s="24" t="s">
        <v>1134</v>
      </c>
      <c r="E419" s="45" t="s">
        <v>1135</v>
      </c>
      <c r="F419" s="25" t="s">
        <v>17</v>
      </c>
      <c r="G419" s="26">
        <v>4</v>
      </c>
      <c r="H419" s="26">
        <v>224.24</v>
      </c>
      <c r="I419" s="26" t="s">
        <v>37</v>
      </c>
      <c r="J419" s="36">
        <v>273.83999999999997</v>
      </c>
      <c r="K419" s="26">
        <f>ROUND($G$419*$M$419,2)</f>
        <v>1095.3599999999999</v>
      </c>
      <c r="L419" s="27">
        <f>ROUND($K$419/$E$6,3)</f>
        <v>0</v>
      </c>
      <c r="M419" s="23">
        <f>ROUND($J$419,2)</f>
        <v>273.83999999999997</v>
      </c>
    </row>
    <row r="420" spans="1:13" x14ac:dyDescent="0.35">
      <c r="A420" s="22" t="s">
        <v>175</v>
      </c>
      <c r="B420" s="41" t="s">
        <v>1136</v>
      </c>
      <c r="C420" s="42"/>
      <c r="D420" s="42" t="s">
        <v>26</v>
      </c>
      <c r="E420" s="50" t="s">
        <v>1137</v>
      </c>
      <c r="F420" s="41"/>
      <c r="G420" s="43"/>
      <c r="H420" s="43"/>
      <c r="I420" s="43"/>
      <c r="J420" s="43"/>
      <c r="K420" s="43">
        <f>SUBTOTAL(9, $K$421:$K$423)</f>
        <v>5534.72</v>
      </c>
      <c r="L420" s="44">
        <f>ROUND($K$420/$E$6,3)</f>
        <v>0</v>
      </c>
      <c r="M420" s="23">
        <v>0</v>
      </c>
    </row>
    <row r="421" spans="1:13" ht="23" x14ac:dyDescent="0.35">
      <c r="A421" s="22" t="s">
        <v>31</v>
      </c>
      <c r="B421" s="25" t="s">
        <v>1138</v>
      </c>
      <c r="C421" s="24" t="s">
        <v>39</v>
      </c>
      <c r="D421" s="24" t="s">
        <v>1139</v>
      </c>
      <c r="E421" s="45" t="s">
        <v>1140</v>
      </c>
      <c r="F421" s="25" t="s">
        <v>17</v>
      </c>
      <c r="G421" s="26">
        <v>57</v>
      </c>
      <c r="H421" s="26">
        <v>23.64</v>
      </c>
      <c r="I421" s="26" t="s">
        <v>37</v>
      </c>
      <c r="J421" s="36">
        <v>28.87</v>
      </c>
      <c r="K421" s="26">
        <f>ROUND($G$421*$M$421,2)</f>
        <v>1645.59</v>
      </c>
      <c r="L421" s="27">
        <f>ROUND($K$421/$E$6,3)</f>
        <v>0</v>
      </c>
      <c r="M421" s="23">
        <f>ROUND($J$421,2)</f>
        <v>28.87</v>
      </c>
    </row>
    <row r="422" spans="1:13" ht="23" x14ac:dyDescent="0.35">
      <c r="A422" s="22" t="s">
        <v>31</v>
      </c>
      <c r="B422" s="25" t="s">
        <v>1141</v>
      </c>
      <c r="C422" s="24" t="s">
        <v>50</v>
      </c>
      <c r="D422" s="24" t="s">
        <v>1142</v>
      </c>
      <c r="E422" s="45" t="s">
        <v>1143</v>
      </c>
      <c r="F422" s="25" t="s">
        <v>17</v>
      </c>
      <c r="G422" s="26">
        <v>43</v>
      </c>
      <c r="H422" s="26">
        <v>46.37</v>
      </c>
      <c r="I422" s="26" t="s">
        <v>37</v>
      </c>
      <c r="J422" s="36">
        <v>56.63</v>
      </c>
      <c r="K422" s="26">
        <f>ROUND($G$422*$M$422,2)</f>
        <v>2435.09</v>
      </c>
      <c r="L422" s="27">
        <f>ROUND($K$422/$E$6,3)</f>
        <v>0</v>
      </c>
      <c r="M422" s="23">
        <f>ROUND($J$422,2)</f>
        <v>56.63</v>
      </c>
    </row>
    <row r="423" spans="1:13" ht="23" x14ac:dyDescent="0.35">
      <c r="A423" s="22" t="s">
        <v>31</v>
      </c>
      <c r="B423" s="25" t="s">
        <v>1144</v>
      </c>
      <c r="C423" s="24" t="s">
        <v>39</v>
      </c>
      <c r="D423" s="24" t="s">
        <v>1145</v>
      </c>
      <c r="E423" s="45" t="s">
        <v>1146</v>
      </c>
      <c r="F423" s="25" t="s">
        <v>36</v>
      </c>
      <c r="G423" s="26">
        <v>12</v>
      </c>
      <c r="H423" s="26">
        <v>99.22</v>
      </c>
      <c r="I423" s="26" t="s">
        <v>37</v>
      </c>
      <c r="J423" s="36">
        <v>121.17</v>
      </c>
      <c r="K423" s="26">
        <f>ROUND($G$423*$M$423,2)</f>
        <v>1454.04</v>
      </c>
      <c r="L423" s="27">
        <f>ROUND($K$423/$E$6,3)</f>
        <v>0</v>
      </c>
      <c r="M423" s="23">
        <f>ROUND($J$423,2)</f>
        <v>121.17</v>
      </c>
    </row>
    <row r="424" spans="1:13" x14ac:dyDescent="0.35">
      <c r="A424" s="22" t="s">
        <v>175</v>
      </c>
      <c r="B424" s="41" t="s">
        <v>1147</v>
      </c>
      <c r="C424" s="42"/>
      <c r="D424" s="42" t="s">
        <v>26</v>
      </c>
      <c r="E424" s="50" t="s">
        <v>1148</v>
      </c>
      <c r="F424" s="41"/>
      <c r="G424" s="43"/>
      <c r="H424" s="43"/>
      <c r="I424" s="43"/>
      <c r="J424" s="43"/>
      <c r="K424" s="43">
        <f>SUBTOTAL(9, $K$425:$K$425)</f>
        <v>49829.67</v>
      </c>
      <c r="L424" s="44">
        <f>ROUND($K$424/$E$6,3)</f>
        <v>3.0000000000000001E-3</v>
      </c>
      <c r="M424" s="23">
        <v>0</v>
      </c>
    </row>
    <row r="425" spans="1:13" ht="57.5" x14ac:dyDescent="0.35">
      <c r="A425" s="22" t="s">
        <v>31</v>
      </c>
      <c r="B425" s="25" t="s">
        <v>1149</v>
      </c>
      <c r="C425" s="24" t="s">
        <v>50</v>
      </c>
      <c r="D425" s="24" t="s">
        <v>1150</v>
      </c>
      <c r="E425" s="45" t="s">
        <v>1151</v>
      </c>
      <c r="F425" s="25" t="s">
        <v>17</v>
      </c>
      <c r="G425" s="26">
        <v>1</v>
      </c>
      <c r="H425" s="26">
        <v>40803.86</v>
      </c>
      <c r="I425" s="26" t="s">
        <v>37</v>
      </c>
      <c r="J425" s="36">
        <v>49829.67</v>
      </c>
      <c r="K425" s="26">
        <f>ROUND($G$425*$M$425,2)</f>
        <v>49829.67</v>
      </c>
      <c r="L425" s="27">
        <f>ROUND($K$425/$E$6,3)</f>
        <v>3.0000000000000001E-3</v>
      </c>
      <c r="M425" s="23">
        <f>ROUND($J$425,2)</f>
        <v>49829.67</v>
      </c>
    </row>
    <row r="426" spans="1:13" x14ac:dyDescent="0.35">
      <c r="A426" s="22" t="s">
        <v>28</v>
      </c>
      <c r="B426" s="32" t="s">
        <v>1152</v>
      </c>
      <c r="C426" s="33"/>
      <c r="D426" s="33" t="s">
        <v>26</v>
      </c>
      <c r="E426" s="48" t="s">
        <v>1153</v>
      </c>
      <c r="F426" s="32"/>
      <c r="G426" s="34"/>
      <c r="H426" s="34"/>
      <c r="I426" s="34"/>
      <c r="J426" s="34"/>
      <c r="K426" s="34">
        <f>SUBTOTAL(9, $K$427:$K$484)</f>
        <v>347447.59999999986</v>
      </c>
      <c r="L426" s="35">
        <f>ROUND($K$426/$E$6,3)</f>
        <v>2.1000000000000001E-2</v>
      </c>
      <c r="M426" s="23">
        <v>0</v>
      </c>
    </row>
    <row r="427" spans="1:13" x14ac:dyDescent="0.35">
      <c r="A427" s="22" t="s">
        <v>175</v>
      </c>
      <c r="B427" s="41" t="s">
        <v>1154</v>
      </c>
      <c r="C427" s="42"/>
      <c r="D427" s="42" t="s">
        <v>26</v>
      </c>
      <c r="E427" s="50" t="s">
        <v>1155</v>
      </c>
      <c r="F427" s="41"/>
      <c r="G427" s="43"/>
      <c r="H427" s="43"/>
      <c r="I427" s="43"/>
      <c r="J427" s="43"/>
      <c r="K427" s="43">
        <f>SUBTOTAL(9, $K$428:$K$431)</f>
        <v>5572.84</v>
      </c>
      <c r="L427" s="44">
        <f>ROUND($K$427/$E$6,3)</f>
        <v>0</v>
      </c>
      <c r="M427" s="23">
        <v>0</v>
      </c>
    </row>
    <row r="428" spans="1:13" ht="34.5" x14ac:dyDescent="0.35">
      <c r="A428" s="22" t="s">
        <v>31</v>
      </c>
      <c r="B428" s="25" t="s">
        <v>1156</v>
      </c>
      <c r="C428" s="24" t="s">
        <v>39</v>
      </c>
      <c r="D428" s="24" t="s">
        <v>1157</v>
      </c>
      <c r="E428" s="45" t="s">
        <v>1158</v>
      </c>
      <c r="F428" s="25" t="s">
        <v>17</v>
      </c>
      <c r="G428" s="26">
        <v>3</v>
      </c>
      <c r="H428" s="26">
        <v>445.62</v>
      </c>
      <c r="I428" s="26" t="s">
        <v>37</v>
      </c>
      <c r="J428" s="36">
        <v>544.19000000000005</v>
      </c>
      <c r="K428" s="26">
        <f>ROUND($G$428*$M$428,2)</f>
        <v>1632.57</v>
      </c>
      <c r="L428" s="27">
        <f>ROUND($K$428/$E$6,3)</f>
        <v>0</v>
      </c>
      <c r="M428" s="23">
        <f>ROUND($J$428,2)</f>
        <v>544.19000000000005</v>
      </c>
    </row>
    <row r="429" spans="1:13" ht="34.5" x14ac:dyDescent="0.35">
      <c r="A429" s="22" t="s">
        <v>31</v>
      </c>
      <c r="B429" s="25" t="s">
        <v>1159</v>
      </c>
      <c r="C429" s="24" t="s">
        <v>39</v>
      </c>
      <c r="D429" s="24" t="s">
        <v>1160</v>
      </c>
      <c r="E429" s="45" t="s">
        <v>1161</v>
      </c>
      <c r="F429" s="25" t="s">
        <v>17</v>
      </c>
      <c r="G429" s="26">
        <v>1</v>
      </c>
      <c r="H429" s="26">
        <v>593.22</v>
      </c>
      <c r="I429" s="26" t="s">
        <v>37</v>
      </c>
      <c r="J429" s="36">
        <v>724.44</v>
      </c>
      <c r="K429" s="26">
        <f>ROUND($G$429*$M$429,2)</f>
        <v>724.44</v>
      </c>
      <c r="L429" s="27">
        <f>ROUND($K$429/$E$6,3)</f>
        <v>0</v>
      </c>
      <c r="M429" s="23">
        <f>ROUND($J$429,2)</f>
        <v>724.44</v>
      </c>
    </row>
    <row r="430" spans="1:13" ht="34.5" x14ac:dyDescent="0.35">
      <c r="A430" s="22" t="s">
        <v>31</v>
      </c>
      <c r="B430" s="25" t="s">
        <v>1162</v>
      </c>
      <c r="C430" s="24" t="s">
        <v>39</v>
      </c>
      <c r="D430" s="24" t="s">
        <v>1163</v>
      </c>
      <c r="E430" s="45" t="s">
        <v>1164</v>
      </c>
      <c r="F430" s="25" t="s">
        <v>17</v>
      </c>
      <c r="G430" s="26">
        <v>4</v>
      </c>
      <c r="H430" s="26">
        <v>617.6</v>
      </c>
      <c r="I430" s="26" t="s">
        <v>37</v>
      </c>
      <c r="J430" s="36">
        <v>754.21</v>
      </c>
      <c r="K430" s="26">
        <f>ROUND($G$430*$M$430,2)</f>
        <v>3016.84</v>
      </c>
      <c r="L430" s="27">
        <f>ROUND($K$430/$E$6,3)</f>
        <v>0</v>
      </c>
      <c r="M430" s="23">
        <f>ROUND($J$430,2)</f>
        <v>754.21</v>
      </c>
    </row>
    <row r="431" spans="1:13" ht="23" x14ac:dyDescent="0.35">
      <c r="A431" s="22" t="s">
        <v>31</v>
      </c>
      <c r="B431" s="25" t="s">
        <v>1165</v>
      </c>
      <c r="C431" s="24" t="s">
        <v>39</v>
      </c>
      <c r="D431" s="24" t="s">
        <v>1166</v>
      </c>
      <c r="E431" s="45" t="s">
        <v>1167</v>
      </c>
      <c r="F431" s="25" t="s">
        <v>17</v>
      </c>
      <c r="G431" s="26">
        <v>1</v>
      </c>
      <c r="H431" s="26">
        <v>162.94999999999999</v>
      </c>
      <c r="I431" s="26" t="s">
        <v>37</v>
      </c>
      <c r="J431" s="36">
        <v>198.99</v>
      </c>
      <c r="K431" s="26">
        <f>ROUND($G$431*$M$431,2)</f>
        <v>198.99</v>
      </c>
      <c r="L431" s="27">
        <f>ROUND($K$431/$E$6,3)</f>
        <v>0</v>
      </c>
      <c r="M431" s="23">
        <f>ROUND($J$431,2)</f>
        <v>198.99</v>
      </c>
    </row>
    <row r="432" spans="1:13" x14ac:dyDescent="0.35">
      <c r="A432" s="22" t="s">
        <v>175</v>
      </c>
      <c r="B432" s="41" t="s">
        <v>1168</v>
      </c>
      <c r="C432" s="42"/>
      <c r="D432" s="42" t="s">
        <v>26</v>
      </c>
      <c r="E432" s="50" t="s">
        <v>1169</v>
      </c>
      <c r="F432" s="41"/>
      <c r="G432" s="43"/>
      <c r="H432" s="43"/>
      <c r="I432" s="43"/>
      <c r="J432" s="43"/>
      <c r="K432" s="43">
        <f>SUBTOTAL(9, $K$433:$K$447)</f>
        <v>13468.960000000001</v>
      </c>
      <c r="L432" s="44">
        <f>ROUND($K$432/$E$6,3)</f>
        <v>1E-3</v>
      </c>
      <c r="M432" s="23">
        <v>0</v>
      </c>
    </row>
    <row r="433" spans="1:13" ht="23" x14ac:dyDescent="0.35">
      <c r="A433" s="22" t="s">
        <v>31</v>
      </c>
      <c r="B433" s="25" t="s">
        <v>1170</v>
      </c>
      <c r="C433" s="24" t="s">
        <v>39</v>
      </c>
      <c r="D433" s="24" t="s">
        <v>1171</v>
      </c>
      <c r="E433" s="45" t="s">
        <v>1172</v>
      </c>
      <c r="F433" s="25" t="s">
        <v>17</v>
      </c>
      <c r="G433" s="26">
        <v>74</v>
      </c>
      <c r="H433" s="26">
        <v>12.03</v>
      </c>
      <c r="I433" s="26" t="s">
        <v>37</v>
      </c>
      <c r="J433" s="36">
        <v>14.69</v>
      </c>
      <c r="K433" s="26">
        <f>ROUND($G$433*$M$433,2)</f>
        <v>1087.06</v>
      </c>
      <c r="L433" s="27">
        <f>ROUND($K$433/$E$6,3)</f>
        <v>0</v>
      </c>
      <c r="M433" s="23">
        <f>ROUND($J$433,2)</f>
        <v>14.69</v>
      </c>
    </row>
    <row r="434" spans="1:13" ht="23" x14ac:dyDescent="0.35">
      <c r="A434" s="22" t="s">
        <v>31</v>
      </c>
      <c r="B434" s="25" t="s">
        <v>1173</v>
      </c>
      <c r="C434" s="24" t="s">
        <v>39</v>
      </c>
      <c r="D434" s="24" t="s">
        <v>1174</v>
      </c>
      <c r="E434" s="45" t="s">
        <v>1175</v>
      </c>
      <c r="F434" s="25" t="s">
        <v>17</v>
      </c>
      <c r="G434" s="26">
        <v>4</v>
      </c>
      <c r="H434" s="26">
        <v>12.03</v>
      </c>
      <c r="I434" s="26" t="s">
        <v>37</v>
      </c>
      <c r="J434" s="36">
        <v>14.69</v>
      </c>
      <c r="K434" s="26">
        <f>ROUND($G$434*$M$434,2)</f>
        <v>58.76</v>
      </c>
      <c r="L434" s="27">
        <f>ROUND($K$434/$E$6,3)</f>
        <v>0</v>
      </c>
      <c r="M434" s="23">
        <f>ROUND($J$434,2)</f>
        <v>14.69</v>
      </c>
    </row>
    <row r="435" spans="1:13" ht="23" x14ac:dyDescent="0.35">
      <c r="A435" s="22" t="s">
        <v>31</v>
      </c>
      <c r="B435" s="25" t="s">
        <v>1176</v>
      </c>
      <c r="C435" s="24" t="s">
        <v>39</v>
      </c>
      <c r="D435" s="24" t="s">
        <v>1177</v>
      </c>
      <c r="E435" s="45" t="s">
        <v>1178</v>
      </c>
      <c r="F435" s="25" t="s">
        <v>17</v>
      </c>
      <c r="G435" s="26">
        <v>23</v>
      </c>
      <c r="H435" s="26">
        <v>13.17</v>
      </c>
      <c r="I435" s="26" t="s">
        <v>37</v>
      </c>
      <c r="J435" s="36">
        <v>16.079999999999998</v>
      </c>
      <c r="K435" s="26">
        <f>ROUND($G$435*$M$435,2)</f>
        <v>369.84</v>
      </c>
      <c r="L435" s="27">
        <f>ROUND($K$435/$E$6,3)</f>
        <v>0</v>
      </c>
      <c r="M435" s="23">
        <f>ROUND($J$435,2)</f>
        <v>16.079999999999998</v>
      </c>
    </row>
    <row r="436" spans="1:13" ht="23" x14ac:dyDescent="0.35">
      <c r="A436" s="22" t="s">
        <v>31</v>
      </c>
      <c r="B436" s="25" t="s">
        <v>1179</v>
      </c>
      <c r="C436" s="24" t="s">
        <v>39</v>
      </c>
      <c r="D436" s="24" t="s">
        <v>1180</v>
      </c>
      <c r="E436" s="45" t="s">
        <v>1181</v>
      </c>
      <c r="F436" s="25" t="s">
        <v>17</v>
      </c>
      <c r="G436" s="26">
        <v>6</v>
      </c>
      <c r="H436" s="26">
        <v>16.489999999999998</v>
      </c>
      <c r="I436" s="26" t="s">
        <v>37</v>
      </c>
      <c r="J436" s="36">
        <v>20.14</v>
      </c>
      <c r="K436" s="26">
        <f>ROUND($G$436*$M$436,2)</f>
        <v>120.84</v>
      </c>
      <c r="L436" s="27">
        <f>ROUND($K$436/$E$6,3)</f>
        <v>0</v>
      </c>
      <c r="M436" s="23">
        <f>ROUND($J$436,2)</f>
        <v>20.14</v>
      </c>
    </row>
    <row r="437" spans="1:13" ht="23" x14ac:dyDescent="0.35">
      <c r="A437" s="22" t="s">
        <v>31</v>
      </c>
      <c r="B437" s="25" t="s">
        <v>1182</v>
      </c>
      <c r="C437" s="24" t="s">
        <v>39</v>
      </c>
      <c r="D437" s="24" t="s">
        <v>1183</v>
      </c>
      <c r="E437" s="45" t="s">
        <v>1184</v>
      </c>
      <c r="F437" s="25" t="s">
        <v>17</v>
      </c>
      <c r="G437" s="26">
        <v>1</v>
      </c>
      <c r="H437" s="26">
        <v>23.68</v>
      </c>
      <c r="I437" s="26" t="s">
        <v>37</v>
      </c>
      <c r="J437" s="36">
        <v>28.92</v>
      </c>
      <c r="K437" s="26">
        <f>ROUND($G$437*$M$437,2)</f>
        <v>28.92</v>
      </c>
      <c r="L437" s="27">
        <f>ROUND($K$437/$E$6,3)</f>
        <v>0</v>
      </c>
      <c r="M437" s="23">
        <f>ROUND($J$437,2)</f>
        <v>28.92</v>
      </c>
    </row>
    <row r="438" spans="1:13" ht="23" x14ac:dyDescent="0.35">
      <c r="A438" s="22" t="s">
        <v>31</v>
      </c>
      <c r="B438" s="25" t="s">
        <v>1185</v>
      </c>
      <c r="C438" s="24" t="s">
        <v>39</v>
      </c>
      <c r="D438" s="24" t="s">
        <v>1186</v>
      </c>
      <c r="E438" s="45" t="s">
        <v>1187</v>
      </c>
      <c r="F438" s="25" t="s">
        <v>17</v>
      </c>
      <c r="G438" s="26">
        <v>2</v>
      </c>
      <c r="H438" s="26">
        <v>70.13</v>
      </c>
      <c r="I438" s="26" t="s">
        <v>37</v>
      </c>
      <c r="J438" s="36">
        <v>85.64</v>
      </c>
      <c r="K438" s="26">
        <f>ROUND($G$438*$M$438,2)</f>
        <v>171.28</v>
      </c>
      <c r="L438" s="27">
        <f>ROUND($K$438/$E$6,3)</f>
        <v>0</v>
      </c>
      <c r="M438" s="23">
        <f>ROUND($J$438,2)</f>
        <v>85.64</v>
      </c>
    </row>
    <row r="439" spans="1:13" ht="23" x14ac:dyDescent="0.35">
      <c r="A439" s="22" t="s">
        <v>31</v>
      </c>
      <c r="B439" s="25" t="s">
        <v>1188</v>
      </c>
      <c r="C439" s="24" t="s">
        <v>39</v>
      </c>
      <c r="D439" s="24" t="s">
        <v>1189</v>
      </c>
      <c r="E439" s="45" t="s">
        <v>1190</v>
      </c>
      <c r="F439" s="25" t="s">
        <v>17</v>
      </c>
      <c r="G439" s="26">
        <v>2</v>
      </c>
      <c r="H439" s="26">
        <v>73.56</v>
      </c>
      <c r="I439" s="26" t="s">
        <v>37</v>
      </c>
      <c r="J439" s="36">
        <v>89.83</v>
      </c>
      <c r="K439" s="26">
        <f>ROUND($G$439*$M$439,2)</f>
        <v>179.66</v>
      </c>
      <c r="L439" s="27">
        <f>ROUND($K$439/$E$6,3)</f>
        <v>0</v>
      </c>
      <c r="M439" s="23">
        <f>ROUND($J$439,2)</f>
        <v>89.83</v>
      </c>
    </row>
    <row r="440" spans="1:13" ht="23" x14ac:dyDescent="0.35">
      <c r="A440" s="22" t="s">
        <v>31</v>
      </c>
      <c r="B440" s="25" t="s">
        <v>1191</v>
      </c>
      <c r="C440" s="24" t="s">
        <v>39</v>
      </c>
      <c r="D440" s="24" t="s">
        <v>1192</v>
      </c>
      <c r="E440" s="45" t="s">
        <v>1193</v>
      </c>
      <c r="F440" s="25" t="s">
        <v>17</v>
      </c>
      <c r="G440" s="26">
        <v>2</v>
      </c>
      <c r="H440" s="26">
        <v>83.29</v>
      </c>
      <c r="I440" s="26" t="s">
        <v>37</v>
      </c>
      <c r="J440" s="36">
        <v>101.71</v>
      </c>
      <c r="K440" s="26">
        <f>ROUND($G$440*$M$440,2)</f>
        <v>203.42</v>
      </c>
      <c r="L440" s="27">
        <f>ROUND($K$440/$E$6,3)</f>
        <v>0</v>
      </c>
      <c r="M440" s="23">
        <f>ROUND($J$440,2)</f>
        <v>101.71</v>
      </c>
    </row>
    <row r="441" spans="1:13" ht="23" x14ac:dyDescent="0.35">
      <c r="A441" s="22" t="s">
        <v>31</v>
      </c>
      <c r="B441" s="25" t="s">
        <v>1194</v>
      </c>
      <c r="C441" s="24" t="s">
        <v>39</v>
      </c>
      <c r="D441" s="24" t="s">
        <v>1195</v>
      </c>
      <c r="E441" s="45" t="s">
        <v>1196</v>
      </c>
      <c r="F441" s="25" t="s">
        <v>17</v>
      </c>
      <c r="G441" s="26">
        <v>7</v>
      </c>
      <c r="H441" s="26">
        <v>104.91</v>
      </c>
      <c r="I441" s="26" t="s">
        <v>37</v>
      </c>
      <c r="J441" s="36">
        <v>128.12</v>
      </c>
      <c r="K441" s="26">
        <f>ROUND($G$441*$M$441,2)</f>
        <v>896.84</v>
      </c>
      <c r="L441" s="27">
        <f>ROUND($K$441/$E$6,3)</f>
        <v>0</v>
      </c>
      <c r="M441" s="23">
        <f>ROUND($J$441,2)</f>
        <v>128.12</v>
      </c>
    </row>
    <row r="442" spans="1:13" ht="23" x14ac:dyDescent="0.35">
      <c r="A442" s="22" t="s">
        <v>31</v>
      </c>
      <c r="B442" s="25" t="s">
        <v>1197</v>
      </c>
      <c r="C442" s="24" t="s">
        <v>39</v>
      </c>
      <c r="D442" s="24" t="s">
        <v>1198</v>
      </c>
      <c r="E442" s="45" t="s">
        <v>1199</v>
      </c>
      <c r="F442" s="25" t="s">
        <v>17</v>
      </c>
      <c r="G442" s="26">
        <v>2</v>
      </c>
      <c r="H442" s="26">
        <v>987.87</v>
      </c>
      <c r="I442" s="26" t="s">
        <v>37</v>
      </c>
      <c r="J442" s="36">
        <v>1206.3900000000001</v>
      </c>
      <c r="K442" s="26">
        <f>ROUND($G$442*$M$442,2)</f>
        <v>2412.7800000000002</v>
      </c>
      <c r="L442" s="27">
        <f>ROUND($K$442/$E$6,3)</f>
        <v>0</v>
      </c>
      <c r="M442" s="23">
        <f>ROUND($J$442,2)</f>
        <v>1206.3900000000001</v>
      </c>
    </row>
    <row r="443" spans="1:13" ht="23" x14ac:dyDescent="0.35">
      <c r="A443" s="22" t="s">
        <v>31</v>
      </c>
      <c r="B443" s="25" t="s">
        <v>1200</v>
      </c>
      <c r="C443" s="24" t="s">
        <v>50</v>
      </c>
      <c r="D443" s="24" t="s">
        <v>1201</v>
      </c>
      <c r="E443" s="45" t="s">
        <v>1202</v>
      </c>
      <c r="F443" s="25" t="s">
        <v>17</v>
      </c>
      <c r="G443" s="26">
        <v>2</v>
      </c>
      <c r="H443" s="26">
        <v>153.85</v>
      </c>
      <c r="I443" s="26" t="s">
        <v>37</v>
      </c>
      <c r="J443" s="36">
        <v>187.88</v>
      </c>
      <c r="K443" s="26">
        <f>ROUND($G$443*$M$443,2)</f>
        <v>375.76</v>
      </c>
      <c r="L443" s="27">
        <f>ROUND($K$443/$E$6,3)</f>
        <v>0</v>
      </c>
      <c r="M443" s="23">
        <f>ROUND($J$443,2)</f>
        <v>187.88</v>
      </c>
    </row>
    <row r="444" spans="1:13" ht="23" x14ac:dyDescent="0.35">
      <c r="A444" s="22" t="s">
        <v>31</v>
      </c>
      <c r="B444" s="25" t="s">
        <v>1203</v>
      </c>
      <c r="C444" s="24" t="s">
        <v>50</v>
      </c>
      <c r="D444" s="24" t="s">
        <v>1204</v>
      </c>
      <c r="E444" s="45" t="s">
        <v>1205</v>
      </c>
      <c r="F444" s="25" t="s">
        <v>17</v>
      </c>
      <c r="G444" s="26">
        <v>1</v>
      </c>
      <c r="H444" s="26">
        <v>156.16999999999999</v>
      </c>
      <c r="I444" s="26" t="s">
        <v>37</v>
      </c>
      <c r="J444" s="36">
        <v>190.71</v>
      </c>
      <c r="K444" s="26">
        <f>ROUND($G$444*$M$444,2)</f>
        <v>190.71</v>
      </c>
      <c r="L444" s="27">
        <f>ROUND($K$444/$E$6,3)</f>
        <v>0</v>
      </c>
      <c r="M444" s="23">
        <f>ROUND($J$444,2)</f>
        <v>190.71</v>
      </c>
    </row>
    <row r="445" spans="1:13" ht="23" x14ac:dyDescent="0.35">
      <c r="A445" s="22" t="s">
        <v>31</v>
      </c>
      <c r="B445" s="25" t="s">
        <v>1206</v>
      </c>
      <c r="C445" s="24" t="s">
        <v>50</v>
      </c>
      <c r="D445" s="24" t="s">
        <v>1207</v>
      </c>
      <c r="E445" s="45" t="s">
        <v>1208</v>
      </c>
      <c r="F445" s="25" t="s">
        <v>17</v>
      </c>
      <c r="G445" s="26">
        <v>5</v>
      </c>
      <c r="H445" s="26">
        <v>282.94</v>
      </c>
      <c r="I445" s="26" t="s">
        <v>37</v>
      </c>
      <c r="J445" s="36">
        <v>345.53</v>
      </c>
      <c r="K445" s="26">
        <f>ROUND($G$445*$M$445,2)</f>
        <v>1727.65</v>
      </c>
      <c r="L445" s="27">
        <f>ROUND($K$445/$E$6,3)</f>
        <v>0</v>
      </c>
      <c r="M445" s="23">
        <f>ROUND($J$445,2)</f>
        <v>345.53</v>
      </c>
    </row>
    <row r="446" spans="1:13" ht="23" x14ac:dyDescent="0.35">
      <c r="A446" s="22" t="s">
        <v>31</v>
      </c>
      <c r="B446" s="25" t="s">
        <v>1209</v>
      </c>
      <c r="C446" s="24" t="s">
        <v>50</v>
      </c>
      <c r="D446" s="24" t="s">
        <v>1210</v>
      </c>
      <c r="E446" s="45" t="s">
        <v>1211</v>
      </c>
      <c r="F446" s="25" t="s">
        <v>17</v>
      </c>
      <c r="G446" s="26">
        <v>28</v>
      </c>
      <c r="H446" s="26">
        <v>112.46</v>
      </c>
      <c r="I446" s="26" t="s">
        <v>37</v>
      </c>
      <c r="J446" s="36">
        <v>137.34</v>
      </c>
      <c r="K446" s="26">
        <f>ROUND($G$446*$M$446,2)</f>
        <v>3845.52</v>
      </c>
      <c r="L446" s="27">
        <f>ROUND($K$446/$E$6,3)</f>
        <v>0</v>
      </c>
      <c r="M446" s="23">
        <f>ROUND($J$446,2)</f>
        <v>137.34</v>
      </c>
    </row>
    <row r="447" spans="1:13" ht="23" x14ac:dyDescent="0.35">
      <c r="A447" s="22" t="s">
        <v>31</v>
      </c>
      <c r="B447" s="25" t="s">
        <v>1212</v>
      </c>
      <c r="C447" s="24" t="s">
        <v>50</v>
      </c>
      <c r="D447" s="24" t="s">
        <v>1213</v>
      </c>
      <c r="E447" s="45" t="s">
        <v>1214</v>
      </c>
      <c r="F447" s="25" t="s">
        <v>17</v>
      </c>
      <c r="G447" s="26">
        <v>8</v>
      </c>
      <c r="H447" s="26">
        <v>184.24</v>
      </c>
      <c r="I447" s="26" t="s">
        <v>37</v>
      </c>
      <c r="J447" s="36">
        <v>224.99</v>
      </c>
      <c r="K447" s="26">
        <f>ROUND($G$447*$M$447,2)</f>
        <v>1799.92</v>
      </c>
      <c r="L447" s="27">
        <f>ROUND($K$447/$E$6,3)</f>
        <v>0</v>
      </c>
      <c r="M447" s="23">
        <f>ROUND($J$447,2)</f>
        <v>224.99</v>
      </c>
    </row>
    <row r="448" spans="1:13" x14ac:dyDescent="0.35">
      <c r="A448" s="22" t="s">
        <v>175</v>
      </c>
      <c r="B448" s="41" t="s">
        <v>1215</v>
      </c>
      <c r="C448" s="42"/>
      <c r="D448" s="42" t="s">
        <v>26</v>
      </c>
      <c r="E448" s="50" t="s">
        <v>1216</v>
      </c>
      <c r="F448" s="41"/>
      <c r="G448" s="43"/>
      <c r="H448" s="43"/>
      <c r="I448" s="43"/>
      <c r="J448" s="43"/>
      <c r="K448" s="43">
        <f>SUBTOTAL(9, $K$449:$K$458)</f>
        <v>56087.869999999995</v>
      </c>
      <c r="L448" s="44">
        <f>ROUND($K$448/$E$6,3)</f>
        <v>3.0000000000000001E-3</v>
      </c>
      <c r="M448" s="23">
        <v>0</v>
      </c>
    </row>
    <row r="449" spans="1:13" ht="34.5" x14ac:dyDescent="0.35">
      <c r="A449" s="22" t="s">
        <v>31</v>
      </c>
      <c r="B449" s="25" t="s">
        <v>1217</v>
      </c>
      <c r="C449" s="24" t="s">
        <v>39</v>
      </c>
      <c r="D449" s="24" t="s">
        <v>1218</v>
      </c>
      <c r="E449" s="45" t="s">
        <v>1219</v>
      </c>
      <c r="F449" s="25" t="s">
        <v>62</v>
      </c>
      <c r="G449" s="26">
        <v>701.6</v>
      </c>
      <c r="H449" s="26">
        <v>20.59</v>
      </c>
      <c r="I449" s="26" t="s">
        <v>37</v>
      </c>
      <c r="J449" s="36">
        <v>25.14</v>
      </c>
      <c r="K449" s="26">
        <f>ROUND($G$449*$M$449,2)</f>
        <v>17638.22</v>
      </c>
      <c r="L449" s="27">
        <f>ROUND($K$449/$E$6,3)</f>
        <v>1E-3</v>
      </c>
      <c r="M449" s="23">
        <f>ROUND($J$449,2)</f>
        <v>25.14</v>
      </c>
    </row>
    <row r="450" spans="1:13" ht="34.5" x14ac:dyDescent="0.35">
      <c r="A450" s="22" t="s">
        <v>31</v>
      </c>
      <c r="B450" s="25" t="s">
        <v>1220</v>
      </c>
      <c r="C450" s="24" t="s">
        <v>39</v>
      </c>
      <c r="D450" s="24" t="s">
        <v>1221</v>
      </c>
      <c r="E450" s="45" t="s">
        <v>1222</v>
      </c>
      <c r="F450" s="25" t="s">
        <v>62</v>
      </c>
      <c r="G450" s="26">
        <v>288.60000000000002</v>
      </c>
      <c r="H450" s="26">
        <v>23.68</v>
      </c>
      <c r="I450" s="26" t="s">
        <v>37</v>
      </c>
      <c r="J450" s="36">
        <v>28.92</v>
      </c>
      <c r="K450" s="26">
        <f>ROUND($G$450*$M$450,2)</f>
        <v>8346.31</v>
      </c>
      <c r="L450" s="27">
        <f>ROUND($K$450/$E$6,3)</f>
        <v>0</v>
      </c>
      <c r="M450" s="23">
        <f>ROUND($J$450,2)</f>
        <v>28.92</v>
      </c>
    </row>
    <row r="451" spans="1:13" ht="34.5" x14ac:dyDescent="0.35">
      <c r="A451" s="22" t="s">
        <v>31</v>
      </c>
      <c r="B451" s="25" t="s">
        <v>1223</v>
      </c>
      <c r="C451" s="24" t="s">
        <v>39</v>
      </c>
      <c r="D451" s="24" t="s">
        <v>1224</v>
      </c>
      <c r="E451" s="45" t="s">
        <v>1225</v>
      </c>
      <c r="F451" s="25" t="s">
        <v>62</v>
      </c>
      <c r="G451" s="26">
        <v>418.5</v>
      </c>
      <c r="H451" s="26">
        <v>21</v>
      </c>
      <c r="I451" s="26" t="s">
        <v>37</v>
      </c>
      <c r="J451" s="36">
        <v>25.65</v>
      </c>
      <c r="K451" s="26">
        <f>ROUND($G$451*$M$451,2)</f>
        <v>10734.53</v>
      </c>
      <c r="L451" s="27">
        <f>ROUND($K$451/$E$6,3)</f>
        <v>1E-3</v>
      </c>
      <c r="M451" s="23">
        <f>ROUND($J$451,2)</f>
        <v>25.65</v>
      </c>
    </row>
    <row r="452" spans="1:13" ht="34.5" x14ac:dyDescent="0.35">
      <c r="A452" s="22" t="s">
        <v>31</v>
      </c>
      <c r="B452" s="25" t="s">
        <v>1226</v>
      </c>
      <c r="C452" s="24" t="s">
        <v>39</v>
      </c>
      <c r="D452" s="24" t="s">
        <v>1227</v>
      </c>
      <c r="E452" s="45" t="s">
        <v>1228</v>
      </c>
      <c r="F452" s="25" t="s">
        <v>62</v>
      </c>
      <c r="G452" s="26">
        <v>2.1</v>
      </c>
      <c r="H452" s="26">
        <v>41.52</v>
      </c>
      <c r="I452" s="26" t="s">
        <v>37</v>
      </c>
      <c r="J452" s="36">
        <v>50.7</v>
      </c>
      <c r="K452" s="26">
        <f>ROUND($G$452*$M$452,2)</f>
        <v>106.47</v>
      </c>
      <c r="L452" s="27">
        <f>ROUND($K$452/$E$6,3)</f>
        <v>0</v>
      </c>
      <c r="M452" s="23">
        <f>ROUND($J$452,2)</f>
        <v>50.7</v>
      </c>
    </row>
    <row r="453" spans="1:13" ht="34.5" x14ac:dyDescent="0.35">
      <c r="A453" s="22" t="s">
        <v>31</v>
      </c>
      <c r="B453" s="25" t="s">
        <v>1229</v>
      </c>
      <c r="C453" s="24" t="s">
        <v>39</v>
      </c>
      <c r="D453" s="24" t="s">
        <v>1230</v>
      </c>
      <c r="E453" s="45" t="s">
        <v>1231</v>
      </c>
      <c r="F453" s="25" t="s">
        <v>62</v>
      </c>
      <c r="G453" s="26">
        <v>25.4</v>
      </c>
      <c r="H453" s="26">
        <v>50.38</v>
      </c>
      <c r="I453" s="26" t="s">
        <v>37</v>
      </c>
      <c r="J453" s="36">
        <v>61.52</v>
      </c>
      <c r="K453" s="26">
        <f>ROUND($G$453*$M$453,2)</f>
        <v>1562.61</v>
      </c>
      <c r="L453" s="27">
        <f>ROUND($K$453/$E$6,3)</f>
        <v>0</v>
      </c>
      <c r="M453" s="23">
        <f>ROUND($J$453,2)</f>
        <v>61.52</v>
      </c>
    </row>
    <row r="454" spans="1:13" ht="23" x14ac:dyDescent="0.35">
      <c r="A454" s="22" t="s">
        <v>31</v>
      </c>
      <c r="B454" s="25" t="s">
        <v>1232</v>
      </c>
      <c r="C454" s="24" t="s">
        <v>50</v>
      </c>
      <c r="D454" s="24" t="s">
        <v>1233</v>
      </c>
      <c r="E454" s="45" t="s">
        <v>1234</v>
      </c>
      <c r="F454" s="25" t="s">
        <v>62</v>
      </c>
      <c r="G454" s="26">
        <v>40.6</v>
      </c>
      <c r="H454" s="26">
        <v>31.04</v>
      </c>
      <c r="I454" s="26" t="s">
        <v>37</v>
      </c>
      <c r="J454" s="36">
        <v>37.909999999999997</v>
      </c>
      <c r="K454" s="26">
        <f>ROUND($G$454*$M$454,2)</f>
        <v>1539.15</v>
      </c>
      <c r="L454" s="27">
        <f>ROUND($K$454/$E$6,3)</f>
        <v>0</v>
      </c>
      <c r="M454" s="23">
        <f>ROUND($J$454,2)</f>
        <v>37.909999999999997</v>
      </c>
    </row>
    <row r="455" spans="1:13" ht="34.5" x14ac:dyDescent="0.35">
      <c r="A455" s="22" t="s">
        <v>31</v>
      </c>
      <c r="B455" s="25" t="s">
        <v>1235</v>
      </c>
      <c r="C455" s="24" t="s">
        <v>39</v>
      </c>
      <c r="D455" s="24" t="s">
        <v>1236</v>
      </c>
      <c r="E455" s="45" t="s">
        <v>1237</v>
      </c>
      <c r="F455" s="25" t="s">
        <v>17</v>
      </c>
      <c r="G455" s="26">
        <v>14</v>
      </c>
      <c r="H455" s="26">
        <v>200.42</v>
      </c>
      <c r="I455" s="26" t="s">
        <v>37</v>
      </c>
      <c r="J455" s="36">
        <v>244.75</v>
      </c>
      <c r="K455" s="26">
        <f>ROUND($G$455*$M$455,2)</f>
        <v>3426.5</v>
      </c>
      <c r="L455" s="27">
        <f>ROUND($K$455/$E$6,3)</f>
        <v>0</v>
      </c>
      <c r="M455" s="23">
        <f>ROUND($J$455,2)</f>
        <v>244.75</v>
      </c>
    </row>
    <row r="456" spans="1:13" ht="23" x14ac:dyDescent="0.35">
      <c r="A456" s="22" t="s">
        <v>31</v>
      </c>
      <c r="B456" s="25" t="s">
        <v>1238</v>
      </c>
      <c r="C456" s="24" t="s">
        <v>50</v>
      </c>
      <c r="D456" s="24" t="s">
        <v>1239</v>
      </c>
      <c r="E456" s="45" t="s">
        <v>1240</v>
      </c>
      <c r="F456" s="25" t="s">
        <v>17</v>
      </c>
      <c r="G456" s="26">
        <v>2</v>
      </c>
      <c r="H456" s="26">
        <v>43.2</v>
      </c>
      <c r="I456" s="26" t="s">
        <v>37</v>
      </c>
      <c r="J456" s="36">
        <v>52.76</v>
      </c>
      <c r="K456" s="26">
        <f>ROUND($G$456*$M$456,2)</f>
        <v>105.52</v>
      </c>
      <c r="L456" s="27">
        <f>ROUND($K$456/$E$6,3)</f>
        <v>0</v>
      </c>
      <c r="M456" s="23">
        <f>ROUND($J$456,2)</f>
        <v>52.76</v>
      </c>
    </row>
    <row r="457" spans="1:13" ht="23" x14ac:dyDescent="0.35">
      <c r="A457" s="22" t="s">
        <v>31</v>
      </c>
      <c r="B457" s="25" t="s">
        <v>1241</v>
      </c>
      <c r="C457" s="24" t="s">
        <v>39</v>
      </c>
      <c r="D457" s="24" t="s">
        <v>1242</v>
      </c>
      <c r="E457" s="45" t="s">
        <v>1243</v>
      </c>
      <c r="F457" s="25" t="s">
        <v>17</v>
      </c>
      <c r="G457" s="26">
        <v>279</v>
      </c>
      <c r="H457" s="26">
        <v>24.76</v>
      </c>
      <c r="I457" s="26" t="s">
        <v>37</v>
      </c>
      <c r="J457" s="36">
        <v>30.24</v>
      </c>
      <c r="K457" s="26">
        <f>ROUND($G$457*$M$457,2)</f>
        <v>8436.9599999999991</v>
      </c>
      <c r="L457" s="27">
        <f>ROUND($K$457/$E$6,3)</f>
        <v>1E-3</v>
      </c>
      <c r="M457" s="23">
        <f>ROUND($J$457,2)</f>
        <v>30.24</v>
      </c>
    </row>
    <row r="458" spans="1:13" ht="23" x14ac:dyDescent="0.35">
      <c r="A458" s="22" t="s">
        <v>31</v>
      </c>
      <c r="B458" s="25" t="s">
        <v>1244</v>
      </c>
      <c r="C458" s="24" t="s">
        <v>39</v>
      </c>
      <c r="D458" s="24" t="s">
        <v>1245</v>
      </c>
      <c r="E458" s="45" t="s">
        <v>1246</v>
      </c>
      <c r="F458" s="25" t="s">
        <v>17</v>
      </c>
      <c r="G458" s="26">
        <v>168</v>
      </c>
      <c r="H458" s="26">
        <v>20.43</v>
      </c>
      <c r="I458" s="26" t="s">
        <v>37</v>
      </c>
      <c r="J458" s="36">
        <v>24.95</v>
      </c>
      <c r="K458" s="26">
        <f>ROUND($G$458*$M$458,2)</f>
        <v>4191.6000000000004</v>
      </c>
      <c r="L458" s="27">
        <f>ROUND($K$458/$E$6,3)</f>
        <v>0</v>
      </c>
      <c r="M458" s="23">
        <f>ROUND($J$458,2)</f>
        <v>24.95</v>
      </c>
    </row>
    <row r="459" spans="1:13" x14ac:dyDescent="0.35">
      <c r="A459" s="22" t="s">
        <v>175</v>
      </c>
      <c r="B459" s="41" t="s">
        <v>1247</v>
      </c>
      <c r="C459" s="42"/>
      <c r="D459" s="42" t="s">
        <v>26</v>
      </c>
      <c r="E459" s="50" t="s">
        <v>1248</v>
      </c>
      <c r="F459" s="41"/>
      <c r="G459" s="43"/>
      <c r="H459" s="43"/>
      <c r="I459" s="43"/>
      <c r="J459" s="43"/>
      <c r="K459" s="43">
        <f>SUBTOTAL(9, $K$460:$K$468)</f>
        <v>201998.13999999998</v>
      </c>
      <c r="L459" s="44">
        <f>ROUND($K$459/$E$6,3)</f>
        <v>1.2E-2</v>
      </c>
      <c r="M459" s="23">
        <v>0</v>
      </c>
    </row>
    <row r="460" spans="1:13" ht="34.5" x14ac:dyDescent="0.35">
      <c r="A460" s="22" t="s">
        <v>31</v>
      </c>
      <c r="B460" s="25" t="s">
        <v>1249</v>
      </c>
      <c r="C460" s="24" t="s">
        <v>39</v>
      </c>
      <c r="D460" s="24" t="s">
        <v>1250</v>
      </c>
      <c r="E460" s="45" t="s">
        <v>1251</v>
      </c>
      <c r="F460" s="25" t="s">
        <v>62</v>
      </c>
      <c r="G460" s="26">
        <v>8267.9</v>
      </c>
      <c r="H460" s="26">
        <v>5.41</v>
      </c>
      <c r="I460" s="26" t="s">
        <v>37</v>
      </c>
      <c r="J460" s="36">
        <v>6.61</v>
      </c>
      <c r="K460" s="26">
        <f>ROUND($G$460*$M$460,2)</f>
        <v>54650.82</v>
      </c>
      <c r="L460" s="27">
        <f>ROUND($K$460/$E$6,3)</f>
        <v>3.0000000000000001E-3</v>
      </c>
      <c r="M460" s="23">
        <f>ROUND($J$460,2)</f>
        <v>6.61</v>
      </c>
    </row>
    <row r="461" spans="1:13" ht="23" x14ac:dyDescent="0.35">
      <c r="A461" s="22" t="s">
        <v>31</v>
      </c>
      <c r="B461" s="25" t="s">
        <v>1252</v>
      </c>
      <c r="C461" s="24" t="s">
        <v>39</v>
      </c>
      <c r="D461" s="24" t="s">
        <v>1253</v>
      </c>
      <c r="E461" s="45" t="s">
        <v>1254</v>
      </c>
      <c r="F461" s="25" t="s">
        <v>62</v>
      </c>
      <c r="G461" s="26">
        <v>266.5</v>
      </c>
      <c r="H461" s="26">
        <v>8.27</v>
      </c>
      <c r="I461" s="26" t="s">
        <v>37</v>
      </c>
      <c r="J461" s="36">
        <v>10.1</v>
      </c>
      <c r="K461" s="26">
        <f>ROUND($G$461*$M$461,2)</f>
        <v>2691.65</v>
      </c>
      <c r="L461" s="27">
        <f>ROUND($K$461/$E$6,3)</f>
        <v>0</v>
      </c>
      <c r="M461" s="23">
        <f>ROUND($J$461,2)</f>
        <v>10.1</v>
      </c>
    </row>
    <row r="462" spans="1:13" ht="23" x14ac:dyDescent="0.35">
      <c r="A462" s="22" t="s">
        <v>31</v>
      </c>
      <c r="B462" s="25" t="s">
        <v>1255</v>
      </c>
      <c r="C462" s="24" t="s">
        <v>39</v>
      </c>
      <c r="D462" s="24" t="s">
        <v>1256</v>
      </c>
      <c r="E462" s="45" t="s">
        <v>1257</v>
      </c>
      <c r="F462" s="25" t="s">
        <v>62</v>
      </c>
      <c r="G462" s="26">
        <v>1087.4000000000001</v>
      </c>
      <c r="H462" s="26">
        <v>11.51</v>
      </c>
      <c r="I462" s="26" t="s">
        <v>37</v>
      </c>
      <c r="J462" s="36">
        <v>14.06</v>
      </c>
      <c r="K462" s="26">
        <f>ROUND($G$462*$M$462,2)</f>
        <v>15288.84</v>
      </c>
      <c r="L462" s="27">
        <f>ROUND($K$462/$E$6,3)</f>
        <v>1E-3</v>
      </c>
      <c r="M462" s="23">
        <f>ROUND($J$462,2)</f>
        <v>14.06</v>
      </c>
    </row>
    <row r="463" spans="1:13" ht="34.5" x14ac:dyDescent="0.35">
      <c r="A463" s="22" t="s">
        <v>31</v>
      </c>
      <c r="B463" s="25" t="s">
        <v>1258</v>
      </c>
      <c r="C463" s="24" t="s">
        <v>39</v>
      </c>
      <c r="D463" s="24" t="s">
        <v>1259</v>
      </c>
      <c r="E463" s="45" t="s">
        <v>1260</v>
      </c>
      <c r="F463" s="25" t="s">
        <v>62</v>
      </c>
      <c r="G463" s="26">
        <v>555.29999999999995</v>
      </c>
      <c r="H463" s="26">
        <v>20.350000000000001</v>
      </c>
      <c r="I463" s="26" t="s">
        <v>37</v>
      </c>
      <c r="J463" s="36">
        <v>24.85</v>
      </c>
      <c r="K463" s="26">
        <f>ROUND($G$463*$M$463,2)</f>
        <v>13799.21</v>
      </c>
      <c r="L463" s="27">
        <f>ROUND($K$463/$E$6,3)</f>
        <v>1E-3</v>
      </c>
      <c r="M463" s="23">
        <f>ROUND($J$463,2)</f>
        <v>24.85</v>
      </c>
    </row>
    <row r="464" spans="1:13" ht="34.5" x14ac:dyDescent="0.35">
      <c r="A464" s="22" t="s">
        <v>31</v>
      </c>
      <c r="B464" s="25" t="s">
        <v>1261</v>
      </c>
      <c r="C464" s="24" t="s">
        <v>39</v>
      </c>
      <c r="D464" s="24" t="s">
        <v>1262</v>
      </c>
      <c r="E464" s="45" t="s">
        <v>1263</v>
      </c>
      <c r="F464" s="25" t="s">
        <v>62</v>
      </c>
      <c r="G464" s="26">
        <v>299.89999999999998</v>
      </c>
      <c r="H464" s="26">
        <v>29.47</v>
      </c>
      <c r="I464" s="26" t="s">
        <v>37</v>
      </c>
      <c r="J464" s="36">
        <v>35.99</v>
      </c>
      <c r="K464" s="26">
        <f>ROUND($G$464*$M$464,2)</f>
        <v>10793.4</v>
      </c>
      <c r="L464" s="27">
        <f>ROUND($K$464/$E$6,3)</f>
        <v>1E-3</v>
      </c>
      <c r="M464" s="23">
        <f>ROUND($J$464,2)</f>
        <v>35.99</v>
      </c>
    </row>
    <row r="465" spans="1:13" ht="34.5" x14ac:dyDescent="0.35">
      <c r="A465" s="22" t="s">
        <v>31</v>
      </c>
      <c r="B465" s="25" t="s">
        <v>1264</v>
      </c>
      <c r="C465" s="24" t="s">
        <v>39</v>
      </c>
      <c r="D465" s="24" t="s">
        <v>1265</v>
      </c>
      <c r="E465" s="45" t="s">
        <v>1266</v>
      </c>
      <c r="F465" s="25" t="s">
        <v>62</v>
      </c>
      <c r="G465" s="26">
        <v>196.5</v>
      </c>
      <c r="H465" s="26">
        <v>32.65</v>
      </c>
      <c r="I465" s="26" t="s">
        <v>37</v>
      </c>
      <c r="J465" s="36">
        <v>39.869999999999997</v>
      </c>
      <c r="K465" s="26">
        <f>ROUND($G$465*$M$465,2)</f>
        <v>7834.46</v>
      </c>
      <c r="L465" s="27">
        <f>ROUND($K$465/$E$6,3)</f>
        <v>0</v>
      </c>
      <c r="M465" s="23">
        <f>ROUND($J$465,2)</f>
        <v>39.869999999999997</v>
      </c>
    </row>
    <row r="466" spans="1:13" ht="34.5" x14ac:dyDescent="0.35">
      <c r="A466" s="22" t="s">
        <v>31</v>
      </c>
      <c r="B466" s="25" t="s">
        <v>1267</v>
      </c>
      <c r="C466" s="24" t="s">
        <v>39</v>
      </c>
      <c r="D466" s="24" t="s">
        <v>1268</v>
      </c>
      <c r="E466" s="45" t="s">
        <v>1269</v>
      </c>
      <c r="F466" s="25" t="s">
        <v>62</v>
      </c>
      <c r="G466" s="26">
        <v>607.20000000000005</v>
      </c>
      <c r="H466" s="26">
        <v>64.87</v>
      </c>
      <c r="I466" s="26" t="s">
        <v>37</v>
      </c>
      <c r="J466" s="36">
        <v>79.22</v>
      </c>
      <c r="K466" s="26">
        <f>ROUND($G$466*$M$466,2)</f>
        <v>48102.38</v>
      </c>
      <c r="L466" s="27">
        <f>ROUND($K$466/$E$6,3)</f>
        <v>3.0000000000000001E-3</v>
      </c>
      <c r="M466" s="23">
        <f>ROUND($J$466,2)</f>
        <v>79.22</v>
      </c>
    </row>
    <row r="467" spans="1:13" ht="34.5" x14ac:dyDescent="0.35">
      <c r="A467" s="22" t="s">
        <v>31</v>
      </c>
      <c r="B467" s="25" t="s">
        <v>1270</v>
      </c>
      <c r="C467" s="24" t="s">
        <v>39</v>
      </c>
      <c r="D467" s="24" t="s">
        <v>1271</v>
      </c>
      <c r="E467" s="45" t="s">
        <v>1272</v>
      </c>
      <c r="F467" s="25" t="s">
        <v>62</v>
      </c>
      <c r="G467" s="26">
        <v>59.8</v>
      </c>
      <c r="H467" s="26">
        <v>109.17</v>
      </c>
      <c r="I467" s="26" t="s">
        <v>37</v>
      </c>
      <c r="J467" s="36">
        <v>133.32</v>
      </c>
      <c r="K467" s="26">
        <f>ROUND($G$467*$M$467,2)</f>
        <v>7972.54</v>
      </c>
      <c r="L467" s="27">
        <f>ROUND($K$467/$E$6,3)</f>
        <v>0</v>
      </c>
      <c r="M467" s="23">
        <f>ROUND($J$467,2)</f>
        <v>133.32</v>
      </c>
    </row>
    <row r="468" spans="1:13" ht="34.5" x14ac:dyDescent="0.35">
      <c r="A468" s="22" t="s">
        <v>31</v>
      </c>
      <c r="B468" s="25" t="s">
        <v>1273</v>
      </c>
      <c r="C468" s="24" t="s">
        <v>39</v>
      </c>
      <c r="D468" s="24" t="s">
        <v>1274</v>
      </c>
      <c r="E468" s="45" t="s">
        <v>1275</v>
      </c>
      <c r="F468" s="25" t="s">
        <v>62</v>
      </c>
      <c r="G468" s="26">
        <v>184.3</v>
      </c>
      <c r="H468" s="26">
        <v>181.57</v>
      </c>
      <c r="I468" s="26" t="s">
        <v>37</v>
      </c>
      <c r="J468" s="36">
        <v>221.73</v>
      </c>
      <c r="K468" s="26">
        <f>ROUND($G$468*$M$468,2)</f>
        <v>40864.839999999997</v>
      </c>
      <c r="L468" s="27">
        <f>ROUND($K$468/$E$6,3)</f>
        <v>2E-3</v>
      </c>
      <c r="M468" s="23">
        <f>ROUND($J$468,2)</f>
        <v>221.73</v>
      </c>
    </row>
    <row r="469" spans="1:13" x14ac:dyDescent="0.35">
      <c r="A469" s="22" t="s">
        <v>175</v>
      </c>
      <c r="B469" s="41" t="s">
        <v>1276</v>
      </c>
      <c r="C469" s="42"/>
      <c r="D469" s="42" t="s">
        <v>26</v>
      </c>
      <c r="E469" s="50" t="s">
        <v>1277</v>
      </c>
      <c r="F469" s="41"/>
      <c r="G469" s="43"/>
      <c r="H469" s="43"/>
      <c r="I469" s="43"/>
      <c r="J469" s="43"/>
      <c r="K469" s="43">
        <f>SUBTOTAL(9, $K$470:$K$471)</f>
        <v>17389.419999999998</v>
      </c>
      <c r="L469" s="44">
        <f>ROUND($K$469/$E$6,3)</f>
        <v>1E-3</v>
      </c>
      <c r="M469" s="23">
        <v>0</v>
      </c>
    </row>
    <row r="470" spans="1:13" ht="34.5" x14ac:dyDescent="0.35">
      <c r="A470" s="22" t="s">
        <v>31</v>
      </c>
      <c r="B470" s="25" t="s">
        <v>1278</v>
      </c>
      <c r="C470" s="24" t="s">
        <v>50</v>
      </c>
      <c r="D470" s="24" t="s">
        <v>1279</v>
      </c>
      <c r="E470" s="45" t="s">
        <v>1280</v>
      </c>
      <c r="F470" s="25" t="s">
        <v>62</v>
      </c>
      <c r="G470" s="26">
        <v>86.7</v>
      </c>
      <c r="H470" s="26">
        <v>137.36000000000001</v>
      </c>
      <c r="I470" s="26" t="s">
        <v>37</v>
      </c>
      <c r="J470" s="36">
        <v>167.74</v>
      </c>
      <c r="K470" s="26">
        <f>ROUND($G$470*$M$470,2)</f>
        <v>14543.06</v>
      </c>
      <c r="L470" s="27">
        <f>ROUND($K$470/$E$6,3)</f>
        <v>1E-3</v>
      </c>
      <c r="M470" s="23">
        <f>ROUND($J$470,2)</f>
        <v>167.74</v>
      </c>
    </row>
    <row r="471" spans="1:13" ht="34.5" x14ac:dyDescent="0.35">
      <c r="A471" s="22" t="s">
        <v>31</v>
      </c>
      <c r="B471" s="25" t="s">
        <v>1281</v>
      </c>
      <c r="C471" s="24" t="s">
        <v>39</v>
      </c>
      <c r="D471" s="24" t="s">
        <v>1282</v>
      </c>
      <c r="E471" s="45" t="s">
        <v>1283</v>
      </c>
      <c r="F471" s="25" t="s">
        <v>62</v>
      </c>
      <c r="G471" s="26">
        <v>86.7</v>
      </c>
      <c r="H471" s="26">
        <v>26.88</v>
      </c>
      <c r="I471" s="26" t="s">
        <v>37</v>
      </c>
      <c r="J471" s="36">
        <v>32.83</v>
      </c>
      <c r="K471" s="26">
        <f>ROUND($G$471*$M$471,2)</f>
        <v>2846.36</v>
      </c>
      <c r="L471" s="27">
        <f>ROUND($K$471/$E$6,3)</f>
        <v>0</v>
      </c>
      <c r="M471" s="23">
        <f>ROUND($J$471,2)</f>
        <v>32.83</v>
      </c>
    </row>
    <row r="472" spans="1:13" x14ac:dyDescent="0.35">
      <c r="A472" s="22" t="s">
        <v>175</v>
      </c>
      <c r="B472" s="41" t="s">
        <v>1284</v>
      </c>
      <c r="C472" s="42"/>
      <c r="D472" s="42" t="s">
        <v>26</v>
      </c>
      <c r="E472" s="50" t="s">
        <v>1285</v>
      </c>
      <c r="F472" s="41"/>
      <c r="G472" s="43"/>
      <c r="H472" s="43"/>
      <c r="I472" s="43"/>
      <c r="J472" s="43"/>
      <c r="K472" s="43">
        <f>SUBTOTAL(9, $K$473:$K$484)</f>
        <v>52930.37</v>
      </c>
      <c r="L472" s="44">
        <f>ROUND($K$472/$E$6,3)</f>
        <v>3.0000000000000001E-3</v>
      </c>
      <c r="M472" s="23">
        <v>0</v>
      </c>
    </row>
    <row r="473" spans="1:13" ht="23" x14ac:dyDescent="0.35">
      <c r="A473" s="22" t="s">
        <v>31</v>
      </c>
      <c r="B473" s="25" t="s">
        <v>1286</v>
      </c>
      <c r="C473" s="24" t="s">
        <v>39</v>
      </c>
      <c r="D473" s="24" t="s">
        <v>1287</v>
      </c>
      <c r="E473" s="45" t="s">
        <v>1288</v>
      </c>
      <c r="F473" s="25" t="s">
        <v>17</v>
      </c>
      <c r="G473" s="26">
        <v>143</v>
      </c>
      <c r="H473" s="26">
        <v>40.76</v>
      </c>
      <c r="I473" s="26" t="s">
        <v>37</v>
      </c>
      <c r="J473" s="36">
        <v>49.78</v>
      </c>
      <c r="K473" s="26">
        <f>ROUND($G$473*$M$473,2)</f>
        <v>7118.54</v>
      </c>
      <c r="L473" s="27">
        <f>ROUND($K$473/$E$6,3)</f>
        <v>0</v>
      </c>
      <c r="M473" s="23">
        <f>ROUND($J$473,2)</f>
        <v>49.78</v>
      </c>
    </row>
    <row r="474" spans="1:13" ht="23" x14ac:dyDescent="0.35">
      <c r="A474" s="22" t="s">
        <v>31</v>
      </c>
      <c r="B474" s="25" t="s">
        <v>1289</v>
      </c>
      <c r="C474" s="24" t="s">
        <v>39</v>
      </c>
      <c r="D474" s="24" t="s">
        <v>1290</v>
      </c>
      <c r="E474" s="45" t="s">
        <v>1291</v>
      </c>
      <c r="F474" s="25" t="s">
        <v>17</v>
      </c>
      <c r="G474" s="26">
        <v>34</v>
      </c>
      <c r="H474" s="26">
        <v>43.04</v>
      </c>
      <c r="I474" s="26" t="s">
        <v>37</v>
      </c>
      <c r="J474" s="36">
        <v>52.56</v>
      </c>
      <c r="K474" s="26">
        <f>ROUND($G$474*$M$474,2)</f>
        <v>1787.04</v>
      </c>
      <c r="L474" s="27">
        <f>ROUND($K$474/$E$6,3)</f>
        <v>0</v>
      </c>
      <c r="M474" s="23">
        <f>ROUND($J$474,2)</f>
        <v>52.56</v>
      </c>
    </row>
    <row r="475" spans="1:13" ht="23" x14ac:dyDescent="0.35">
      <c r="A475" s="22" t="s">
        <v>31</v>
      </c>
      <c r="B475" s="25" t="s">
        <v>1292</v>
      </c>
      <c r="C475" s="24" t="s">
        <v>39</v>
      </c>
      <c r="D475" s="24" t="s">
        <v>1293</v>
      </c>
      <c r="E475" s="45" t="s">
        <v>1294</v>
      </c>
      <c r="F475" s="25" t="s">
        <v>17</v>
      </c>
      <c r="G475" s="26">
        <v>6</v>
      </c>
      <c r="H475" s="26">
        <v>62.47</v>
      </c>
      <c r="I475" s="26" t="s">
        <v>37</v>
      </c>
      <c r="J475" s="36">
        <v>76.290000000000006</v>
      </c>
      <c r="K475" s="26">
        <f>ROUND($G$475*$M$475,2)</f>
        <v>457.74</v>
      </c>
      <c r="L475" s="27">
        <f>ROUND($K$475/$E$6,3)</f>
        <v>0</v>
      </c>
      <c r="M475" s="23">
        <f>ROUND($J$475,2)</f>
        <v>76.290000000000006</v>
      </c>
    </row>
    <row r="476" spans="1:13" ht="34.5" x14ac:dyDescent="0.35">
      <c r="A476" s="22" t="s">
        <v>31</v>
      </c>
      <c r="B476" s="25" t="s">
        <v>1295</v>
      </c>
      <c r="C476" s="24" t="s">
        <v>39</v>
      </c>
      <c r="D476" s="24" t="s">
        <v>1296</v>
      </c>
      <c r="E476" s="45" t="s">
        <v>1297</v>
      </c>
      <c r="F476" s="25" t="s">
        <v>17</v>
      </c>
      <c r="G476" s="26">
        <v>37</v>
      </c>
      <c r="H476" s="26">
        <v>75.08</v>
      </c>
      <c r="I476" s="26" t="s">
        <v>37</v>
      </c>
      <c r="J476" s="36">
        <v>91.69</v>
      </c>
      <c r="K476" s="26">
        <f>ROUND($G$476*$M$476,2)</f>
        <v>3392.53</v>
      </c>
      <c r="L476" s="27">
        <f>ROUND($K$476/$E$6,3)</f>
        <v>0</v>
      </c>
      <c r="M476" s="23">
        <f>ROUND($J$476,2)</f>
        <v>91.69</v>
      </c>
    </row>
    <row r="477" spans="1:13" ht="34.5" x14ac:dyDescent="0.35">
      <c r="A477" s="22" t="s">
        <v>31</v>
      </c>
      <c r="B477" s="25" t="s">
        <v>1298</v>
      </c>
      <c r="C477" s="24" t="s">
        <v>39</v>
      </c>
      <c r="D477" s="24" t="s">
        <v>1299</v>
      </c>
      <c r="E477" s="45" t="s">
        <v>1300</v>
      </c>
      <c r="F477" s="25" t="s">
        <v>17</v>
      </c>
      <c r="G477" s="26">
        <v>4</v>
      </c>
      <c r="H477" s="26">
        <v>86.44</v>
      </c>
      <c r="I477" s="26" t="s">
        <v>37</v>
      </c>
      <c r="J477" s="36">
        <v>105.56</v>
      </c>
      <c r="K477" s="26">
        <f>ROUND($G$477*$M$477,2)</f>
        <v>422.24</v>
      </c>
      <c r="L477" s="27">
        <f>ROUND($K$477/$E$6,3)</f>
        <v>0</v>
      </c>
      <c r="M477" s="23">
        <f>ROUND($J$477,2)</f>
        <v>105.56</v>
      </c>
    </row>
    <row r="478" spans="1:13" ht="34.5" x14ac:dyDescent="0.35">
      <c r="A478" s="22" t="s">
        <v>31</v>
      </c>
      <c r="B478" s="25" t="s">
        <v>1301</v>
      </c>
      <c r="C478" s="24" t="s">
        <v>39</v>
      </c>
      <c r="D478" s="24" t="s">
        <v>1296</v>
      </c>
      <c r="E478" s="45" t="s">
        <v>1297</v>
      </c>
      <c r="F478" s="25" t="s">
        <v>17</v>
      </c>
      <c r="G478" s="26">
        <v>15</v>
      </c>
      <c r="H478" s="26">
        <v>75.08</v>
      </c>
      <c r="I478" s="26" t="s">
        <v>37</v>
      </c>
      <c r="J478" s="36">
        <v>91.69</v>
      </c>
      <c r="K478" s="26">
        <f>ROUND($G$478*$M$478,2)</f>
        <v>1375.35</v>
      </c>
      <c r="L478" s="27">
        <f>ROUND($K$478/$E$6,3)</f>
        <v>0</v>
      </c>
      <c r="M478" s="23">
        <f>ROUND($J$478,2)</f>
        <v>91.69</v>
      </c>
    </row>
    <row r="479" spans="1:13" ht="23" x14ac:dyDescent="0.35">
      <c r="A479" s="22" t="s">
        <v>31</v>
      </c>
      <c r="B479" s="25" t="s">
        <v>1302</v>
      </c>
      <c r="C479" s="24" t="s">
        <v>39</v>
      </c>
      <c r="D479" s="24" t="s">
        <v>1303</v>
      </c>
      <c r="E479" s="45" t="s">
        <v>1304</v>
      </c>
      <c r="F479" s="25" t="s">
        <v>17</v>
      </c>
      <c r="G479" s="26">
        <v>11</v>
      </c>
      <c r="H479" s="26">
        <v>39.020000000000003</v>
      </c>
      <c r="I479" s="26" t="s">
        <v>37</v>
      </c>
      <c r="J479" s="36">
        <v>47.65</v>
      </c>
      <c r="K479" s="26">
        <f>ROUND($G$479*$M$479,2)</f>
        <v>524.15</v>
      </c>
      <c r="L479" s="27">
        <f>ROUND($K$479/$E$6,3)</f>
        <v>0</v>
      </c>
      <c r="M479" s="23">
        <f>ROUND($J$479,2)</f>
        <v>47.65</v>
      </c>
    </row>
    <row r="480" spans="1:13" ht="23" x14ac:dyDescent="0.35">
      <c r="A480" s="22" t="s">
        <v>31</v>
      </c>
      <c r="B480" s="25" t="s">
        <v>1305</v>
      </c>
      <c r="C480" s="24" t="s">
        <v>39</v>
      </c>
      <c r="D480" s="24" t="s">
        <v>1306</v>
      </c>
      <c r="E480" s="45" t="s">
        <v>1307</v>
      </c>
      <c r="F480" s="25" t="s">
        <v>17</v>
      </c>
      <c r="G480" s="26">
        <v>4</v>
      </c>
      <c r="H480" s="26">
        <v>59.06</v>
      </c>
      <c r="I480" s="26" t="s">
        <v>37</v>
      </c>
      <c r="J480" s="36">
        <v>72.12</v>
      </c>
      <c r="K480" s="26">
        <f>ROUND($G$480*$M$480,2)</f>
        <v>288.48</v>
      </c>
      <c r="L480" s="27">
        <f>ROUND($K$480/$E$6,3)</f>
        <v>0</v>
      </c>
      <c r="M480" s="23">
        <f>ROUND($J$480,2)</f>
        <v>72.12</v>
      </c>
    </row>
    <row r="481" spans="1:13" ht="23" x14ac:dyDescent="0.35">
      <c r="A481" s="22" t="s">
        <v>31</v>
      </c>
      <c r="B481" s="25" t="s">
        <v>1308</v>
      </c>
      <c r="C481" s="24" t="s">
        <v>39</v>
      </c>
      <c r="D481" s="24" t="s">
        <v>1309</v>
      </c>
      <c r="E481" s="45" t="s">
        <v>1310</v>
      </c>
      <c r="F481" s="25" t="s">
        <v>17</v>
      </c>
      <c r="G481" s="26">
        <v>1</v>
      </c>
      <c r="H481" s="26">
        <v>79.09</v>
      </c>
      <c r="I481" s="26" t="s">
        <v>37</v>
      </c>
      <c r="J481" s="36">
        <v>96.58</v>
      </c>
      <c r="K481" s="26">
        <f>ROUND($G$481*$M$481,2)</f>
        <v>96.58</v>
      </c>
      <c r="L481" s="27">
        <f>ROUND($K$481/$E$6,3)</f>
        <v>0</v>
      </c>
      <c r="M481" s="23">
        <f>ROUND($J$481,2)</f>
        <v>96.58</v>
      </c>
    </row>
    <row r="482" spans="1:13" ht="23" x14ac:dyDescent="0.35">
      <c r="A482" s="22" t="s">
        <v>31</v>
      </c>
      <c r="B482" s="25" t="s">
        <v>1311</v>
      </c>
      <c r="C482" s="24" t="s">
        <v>50</v>
      </c>
      <c r="D482" s="24" t="s">
        <v>1312</v>
      </c>
      <c r="E482" s="45" t="s">
        <v>1313</v>
      </c>
      <c r="F482" s="25" t="s">
        <v>17</v>
      </c>
      <c r="G482" s="26">
        <v>12</v>
      </c>
      <c r="H482" s="26">
        <v>16.829999999999998</v>
      </c>
      <c r="I482" s="26" t="s">
        <v>37</v>
      </c>
      <c r="J482" s="36">
        <v>20.55</v>
      </c>
      <c r="K482" s="26">
        <f>ROUND($G$482*$M$482,2)</f>
        <v>246.6</v>
      </c>
      <c r="L482" s="27">
        <f>ROUND($K$482/$E$6,3)</f>
        <v>0</v>
      </c>
      <c r="M482" s="23">
        <f>ROUND($J$482,2)</f>
        <v>20.55</v>
      </c>
    </row>
    <row r="483" spans="1:13" ht="23" x14ac:dyDescent="0.35">
      <c r="A483" s="22" t="s">
        <v>31</v>
      </c>
      <c r="B483" s="25" t="s">
        <v>1314</v>
      </c>
      <c r="C483" s="24" t="s">
        <v>50</v>
      </c>
      <c r="D483" s="24" t="s">
        <v>1315</v>
      </c>
      <c r="E483" s="45" t="s">
        <v>1316</v>
      </c>
      <c r="F483" s="25" t="s">
        <v>17</v>
      </c>
      <c r="G483" s="26">
        <v>150</v>
      </c>
      <c r="H483" s="26">
        <v>187.12</v>
      </c>
      <c r="I483" s="26" t="s">
        <v>37</v>
      </c>
      <c r="J483" s="36">
        <v>228.51</v>
      </c>
      <c r="K483" s="26">
        <f>ROUND($G$483*$M$483,2)</f>
        <v>34276.5</v>
      </c>
      <c r="L483" s="27">
        <f>ROUND($K$483/$E$6,3)</f>
        <v>2E-3</v>
      </c>
      <c r="M483" s="23">
        <f>ROUND($J$483,2)</f>
        <v>228.51</v>
      </c>
    </row>
    <row r="484" spans="1:13" ht="23" x14ac:dyDescent="0.35">
      <c r="A484" s="22" t="s">
        <v>31</v>
      </c>
      <c r="B484" s="25" t="s">
        <v>1317</v>
      </c>
      <c r="C484" s="24" t="s">
        <v>50</v>
      </c>
      <c r="D484" s="24" t="s">
        <v>1318</v>
      </c>
      <c r="E484" s="45" t="s">
        <v>1319</v>
      </c>
      <c r="F484" s="25" t="s">
        <v>17</v>
      </c>
      <c r="G484" s="26">
        <v>18</v>
      </c>
      <c r="H484" s="26">
        <v>133.96</v>
      </c>
      <c r="I484" s="26" t="s">
        <v>37</v>
      </c>
      <c r="J484" s="36">
        <v>163.59</v>
      </c>
      <c r="K484" s="26">
        <f>ROUND($G$484*$M$484,2)</f>
        <v>2944.62</v>
      </c>
      <c r="L484" s="27">
        <f>ROUND($K$484/$E$6,3)</f>
        <v>0</v>
      </c>
      <c r="M484" s="23">
        <f>ROUND($J$484,2)</f>
        <v>163.59</v>
      </c>
    </row>
    <row r="485" spans="1:13" x14ac:dyDescent="0.35">
      <c r="A485" s="22" t="s">
        <v>28</v>
      </c>
      <c r="B485" s="32" t="s">
        <v>1320</v>
      </c>
      <c r="C485" s="33"/>
      <c r="D485" s="33" t="s">
        <v>26</v>
      </c>
      <c r="E485" s="48" t="s">
        <v>1321</v>
      </c>
      <c r="F485" s="32"/>
      <c r="G485" s="34"/>
      <c r="H485" s="34"/>
      <c r="I485" s="34"/>
      <c r="J485" s="34"/>
      <c r="K485" s="34">
        <f>SUBTOTAL(9, $K$486:$K$496)</f>
        <v>27533.690000000002</v>
      </c>
      <c r="L485" s="35">
        <f>ROUND($K$485/$E$6,3)</f>
        <v>2E-3</v>
      </c>
      <c r="M485" s="23">
        <v>0</v>
      </c>
    </row>
    <row r="486" spans="1:13" x14ac:dyDescent="0.35">
      <c r="A486" s="22" t="s">
        <v>175</v>
      </c>
      <c r="B486" s="41" t="s">
        <v>1322</v>
      </c>
      <c r="C486" s="42"/>
      <c r="D486" s="42" t="s">
        <v>26</v>
      </c>
      <c r="E486" s="50" t="s">
        <v>1323</v>
      </c>
      <c r="F486" s="41"/>
      <c r="G486" s="43"/>
      <c r="H486" s="43"/>
      <c r="I486" s="43"/>
      <c r="J486" s="43"/>
      <c r="K486" s="43">
        <f>SUBTOTAL(9, $K$487:$K$491)</f>
        <v>23820.010000000002</v>
      </c>
      <c r="L486" s="44">
        <f>ROUND($K$486/$E$6,3)</f>
        <v>1E-3</v>
      </c>
      <c r="M486" s="23">
        <v>0</v>
      </c>
    </row>
    <row r="487" spans="1:13" ht="34.5" x14ac:dyDescent="0.35">
      <c r="A487" s="22" t="s">
        <v>31</v>
      </c>
      <c r="B487" s="25" t="s">
        <v>1324</v>
      </c>
      <c r="C487" s="24" t="s">
        <v>39</v>
      </c>
      <c r="D487" s="24" t="s">
        <v>1325</v>
      </c>
      <c r="E487" s="45" t="s">
        <v>1326</v>
      </c>
      <c r="F487" s="25" t="s">
        <v>62</v>
      </c>
      <c r="G487" s="26">
        <v>22.6</v>
      </c>
      <c r="H487" s="26">
        <v>6.02</v>
      </c>
      <c r="I487" s="26" t="s">
        <v>37</v>
      </c>
      <c r="J487" s="36">
        <v>7.35</v>
      </c>
      <c r="K487" s="26">
        <f>ROUND($G$487*$M$487,2)</f>
        <v>166.11</v>
      </c>
      <c r="L487" s="27">
        <f>ROUND($K$487/$E$6,3)</f>
        <v>0</v>
      </c>
      <c r="M487" s="23">
        <f>ROUND($J$487,2)</f>
        <v>7.35</v>
      </c>
    </row>
    <row r="488" spans="1:13" ht="23" x14ac:dyDescent="0.35">
      <c r="A488" s="22" t="s">
        <v>31</v>
      </c>
      <c r="B488" s="25" t="s">
        <v>1327</v>
      </c>
      <c r="C488" s="24" t="s">
        <v>39</v>
      </c>
      <c r="D488" s="24" t="s">
        <v>1328</v>
      </c>
      <c r="E488" s="45" t="s">
        <v>1329</v>
      </c>
      <c r="F488" s="25" t="s">
        <v>62</v>
      </c>
      <c r="G488" s="26">
        <v>132.4</v>
      </c>
      <c r="H488" s="26">
        <v>8.8000000000000007</v>
      </c>
      <c r="I488" s="26" t="s">
        <v>37</v>
      </c>
      <c r="J488" s="36">
        <v>10.75</v>
      </c>
      <c r="K488" s="26">
        <f>ROUND($G$488*$M$488,2)</f>
        <v>1423.3</v>
      </c>
      <c r="L488" s="27">
        <f>ROUND($K$488/$E$6,3)</f>
        <v>0</v>
      </c>
      <c r="M488" s="23">
        <f>ROUND($J$488,2)</f>
        <v>10.75</v>
      </c>
    </row>
    <row r="489" spans="1:13" ht="34.5" x14ac:dyDescent="0.35">
      <c r="A489" s="22" t="s">
        <v>31</v>
      </c>
      <c r="B489" s="25" t="s">
        <v>1330</v>
      </c>
      <c r="C489" s="24" t="s">
        <v>39</v>
      </c>
      <c r="D489" s="24" t="s">
        <v>1331</v>
      </c>
      <c r="E489" s="45" t="s">
        <v>1332</v>
      </c>
      <c r="F489" s="25" t="s">
        <v>62</v>
      </c>
      <c r="G489" s="26">
        <v>16.899999999999999</v>
      </c>
      <c r="H489" s="26">
        <v>28.08</v>
      </c>
      <c r="I489" s="26" t="s">
        <v>37</v>
      </c>
      <c r="J489" s="36">
        <v>34.29</v>
      </c>
      <c r="K489" s="26">
        <f>ROUND($G$489*$M$489,2)</f>
        <v>579.5</v>
      </c>
      <c r="L489" s="27">
        <f>ROUND($K$489/$E$6,3)</f>
        <v>0</v>
      </c>
      <c r="M489" s="23">
        <f>ROUND($J$489,2)</f>
        <v>34.29</v>
      </c>
    </row>
    <row r="490" spans="1:13" ht="34.5" x14ac:dyDescent="0.35">
      <c r="A490" s="22" t="s">
        <v>31</v>
      </c>
      <c r="B490" s="25" t="s">
        <v>1333</v>
      </c>
      <c r="C490" s="24" t="s">
        <v>39</v>
      </c>
      <c r="D490" s="24" t="s">
        <v>1334</v>
      </c>
      <c r="E490" s="45" t="s">
        <v>1335</v>
      </c>
      <c r="F490" s="25" t="s">
        <v>62</v>
      </c>
      <c r="G490" s="26">
        <v>154.9</v>
      </c>
      <c r="H490" s="26">
        <v>45.75</v>
      </c>
      <c r="I490" s="26" t="s">
        <v>37</v>
      </c>
      <c r="J490" s="36">
        <v>55.87</v>
      </c>
      <c r="K490" s="26">
        <f>ROUND($G$490*$M$490,2)</f>
        <v>8654.26</v>
      </c>
      <c r="L490" s="27">
        <f>ROUND($K$490/$E$6,3)</f>
        <v>1E-3</v>
      </c>
      <c r="M490" s="23">
        <f>ROUND($J$490,2)</f>
        <v>55.87</v>
      </c>
    </row>
    <row r="491" spans="1:13" ht="34.5" x14ac:dyDescent="0.35">
      <c r="A491" s="22" t="s">
        <v>31</v>
      </c>
      <c r="B491" s="25" t="s">
        <v>1336</v>
      </c>
      <c r="C491" s="24" t="s">
        <v>39</v>
      </c>
      <c r="D491" s="24" t="s">
        <v>1337</v>
      </c>
      <c r="E491" s="45" t="s">
        <v>1338</v>
      </c>
      <c r="F491" s="25" t="s">
        <v>62</v>
      </c>
      <c r="G491" s="26">
        <v>138</v>
      </c>
      <c r="H491" s="26">
        <v>77.12</v>
      </c>
      <c r="I491" s="26" t="s">
        <v>37</v>
      </c>
      <c r="J491" s="36">
        <v>94.18</v>
      </c>
      <c r="K491" s="26">
        <f>ROUND($G$491*$M$491,2)</f>
        <v>12996.84</v>
      </c>
      <c r="L491" s="27">
        <f>ROUND($K$491/$E$6,3)</f>
        <v>1E-3</v>
      </c>
      <c r="M491" s="23">
        <f>ROUND($J$491,2)</f>
        <v>94.18</v>
      </c>
    </row>
    <row r="492" spans="1:13" x14ac:dyDescent="0.35">
      <c r="A492" s="22" t="s">
        <v>175</v>
      </c>
      <c r="B492" s="41" t="s">
        <v>1339</v>
      </c>
      <c r="C492" s="42"/>
      <c r="D492" s="42" t="s">
        <v>26</v>
      </c>
      <c r="E492" s="50" t="s">
        <v>1340</v>
      </c>
      <c r="F492" s="41"/>
      <c r="G492" s="43"/>
      <c r="H492" s="43"/>
      <c r="I492" s="43"/>
      <c r="J492" s="43"/>
      <c r="K492" s="43">
        <f>SUBTOTAL(9, $K$493:$K$496)</f>
        <v>3713.68</v>
      </c>
      <c r="L492" s="44">
        <f>ROUND($K$492/$E$6,3)</f>
        <v>0</v>
      </c>
      <c r="M492" s="23">
        <v>0</v>
      </c>
    </row>
    <row r="493" spans="1:13" ht="23" x14ac:dyDescent="0.35">
      <c r="A493" s="22" t="s">
        <v>31</v>
      </c>
      <c r="B493" s="25" t="s">
        <v>1341</v>
      </c>
      <c r="C493" s="24" t="s">
        <v>39</v>
      </c>
      <c r="D493" s="24" t="s">
        <v>1342</v>
      </c>
      <c r="E493" s="45" t="s">
        <v>1343</v>
      </c>
      <c r="F493" s="25" t="s">
        <v>62</v>
      </c>
      <c r="G493" s="26">
        <v>120.3</v>
      </c>
      <c r="H493" s="26">
        <v>20.65</v>
      </c>
      <c r="I493" s="26" t="s">
        <v>37</v>
      </c>
      <c r="J493" s="36">
        <v>25.22</v>
      </c>
      <c r="K493" s="26">
        <f>ROUND($G$493*$M$493,2)</f>
        <v>3033.97</v>
      </c>
      <c r="L493" s="27">
        <f>ROUND($K$493/$E$6,3)</f>
        <v>0</v>
      </c>
      <c r="M493" s="23">
        <f>ROUND($J$493,2)</f>
        <v>25.22</v>
      </c>
    </row>
    <row r="494" spans="1:13" ht="23" x14ac:dyDescent="0.35">
      <c r="A494" s="22" t="s">
        <v>31</v>
      </c>
      <c r="B494" s="25" t="s">
        <v>1344</v>
      </c>
      <c r="C494" s="24" t="s">
        <v>39</v>
      </c>
      <c r="D494" s="24" t="s">
        <v>1345</v>
      </c>
      <c r="E494" s="45" t="s">
        <v>1346</v>
      </c>
      <c r="F494" s="25" t="s">
        <v>17</v>
      </c>
      <c r="G494" s="26">
        <v>23</v>
      </c>
      <c r="H494" s="26">
        <v>9.85</v>
      </c>
      <c r="I494" s="26" t="s">
        <v>37</v>
      </c>
      <c r="J494" s="36">
        <v>12.03</v>
      </c>
      <c r="K494" s="26">
        <f>ROUND($G$494*$M$494,2)</f>
        <v>276.69</v>
      </c>
      <c r="L494" s="27">
        <f>ROUND($K$494/$E$6,3)</f>
        <v>0</v>
      </c>
      <c r="M494" s="23">
        <f>ROUND($J$494,2)</f>
        <v>12.03</v>
      </c>
    </row>
    <row r="495" spans="1:13" ht="23" x14ac:dyDescent="0.35">
      <c r="A495" s="22" t="s">
        <v>31</v>
      </c>
      <c r="B495" s="25" t="s">
        <v>1347</v>
      </c>
      <c r="C495" s="24" t="s">
        <v>39</v>
      </c>
      <c r="D495" s="24" t="s">
        <v>1348</v>
      </c>
      <c r="E495" s="45" t="s">
        <v>1349</v>
      </c>
      <c r="F495" s="25" t="s">
        <v>17</v>
      </c>
      <c r="G495" s="26">
        <v>28</v>
      </c>
      <c r="H495" s="26">
        <v>9.09</v>
      </c>
      <c r="I495" s="26" t="s">
        <v>37</v>
      </c>
      <c r="J495" s="36">
        <v>11.1</v>
      </c>
      <c r="K495" s="26">
        <f>ROUND($G$495*$M$495,2)</f>
        <v>310.8</v>
      </c>
      <c r="L495" s="27">
        <f>ROUND($K$495/$E$6,3)</f>
        <v>0</v>
      </c>
      <c r="M495" s="23">
        <f>ROUND($J$495,2)</f>
        <v>11.1</v>
      </c>
    </row>
    <row r="496" spans="1:13" ht="23" x14ac:dyDescent="0.35">
      <c r="A496" s="22" t="s">
        <v>31</v>
      </c>
      <c r="B496" s="25" t="s">
        <v>1350</v>
      </c>
      <c r="C496" s="24" t="s">
        <v>39</v>
      </c>
      <c r="D496" s="24" t="s">
        <v>1351</v>
      </c>
      <c r="E496" s="45" t="s">
        <v>1352</v>
      </c>
      <c r="F496" s="25" t="s">
        <v>17</v>
      </c>
      <c r="G496" s="26">
        <v>6</v>
      </c>
      <c r="H496" s="26">
        <v>12.59</v>
      </c>
      <c r="I496" s="26" t="s">
        <v>37</v>
      </c>
      <c r="J496" s="36">
        <v>15.37</v>
      </c>
      <c r="K496" s="26">
        <f>ROUND($G$496*$M$496,2)</f>
        <v>92.22</v>
      </c>
      <c r="L496" s="27">
        <f>ROUND($K$496/$E$6,3)</f>
        <v>0</v>
      </c>
      <c r="M496" s="23">
        <f>ROUND($J$496,2)</f>
        <v>15.37</v>
      </c>
    </row>
    <row r="497" spans="1:13" x14ac:dyDescent="0.35">
      <c r="A497" s="22" t="s">
        <v>28</v>
      </c>
      <c r="B497" s="32" t="s">
        <v>1353</v>
      </c>
      <c r="C497" s="33"/>
      <c r="D497" s="33" t="s">
        <v>26</v>
      </c>
      <c r="E497" s="48" t="s">
        <v>1354</v>
      </c>
      <c r="F497" s="32"/>
      <c r="G497" s="34"/>
      <c r="H497" s="34"/>
      <c r="I497" s="34"/>
      <c r="J497" s="34"/>
      <c r="K497" s="34">
        <f>SUBTOTAL(9, $K$498:$K$524)</f>
        <v>53077.59</v>
      </c>
      <c r="L497" s="35">
        <f>ROUND($K$497/$E$6,3)</f>
        <v>3.0000000000000001E-3</v>
      </c>
      <c r="M497" s="23">
        <v>0</v>
      </c>
    </row>
    <row r="498" spans="1:13" x14ac:dyDescent="0.35">
      <c r="A498" s="22" t="s">
        <v>175</v>
      </c>
      <c r="B498" s="41" t="s">
        <v>1355</v>
      </c>
      <c r="C498" s="42"/>
      <c r="D498" s="42" t="s">
        <v>26</v>
      </c>
      <c r="E498" s="50" t="s">
        <v>1356</v>
      </c>
      <c r="F498" s="41"/>
      <c r="G498" s="43"/>
      <c r="H498" s="43"/>
      <c r="I498" s="43"/>
      <c r="J498" s="43"/>
      <c r="K498" s="43">
        <f>SUBTOTAL(9, $K$499:$K$501)</f>
        <v>3602.93</v>
      </c>
      <c r="L498" s="44">
        <f>ROUND($K$498/$E$6,3)</f>
        <v>0</v>
      </c>
      <c r="M498" s="23">
        <v>0</v>
      </c>
    </row>
    <row r="499" spans="1:13" ht="34.5" x14ac:dyDescent="0.35">
      <c r="A499" s="22" t="s">
        <v>31</v>
      </c>
      <c r="B499" s="25" t="s">
        <v>1357</v>
      </c>
      <c r="C499" s="24" t="s">
        <v>39</v>
      </c>
      <c r="D499" s="24" t="s">
        <v>1236</v>
      </c>
      <c r="E499" s="45" t="s">
        <v>1237</v>
      </c>
      <c r="F499" s="25" t="s">
        <v>17</v>
      </c>
      <c r="G499" s="26">
        <v>5</v>
      </c>
      <c r="H499" s="26">
        <v>200.42</v>
      </c>
      <c r="I499" s="26" t="s">
        <v>37</v>
      </c>
      <c r="J499" s="36">
        <v>244.75</v>
      </c>
      <c r="K499" s="26">
        <f>ROUND($G$499*$M$499,2)</f>
        <v>1223.75</v>
      </c>
      <c r="L499" s="27">
        <f>ROUND($K$499/$E$6,3)</f>
        <v>0</v>
      </c>
      <c r="M499" s="23">
        <f>ROUND($J$499,2)</f>
        <v>244.75</v>
      </c>
    </row>
    <row r="500" spans="1:13" ht="23" x14ac:dyDescent="0.35">
      <c r="A500" s="22" t="s">
        <v>31</v>
      </c>
      <c r="B500" s="25" t="s">
        <v>1358</v>
      </c>
      <c r="C500" s="24" t="s">
        <v>39</v>
      </c>
      <c r="D500" s="24" t="s">
        <v>1242</v>
      </c>
      <c r="E500" s="45" t="s">
        <v>1243</v>
      </c>
      <c r="F500" s="25" t="s">
        <v>17</v>
      </c>
      <c r="G500" s="26">
        <v>42</v>
      </c>
      <c r="H500" s="26">
        <v>24.76</v>
      </c>
      <c r="I500" s="26" t="s">
        <v>37</v>
      </c>
      <c r="J500" s="36">
        <v>30.24</v>
      </c>
      <c r="K500" s="26">
        <f>ROUND($G$500*$M$500,2)</f>
        <v>1270.08</v>
      </c>
      <c r="L500" s="27">
        <f>ROUND($K$500/$E$6,3)</f>
        <v>0</v>
      </c>
      <c r="M500" s="23">
        <f>ROUND($J$500,2)</f>
        <v>30.24</v>
      </c>
    </row>
    <row r="501" spans="1:13" ht="23" x14ac:dyDescent="0.35">
      <c r="A501" s="22" t="s">
        <v>31</v>
      </c>
      <c r="B501" s="25" t="s">
        <v>1359</v>
      </c>
      <c r="C501" s="24" t="s">
        <v>39</v>
      </c>
      <c r="D501" s="24" t="s">
        <v>1360</v>
      </c>
      <c r="E501" s="45" t="s">
        <v>1361</v>
      </c>
      <c r="F501" s="25" t="s">
        <v>17</v>
      </c>
      <c r="G501" s="26">
        <v>2</v>
      </c>
      <c r="H501" s="26">
        <v>454.1</v>
      </c>
      <c r="I501" s="26" t="s">
        <v>37</v>
      </c>
      <c r="J501" s="36">
        <v>554.54999999999995</v>
      </c>
      <c r="K501" s="26">
        <f>ROUND($G$501*$M$501,2)</f>
        <v>1109.0999999999999</v>
      </c>
      <c r="L501" s="27">
        <f>ROUND($K$501/$E$6,3)</f>
        <v>0</v>
      </c>
      <c r="M501" s="23">
        <f>ROUND($J$501,2)</f>
        <v>554.54999999999995</v>
      </c>
    </row>
    <row r="502" spans="1:13" x14ac:dyDescent="0.35">
      <c r="A502" s="22" t="s">
        <v>175</v>
      </c>
      <c r="B502" s="41" t="s">
        <v>1362</v>
      </c>
      <c r="C502" s="42"/>
      <c r="D502" s="42" t="s">
        <v>26</v>
      </c>
      <c r="E502" s="50" t="s">
        <v>1363</v>
      </c>
      <c r="F502" s="41"/>
      <c r="G502" s="43"/>
      <c r="H502" s="43"/>
      <c r="I502" s="43"/>
      <c r="J502" s="43"/>
      <c r="K502" s="43">
        <f>SUBTOTAL(9, $K$503:$K$508)</f>
        <v>8495.82</v>
      </c>
      <c r="L502" s="44">
        <f>ROUND($K$502/$E$6,3)</f>
        <v>1E-3</v>
      </c>
      <c r="M502" s="23">
        <v>0</v>
      </c>
    </row>
    <row r="503" spans="1:13" ht="23" x14ac:dyDescent="0.35">
      <c r="A503" s="22" t="s">
        <v>31</v>
      </c>
      <c r="B503" s="25" t="s">
        <v>1364</v>
      </c>
      <c r="C503" s="24" t="s">
        <v>39</v>
      </c>
      <c r="D503" s="24" t="s">
        <v>1365</v>
      </c>
      <c r="E503" s="45" t="s">
        <v>1366</v>
      </c>
      <c r="F503" s="25" t="s">
        <v>17</v>
      </c>
      <c r="G503" s="26">
        <v>3</v>
      </c>
      <c r="H503" s="26">
        <v>1262.75</v>
      </c>
      <c r="I503" s="26" t="s">
        <v>37</v>
      </c>
      <c r="J503" s="36">
        <v>1542.07</v>
      </c>
      <c r="K503" s="26">
        <f>ROUND($G$503*$M$503,2)</f>
        <v>4626.21</v>
      </c>
      <c r="L503" s="27">
        <f>ROUND($K$503/$E$6,3)</f>
        <v>0</v>
      </c>
      <c r="M503" s="23">
        <f>ROUND($J$503,2)</f>
        <v>1542.07</v>
      </c>
    </row>
    <row r="504" spans="1:13" x14ac:dyDescent="0.35">
      <c r="A504" s="22" t="s">
        <v>31</v>
      </c>
      <c r="B504" s="25" t="s">
        <v>1367</v>
      </c>
      <c r="C504" s="24" t="s">
        <v>50</v>
      </c>
      <c r="D504" s="24" t="s">
        <v>1368</v>
      </c>
      <c r="E504" s="45" t="s">
        <v>1369</v>
      </c>
      <c r="F504" s="25" t="s">
        <v>17</v>
      </c>
      <c r="G504" s="26">
        <v>1</v>
      </c>
      <c r="H504" s="26">
        <v>592.1</v>
      </c>
      <c r="I504" s="26" t="s">
        <v>37</v>
      </c>
      <c r="J504" s="36">
        <v>723.07</v>
      </c>
      <c r="K504" s="26">
        <f>ROUND($G$504*$M$504,2)</f>
        <v>723.07</v>
      </c>
      <c r="L504" s="27">
        <f>ROUND($K$504/$E$6,3)</f>
        <v>0</v>
      </c>
      <c r="M504" s="23">
        <f>ROUND($J$504,2)</f>
        <v>723.07</v>
      </c>
    </row>
    <row r="505" spans="1:13" ht="23" x14ac:dyDescent="0.35">
      <c r="A505" s="22" t="s">
        <v>31</v>
      </c>
      <c r="B505" s="25" t="s">
        <v>1370</v>
      </c>
      <c r="C505" s="24" t="s">
        <v>33</v>
      </c>
      <c r="D505" s="24" t="s">
        <v>1371</v>
      </c>
      <c r="E505" s="45" t="s">
        <v>1372</v>
      </c>
      <c r="F505" s="25" t="s">
        <v>17</v>
      </c>
      <c r="G505" s="26">
        <v>28</v>
      </c>
      <c r="H505" s="26">
        <v>27.99</v>
      </c>
      <c r="I505" s="26" t="s">
        <v>37</v>
      </c>
      <c r="J505" s="36">
        <v>34.18</v>
      </c>
      <c r="K505" s="26">
        <f>ROUND($G$505*$M$505,2)</f>
        <v>957.04</v>
      </c>
      <c r="L505" s="27">
        <f>ROUND($K$505/$E$6,3)</f>
        <v>0</v>
      </c>
      <c r="M505" s="23">
        <f>ROUND($J$505,2)</f>
        <v>34.18</v>
      </c>
    </row>
    <row r="506" spans="1:13" x14ac:dyDescent="0.35">
      <c r="A506" s="22" t="s">
        <v>31</v>
      </c>
      <c r="B506" s="25" t="s">
        <v>1373</v>
      </c>
      <c r="C506" s="24" t="s">
        <v>50</v>
      </c>
      <c r="D506" s="24" t="s">
        <v>1374</v>
      </c>
      <c r="E506" s="45" t="s">
        <v>1375</v>
      </c>
      <c r="F506" s="25" t="s">
        <v>17</v>
      </c>
      <c r="G506" s="26">
        <v>2</v>
      </c>
      <c r="H506" s="26">
        <v>34.22</v>
      </c>
      <c r="I506" s="26" t="s">
        <v>37</v>
      </c>
      <c r="J506" s="36">
        <v>41.79</v>
      </c>
      <c r="K506" s="26">
        <f>ROUND($G$506*$M$506,2)</f>
        <v>83.58</v>
      </c>
      <c r="L506" s="27">
        <f>ROUND($K$506/$E$6,3)</f>
        <v>0</v>
      </c>
      <c r="M506" s="23">
        <f>ROUND($J$506,2)</f>
        <v>41.79</v>
      </c>
    </row>
    <row r="507" spans="1:13" x14ac:dyDescent="0.35">
      <c r="A507" s="22" t="s">
        <v>31</v>
      </c>
      <c r="B507" s="25" t="s">
        <v>1376</v>
      </c>
      <c r="C507" s="24" t="s">
        <v>50</v>
      </c>
      <c r="D507" s="24" t="s">
        <v>1377</v>
      </c>
      <c r="E507" s="45" t="s">
        <v>1378</v>
      </c>
      <c r="F507" s="25" t="s">
        <v>17</v>
      </c>
      <c r="G507" s="26">
        <v>2</v>
      </c>
      <c r="H507" s="26">
        <v>182.25</v>
      </c>
      <c r="I507" s="26" t="s">
        <v>37</v>
      </c>
      <c r="J507" s="36">
        <v>222.56</v>
      </c>
      <c r="K507" s="26">
        <f>ROUND($G$507*$M$507,2)</f>
        <v>445.12</v>
      </c>
      <c r="L507" s="27">
        <f>ROUND($K$507/$E$6,3)</f>
        <v>0</v>
      </c>
      <c r="M507" s="23">
        <f>ROUND($J$507,2)</f>
        <v>222.56</v>
      </c>
    </row>
    <row r="508" spans="1:13" ht="23" x14ac:dyDescent="0.35">
      <c r="A508" s="22" t="s">
        <v>31</v>
      </c>
      <c r="B508" s="25" t="s">
        <v>1379</v>
      </c>
      <c r="C508" s="24" t="s">
        <v>39</v>
      </c>
      <c r="D508" s="24" t="s">
        <v>1380</v>
      </c>
      <c r="E508" s="45" t="s">
        <v>1381</v>
      </c>
      <c r="F508" s="25" t="s">
        <v>17</v>
      </c>
      <c r="G508" s="26">
        <v>1</v>
      </c>
      <c r="H508" s="26">
        <v>1359.97</v>
      </c>
      <c r="I508" s="26" t="s">
        <v>37</v>
      </c>
      <c r="J508" s="36">
        <v>1660.8</v>
      </c>
      <c r="K508" s="26">
        <f>ROUND($G$508*$M$508,2)</f>
        <v>1660.8</v>
      </c>
      <c r="L508" s="27">
        <f>ROUND($K$508/$E$6,3)</f>
        <v>0</v>
      </c>
      <c r="M508" s="23">
        <f>ROUND($J$508,2)</f>
        <v>1660.8</v>
      </c>
    </row>
    <row r="509" spans="1:13" x14ac:dyDescent="0.35">
      <c r="A509" s="22" t="s">
        <v>175</v>
      </c>
      <c r="B509" s="41" t="s">
        <v>1382</v>
      </c>
      <c r="C509" s="42"/>
      <c r="D509" s="42" t="s">
        <v>26</v>
      </c>
      <c r="E509" s="50" t="s">
        <v>1383</v>
      </c>
      <c r="F509" s="41"/>
      <c r="G509" s="43"/>
      <c r="H509" s="43"/>
      <c r="I509" s="43"/>
      <c r="J509" s="43"/>
      <c r="K509" s="43">
        <f>SUBTOTAL(9, $K$510:$K$512)</f>
        <v>3215.7200000000003</v>
      </c>
      <c r="L509" s="44">
        <f>ROUND($K$509/$E$6,3)</f>
        <v>0</v>
      </c>
      <c r="M509" s="23">
        <v>0</v>
      </c>
    </row>
    <row r="510" spans="1:13" x14ac:dyDescent="0.35">
      <c r="A510" s="22" t="s">
        <v>31</v>
      </c>
      <c r="B510" s="25" t="s">
        <v>1384</v>
      </c>
      <c r="C510" s="24" t="s">
        <v>39</v>
      </c>
      <c r="D510" s="24" t="s">
        <v>1385</v>
      </c>
      <c r="E510" s="45" t="s">
        <v>1386</v>
      </c>
      <c r="F510" s="25" t="s">
        <v>17</v>
      </c>
      <c r="G510" s="26">
        <v>28</v>
      </c>
      <c r="H510" s="26">
        <v>66.819999999999993</v>
      </c>
      <c r="I510" s="26" t="s">
        <v>37</v>
      </c>
      <c r="J510" s="36">
        <v>81.599999999999994</v>
      </c>
      <c r="K510" s="26">
        <f>ROUND($G$510*$M$510,2)</f>
        <v>2284.8000000000002</v>
      </c>
      <c r="L510" s="27">
        <f>ROUND($K$510/$E$6,3)</f>
        <v>0</v>
      </c>
      <c r="M510" s="23">
        <f>ROUND($J$510,2)</f>
        <v>81.599999999999994</v>
      </c>
    </row>
    <row r="511" spans="1:13" ht="23" x14ac:dyDescent="0.35">
      <c r="A511" s="22" t="s">
        <v>31</v>
      </c>
      <c r="B511" s="25" t="s">
        <v>1387</v>
      </c>
      <c r="C511" s="24" t="s">
        <v>50</v>
      </c>
      <c r="D511" s="24" t="s">
        <v>1388</v>
      </c>
      <c r="E511" s="45" t="s">
        <v>1389</v>
      </c>
      <c r="F511" s="25" t="s">
        <v>17</v>
      </c>
      <c r="G511" s="26">
        <v>14</v>
      </c>
      <c r="H511" s="26">
        <v>31.82</v>
      </c>
      <c r="I511" s="26" t="s">
        <v>37</v>
      </c>
      <c r="J511" s="36">
        <v>38.86</v>
      </c>
      <c r="K511" s="26">
        <f>ROUND($G$511*$M$511,2)</f>
        <v>544.04</v>
      </c>
      <c r="L511" s="27">
        <f>ROUND($K$511/$E$6,3)</f>
        <v>0</v>
      </c>
      <c r="M511" s="23">
        <f>ROUND($J$511,2)</f>
        <v>38.86</v>
      </c>
    </row>
    <row r="512" spans="1:13" x14ac:dyDescent="0.35">
      <c r="A512" s="22" t="s">
        <v>31</v>
      </c>
      <c r="B512" s="25" t="s">
        <v>1390</v>
      </c>
      <c r="C512" s="24" t="s">
        <v>50</v>
      </c>
      <c r="D512" s="24" t="s">
        <v>1391</v>
      </c>
      <c r="E512" s="45" t="s">
        <v>1392</v>
      </c>
      <c r="F512" s="25" t="s">
        <v>17</v>
      </c>
      <c r="G512" s="26">
        <v>16</v>
      </c>
      <c r="H512" s="26">
        <v>19.8</v>
      </c>
      <c r="I512" s="26" t="s">
        <v>37</v>
      </c>
      <c r="J512" s="36">
        <v>24.18</v>
      </c>
      <c r="K512" s="26">
        <f>ROUND($G$512*$M$512,2)</f>
        <v>386.88</v>
      </c>
      <c r="L512" s="27">
        <f>ROUND($K$512/$E$6,3)</f>
        <v>0</v>
      </c>
      <c r="M512" s="23">
        <f>ROUND($J$512,2)</f>
        <v>24.18</v>
      </c>
    </row>
    <row r="513" spans="1:13" x14ac:dyDescent="0.35">
      <c r="A513" s="22" t="s">
        <v>175</v>
      </c>
      <c r="B513" s="41" t="s">
        <v>1393</v>
      </c>
      <c r="C513" s="42"/>
      <c r="D513" s="42" t="s">
        <v>26</v>
      </c>
      <c r="E513" s="50" t="s">
        <v>1394</v>
      </c>
      <c r="F513" s="41"/>
      <c r="G513" s="43"/>
      <c r="H513" s="43"/>
      <c r="I513" s="43"/>
      <c r="J513" s="43"/>
      <c r="K513" s="43">
        <f>SUBTOTAL(9, $K$514:$K$521)</f>
        <v>20650.86</v>
      </c>
      <c r="L513" s="44">
        <f>ROUND($K$513/$E$6,3)</f>
        <v>1E-3</v>
      </c>
      <c r="M513" s="23">
        <v>0</v>
      </c>
    </row>
    <row r="514" spans="1:13" ht="34.5" x14ac:dyDescent="0.35">
      <c r="A514" s="22" t="s">
        <v>31</v>
      </c>
      <c r="B514" s="25" t="s">
        <v>1395</v>
      </c>
      <c r="C514" s="24" t="s">
        <v>39</v>
      </c>
      <c r="D514" s="24" t="s">
        <v>1396</v>
      </c>
      <c r="E514" s="45" t="s">
        <v>1397</v>
      </c>
      <c r="F514" s="25" t="s">
        <v>62</v>
      </c>
      <c r="G514" s="26">
        <v>209.15</v>
      </c>
      <c r="H514" s="26">
        <v>22.09</v>
      </c>
      <c r="I514" s="26" t="s">
        <v>37</v>
      </c>
      <c r="J514" s="36">
        <v>26.98</v>
      </c>
      <c r="K514" s="26">
        <f>ROUND($G$514*$M$514,2)</f>
        <v>5642.87</v>
      </c>
      <c r="L514" s="27">
        <f>ROUND($K$514/$E$6,3)</f>
        <v>0</v>
      </c>
      <c r="M514" s="23">
        <f>ROUND($J$514,2)</f>
        <v>26.98</v>
      </c>
    </row>
    <row r="515" spans="1:13" ht="34.5" x14ac:dyDescent="0.35">
      <c r="A515" s="22" t="s">
        <v>31</v>
      </c>
      <c r="B515" s="25" t="s">
        <v>1398</v>
      </c>
      <c r="C515" s="24" t="s">
        <v>39</v>
      </c>
      <c r="D515" s="24" t="s">
        <v>1399</v>
      </c>
      <c r="E515" s="45" t="s">
        <v>1400</v>
      </c>
      <c r="F515" s="25" t="s">
        <v>62</v>
      </c>
      <c r="G515" s="26">
        <v>2</v>
      </c>
      <c r="H515" s="26">
        <v>27.2</v>
      </c>
      <c r="I515" s="26" t="s">
        <v>37</v>
      </c>
      <c r="J515" s="36">
        <v>33.22</v>
      </c>
      <c r="K515" s="26">
        <f>ROUND($G$515*$M$515,2)</f>
        <v>66.44</v>
      </c>
      <c r="L515" s="27">
        <f>ROUND($K$515/$E$6,3)</f>
        <v>0</v>
      </c>
      <c r="M515" s="23">
        <f>ROUND($J$515,2)</f>
        <v>33.22</v>
      </c>
    </row>
    <row r="516" spans="1:13" ht="34.5" x14ac:dyDescent="0.35">
      <c r="A516" s="22" t="s">
        <v>31</v>
      </c>
      <c r="B516" s="25" t="s">
        <v>1401</v>
      </c>
      <c r="C516" s="24" t="s">
        <v>39</v>
      </c>
      <c r="D516" s="24" t="s">
        <v>1402</v>
      </c>
      <c r="E516" s="45" t="s">
        <v>1403</v>
      </c>
      <c r="F516" s="25" t="s">
        <v>62</v>
      </c>
      <c r="G516" s="26">
        <v>4.2</v>
      </c>
      <c r="H516" s="26">
        <v>22.78</v>
      </c>
      <c r="I516" s="26" t="s">
        <v>37</v>
      </c>
      <c r="J516" s="36">
        <v>27.82</v>
      </c>
      <c r="K516" s="26">
        <f>ROUND($G$516*$M$516,2)</f>
        <v>116.84</v>
      </c>
      <c r="L516" s="27">
        <f>ROUND($K$516/$E$6,3)</f>
        <v>0</v>
      </c>
      <c r="M516" s="23">
        <f>ROUND($J$516,2)</f>
        <v>27.82</v>
      </c>
    </row>
    <row r="517" spans="1:13" ht="23" x14ac:dyDescent="0.35">
      <c r="A517" s="22" t="s">
        <v>31</v>
      </c>
      <c r="B517" s="25" t="s">
        <v>1404</v>
      </c>
      <c r="C517" s="24" t="s">
        <v>50</v>
      </c>
      <c r="D517" s="24" t="s">
        <v>1405</v>
      </c>
      <c r="E517" s="45" t="s">
        <v>1406</v>
      </c>
      <c r="F517" s="25" t="s">
        <v>17</v>
      </c>
      <c r="G517" s="26">
        <v>1</v>
      </c>
      <c r="H517" s="26">
        <v>11.88</v>
      </c>
      <c r="I517" s="26" t="s">
        <v>37</v>
      </c>
      <c r="J517" s="36">
        <v>14.51</v>
      </c>
      <c r="K517" s="26">
        <f>ROUND($G$517*$M$517,2)</f>
        <v>14.51</v>
      </c>
      <c r="L517" s="27">
        <f>ROUND($K$517/$E$6,3)</f>
        <v>0</v>
      </c>
      <c r="M517" s="23">
        <f>ROUND($J$517,2)</f>
        <v>14.51</v>
      </c>
    </row>
    <row r="518" spans="1:13" ht="23" x14ac:dyDescent="0.35">
      <c r="A518" s="22" t="s">
        <v>31</v>
      </c>
      <c r="B518" s="25" t="s">
        <v>1407</v>
      </c>
      <c r="C518" s="24" t="s">
        <v>50</v>
      </c>
      <c r="D518" s="24" t="s">
        <v>1233</v>
      </c>
      <c r="E518" s="45" t="s">
        <v>1234</v>
      </c>
      <c r="F518" s="25" t="s">
        <v>62</v>
      </c>
      <c r="G518" s="26">
        <v>5</v>
      </c>
      <c r="H518" s="26">
        <v>31.04</v>
      </c>
      <c r="I518" s="26" t="s">
        <v>37</v>
      </c>
      <c r="J518" s="36">
        <v>37.909999999999997</v>
      </c>
      <c r="K518" s="26">
        <f>ROUND($G$518*$M$518,2)</f>
        <v>189.55</v>
      </c>
      <c r="L518" s="27">
        <f>ROUND($K$518/$E$6,3)</f>
        <v>0</v>
      </c>
      <c r="M518" s="23">
        <f>ROUND($J$518,2)</f>
        <v>37.909999999999997</v>
      </c>
    </row>
    <row r="519" spans="1:13" ht="23" x14ac:dyDescent="0.35">
      <c r="A519" s="22" t="s">
        <v>31</v>
      </c>
      <c r="B519" s="25" t="s">
        <v>1408</v>
      </c>
      <c r="C519" s="24" t="s">
        <v>50</v>
      </c>
      <c r="D519" s="24" t="s">
        <v>1409</v>
      </c>
      <c r="E519" s="45" t="s">
        <v>1410</v>
      </c>
      <c r="F519" s="25" t="s">
        <v>62</v>
      </c>
      <c r="G519" s="26">
        <v>46.3</v>
      </c>
      <c r="H519" s="26">
        <v>49.79</v>
      </c>
      <c r="I519" s="26" t="s">
        <v>37</v>
      </c>
      <c r="J519" s="36">
        <v>60.8</v>
      </c>
      <c r="K519" s="26">
        <f>ROUND($G$519*$M$519,2)</f>
        <v>2815.04</v>
      </c>
      <c r="L519" s="27">
        <f>ROUND($K$519/$E$6,3)</f>
        <v>0</v>
      </c>
      <c r="M519" s="23">
        <f>ROUND($J$519,2)</f>
        <v>60.8</v>
      </c>
    </row>
    <row r="520" spans="1:13" ht="23" x14ac:dyDescent="0.35">
      <c r="A520" s="22" t="s">
        <v>31</v>
      </c>
      <c r="B520" s="25" t="s">
        <v>1411</v>
      </c>
      <c r="C520" s="24" t="s">
        <v>50</v>
      </c>
      <c r="D520" s="24" t="s">
        <v>1412</v>
      </c>
      <c r="E520" s="45" t="s">
        <v>1413</v>
      </c>
      <c r="F520" s="25" t="s">
        <v>62</v>
      </c>
      <c r="G520" s="26">
        <v>22.5</v>
      </c>
      <c r="H520" s="26">
        <v>76.86</v>
      </c>
      <c r="I520" s="26" t="s">
        <v>37</v>
      </c>
      <c r="J520" s="36">
        <v>93.86</v>
      </c>
      <c r="K520" s="26">
        <f>ROUND($G$520*$M$520,2)</f>
        <v>2111.85</v>
      </c>
      <c r="L520" s="27">
        <f>ROUND($K$520/$E$6,3)</f>
        <v>0</v>
      </c>
      <c r="M520" s="23">
        <f>ROUND($J$520,2)</f>
        <v>93.86</v>
      </c>
    </row>
    <row r="521" spans="1:13" ht="34.5" x14ac:dyDescent="0.35">
      <c r="A521" s="22" t="s">
        <v>31</v>
      </c>
      <c r="B521" s="25" t="s">
        <v>1414</v>
      </c>
      <c r="C521" s="24" t="s">
        <v>39</v>
      </c>
      <c r="D521" s="24" t="s">
        <v>1415</v>
      </c>
      <c r="E521" s="45" t="s">
        <v>1416</v>
      </c>
      <c r="F521" s="25" t="s">
        <v>62</v>
      </c>
      <c r="G521" s="26">
        <v>63.3</v>
      </c>
      <c r="H521" s="26">
        <v>125.4</v>
      </c>
      <c r="I521" s="26" t="s">
        <v>37</v>
      </c>
      <c r="J521" s="36">
        <v>153.13999999999999</v>
      </c>
      <c r="K521" s="26">
        <f>ROUND($G$521*$M$521,2)</f>
        <v>9693.76</v>
      </c>
      <c r="L521" s="27">
        <f>ROUND($K$521/$E$6,3)</f>
        <v>1E-3</v>
      </c>
      <c r="M521" s="23">
        <f>ROUND($J$521,2)</f>
        <v>153.13999999999999</v>
      </c>
    </row>
    <row r="522" spans="1:13" x14ac:dyDescent="0.35">
      <c r="A522" s="22" t="s">
        <v>175</v>
      </c>
      <c r="B522" s="41" t="s">
        <v>1417</v>
      </c>
      <c r="C522" s="42"/>
      <c r="D522" s="42" t="s">
        <v>26</v>
      </c>
      <c r="E522" s="50" t="s">
        <v>1418</v>
      </c>
      <c r="F522" s="41"/>
      <c r="G522" s="43"/>
      <c r="H522" s="43"/>
      <c r="I522" s="43"/>
      <c r="J522" s="43"/>
      <c r="K522" s="43">
        <f>SUBTOTAL(9, $K$523:$K$524)</f>
        <v>17112.259999999998</v>
      </c>
      <c r="L522" s="44">
        <f>ROUND($K$522/$E$6,3)</f>
        <v>1E-3</v>
      </c>
      <c r="M522" s="23">
        <v>0</v>
      </c>
    </row>
    <row r="523" spans="1:13" ht="23" x14ac:dyDescent="0.35">
      <c r="A523" s="22" t="s">
        <v>31</v>
      </c>
      <c r="B523" s="25" t="s">
        <v>1419</v>
      </c>
      <c r="C523" s="24" t="s">
        <v>39</v>
      </c>
      <c r="D523" s="24" t="s">
        <v>1420</v>
      </c>
      <c r="E523" s="45" t="s">
        <v>1421</v>
      </c>
      <c r="F523" s="25" t="s">
        <v>62</v>
      </c>
      <c r="G523" s="26">
        <v>1258.9000000000001</v>
      </c>
      <c r="H523" s="26">
        <v>9.9600000000000009</v>
      </c>
      <c r="I523" s="26" t="s">
        <v>37</v>
      </c>
      <c r="J523" s="36">
        <v>12.16</v>
      </c>
      <c r="K523" s="26">
        <f>ROUND($G$523*$M$523,2)</f>
        <v>15308.22</v>
      </c>
      <c r="L523" s="27">
        <f>ROUND($K$523/$E$6,3)</f>
        <v>1E-3</v>
      </c>
      <c r="M523" s="23">
        <f>ROUND($J$523,2)</f>
        <v>12.16</v>
      </c>
    </row>
    <row r="524" spans="1:13" x14ac:dyDescent="0.35">
      <c r="A524" s="22" t="s">
        <v>31</v>
      </c>
      <c r="B524" s="25" t="s">
        <v>1422</v>
      </c>
      <c r="C524" s="24" t="s">
        <v>39</v>
      </c>
      <c r="D524" s="24" t="s">
        <v>1423</v>
      </c>
      <c r="E524" s="45" t="s">
        <v>1424</v>
      </c>
      <c r="F524" s="25" t="s">
        <v>62</v>
      </c>
      <c r="G524" s="26">
        <v>171.65</v>
      </c>
      <c r="H524" s="26">
        <v>8.61</v>
      </c>
      <c r="I524" s="26" t="s">
        <v>37</v>
      </c>
      <c r="J524" s="36">
        <v>10.51</v>
      </c>
      <c r="K524" s="26">
        <f>ROUND($G$524*$M$524,2)</f>
        <v>1804.04</v>
      </c>
      <c r="L524" s="27">
        <f>ROUND($K$524/$E$6,3)</f>
        <v>0</v>
      </c>
      <c r="M524" s="23">
        <f>ROUND($J$524,2)</f>
        <v>10.51</v>
      </c>
    </row>
    <row r="525" spans="1:13" x14ac:dyDescent="0.35">
      <c r="A525" s="22" t="s">
        <v>28</v>
      </c>
      <c r="B525" s="32" t="s">
        <v>1425</v>
      </c>
      <c r="C525" s="33"/>
      <c r="D525" s="33" t="s">
        <v>26</v>
      </c>
      <c r="E525" s="48" t="s">
        <v>1426</v>
      </c>
      <c r="F525" s="32"/>
      <c r="G525" s="34"/>
      <c r="H525" s="34"/>
      <c r="I525" s="34"/>
      <c r="J525" s="34"/>
      <c r="K525" s="34">
        <f>SUBTOTAL(9, $K$526:$K$528)</f>
        <v>7617.4500000000007</v>
      </c>
      <c r="L525" s="35">
        <f>ROUND($K$525/$E$6,3)</f>
        <v>0</v>
      </c>
      <c r="M525" s="23">
        <v>0</v>
      </c>
    </row>
    <row r="526" spans="1:13" ht="23" x14ac:dyDescent="0.35">
      <c r="A526" s="22" t="s">
        <v>31</v>
      </c>
      <c r="B526" s="25" t="s">
        <v>1427</v>
      </c>
      <c r="C526" s="24" t="s">
        <v>50</v>
      </c>
      <c r="D526" s="24" t="s">
        <v>1428</v>
      </c>
      <c r="E526" s="45" t="s">
        <v>1429</v>
      </c>
      <c r="F526" s="25" t="s">
        <v>62</v>
      </c>
      <c r="G526" s="26">
        <v>4</v>
      </c>
      <c r="H526" s="26">
        <v>122.78</v>
      </c>
      <c r="I526" s="26" t="s">
        <v>37</v>
      </c>
      <c r="J526" s="36">
        <v>149.94</v>
      </c>
      <c r="K526" s="26">
        <f>ROUND($G$526*$M$526,2)</f>
        <v>599.76</v>
      </c>
      <c r="L526" s="27">
        <f>ROUND($K$526/$E$6,3)</f>
        <v>0</v>
      </c>
      <c r="M526" s="23">
        <f>ROUND($J$526,2)</f>
        <v>149.94</v>
      </c>
    </row>
    <row r="527" spans="1:13" ht="34.5" x14ac:dyDescent="0.35">
      <c r="A527" s="22" t="s">
        <v>31</v>
      </c>
      <c r="B527" s="25" t="s">
        <v>1430</v>
      </c>
      <c r="C527" s="24" t="s">
        <v>50</v>
      </c>
      <c r="D527" s="24" t="s">
        <v>1431</v>
      </c>
      <c r="E527" s="45" t="s">
        <v>1432</v>
      </c>
      <c r="F527" s="25" t="s">
        <v>17</v>
      </c>
      <c r="G527" s="26">
        <v>1</v>
      </c>
      <c r="H527" s="26">
        <v>4614.55</v>
      </c>
      <c r="I527" s="26" t="s">
        <v>37</v>
      </c>
      <c r="J527" s="36">
        <v>5635.29</v>
      </c>
      <c r="K527" s="26">
        <f>ROUND($G$527*$M$527,2)</f>
        <v>5635.29</v>
      </c>
      <c r="L527" s="27">
        <f>ROUND($K$527/$E$6,3)</f>
        <v>0</v>
      </c>
      <c r="M527" s="23">
        <f>ROUND($J$527,2)</f>
        <v>5635.29</v>
      </c>
    </row>
    <row r="528" spans="1:13" ht="23" x14ac:dyDescent="0.35">
      <c r="A528" s="22" t="s">
        <v>31</v>
      </c>
      <c r="B528" s="25" t="s">
        <v>1433</v>
      </c>
      <c r="C528" s="24" t="s">
        <v>50</v>
      </c>
      <c r="D528" s="24" t="s">
        <v>1434</v>
      </c>
      <c r="E528" s="45" t="s">
        <v>1435</v>
      </c>
      <c r="F528" s="25" t="s">
        <v>17</v>
      </c>
      <c r="G528" s="26">
        <v>4</v>
      </c>
      <c r="H528" s="26">
        <v>283</v>
      </c>
      <c r="I528" s="26" t="s">
        <v>37</v>
      </c>
      <c r="J528" s="36">
        <v>345.6</v>
      </c>
      <c r="K528" s="26">
        <f>ROUND($G$528*$M$528,2)</f>
        <v>1382.4</v>
      </c>
      <c r="L528" s="27">
        <f>ROUND($K$528/$E$6,3)</f>
        <v>0</v>
      </c>
      <c r="M528" s="23">
        <f>ROUND($J$528,2)</f>
        <v>345.6</v>
      </c>
    </row>
    <row r="529" spans="1:13" ht="28" x14ac:dyDescent="0.35">
      <c r="A529" s="22" t="s">
        <v>28</v>
      </c>
      <c r="B529" s="32" t="s">
        <v>1436</v>
      </c>
      <c r="C529" s="33"/>
      <c r="D529" s="33" t="s">
        <v>26</v>
      </c>
      <c r="E529" s="48" t="s">
        <v>1437</v>
      </c>
      <c r="F529" s="32"/>
      <c r="G529" s="34"/>
      <c r="H529" s="34"/>
      <c r="I529" s="34"/>
      <c r="J529" s="34"/>
      <c r="K529" s="34">
        <f>SUBTOTAL(9, $K$530:$K$543)</f>
        <v>92486.799999999988</v>
      </c>
      <c r="L529" s="35">
        <f>ROUND($K$529/$E$6,3)</f>
        <v>6.0000000000000001E-3</v>
      </c>
      <c r="M529" s="23">
        <v>0</v>
      </c>
    </row>
    <row r="530" spans="1:13" ht="23" x14ac:dyDescent="0.35">
      <c r="A530" s="22" t="s">
        <v>31</v>
      </c>
      <c r="B530" s="25" t="s">
        <v>1438</v>
      </c>
      <c r="C530" s="24" t="s">
        <v>39</v>
      </c>
      <c r="D530" s="24" t="s">
        <v>1439</v>
      </c>
      <c r="E530" s="45" t="s">
        <v>1440</v>
      </c>
      <c r="F530" s="25" t="s">
        <v>17</v>
      </c>
      <c r="G530" s="26">
        <v>1</v>
      </c>
      <c r="H530" s="26">
        <v>148.05000000000001</v>
      </c>
      <c r="I530" s="26" t="s">
        <v>37</v>
      </c>
      <c r="J530" s="36">
        <v>180.8</v>
      </c>
      <c r="K530" s="26">
        <f>ROUND($G$530*$M$530,2)</f>
        <v>180.8</v>
      </c>
      <c r="L530" s="27">
        <f>ROUND($K$530/$E$6,3)</f>
        <v>0</v>
      </c>
      <c r="M530" s="23">
        <f>ROUND($J$530,2)</f>
        <v>180.8</v>
      </c>
    </row>
    <row r="531" spans="1:13" ht="23" x14ac:dyDescent="0.35">
      <c r="A531" s="22" t="s">
        <v>31</v>
      </c>
      <c r="B531" s="25" t="s">
        <v>1441</v>
      </c>
      <c r="C531" s="24" t="s">
        <v>50</v>
      </c>
      <c r="D531" s="24" t="s">
        <v>1442</v>
      </c>
      <c r="E531" s="45" t="s">
        <v>1443</v>
      </c>
      <c r="F531" s="25" t="s">
        <v>17</v>
      </c>
      <c r="G531" s="26">
        <v>1</v>
      </c>
      <c r="H531" s="26">
        <v>255.28</v>
      </c>
      <c r="I531" s="26" t="s">
        <v>37</v>
      </c>
      <c r="J531" s="36">
        <v>311.75</v>
      </c>
      <c r="K531" s="26">
        <f>ROUND($G$531*$M$531,2)</f>
        <v>311.75</v>
      </c>
      <c r="L531" s="27">
        <f>ROUND($K$531/$E$6,3)</f>
        <v>0</v>
      </c>
      <c r="M531" s="23">
        <f>ROUND($J$531,2)</f>
        <v>311.75</v>
      </c>
    </row>
    <row r="532" spans="1:13" ht="23" x14ac:dyDescent="0.35">
      <c r="A532" s="22" t="s">
        <v>31</v>
      </c>
      <c r="B532" s="25" t="s">
        <v>1444</v>
      </c>
      <c r="C532" s="24" t="s">
        <v>50</v>
      </c>
      <c r="D532" s="24" t="s">
        <v>1445</v>
      </c>
      <c r="E532" s="45" t="s">
        <v>1446</v>
      </c>
      <c r="F532" s="25" t="s">
        <v>17</v>
      </c>
      <c r="G532" s="26">
        <v>154</v>
      </c>
      <c r="H532" s="26">
        <v>12.82</v>
      </c>
      <c r="I532" s="26" t="s">
        <v>37</v>
      </c>
      <c r="J532" s="36">
        <v>15.66</v>
      </c>
      <c r="K532" s="26">
        <f>ROUND($G$532*$M$532,2)</f>
        <v>2411.64</v>
      </c>
      <c r="L532" s="27">
        <f>ROUND($K$532/$E$6,3)</f>
        <v>0</v>
      </c>
      <c r="M532" s="23">
        <f>ROUND($J$532,2)</f>
        <v>15.66</v>
      </c>
    </row>
    <row r="533" spans="1:13" ht="23" x14ac:dyDescent="0.35">
      <c r="A533" s="22" t="s">
        <v>31</v>
      </c>
      <c r="B533" s="25" t="s">
        <v>1447</v>
      </c>
      <c r="C533" s="24" t="s">
        <v>39</v>
      </c>
      <c r="D533" s="24" t="s">
        <v>1448</v>
      </c>
      <c r="E533" s="45" t="s">
        <v>1449</v>
      </c>
      <c r="F533" s="25" t="s">
        <v>17</v>
      </c>
      <c r="G533" s="26">
        <v>16</v>
      </c>
      <c r="H533" s="26">
        <v>27.13</v>
      </c>
      <c r="I533" s="26" t="s">
        <v>37</v>
      </c>
      <c r="J533" s="36">
        <v>33.130000000000003</v>
      </c>
      <c r="K533" s="26">
        <f>ROUND($G$533*$M$533,2)</f>
        <v>530.08000000000004</v>
      </c>
      <c r="L533" s="27">
        <f>ROUND($K$533/$E$6,3)</f>
        <v>0</v>
      </c>
      <c r="M533" s="23">
        <f>ROUND($J$533,2)</f>
        <v>33.130000000000003</v>
      </c>
    </row>
    <row r="534" spans="1:13" ht="23" x14ac:dyDescent="0.35">
      <c r="A534" s="22" t="s">
        <v>31</v>
      </c>
      <c r="B534" s="25" t="s">
        <v>1450</v>
      </c>
      <c r="C534" s="24" t="s">
        <v>39</v>
      </c>
      <c r="D534" s="24" t="s">
        <v>1451</v>
      </c>
      <c r="E534" s="45" t="s">
        <v>1452</v>
      </c>
      <c r="F534" s="25" t="s">
        <v>17</v>
      </c>
      <c r="G534" s="26">
        <v>4</v>
      </c>
      <c r="H534" s="26">
        <v>33.57</v>
      </c>
      <c r="I534" s="26" t="s">
        <v>37</v>
      </c>
      <c r="J534" s="36">
        <v>41</v>
      </c>
      <c r="K534" s="26">
        <f>ROUND($G$534*$M$534,2)</f>
        <v>164</v>
      </c>
      <c r="L534" s="27">
        <f>ROUND($K$534/$E$6,3)</f>
        <v>0</v>
      </c>
      <c r="M534" s="23">
        <f>ROUND($J$534,2)</f>
        <v>41</v>
      </c>
    </row>
    <row r="535" spans="1:13" ht="23" x14ac:dyDescent="0.35">
      <c r="A535" s="22" t="s">
        <v>31</v>
      </c>
      <c r="B535" s="25" t="s">
        <v>1453</v>
      </c>
      <c r="C535" s="24" t="s">
        <v>39</v>
      </c>
      <c r="D535" s="24" t="s">
        <v>1454</v>
      </c>
      <c r="E535" s="45" t="s">
        <v>1455</v>
      </c>
      <c r="F535" s="25" t="s">
        <v>17</v>
      </c>
      <c r="G535" s="26">
        <v>48</v>
      </c>
      <c r="H535" s="26">
        <v>33.56</v>
      </c>
      <c r="I535" s="26" t="s">
        <v>37</v>
      </c>
      <c r="J535" s="36">
        <v>40.98</v>
      </c>
      <c r="K535" s="26">
        <f>ROUND($G$535*$M$535,2)</f>
        <v>1967.04</v>
      </c>
      <c r="L535" s="27">
        <f>ROUND($K$535/$E$6,3)</f>
        <v>0</v>
      </c>
      <c r="M535" s="23">
        <f>ROUND($J$535,2)</f>
        <v>40.98</v>
      </c>
    </row>
    <row r="536" spans="1:13" ht="23" x14ac:dyDescent="0.35">
      <c r="A536" s="22" t="s">
        <v>31</v>
      </c>
      <c r="B536" s="25" t="s">
        <v>1456</v>
      </c>
      <c r="C536" s="24" t="s">
        <v>50</v>
      </c>
      <c r="D536" s="24" t="s">
        <v>1457</v>
      </c>
      <c r="E536" s="45" t="s">
        <v>1458</v>
      </c>
      <c r="F536" s="25" t="s">
        <v>17</v>
      </c>
      <c r="G536" s="26">
        <v>1</v>
      </c>
      <c r="H536" s="26">
        <v>282.08</v>
      </c>
      <c r="I536" s="26" t="s">
        <v>37</v>
      </c>
      <c r="J536" s="36">
        <v>344.48</v>
      </c>
      <c r="K536" s="26">
        <f>ROUND($G$536*$M$536,2)</f>
        <v>344.48</v>
      </c>
      <c r="L536" s="27">
        <f>ROUND($K$536/$E$6,3)</f>
        <v>0</v>
      </c>
      <c r="M536" s="23">
        <f>ROUND($J$536,2)</f>
        <v>344.48</v>
      </c>
    </row>
    <row r="537" spans="1:13" x14ac:dyDescent="0.35">
      <c r="A537" s="22" t="s">
        <v>31</v>
      </c>
      <c r="B537" s="25" t="s">
        <v>1459</v>
      </c>
      <c r="C537" s="24" t="s">
        <v>39</v>
      </c>
      <c r="D537" s="24" t="s">
        <v>1460</v>
      </c>
      <c r="E537" s="45" t="s">
        <v>1461</v>
      </c>
      <c r="F537" s="25" t="s">
        <v>80</v>
      </c>
      <c r="G537" s="26">
        <v>43.95</v>
      </c>
      <c r="H537" s="26">
        <v>104.7</v>
      </c>
      <c r="I537" s="26" t="s">
        <v>37</v>
      </c>
      <c r="J537" s="36">
        <v>127.86</v>
      </c>
      <c r="K537" s="26">
        <f>ROUND($G$537*$M$537,2)</f>
        <v>5619.45</v>
      </c>
      <c r="L537" s="27">
        <f>ROUND($K$537/$E$6,3)</f>
        <v>0</v>
      </c>
      <c r="M537" s="23">
        <f>ROUND($J$537,2)</f>
        <v>127.86</v>
      </c>
    </row>
    <row r="538" spans="1:13" ht="23" x14ac:dyDescent="0.35">
      <c r="A538" s="22" t="s">
        <v>31</v>
      </c>
      <c r="B538" s="25" t="s">
        <v>1462</v>
      </c>
      <c r="C538" s="24" t="s">
        <v>39</v>
      </c>
      <c r="D538" s="24" t="s">
        <v>1463</v>
      </c>
      <c r="E538" s="45" t="s">
        <v>1464</v>
      </c>
      <c r="F538" s="25" t="s">
        <v>80</v>
      </c>
      <c r="G538" s="26">
        <v>43.95</v>
      </c>
      <c r="H538" s="26">
        <v>32.380000000000003</v>
      </c>
      <c r="I538" s="26" t="s">
        <v>37</v>
      </c>
      <c r="J538" s="36">
        <v>39.54</v>
      </c>
      <c r="K538" s="26">
        <f>ROUND($G$538*$M$538,2)</f>
        <v>1737.78</v>
      </c>
      <c r="L538" s="27">
        <f>ROUND($K$538/$E$6,3)</f>
        <v>0</v>
      </c>
      <c r="M538" s="23">
        <f>ROUND($J$538,2)</f>
        <v>39.54</v>
      </c>
    </row>
    <row r="539" spans="1:13" ht="23" x14ac:dyDescent="0.35">
      <c r="A539" s="22" t="s">
        <v>31</v>
      </c>
      <c r="B539" s="25" t="s">
        <v>1465</v>
      </c>
      <c r="C539" s="24" t="s">
        <v>39</v>
      </c>
      <c r="D539" s="24" t="s">
        <v>1466</v>
      </c>
      <c r="E539" s="45" t="s">
        <v>1467</v>
      </c>
      <c r="F539" s="25" t="s">
        <v>17</v>
      </c>
      <c r="G539" s="26">
        <v>16</v>
      </c>
      <c r="H539" s="26">
        <v>79.94</v>
      </c>
      <c r="I539" s="26" t="s">
        <v>37</v>
      </c>
      <c r="J539" s="36">
        <v>97.62</v>
      </c>
      <c r="K539" s="26">
        <f>ROUND($G$539*$M$539,2)</f>
        <v>1561.92</v>
      </c>
      <c r="L539" s="27">
        <f>ROUND($K$539/$E$6,3)</f>
        <v>0</v>
      </c>
      <c r="M539" s="23">
        <f>ROUND($J$539,2)</f>
        <v>97.62</v>
      </c>
    </row>
    <row r="540" spans="1:13" ht="23" x14ac:dyDescent="0.35">
      <c r="A540" s="22" t="s">
        <v>31</v>
      </c>
      <c r="B540" s="25" t="s">
        <v>1468</v>
      </c>
      <c r="C540" s="24" t="s">
        <v>39</v>
      </c>
      <c r="D540" s="24" t="s">
        <v>1469</v>
      </c>
      <c r="E540" s="45" t="s">
        <v>1470</v>
      </c>
      <c r="F540" s="25" t="s">
        <v>62</v>
      </c>
      <c r="G540" s="26">
        <v>413.78</v>
      </c>
      <c r="H540" s="26">
        <v>85.89</v>
      </c>
      <c r="I540" s="26" t="s">
        <v>37</v>
      </c>
      <c r="J540" s="36">
        <v>104.89</v>
      </c>
      <c r="K540" s="26">
        <f>ROUND($G$540*$M$540,2)</f>
        <v>43401.38</v>
      </c>
      <c r="L540" s="27">
        <f>ROUND($K$540/$E$6,3)</f>
        <v>3.0000000000000001E-3</v>
      </c>
      <c r="M540" s="23">
        <f>ROUND($J$540,2)</f>
        <v>104.89</v>
      </c>
    </row>
    <row r="541" spans="1:13" ht="23" x14ac:dyDescent="0.35">
      <c r="A541" s="22" t="s">
        <v>31</v>
      </c>
      <c r="B541" s="25" t="s">
        <v>1471</v>
      </c>
      <c r="C541" s="24" t="s">
        <v>39</v>
      </c>
      <c r="D541" s="24" t="s">
        <v>1472</v>
      </c>
      <c r="E541" s="45" t="s">
        <v>1473</v>
      </c>
      <c r="F541" s="25" t="s">
        <v>62</v>
      </c>
      <c r="G541" s="26">
        <v>308</v>
      </c>
      <c r="H541" s="26">
        <v>66.209999999999994</v>
      </c>
      <c r="I541" s="26" t="s">
        <v>37</v>
      </c>
      <c r="J541" s="36">
        <v>80.86</v>
      </c>
      <c r="K541" s="26">
        <f>ROUND($G$541*$M$541,2)</f>
        <v>24904.880000000001</v>
      </c>
      <c r="L541" s="27">
        <f>ROUND($K$541/$E$6,3)</f>
        <v>1E-3</v>
      </c>
      <c r="M541" s="23">
        <f>ROUND($J$541,2)</f>
        <v>80.86</v>
      </c>
    </row>
    <row r="542" spans="1:13" ht="23" x14ac:dyDescent="0.35">
      <c r="A542" s="22" t="s">
        <v>31</v>
      </c>
      <c r="B542" s="25" t="s">
        <v>1474</v>
      </c>
      <c r="C542" s="24" t="s">
        <v>39</v>
      </c>
      <c r="D542" s="24" t="s">
        <v>1475</v>
      </c>
      <c r="E542" s="45" t="s">
        <v>1476</v>
      </c>
      <c r="F542" s="25" t="s">
        <v>17</v>
      </c>
      <c r="G542" s="26">
        <v>16</v>
      </c>
      <c r="H542" s="26">
        <v>57.85</v>
      </c>
      <c r="I542" s="26" t="s">
        <v>37</v>
      </c>
      <c r="J542" s="36">
        <v>70.650000000000006</v>
      </c>
      <c r="K542" s="26">
        <f>ROUND($G$542*$M$542,2)</f>
        <v>1130.4000000000001</v>
      </c>
      <c r="L542" s="27">
        <f>ROUND($K$542/$E$6,3)</f>
        <v>0</v>
      </c>
      <c r="M542" s="23">
        <f>ROUND($J$542,2)</f>
        <v>70.650000000000006</v>
      </c>
    </row>
    <row r="543" spans="1:13" x14ac:dyDescent="0.35">
      <c r="A543" s="22" t="s">
        <v>31</v>
      </c>
      <c r="B543" s="25" t="s">
        <v>1477</v>
      </c>
      <c r="C543" s="24" t="s">
        <v>50</v>
      </c>
      <c r="D543" s="24" t="s">
        <v>1391</v>
      </c>
      <c r="E543" s="45" t="s">
        <v>1392</v>
      </c>
      <c r="F543" s="25" t="s">
        <v>17</v>
      </c>
      <c r="G543" s="26">
        <v>340</v>
      </c>
      <c r="H543" s="26">
        <v>19.8</v>
      </c>
      <c r="I543" s="26" t="s">
        <v>37</v>
      </c>
      <c r="J543" s="36">
        <v>24.18</v>
      </c>
      <c r="K543" s="26">
        <f>ROUND($G$543*$M$543,2)</f>
        <v>8221.2000000000007</v>
      </c>
      <c r="L543" s="27">
        <f>ROUND($K$543/$E$6,3)</f>
        <v>0</v>
      </c>
      <c r="M543" s="23">
        <f>ROUND($J$543,2)</f>
        <v>24.18</v>
      </c>
    </row>
    <row r="544" spans="1:13" x14ac:dyDescent="0.35">
      <c r="A544" s="22" t="s">
        <v>28</v>
      </c>
      <c r="B544" s="32" t="s">
        <v>1478</v>
      </c>
      <c r="C544" s="33"/>
      <c r="D544" s="33" t="s">
        <v>26</v>
      </c>
      <c r="E544" s="48" t="s">
        <v>1479</v>
      </c>
      <c r="F544" s="32"/>
      <c r="G544" s="34"/>
      <c r="H544" s="34"/>
      <c r="I544" s="34"/>
      <c r="J544" s="34"/>
      <c r="K544" s="34">
        <f>SUBTOTAL(9, $K$545:$K$552)</f>
        <v>180724.55</v>
      </c>
      <c r="L544" s="35">
        <f>ROUND($K$544/$E$6,3)</f>
        <v>1.0999999999999999E-2</v>
      </c>
      <c r="M544" s="23">
        <v>0</v>
      </c>
    </row>
    <row r="545" spans="1:13" ht="23" x14ac:dyDescent="0.35">
      <c r="A545" s="22" t="s">
        <v>31</v>
      </c>
      <c r="B545" s="25" t="s">
        <v>1480</v>
      </c>
      <c r="C545" s="24" t="s">
        <v>50</v>
      </c>
      <c r="D545" s="24" t="s">
        <v>1481</v>
      </c>
      <c r="E545" s="45" t="s">
        <v>1482</v>
      </c>
      <c r="F545" s="25" t="s">
        <v>17</v>
      </c>
      <c r="G545" s="26">
        <v>1</v>
      </c>
      <c r="H545" s="26">
        <v>2846.56</v>
      </c>
      <c r="I545" s="26" t="s">
        <v>37</v>
      </c>
      <c r="J545" s="36">
        <v>3476.22</v>
      </c>
      <c r="K545" s="26">
        <f>ROUND($G$545*$M$545,2)</f>
        <v>3476.22</v>
      </c>
      <c r="L545" s="27">
        <f>ROUND($K$545/$E$6,3)</f>
        <v>0</v>
      </c>
      <c r="M545" s="23">
        <f>ROUND($J$545,2)</f>
        <v>3476.22</v>
      </c>
    </row>
    <row r="546" spans="1:13" ht="23" x14ac:dyDescent="0.35">
      <c r="A546" s="22" t="s">
        <v>31</v>
      </c>
      <c r="B546" s="25" t="s">
        <v>1483</v>
      </c>
      <c r="C546" s="24" t="s">
        <v>50</v>
      </c>
      <c r="D546" s="24" t="s">
        <v>1484</v>
      </c>
      <c r="E546" s="45" t="s">
        <v>1485</v>
      </c>
      <c r="F546" s="25" t="s">
        <v>36</v>
      </c>
      <c r="G546" s="26">
        <v>64.63</v>
      </c>
      <c r="H546" s="26">
        <v>833.75</v>
      </c>
      <c r="I546" s="26" t="s">
        <v>37</v>
      </c>
      <c r="J546" s="36">
        <v>1018.18</v>
      </c>
      <c r="K546" s="26">
        <f>ROUND($G$546*$M$546,2)</f>
        <v>65804.97</v>
      </c>
      <c r="L546" s="27">
        <f>ROUND($K$546/$E$6,3)</f>
        <v>4.0000000000000001E-3</v>
      </c>
      <c r="M546" s="23">
        <f>ROUND($J$546,2)</f>
        <v>1018.18</v>
      </c>
    </row>
    <row r="547" spans="1:13" ht="23" x14ac:dyDescent="0.35">
      <c r="A547" s="22" t="s">
        <v>31</v>
      </c>
      <c r="B547" s="25" t="s">
        <v>1486</v>
      </c>
      <c r="C547" s="24" t="s">
        <v>50</v>
      </c>
      <c r="D547" s="24" t="s">
        <v>1487</v>
      </c>
      <c r="E547" s="45" t="s">
        <v>1488</v>
      </c>
      <c r="F547" s="25" t="s">
        <v>36</v>
      </c>
      <c r="G547" s="26">
        <v>50</v>
      </c>
      <c r="H547" s="26">
        <v>774.83</v>
      </c>
      <c r="I547" s="26" t="s">
        <v>37</v>
      </c>
      <c r="J547" s="36">
        <v>946.22</v>
      </c>
      <c r="K547" s="26">
        <f>ROUND($G$547*$M$547,2)</f>
        <v>47311</v>
      </c>
      <c r="L547" s="27">
        <f>ROUND($K$547/$E$6,3)</f>
        <v>3.0000000000000001E-3</v>
      </c>
      <c r="M547" s="23">
        <f>ROUND($J$547,2)</f>
        <v>946.22</v>
      </c>
    </row>
    <row r="548" spans="1:13" ht="23" x14ac:dyDescent="0.35">
      <c r="A548" s="22" t="s">
        <v>31</v>
      </c>
      <c r="B548" s="25" t="s">
        <v>1489</v>
      </c>
      <c r="C548" s="24" t="s">
        <v>50</v>
      </c>
      <c r="D548" s="24" t="s">
        <v>1490</v>
      </c>
      <c r="E548" s="45" t="s">
        <v>1491</v>
      </c>
      <c r="F548" s="25" t="s">
        <v>36</v>
      </c>
      <c r="G548" s="26">
        <v>51.58</v>
      </c>
      <c r="H548" s="26">
        <v>189.02</v>
      </c>
      <c r="I548" s="26" t="s">
        <v>37</v>
      </c>
      <c r="J548" s="36">
        <v>230.83</v>
      </c>
      <c r="K548" s="26">
        <f>ROUND($G$548*$M$548,2)</f>
        <v>11906.21</v>
      </c>
      <c r="L548" s="27">
        <f>ROUND($K$548/$E$6,3)</f>
        <v>1E-3</v>
      </c>
      <c r="M548" s="23">
        <f>ROUND($J$548,2)</f>
        <v>230.83</v>
      </c>
    </row>
    <row r="549" spans="1:13" ht="23" x14ac:dyDescent="0.35">
      <c r="A549" s="22" t="s">
        <v>31</v>
      </c>
      <c r="B549" s="25" t="s">
        <v>1492</v>
      </c>
      <c r="C549" s="24" t="s">
        <v>39</v>
      </c>
      <c r="D549" s="24" t="s">
        <v>1493</v>
      </c>
      <c r="E549" s="45" t="s">
        <v>1494</v>
      </c>
      <c r="F549" s="25" t="s">
        <v>62</v>
      </c>
      <c r="G549" s="26">
        <v>144.94999999999999</v>
      </c>
      <c r="H549" s="26">
        <v>185.3</v>
      </c>
      <c r="I549" s="26" t="s">
        <v>37</v>
      </c>
      <c r="J549" s="36">
        <v>226.29</v>
      </c>
      <c r="K549" s="26">
        <f>ROUND($G$549*$M$549,2)</f>
        <v>32800.74</v>
      </c>
      <c r="L549" s="27">
        <f>ROUND($K$549/$E$6,3)</f>
        <v>2E-3</v>
      </c>
      <c r="M549" s="23">
        <f>ROUND($J$549,2)</f>
        <v>226.29</v>
      </c>
    </row>
    <row r="550" spans="1:13" ht="23" x14ac:dyDescent="0.35">
      <c r="A550" s="22" t="s">
        <v>31</v>
      </c>
      <c r="B550" s="25" t="s">
        <v>1495</v>
      </c>
      <c r="C550" s="24" t="s">
        <v>39</v>
      </c>
      <c r="D550" s="24" t="s">
        <v>1496</v>
      </c>
      <c r="E550" s="45" t="s">
        <v>1497</v>
      </c>
      <c r="F550" s="25" t="s">
        <v>17</v>
      </c>
      <c r="G550" s="26">
        <v>223</v>
      </c>
      <c r="H550" s="26">
        <v>39.74</v>
      </c>
      <c r="I550" s="26" t="s">
        <v>37</v>
      </c>
      <c r="J550" s="36">
        <v>48.53</v>
      </c>
      <c r="K550" s="26">
        <f>ROUND($G$550*$M$550,2)</f>
        <v>10822.19</v>
      </c>
      <c r="L550" s="27">
        <f>ROUND($K$550/$E$6,3)</f>
        <v>1E-3</v>
      </c>
      <c r="M550" s="23">
        <f>ROUND($J$550,2)</f>
        <v>48.53</v>
      </c>
    </row>
    <row r="551" spans="1:13" x14ac:dyDescent="0.35">
      <c r="A551" s="22" t="s">
        <v>31</v>
      </c>
      <c r="B551" s="25" t="s">
        <v>1498</v>
      </c>
      <c r="C551" s="24" t="s">
        <v>50</v>
      </c>
      <c r="D551" s="24" t="s">
        <v>1499</v>
      </c>
      <c r="E551" s="45" t="s">
        <v>1500</v>
      </c>
      <c r="F551" s="25" t="s">
        <v>62</v>
      </c>
      <c r="G551" s="26">
        <v>6.4</v>
      </c>
      <c r="H551" s="26">
        <v>211.29</v>
      </c>
      <c r="I551" s="26" t="s">
        <v>37</v>
      </c>
      <c r="J551" s="36">
        <v>258.02999999999997</v>
      </c>
      <c r="K551" s="26">
        <f>ROUND($G$551*$M$551,2)</f>
        <v>1651.39</v>
      </c>
      <c r="L551" s="27">
        <f>ROUND($K$551/$E$6,3)</f>
        <v>0</v>
      </c>
      <c r="M551" s="23">
        <f>ROUND($J$551,2)</f>
        <v>258.02999999999997</v>
      </c>
    </row>
    <row r="552" spans="1:13" x14ac:dyDescent="0.35">
      <c r="A552" s="22" t="s">
        <v>31</v>
      </c>
      <c r="B552" s="25" t="s">
        <v>1501</v>
      </c>
      <c r="C552" s="24" t="s">
        <v>50</v>
      </c>
      <c r="D552" s="24" t="s">
        <v>1502</v>
      </c>
      <c r="E552" s="45" t="s">
        <v>1503</v>
      </c>
      <c r="F552" s="25" t="s">
        <v>36</v>
      </c>
      <c r="G552" s="26">
        <v>8.64</v>
      </c>
      <c r="H552" s="26">
        <v>658.87</v>
      </c>
      <c r="I552" s="26" t="s">
        <v>37</v>
      </c>
      <c r="J552" s="36">
        <v>804.61</v>
      </c>
      <c r="K552" s="26">
        <f>ROUND($G$552*$M$552,2)</f>
        <v>6951.83</v>
      </c>
      <c r="L552" s="27">
        <f>ROUND($K$552/$E$6,3)</f>
        <v>0</v>
      </c>
      <c r="M552" s="23">
        <f>ROUND($J$552,2)</f>
        <v>804.61</v>
      </c>
    </row>
    <row r="553" spans="1:13" x14ac:dyDescent="0.35">
      <c r="A553" s="22" t="s">
        <v>28</v>
      </c>
      <c r="B553" s="32" t="s">
        <v>1504</v>
      </c>
      <c r="C553" s="33"/>
      <c r="D553" s="33" t="s">
        <v>26</v>
      </c>
      <c r="E553" s="48" t="s">
        <v>1505</v>
      </c>
      <c r="F553" s="32"/>
      <c r="G553" s="34"/>
      <c r="H553" s="34"/>
      <c r="I553" s="34"/>
      <c r="J553" s="34"/>
      <c r="K553" s="34">
        <f>SUBTOTAL(9, $K$554:$K$555)</f>
        <v>6736.6900000000005</v>
      </c>
      <c r="L553" s="35">
        <f>ROUND($K$553/$E$6,3)</f>
        <v>0</v>
      </c>
      <c r="M553" s="23">
        <v>0</v>
      </c>
    </row>
    <row r="554" spans="1:13" ht="46" x14ac:dyDescent="0.35">
      <c r="A554" s="22" t="s">
        <v>31</v>
      </c>
      <c r="B554" s="25" t="s">
        <v>1506</v>
      </c>
      <c r="C554" s="24" t="s">
        <v>1507</v>
      </c>
      <c r="D554" s="24" t="s">
        <v>1508</v>
      </c>
      <c r="E554" s="45" t="s">
        <v>1509</v>
      </c>
      <c r="F554" s="25" t="s">
        <v>36</v>
      </c>
      <c r="G554" s="26">
        <v>1514.3</v>
      </c>
      <c r="H554" s="26">
        <v>3.02</v>
      </c>
      <c r="I554" s="26" t="s">
        <v>37</v>
      </c>
      <c r="J554" s="36">
        <v>3.69</v>
      </c>
      <c r="K554" s="26">
        <f>ROUND($G$554*$M$554,2)</f>
        <v>5587.77</v>
      </c>
      <c r="L554" s="27">
        <f>ROUND($K$554/$E$6,3)</f>
        <v>0</v>
      </c>
      <c r="M554" s="23">
        <f>ROUND($J$554,2)</f>
        <v>3.69</v>
      </c>
    </row>
    <row r="555" spans="1:13" ht="23" x14ac:dyDescent="0.35">
      <c r="A555" s="22" t="s">
        <v>31</v>
      </c>
      <c r="B555" s="25" t="s">
        <v>1510</v>
      </c>
      <c r="C555" s="24" t="s">
        <v>39</v>
      </c>
      <c r="D555" s="24" t="s">
        <v>1511</v>
      </c>
      <c r="E555" s="45" t="s">
        <v>1512</v>
      </c>
      <c r="F555" s="25" t="s">
        <v>36</v>
      </c>
      <c r="G555" s="26">
        <v>2</v>
      </c>
      <c r="H555" s="26">
        <v>470.41</v>
      </c>
      <c r="I555" s="26" t="s">
        <v>37</v>
      </c>
      <c r="J555" s="36">
        <v>574.46</v>
      </c>
      <c r="K555" s="26">
        <f>ROUND($G$555*$M$555,2)</f>
        <v>1148.92</v>
      </c>
      <c r="L555" s="27">
        <f>ROUND($K$555/$E$6,3)</f>
        <v>0</v>
      </c>
      <c r="M555" s="23">
        <f>ROUND($J$555,2)</f>
        <v>574.46</v>
      </c>
    </row>
    <row r="556" spans="1:13" ht="16.5" x14ac:dyDescent="0.35">
      <c r="A556" s="22" t="s">
        <v>24</v>
      </c>
      <c r="B556" s="37" t="s">
        <v>1513</v>
      </c>
      <c r="C556" s="38"/>
      <c r="D556" s="38" t="s">
        <v>26</v>
      </c>
      <c r="E556" s="49" t="s">
        <v>1514</v>
      </c>
      <c r="F556" s="37"/>
      <c r="G556" s="39"/>
      <c r="H556" s="39"/>
      <c r="I556" s="39"/>
      <c r="J556" s="39"/>
      <c r="K556" s="39">
        <f>SUBTOTAL(9, $K$557:$K$1170)</f>
        <v>9948609.2000000067</v>
      </c>
      <c r="L556" s="40">
        <f>ROUND($K$556/$E$6,3)</f>
        <v>0.59299999999999997</v>
      </c>
      <c r="M556" s="23">
        <v>0</v>
      </c>
    </row>
    <row r="557" spans="1:13" x14ac:dyDescent="0.35">
      <c r="A557" s="22" t="s">
        <v>28</v>
      </c>
      <c r="B557" s="32" t="s">
        <v>1515</v>
      </c>
      <c r="C557" s="33"/>
      <c r="D557" s="33" t="s">
        <v>26</v>
      </c>
      <c r="E557" s="48" t="s">
        <v>1516</v>
      </c>
      <c r="F557" s="32"/>
      <c r="G557" s="34"/>
      <c r="H557" s="34"/>
      <c r="I557" s="34"/>
      <c r="J557" s="34"/>
      <c r="K557" s="34">
        <f>SUBTOTAL(9, $K$558:$K$561)</f>
        <v>79974.14</v>
      </c>
      <c r="L557" s="35">
        <f>ROUND($K$557/$E$6,3)</f>
        <v>5.0000000000000001E-3</v>
      </c>
      <c r="M557" s="23">
        <v>0</v>
      </c>
    </row>
    <row r="558" spans="1:13" ht="34.5" x14ac:dyDescent="0.35">
      <c r="A558" s="22" t="s">
        <v>31</v>
      </c>
      <c r="B558" s="25" t="s">
        <v>1517</v>
      </c>
      <c r="C558" s="24" t="s">
        <v>39</v>
      </c>
      <c r="D558" s="24" t="s">
        <v>179</v>
      </c>
      <c r="E558" s="45" t="s">
        <v>180</v>
      </c>
      <c r="F558" s="25" t="s">
        <v>80</v>
      </c>
      <c r="G558" s="26">
        <v>395.98</v>
      </c>
      <c r="H558" s="26">
        <v>46.32</v>
      </c>
      <c r="I558" s="26" t="s">
        <v>37</v>
      </c>
      <c r="J558" s="36">
        <v>56.57</v>
      </c>
      <c r="K558" s="26">
        <f>ROUND($G$558*$M$558,2)</f>
        <v>22400.59</v>
      </c>
      <c r="L558" s="27">
        <f>ROUND($K$558/$E$6,3)</f>
        <v>1E-3</v>
      </c>
      <c r="M558" s="23">
        <f>ROUND($J$558,2)</f>
        <v>56.57</v>
      </c>
    </row>
    <row r="559" spans="1:13" ht="34.5" x14ac:dyDescent="0.35">
      <c r="A559" s="22" t="s">
        <v>31</v>
      </c>
      <c r="B559" s="25" t="s">
        <v>1518</v>
      </c>
      <c r="C559" s="24" t="s">
        <v>39</v>
      </c>
      <c r="D559" s="24" t="s">
        <v>1519</v>
      </c>
      <c r="E559" s="45" t="s">
        <v>1520</v>
      </c>
      <c r="F559" s="25" t="s">
        <v>80</v>
      </c>
      <c r="G559" s="26">
        <v>437.75</v>
      </c>
      <c r="H559" s="26">
        <v>64.12</v>
      </c>
      <c r="I559" s="26" t="s">
        <v>37</v>
      </c>
      <c r="J559" s="36">
        <v>78.3</v>
      </c>
      <c r="K559" s="26">
        <f>ROUND($G$559*$M$559,2)</f>
        <v>34275.83</v>
      </c>
      <c r="L559" s="27">
        <f>ROUND($K$559/$E$6,3)</f>
        <v>2E-3</v>
      </c>
      <c r="M559" s="23">
        <f>ROUND($J$559,2)</f>
        <v>78.3</v>
      </c>
    </row>
    <row r="560" spans="1:13" x14ac:dyDescent="0.35">
      <c r="A560" s="22" t="s">
        <v>31</v>
      </c>
      <c r="B560" s="25" t="s">
        <v>1521</v>
      </c>
      <c r="C560" s="24" t="s">
        <v>39</v>
      </c>
      <c r="D560" s="24" t="s">
        <v>182</v>
      </c>
      <c r="E560" s="45" t="s">
        <v>183</v>
      </c>
      <c r="F560" s="25" t="s">
        <v>36</v>
      </c>
      <c r="G560" s="26">
        <v>514.75</v>
      </c>
      <c r="H560" s="26">
        <v>4.29</v>
      </c>
      <c r="I560" s="26" t="s">
        <v>37</v>
      </c>
      <c r="J560" s="36">
        <v>5.24</v>
      </c>
      <c r="K560" s="26">
        <f>ROUND($G$560*$M$560,2)</f>
        <v>2697.29</v>
      </c>
      <c r="L560" s="27">
        <f>ROUND($K$560/$E$6,3)</f>
        <v>0</v>
      </c>
      <c r="M560" s="23">
        <f>ROUND($J$560,2)</f>
        <v>5.24</v>
      </c>
    </row>
    <row r="561" spans="1:13" ht="23" x14ac:dyDescent="0.35">
      <c r="A561" s="22" t="s">
        <v>31</v>
      </c>
      <c r="B561" s="25" t="s">
        <v>1522</v>
      </c>
      <c r="C561" s="24" t="s">
        <v>50</v>
      </c>
      <c r="D561" s="24" t="s">
        <v>185</v>
      </c>
      <c r="E561" s="45" t="s">
        <v>186</v>
      </c>
      <c r="F561" s="25" t="s">
        <v>80</v>
      </c>
      <c r="G561" s="26">
        <v>527</v>
      </c>
      <c r="H561" s="26">
        <v>32.01</v>
      </c>
      <c r="I561" s="26" t="s">
        <v>37</v>
      </c>
      <c r="J561" s="36">
        <v>39.090000000000003</v>
      </c>
      <c r="K561" s="26">
        <f>ROUND($G$561*$M$561,2)</f>
        <v>20600.43</v>
      </c>
      <c r="L561" s="27">
        <f>ROUND($K$561/$E$6,3)</f>
        <v>1E-3</v>
      </c>
      <c r="M561" s="23">
        <f>ROUND($J$561,2)</f>
        <v>39.090000000000003</v>
      </c>
    </row>
    <row r="562" spans="1:13" x14ac:dyDescent="0.35">
      <c r="A562" s="22" t="s">
        <v>28</v>
      </c>
      <c r="B562" s="32" t="s">
        <v>1523</v>
      </c>
      <c r="C562" s="33"/>
      <c r="D562" s="33" t="s">
        <v>26</v>
      </c>
      <c r="E562" s="48" t="s">
        <v>188</v>
      </c>
      <c r="F562" s="32"/>
      <c r="G562" s="34"/>
      <c r="H562" s="34"/>
      <c r="I562" s="34"/>
      <c r="J562" s="34"/>
      <c r="K562" s="34">
        <f>SUBTOTAL(9, $K$563:$K$606)</f>
        <v>1366821.9800000002</v>
      </c>
      <c r="L562" s="35">
        <f>ROUND($K$562/$E$6,3)</f>
        <v>8.1000000000000003E-2</v>
      </c>
      <c r="M562" s="23">
        <v>0</v>
      </c>
    </row>
    <row r="563" spans="1:13" x14ac:dyDescent="0.35">
      <c r="A563" s="22" t="s">
        <v>175</v>
      </c>
      <c r="B563" s="41" t="s">
        <v>1524</v>
      </c>
      <c r="C563" s="42"/>
      <c r="D563" s="42" t="s">
        <v>26</v>
      </c>
      <c r="E563" s="50" t="s">
        <v>190</v>
      </c>
      <c r="F563" s="41"/>
      <c r="G563" s="43"/>
      <c r="H563" s="43"/>
      <c r="I563" s="43"/>
      <c r="J563" s="43"/>
      <c r="K563" s="43">
        <f>SUBTOTAL(9, $K$564:$K$569)</f>
        <v>549575.81000000006</v>
      </c>
      <c r="L563" s="44">
        <f>ROUND($K$563/$E$6,3)</f>
        <v>3.3000000000000002E-2</v>
      </c>
      <c r="M563" s="23">
        <v>0</v>
      </c>
    </row>
    <row r="564" spans="1:13" ht="34.5" x14ac:dyDescent="0.35">
      <c r="A564" s="22" t="s">
        <v>31</v>
      </c>
      <c r="B564" s="25" t="s">
        <v>1525</v>
      </c>
      <c r="C564" s="24" t="s">
        <v>50</v>
      </c>
      <c r="D564" s="24" t="s">
        <v>195</v>
      </c>
      <c r="E564" s="45" t="s">
        <v>196</v>
      </c>
      <c r="F564" s="25" t="s">
        <v>62</v>
      </c>
      <c r="G564" s="26">
        <v>2117</v>
      </c>
      <c r="H564" s="26">
        <v>116.49</v>
      </c>
      <c r="I564" s="26" t="s">
        <v>37</v>
      </c>
      <c r="J564" s="36">
        <v>142.26</v>
      </c>
      <c r="K564" s="26">
        <f>ROUND($G$564*$M$564,2)</f>
        <v>301164.42</v>
      </c>
      <c r="L564" s="27">
        <f>ROUND($K$564/$E$6,3)</f>
        <v>1.7999999999999999E-2</v>
      </c>
      <c r="M564" s="23">
        <f>ROUND($J$564,2)</f>
        <v>142.26</v>
      </c>
    </row>
    <row r="565" spans="1:13" ht="34.5" x14ac:dyDescent="0.35">
      <c r="A565" s="22" t="s">
        <v>31</v>
      </c>
      <c r="B565" s="25" t="s">
        <v>1526</v>
      </c>
      <c r="C565" s="24" t="s">
        <v>50</v>
      </c>
      <c r="D565" s="24" t="s">
        <v>1527</v>
      </c>
      <c r="E565" s="45" t="s">
        <v>1528</v>
      </c>
      <c r="F565" s="25" t="s">
        <v>62</v>
      </c>
      <c r="G565" s="26">
        <v>280</v>
      </c>
      <c r="H565" s="26">
        <v>162.16</v>
      </c>
      <c r="I565" s="26" t="s">
        <v>37</v>
      </c>
      <c r="J565" s="36">
        <v>198.03</v>
      </c>
      <c r="K565" s="26">
        <f>ROUND($G$565*$M$565,2)</f>
        <v>55448.4</v>
      </c>
      <c r="L565" s="27">
        <f>ROUND($K$565/$E$6,3)</f>
        <v>3.0000000000000001E-3</v>
      </c>
      <c r="M565" s="23">
        <f>ROUND($J$565,2)</f>
        <v>198.03</v>
      </c>
    </row>
    <row r="566" spans="1:13" ht="23" x14ac:dyDescent="0.35">
      <c r="A566" s="22" t="s">
        <v>31</v>
      </c>
      <c r="B566" s="25" t="s">
        <v>1529</v>
      </c>
      <c r="C566" s="24" t="s">
        <v>39</v>
      </c>
      <c r="D566" s="24" t="s">
        <v>198</v>
      </c>
      <c r="E566" s="45" t="s">
        <v>199</v>
      </c>
      <c r="F566" s="25" t="s">
        <v>147</v>
      </c>
      <c r="G566" s="26">
        <v>3324.2</v>
      </c>
      <c r="H566" s="26">
        <v>17.690000000000001</v>
      </c>
      <c r="I566" s="26" t="s">
        <v>37</v>
      </c>
      <c r="J566" s="36">
        <v>21.6</v>
      </c>
      <c r="K566" s="26">
        <f>ROUND($G$566*$M$566,2)</f>
        <v>71802.720000000001</v>
      </c>
      <c r="L566" s="27">
        <f>ROUND($K$566/$E$6,3)</f>
        <v>4.0000000000000001E-3</v>
      </c>
      <c r="M566" s="23">
        <f>ROUND($J$566,2)</f>
        <v>21.6</v>
      </c>
    </row>
    <row r="567" spans="1:13" ht="23" x14ac:dyDescent="0.35">
      <c r="A567" s="22" t="s">
        <v>31</v>
      </c>
      <c r="B567" s="25" t="s">
        <v>1530</v>
      </c>
      <c r="C567" s="24" t="s">
        <v>39</v>
      </c>
      <c r="D567" s="24" t="s">
        <v>201</v>
      </c>
      <c r="E567" s="45" t="s">
        <v>202</v>
      </c>
      <c r="F567" s="25" t="s">
        <v>147</v>
      </c>
      <c r="G567" s="26">
        <v>8962.5</v>
      </c>
      <c r="H567" s="26">
        <v>10.71</v>
      </c>
      <c r="I567" s="26" t="s">
        <v>37</v>
      </c>
      <c r="J567" s="36">
        <v>13.08</v>
      </c>
      <c r="K567" s="26">
        <f>ROUND($G$567*$M$567,2)</f>
        <v>117229.5</v>
      </c>
      <c r="L567" s="27">
        <f>ROUND($K$567/$E$6,3)</f>
        <v>7.0000000000000001E-3</v>
      </c>
      <c r="M567" s="23">
        <f>ROUND($J$567,2)</f>
        <v>13.08</v>
      </c>
    </row>
    <row r="568" spans="1:13" ht="23" x14ac:dyDescent="0.35">
      <c r="A568" s="22" t="s">
        <v>31</v>
      </c>
      <c r="B568" s="25" t="s">
        <v>1531</v>
      </c>
      <c r="C568" s="24" t="s">
        <v>39</v>
      </c>
      <c r="D568" s="24" t="s">
        <v>204</v>
      </c>
      <c r="E568" s="45" t="s">
        <v>205</v>
      </c>
      <c r="F568" s="25" t="s">
        <v>17</v>
      </c>
      <c r="G568" s="26">
        <v>263</v>
      </c>
      <c r="H568" s="26">
        <v>10.24</v>
      </c>
      <c r="I568" s="26" t="s">
        <v>37</v>
      </c>
      <c r="J568" s="36">
        <v>12.51</v>
      </c>
      <c r="K568" s="26">
        <f>ROUND($G$568*$M$568,2)</f>
        <v>3290.13</v>
      </c>
      <c r="L568" s="27">
        <f>ROUND($K$568/$E$6,3)</f>
        <v>0</v>
      </c>
      <c r="M568" s="23">
        <f>ROUND($J$568,2)</f>
        <v>12.51</v>
      </c>
    </row>
    <row r="569" spans="1:13" ht="23" x14ac:dyDescent="0.35">
      <c r="A569" s="22" t="s">
        <v>31</v>
      </c>
      <c r="B569" s="25" t="s">
        <v>1532</v>
      </c>
      <c r="C569" s="24" t="s">
        <v>39</v>
      </c>
      <c r="D569" s="24" t="s">
        <v>1533</v>
      </c>
      <c r="E569" s="45" t="s">
        <v>1534</v>
      </c>
      <c r="F569" s="25" t="s">
        <v>17</v>
      </c>
      <c r="G569" s="26">
        <v>32</v>
      </c>
      <c r="H569" s="26">
        <v>16.39</v>
      </c>
      <c r="I569" s="26" t="s">
        <v>37</v>
      </c>
      <c r="J569" s="36">
        <v>20.02</v>
      </c>
      <c r="K569" s="26">
        <f>ROUND($G$569*$M$569,2)</f>
        <v>640.64</v>
      </c>
      <c r="L569" s="27">
        <f>ROUND($K$569/$E$6,3)</f>
        <v>0</v>
      </c>
      <c r="M569" s="23">
        <f>ROUND($J$569,2)</f>
        <v>20.02</v>
      </c>
    </row>
    <row r="570" spans="1:13" x14ac:dyDescent="0.35">
      <c r="A570" s="22" t="s">
        <v>175</v>
      </c>
      <c r="B570" s="41" t="s">
        <v>1535</v>
      </c>
      <c r="C570" s="42"/>
      <c r="D570" s="42" t="s">
        <v>26</v>
      </c>
      <c r="E570" s="50" t="s">
        <v>207</v>
      </c>
      <c r="F570" s="41"/>
      <c r="G570" s="43"/>
      <c r="H570" s="43"/>
      <c r="I570" s="43"/>
      <c r="J570" s="43"/>
      <c r="K570" s="43">
        <f>SUBTOTAL(9, $K$571:$K$577)</f>
        <v>350679.82</v>
      </c>
      <c r="L570" s="44">
        <f>ROUND($K$570/$E$6,3)</f>
        <v>2.1000000000000001E-2</v>
      </c>
      <c r="M570" s="23">
        <v>0</v>
      </c>
    </row>
    <row r="571" spans="1:13" ht="23" x14ac:dyDescent="0.35">
      <c r="A571" s="22" t="s">
        <v>31</v>
      </c>
      <c r="B571" s="25" t="s">
        <v>1536</v>
      </c>
      <c r="C571" s="24" t="s">
        <v>39</v>
      </c>
      <c r="D571" s="24" t="s">
        <v>209</v>
      </c>
      <c r="E571" s="45" t="s">
        <v>210</v>
      </c>
      <c r="F571" s="25" t="s">
        <v>80</v>
      </c>
      <c r="G571" s="26">
        <v>8.6999999999999993</v>
      </c>
      <c r="H571" s="26">
        <v>264.68</v>
      </c>
      <c r="I571" s="26" t="s">
        <v>37</v>
      </c>
      <c r="J571" s="36">
        <v>323.23</v>
      </c>
      <c r="K571" s="26">
        <f>ROUND($G$571*$M$571,2)</f>
        <v>2812.1</v>
      </c>
      <c r="L571" s="27">
        <f>ROUND($K$571/$E$6,3)</f>
        <v>0</v>
      </c>
      <c r="M571" s="23">
        <f>ROUND($J$571,2)</f>
        <v>323.23</v>
      </c>
    </row>
    <row r="572" spans="1:13" ht="34.5" x14ac:dyDescent="0.35">
      <c r="A572" s="22" t="s">
        <v>31</v>
      </c>
      <c r="B572" s="25" t="s">
        <v>1537</v>
      </c>
      <c r="C572" s="24" t="s">
        <v>39</v>
      </c>
      <c r="D572" s="24" t="s">
        <v>212</v>
      </c>
      <c r="E572" s="45" t="s">
        <v>213</v>
      </c>
      <c r="F572" s="25" t="s">
        <v>36</v>
      </c>
      <c r="G572" s="26">
        <v>557.79999999999995</v>
      </c>
      <c r="H572" s="26">
        <v>90.85</v>
      </c>
      <c r="I572" s="26" t="s">
        <v>37</v>
      </c>
      <c r="J572" s="36">
        <v>110.95</v>
      </c>
      <c r="K572" s="26">
        <f>ROUND($G$572*$M$572,2)</f>
        <v>61887.91</v>
      </c>
      <c r="L572" s="27">
        <f>ROUND($K$572/$E$6,3)</f>
        <v>4.0000000000000001E-3</v>
      </c>
      <c r="M572" s="23">
        <f>ROUND($J$572,2)</f>
        <v>110.95</v>
      </c>
    </row>
    <row r="573" spans="1:13" ht="23" x14ac:dyDescent="0.35">
      <c r="A573" s="22" t="s">
        <v>31</v>
      </c>
      <c r="B573" s="25" t="s">
        <v>1538</v>
      </c>
      <c r="C573" s="24" t="s">
        <v>39</v>
      </c>
      <c r="D573" s="24" t="s">
        <v>218</v>
      </c>
      <c r="E573" s="45" t="s">
        <v>219</v>
      </c>
      <c r="F573" s="25" t="s">
        <v>147</v>
      </c>
      <c r="G573" s="26">
        <v>7945.9</v>
      </c>
      <c r="H573" s="26">
        <v>14.96</v>
      </c>
      <c r="I573" s="26" t="s">
        <v>37</v>
      </c>
      <c r="J573" s="36">
        <v>18.27</v>
      </c>
      <c r="K573" s="26">
        <f>ROUND($G$573*$M$573,2)</f>
        <v>145171.59</v>
      </c>
      <c r="L573" s="27">
        <f>ROUND($K$573/$E$6,3)</f>
        <v>8.9999999999999993E-3</v>
      </c>
      <c r="M573" s="23">
        <f>ROUND($J$573,2)</f>
        <v>18.27</v>
      </c>
    </row>
    <row r="574" spans="1:13" ht="23" x14ac:dyDescent="0.35">
      <c r="A574" s="22" t="s">
        <v>31</v>
      </c>
      <c r="B574" s="25" t="s">
        <v>1539</v>
      </c>
      <c r="C574" s="24" t="s">
        <v>39</v>
      </c>
      <c r="D574" s="24" t="s">
        <v>221</v>
      </c>
      <c r="E574" s="45" t="s">
        <v>222</v>
      </c>
      <c r="F574" s="25" t="s">
        <v>147</v>
      </c>
      <c r="G574" s="26">
        <v>1405.1</v>
      </c>
      <c r="H574" s="26">
        <v>11.23</v>
      </c>
      <c r="I574" s="26" t="s">
        <v>37</v>
      </c>
      <c r="J574" s="36">
        <v>13.71</v>
      </c>
      <c r="K574" s="26">
        <f>ROUND($G$574*$M$574,2)</f>
        <v>19263.919999999998</v>
      </c>
      <c r="L574" s="27">
        <f>ROUND($K$574/$E$6,3)</f>
        <v>1E-3</v>
      </c>
      <c r="M574" s="23">
        <f>ROUND($J$574,2)</f>
        <v>13.71</v>
      </c>
    </row>
    <row r="575" spans="1:13" ht="23" x14ac:dyDescent="0.35">
      <c r="A575" s="22" t="s">
        <v>31</v>
      </c>
      <c r="B575" s="25" t="s">
        <v>1540</v>
      </c>
      <c r="C575" s="24" t="s">
        <v>39</v>
      </c>
      <c r="D575" s="24" t="s">
        <v>224</v>
      </c>
      <c r="E575" s="45" t="s">
        <v>225</v>
      </c>
      <c r="F575" s="25" t="s">
        <v>147</v>
      </c>
      <c r="G575" s="26">
        <v>214.1</v>
      </c>
      <c r="H575" s="26">
        <v>11.24</v>
      </c>
      <c r="I575" s="26" t="s">
        <v>37</v>
      </c>
      <c r="J575" s="36">
        <v>13.73</v>
      </c>
      <c r="K575" s="26">
        <f>ROUND($G$575*$M$575,2)</f>
        <v>2939.59</v>
      </c>
      <c r="L575" s="27">
        <f>ROUND($K$575/$E$6,3)</f>
        <v>0</v>
      </c>
      <c r="M575" s="23">
        <f>ROUND($J$575,2)</f>
        <v>13.73</v>
      </c>
    </row>
    <row r="576" spans="1:13" ht="34.5" x14ac:dyDescent="0.35">
      <c r="A576" s="22" t="s">
        <v>31</v>
      </c>
      <c r="B576" s="25" t="s">
        <v>1541</v>
      </c>
      <c r="C576" s="24" t="s">
        <v>50</v>
      </c>
      <c r="D576" s="24" t="s">
        <v>227</v>
      </c>
      <c r="E576" s="45" t="s">
        <v>228</v>
      </c>
      <c r="F576" s="25" t="s">
        <v>80</v>
      </c>
      <c r="G576" s="26">
        <v>121.3</v>
      </c>
      <c r="H576" s="26">
        <v>742.39</v>
      </c>
      <c r="I576" s="26" t="s">
        <v>37</v>
      </c>
      <c r="J576" s="36">
        <v>906.61</v>
      </c>
      <c r="K576" s="26">
        <f>ROUND($G$576*$M$576,2)</f>
        <v>109971.79</v>
      </c>
      <c r="L576" s="27">
        <f>ROUND($K$576/$E$6,3)</f>
        <v>7.0000000000000001E-3</v>
      </c>
      <c r="M576" s="23">
        <f>ROUND($J$576,2)</f>
        <v>906.61</v>
      </c>
    </row>
    <row r="577" spans="1:13" ht="23" x14ac:dyDescent="0.35">
      <c r="A577" s="22" t="s">
        <v>31</v>
      </c>
      <c r="B577" s="25" t="s">
        <v>1542</v>
      </c>
      <c r="C577" s="24" t="s">
        <v>33</v>
      </c>
      <c r="D577" s="24" t="s">
        <v>230</v>
      </c>
      <c r="E577" s="45" t="s">
        <v>231</v>
      </c>
      <c r="F577" s="25" t="s">
        <v>80</v>
      </c>
      <c r="G577" s="26">
        <v>121.3</v>
      </c>
      <c r="H577" s="26">
        <v>58.28</v>
      </c>
      <c r="I577" s="26" t="s">
        <v>37</v>
      </c>
      <c r="J577" s="36">
        <v>71.17</v>
      </c>
      <c r="K577" s="26">
        <f>ROUND($G$577*$M$577,2)</f>
        <v>8632.92</v>
      </c>
      <c r="L577" s="27">
        <f>ROUND($K$577/$E$6,3)</f>
        <v>1E-3</v>
      </c>
      <c r="M577" s="23">
        <f>ROUND($J$577,2)</f>
        <v>71.17</v>
      </c>
    </row>
    <row r="578" spans="1:13" x14ac:dyDescent="0.35">
      <c r="A578" s="22" t="s">
        <v>175</v>
      </c>
      <c r="B578" s="41" t="s">
        <v>1543</v>
      </c>
      <c r="C578" s="42"/>
      <c r="D578" s="42" t="s">
        <v>26</v>
      </c>
      <c r="E578" s="50" t="s">
        <v>1544</v>
      </c>
      <c r="F578" s="41"/>
      <c r="G578" s="43"/>
      <c r="H578" s="43"/>
      <c r="I578" s="43"/>
      <c r="J578" s="43"/>
      <c r="K578" s="43">
        <f>SUBTOTAL(9, $K$579:$K$587)</f>
        <v>321060.90000000002</v>
      </c>
      <c r="L578" s="44">
        <f>ROUND($K$578/$E$6,3)</f>
        <v>1.9E-2</v>
      </c>
      <c r="M578" s="23">
        <v>0</v>
      </c>
    </row>
    <row r="579" spans="1:13" ht="23" x14ac:dyDescent="0.35">
      <c r="A579" s="22" t="s">
        <v>31</v>
      </c>
      <c r="B579" s="25" t="s">
        <v>1545</v>
      </c>
      <c r="C579" s="24" t="s">
        <v>50</v>
      </c>
      <c r="D579" s="24" t="s">
        <v>235</v>
      </c>
      <c r="E579" s="45" t="s">
        <v>236</v>
      </c>
      <c r="F579" s="25" t="s">
        <v>80</v>
      </c>
      <c r="G579" s="26">
        <v>105.33</v>
      </c>
      <c r="H579" s="26">
        <v>207.48</v>
      </c>
      <c r="I579" s="26" t="s">
        <v>37</v>
      </c>
      <c r="J579" s="36">
        <v>253.37</v>
      </c>
      <c r="K579" s="26">
        <f>ROUND($G$579*$M$579,2)</f>
        <v>26687.46</v>
      </c>
      <c r="L579" s="27">
        <f>ROUND($K$579/$E$6,3)</f>
        <v>2E-3</v>
      </c>
      <c r="M579" s="23">
        <f>ROUND($J$579,2)</f>
        <v>253.37</v>
      </c>
    </row>
    <row r="580" spans="1:13" ht="23" x14ac:dyDescent="0.35">
      <c r="A580" s="22" t="s">
        <v>31</v>
      </c>
      <c r="B580" s="25" t="s">
        <v>1546</v>
      </c>
      <c r="C580" s="24" t="s">
        <v>39</v>
      </c>
      <c r="D580" s="24" t="s">
        <v>238</v>
      </c>
      <c r="E580" s="45" t="s">
        <v>239</v>
      </c>
      <c r="F580" s="25" t="s">
        <v>36</v>
      </c>
      <c r="G580" s="26">
        <v>1148.19</v>
      </c>
      <c r="H580" s="26">
        <v>77.91</v>
      </c>
      <c r="I580" s="26" t="s">
        <v>37</v>
      </c>
      <c r="J580" s="36">
        <v>95.14</v>
      </c>
      <c r="K580" s="26">
        <f>ROUND($G$580*$M$580,2)</f>
        <v>109238.8</v>
      </c>
      <c r="L580" s="27">
        <f>ROUND($K$580/$E$6,3)</f>
        <v>7.0000000000000001E-3</v>
      </c>
      <c r="M580" s="23">
        <f>ROUND($J$580,2)</f>
        <v>95.14</v>
      </c>
    </row>
    <row r="581" spans="1:13" ht="23" x14ac:dyDescent="0.35">
      <c r="A581" s="22" t="s">
        <v>31</v>
      </c>
      <c r="B581" s="25" t="s">
        <v>1547</v>
      </c>
      <c r="C581" s="24" t="s">
        <v>39</v>
      </c>
      <c r="D581" s="24" t="s">
        <v>241</v>
      </c>
      <c r="E581" s="45" t="s">
        <v>242</v>
      </c>
      <c r="F581" s="25" t="s">
        <v>147</v>
      </c>
      <c r="G581" s="26">
        <v>105.91</v>
      </c>
      <c r="H581" s="26">
        <v>16.75</v>
      </c>
      <c r="I581" s="26" t="s">
        <v>37</v>
      </c>
      <c r="J581" s="36">
        <v>20.46</v>
      </c>
      <c r="K581" s="26">
        <f>ROUND($G$581*$M$581,2)</f>
        <v>2166.92</v>
      </c>
      <c r="L581" s="27">
        <f>ROUND($K$581/$E$6,3)</f>
        <v>0</v>
      </c>
      <c r="M581" s="23">
        <f>ROUND($J$581,2)</f>
        <v>20.46</v>
      </c>
    </row>
    <row r="582" spans="1:13" ht="23" x14ac:dyDescent="0.35">
      <c r="A582" s="22" t="s">
        <v>31</v>
      </c>
      <c r="B582" s="25" t="s">
        <v>1548</v>
      </c>
      <c r="C582" s="24" t="s">
        <v>39</v>
      </c>
      <c r="D582" s="24" t="s">
        <v>244</v>
      </c>
      <c r="E582" s="45" t="s">
        <v>245</v>
      </c>
      <c r="F582" s="25" t="s">
        <v>147</v>
      </c>
      <c r="G582" s="26">
        <v>1513.38</v>
      </c>
      <c r="H582" s="26">
        <v>15.15</v>
      </c>
      <c r="I582" s="26" t="s">
        <v>37</v>
      </c>
      <c r="J582" s="36">
        <v>18.5</v>
      </c>
      <c r="K582" s="26">
        <f>ROUND($G$582*$M$582,2)</f>
        <v>27997.53</v>
      </c>
      <c r="L582" s="27">
        <f>ROUND($K$582/$E$6,3)</f>
        <v>2E-3</v>
      </c>
      <c r="M582" s="23">
        <f>ROUND($J$582,2)</f>
        <v>18.5</v>
      </c>
    </row>
    <row r="583" spans="1:13" ht="23" x14ac:dyDescent="0.35">
      <c r="A583" s="22" t="s">
        <v>31</v>
      </c>
      <c r="B583" s="25" t="s">
        <v>1549</v>
      </c>
      <c r="C583" s="24" t="s">
        <v>39</v>
      </c>
      <c r="D583" s="24" t="s">
        <v>247</v>
      </c>
      <c r="E583" s="45" t="s">
        <v>248</v>
      </c>
      <c r="F583" s="25" t="s">
        <v>147</v>
      </c>
      <c r="G583" s="26">
        <v>1351.68</v>
      </c>
      <c r="H583" s="26">
        <v>13.32</v>
      </c>
      <c r="I583" s="26" t="s">
        <v>37</v>
      </c>
      <c r="J583" s="36">
        <v>16.27</v>
      </c>
      <c r="K583" s="26">
        <f>ROUND($G$583*$M$583,2)</f>
        <v>21991.83</v>
      </c>
      <c r="L583" s="27">
        <f>ROUND($K$583/$E$6,3)</f>
        <v>1E-3</v>
      </c>
      <c r="M583" s="23">
        <f>ROUND($J$583,2)</f>
        <v>16.27</v>
      </c>
    </row>
    <row r="584" spans="1:13" ht="23" x14ac:dyDescent="0.35">
      <c r="A584" s="22" t="s">
        <v>31</v>
      </c>
      <c r="B584" s="25" t="s">
        <v>1550</v>
      </c>
      <c r="C584" s="24" t="s">
        <v>39</v>
      </c>
      <c r="D584" s="24" t="s">
        <v>221</v>
      </c>
      <c r="E584" s="45" t="s">
        <v>222</v>
      </c>
      <c r="F584" s="25" t="s">
        <v>147</v>
      </c>
      <c r="G584" s="26">
        <v>370.29</v>
      </c>
      <c r="H584" s="26">
        <v>11.23</v>
      </c>
      <c r="I584" s="26" t="s">
        <v>37</v>
      </c>
      <c r="J584" s="36">
        <v>13.71</v>
      </c>
      <c r="K584" s="26">
        <f>ROUND($G$584*$M$584,2)</f>
        <v>5076.68</v>
      </c>
      <c r="L584" s="27">
        <f>ROUND($K$584/$E$6,3)</f>
        <v>0</v>
      </c>
      <c r="M584" s="23">
        <f>ROUND($J$584,2)</f>
        <v>13.71</v>
      </c>
    </row>
    <row r="585" spans="1:13" ht="23" x14ac:dyDescent="0.35">
      <c r="A585" s="22" t="s">
        <v>31</v>
      </c>
      <c r="B585" s="25" t="s">
        <v>1551</v>
      </c>
      <c r="C585" s="24" t="s">
        <v>39</v>
      </c>
      <c r="D585" s="24" t="s">
        <v>1552</v>
      </c>
      <c r="E585" s="45" t="s">
        <v>1553</v>
      </c>
      <c r="F585" s="25" t="s">
        <v>147</v>
      </c>
      <c r="G585" s="26">
        <v>622.80999999999995</v>
      </c>
      <c r="H585" s="26">
        <v>10.41</v>
      </c>
      <c r="I585" s="26" t="s">
        <v>37</v>
      </c>
      <c r="J585" s="36">
        <v>12.71</v>
      </c>
      <c r="K585" s="26">
        <f>ROUND($G$585*$M$585,2)</f>
        <v>7915.92</v>
      </c>
      <c r="L585" s="27">
        <f>ROUND($K$585/$E$6,3)</f>
        <v>0</v>
      </c>
      <c r="M585" s="23">
        <f>ROUND($J$585,2)</f>
        <v>12.71</v>
      </c>
    </row>
    <row r="586" spans="1:13" ht="23" x14ac:dyDescent="0.35">
      <c r="A586" s="22" t="s">
        <v>31</v>
      </c>
      <c r="B586" s="25" t="s">
        <v>1554</v>
      </c>
      <c r="C586" s="24" t="s">
        <v>39</v>
      </c>
      <c r="D586" s="24" t="s">
        <v>251</v>
      </c>
      <c r="E586" s="45" t="s">
        <v>252</v>
      </c>
      <c r="F586" s="25" t="s">
        <v>147</v>
      </c>
      <c r="G586" s="26">
        <v>1001</v>
      </c>
      <c r="H586" s="26">
        <v>18.649999999999999</v>
      </c>
      <c r="I586" s="26" t="s">
        <v>37</v>
      </c>
      <c r="J586" s="36">
        <v>22.78</v>
      </c>
      <c r="K586" s="26">
        <f>ROUND($G$586*$M$586,2)</f>
        <v>22802.78</v>
      </c>
      <c r="L586" s="27">
        <f>ROUND($K$586/$E$6,3)</f>
        <v>1E-3</v>
      </c>
      <c r="M586" s="23">
        <f>ROUND($J$586,2)</f>
        <v>22.78</v>
      </c>
    </row>
    <row r="587" spans="1:13" ht="34.5" x14ac:dyDescent="0.35">
      <c r="A587" s="22" t="s">
        <v>31</v>
      </c>
      <c r="B587" s="25" t="s">
        <v>1555</v>
      </c>
      <c r="C587" s="24" t="s">
        <v>39</v>
      </c>
      <c r="D587" s="24" t="s">
        <v>254</v>
      </c>
      <c r="E587" s="45" t="s">
        <v>255</v>
      </c>
      <c r="F587" s="25" t="s">
        <v>80</v>
      </c>
      <c r="G587" s="26">
        <v>96.34</v>
      </c>
      <c r="H587" s="26">
        <v>826.03</v>
      </c>
      <c r="I587" s="26" t="s">
        <v>37</v>
      </c>
      <c r="J587" s="36">
        <v>1008.75</v>
      </c>
      <c r="K587" s="26">
        <f>ROUND($G$587*$M$587,2)</f>
        <v>97182.98</v>
      </c>
      <c r="L587" s="27">
        <f>ROUND($K$587/$E$6,3)</f>
        <v>6.0000000000000001E-3</v>
      </c>
      <c r="M587" s="23">
        <f>ROUND($J$587,2)</f>
        <v>1008.75</v>
      </c>
    </row>
    <row r="588" spans="1:13" x14ac:dyDescent="0.35">
      <c r="A588" s="22" t="s">
        <v>175</v>
      </c>
      <c r="B588" s="41" t="s">
        <v>1556</v>
      </c>
      <c r="C588" s="42"/>
      <c r="D588" s="42" t="s">
        <v>26</v>
      </c>
      <c r="E588" s="50" t="s">
        <v>1557</v>
      </c>
      <c r="F588" s="41"/>
      <c r="G588" s="43"/>
      <c r="H588" s="43"/>
      <c r="I588" s="43"/>
      <c r="J588" s="43"/>
      <c r="K588" s="43">
        <f>SUBTOTAL(9, $K$589:$K$592)</f>
        <v>42225.259999999995</v>
      </c>
      <c r="L588" s="44">
        <f>ROUND($K$588/$E$6,3)</f>
        <v>3.0000000000000001E-3</v>
      </c>
      <c r="M588" s="23">
        <v>0</v>
      </c>
    </row>
    <row r="589" spans="1:13" ht="34.5" x14ac:dyDescent="0.35">
      <c r="A589" s="22" t="s">
        <v>31</v>
      </c>
      <c r="B589" s="25" t="s">
        <v>1558</v>
      </c>
      <c r="C589" s="24" t="s">
        <v>50</v>
      </c>
      <c r="D589" s="24" t="s">
        <v>195</v>
      </c>
      <c r="E589" s="45" t="s">
        <v>196</v>
      </c>
      <c r="F589" s="25" t="s">
        <v>62</v>
      </c>
      <c r="G589" s="26">
        <v>196</v>
      </c>
      <c r="H589" s="26">
        <v>116.49</v>
      </c>
      <c r="I589" s="26" t="s">
        <v>37</v>
      </c>
      <c r="J589" s="36">
        <v>142.26</v>
      </c>
      <c r="K589" s="26">
        <f>ROUND($G$589*$M$589,2)</f>
        <v>27882.959999999999</v>
      </c>
      <c r="L589" s="27">
        <f>ROUND($K$589/$E$6,3)</f>
        <v>2E-3</v>
      </c>
      <c r="M589" s="23">
        <f>ROUND($J$589,2)</f>
        <v>142.26</v>
      </c>
    </row>
    <row r="590" spans="1:13" ht="23" x14ac:dyDescent="0.35">
      <c r="A590" s="22" t="s">
        <v>31</v>
      </c>
      <c r="B590" s="25" t="s">
        <v>1559</v>
      </c>
      <c r="C590" s="24" t="s">
        <v>39</v>
      </c>
      <c r="D590" s="24" t="s">
        <v>198</v>
      </c>
      <c r="E590" s="45" t="s">
        <v>199</v>
      </c>
      <c r="F590" s="25" t="s">
        <v>147</v>
      </c>
      <c r="G590" s="26">
        <v>204.96</v>
      </c>
      <c r="H590" s="26">
        <v>17.690000000000001</v>
      </c>
      <c r="I590" s="26" t="s">
        <v>37</v>
      </c>
      <c r="J590" s="36">
        <v>21.6</v>
      </c>
      <c r="K590" s="26">
        <f>ROUND($G$590*$M$590,2)</f>
        <v>4427.1400000000003</v>
      </c>
      <c r="L590" s="27">
        <f>ROUND($K$590/$E$6,3)</f>
        <v>0</v>
      </c>
      <c r="M590" s="23">
        <f>ROUND($J$590,2)</f>
        <v>21.6</v>
      </c>
    </row>
    <row r="591" spans="1:13" ht="23" x14ac:dyDescent="0.35">
      <c r="A591" s="22" t="s">
        <v>31</v>
      </c>
      <c r="B591" s="25" t="s">
        <v>1560</v>
      </c>
      <c r="C591" s="24" t="s">
        <v>39</v>
      </c>
      <c r="D591" s="24" t="s">
        <v>201</v>
      </c>
      <c r="E591" s="45" t="s">
        <v>202</v>
      </c>
      <c r="F591" s="25" t="s">
        <v>147</v>
      </c>
      <c r="G591" s="26">
        <v>704.48</v>
      </c>
      <c r="H591" s="26">
        <v>10.71</v>
      </c>
      <c r="I591" s="26" t="s">
        <v>37</v>
      </c>
      <c r="J591" s="36">
        <v>13.08</v>
      </c>
      <c r="K591" s="26">
        <f>ROUND($G$591*$M$591,2)</f>
        <v>9214.6</v>
      </c>
      <c r="L591" s="27">
        <f>ROUND($K$591/$E$6,3)</f>
        <v>1E-3</v>
      </c>
      <c r="M591" s="23">
        <f>ROUND($J$591,2)</f>
        <v>13.08</v>
      </c>
    </row>
    <row r="592" spans="1:13" ht="23" x14ac:dyDescent="0.35">
      <c r="A592" s="22" t="s">
        <v>31</v>
      </c>
      <c r="B592" s="25" t="s">
        <v>1561</v>
      </c>
      <c r="C592" s="24" t="s">
        <v>39</v>
      </c>
      <c r="D592" s="24" t="s">
        <v>204</v>
      </c>
      <c r="E592" s="45" t="s">
        <v>205</v>
      </c>
      <c r="F592" s="25" t="s">
        <v>17</v>
      </c>
      <c r="G592" s="26">
        <v>56</v>
      </c>
      <c r="H592" s="26">
        <v>10.24</v>
      </c>
      <c r="I592" s="26" t="s">
        <v>37</v>
      </c>
      <c r="J592" s="36">
        <v>12.51</v>
      </c>
      <c r="K592" s="26">
        <f>ROUND($G$592*$M$592,2)</f>
        <v>700.56</v>
      </c>
      <c r="L592" s="27">
        <f>ROUND($K$592/$E$6,3)</f>
        <v>0</v>
      </c>
      <c r="M592" s="23">
        <f>ROUND($J$592,2)</f>
        <v>12.51</v>
      </c>
    </row>
    <row r="593" spans="1:13" x14ac:dyDescent="0.35">
      <c r="A593" s="22" t="s">
        <v>175</v>
      </c>
      <c r="B593" s="41" t="s">
        <v>1562</v>
      </c>
      <c r="C593" s="42"/>
      <c r="D593" s="42" t="s">
        <v>26</v>
      </c>
      <c r="E593" s="50" t="s">
        <v>1563</v>
      </c>
      <c r="F593" s="41"/>
      <c r="G593" s="43"/>
      <c r="H593" s="43"/>
      <c r="I593" s="43"/>
      <c r="J593" s="43"/>
      <c r="K593" s="43">
        <f>SUBTOTAL(9, $K$594:$K$600)</f>
        <v>67147.209999999992</v>
      </c>
      <c r="L593" s="44">
        <f>ROUND($K$593/$E$6,3)</f>
        <v>4.0000000000000001E-3</v>
      </c>
      <c r="M593" s="23">
        <v>0</v>
      </c>
    </row>
    <row r="594" spans="1:13" ht="23" x14ac:dyDescent="0.35">
      <c r="A594" s="22" t="s">
        <v>31</v>
      </c>
      <c r="B594" s="25" t="s">
        <v>1564</v>
      </c>
      <c r="C594" s="24" t="s">
        <v>39</v>
      </c>
      <c r="D594" s="24" t="s">
        <v>1565</v>
      </c>
      <c r="E594" s="45" t="s">
        <v>1566</v>
      </c>
      <c r="F594" s="25" t="s">
        <v>36</v>
      </c>
      <c r="G594" s="26">
        <v>26.81</v>
      </c>
      <c r="H594" s="26">
        <v>49.18</v>
      </c>
      <c r="I594" s="26" t="s">
        <v>37</v>
      </c>
      <c r="J594" s="36">
        <v>60.06</v>
      </c>
      <c r="K594" s="26">
        <f>ROUND($G$594*$M$594,2)</f>
        <v>1610.21</v>
      </c>
      <c r="L594" s="27">
        <f>ROUND($K$594/$E$6,3)</f>
        <v>0</v>
      </c>
      <c r="M594" s="23">
        <f>ROUND($J$594,2)</f>
        <v>60.06</v>
      </c>
    </row>
    <row r="595" spans="1:13" ht="34.5" x14ac:dyDescent="0.35">
      <c r="A595" s="22" t="s">
        <v>31</v>
      </c>
      <c r="B595" s="25" t="s">
        <v>1567</v>
      </c>
      <c r="C595" s="24" t="s">
        <v>39</v>
      </c>
      <c r="D595" s="24" t="s">
        <v>212</v>
      </c>
      <c r="E595" s="45" t="s">
        <v>213</v>
      </c>
      <c r="F595" s="25" t="s">
        <v>36</v>
      </c>
      <c r="G595" s="26">
        <v>135.47999999999999</v>
      </c>
      <c r="H595" s="26">
        <v>90.85</v>
      </c>
      <c r="I595" s="26" t="s">
        <v>37</v>
      </c>
      <c r="J595" s="36">
        <v>110.95</v>
      </c>
      <c r="K595" s="26">
        <f>ROUND($G$595*$M$595,2)</f>
        <v>15031.51</v>
      </c>
      <c r="L595" s="27">
        <f>ROUND($K$595/$E$6,3)</f>
        <v>1E-3</v>
      </c>
      <c r="M595" s="23">
        <f>ROUND($J$595,2)</f>
        <v>110.95</v>
      </c>
    </row>
    <row r="596" spans="1:13" ht="23" x14ac:dyDescent="0.35">
      <c r="A596" s="22" t="s">
        <v>31</v>
      </c>
      <c r="B596" s="25" t="s">
        <v>1568</v>
      </c>
      <c r="C596" s="24" t="s">
        <v>39</v>
      </c>
      <c r="D596" s="24" t="s">
        <v>1569</v>
      </c>
      <c r="E596" s="45" t="s">
        <v>1570</v>
      </c>
      <c r="F596" s="25" t="s">
        <v>147</v>
      </c>
      <c r="G596" s="26">
        <v>247.36</v>
      </c>
      <c r="H596" s="26">
        <v>19.84</v>
      </c>
      <c r="I596" s="26" t="s">
        <v>37</v>
      </c>
      <c r="J596" s="36">
        <v>24.23</v>
      </c>
      <c r="K596" s="26">
        <f>ROUND($G$596*$M$596,2)</f>
        <v>5993.53</v>
      </c>
      <c r="L596" s="27">
        <f>ROUND($K$596/$E$6,3)</f>
        <v>0</v>
      </c>
      <c r="M596" s="23">
        <f>ROUND($J$596,2)</f>
        <v>24.23</v>
      </c>
    </row>
    <row r="597" spans="1:13" ht="23" x14ac:dyDescent="0.35">
      <c r="A597" s="22" t="s">
        <v>31</v>
      </c>
      <c r="B597" s="25" t="s">
        <v>1571</v>
      </c>
      <c r="C597" s="24" t="s">
        <v>39</v>
      </c>
      <c r="D597" s="24" t="s">
        <v>1572</v>
      </c>
      <c r="E597" s="45" t="s">
        <v>1573</v>
      </c>
      <c r="F597" s="25" t="s">
        <v>147</v>
      </c>
      <c r="G597" s="26">
        <v>4.38</v>
      </c>
      <c r="H597" s="26">
        <v>17.41</v>
      </c>
      <c r="I597" s="26" t="s">
        <v>37</v>
      </c>
      <c r="J597" s="36">
        <v>21.26</v>
      </c>
      <c r="K597" s="26">
        <f>ROUND($G$597*$M$597,2)</f>
        <v>93.12</v>
      </c>
      <c r="L597" s="27">
        <f>ROUND($K$597/$E$6,3)</f>
        <v>0</v>
      </c>
      <c r="M597" s="23">
        <f>ROUND($J$597,2)</f>
        <v>21.26</v>
      </c>
    </row>
    <row r="598" spans="1:13" ht="23" x14ac:dyDescent="0.35">
      <c r="A598" s="22" t="s">
        <v>31</v>
      </c>
      <c r="B598" s="25" t="s">
        <v>1574</v>
      </c>
      <c r="C598" s="24" t="s">
        <v>39</v>
      </c>
      <c r="D598" s="24" t="s">
        <v>218</v>
      </c>
      <c r="E598" s="45" t="s">
        <v>219</v>
      </c>
      <c r="F598" s="25" t="s">
        <v>147</v>
      </c>
      <c r="G598" s="26">
        <v>312.26</v>
      </c>
      <c r="H598" s="26">
        <v>14.96</v>
      </c>
      <c r="I598" s="26" t="s">
        <v>37</v>
      </c>
      <c r="J598" s="36">
        <v>18.27</v>
      </c>
      <c r="K598" s="26">
        <f>ROUND($G$598*$M$598,2)</f>
        <v>5704.99</v>
      </c>
      <c r="L598" s="27">
        <f>ROUND($K$598/$E$6,3)</f>
        <v>0</v>
      </c>
      <c r="M598" s="23">
        <f>ROUND($J$598,2)</f>
        <v>18.27</v>
      </c>
    </row>
    <row r="599" spans="1:13" ht="23" x14ac:dyDescent="0.35">
      <c r="A599" s="22" t="s">
        <v>31</v>
      </c>
      <c r="B599" s="25" t="s">
        <v>1575</v>
      </c>
      <c r="C599" s="24" t="s">
        <v>39</v>
      </c>
      <c r="D599" s="24" t="s">
        <v>215</v>
      </c>
      <c r="E599" s="45" t="s">
        <v>216</v>
      </c>
      <c r="F599" s="25" t="s">
        <v>147</v>
      </c>
      <c r="G599" s="26">
        <v>677.03</v>
      </c>
      <c r="H599" s="26">
        <v>22.74</v>
      </c>
      <c r="I599" s="26" t="s">
        <v>37</v>
      </c>
      <c r="J599" s="36">
        <v>27.77</v>
      </c>
      <c r="K599" s="26">
        <f>ROUND($G$599*$M$599,2)</f>
        <v>18801.12</v>
      </c>
      <c r="L599" s="27">
        <f>ROUND($K$599/$E$6,3)</f>
        <v>1E-3</v>
      </c>
      <c r="M599" s="23">
        <f>ROUND($J$599,2)</f>
        <v>27.77</v>
      </c>
    </row>
    <row r="600" spans="1:13" ht="34.5" x14ac:dyDescent="0.35">
      <c r="A600" s="22" t="s">
        <v>31</v>
      </c>
      <c r="B600" s="25" t="s">
        <v>1576</v>
      </c>
      <c r="C600" s="24" t="s">
        <v>39</v>
      </c>
      <c r="D600" s="24" t="s">
        <v>254</v>
      </c>
      <c r="E600" s="45" t="s">
        <v>255</v>
      </c>
      <c r="F600" s="25" t="s">
        <v>80</v>
      </c>
      <c r="G600" s="26">
        <v>19.739999999999998</v>
      </c>
      <c r="H600" s="26">
        <v>826.03</v>
      </c>
      <c r="I600" s="26" t="s">
        <v>37</v>
      </c>
      <c r="J600" s="36">
        <v>1008.75</v>
      </c>
      <c r="K600" s="26">
        <f>ROUND($G$600*$M$600,2)</f>
        <v>19912.73</v>
      </c>
      <c r="L600" s="27">
        <f>ROUND($K$600/$E$6,3)</f>
        <v>1E-3</v>
      </c>
      <c r="M600" s="23">
        <f>ROUND($J$600,2)</f>
        <v>1008.75</v>
      </c>
    </row>
    <row r="601" spans="1:13" x14ac:dyDescent="0.35">
      <c r="A601" s="22" t="s">
        <v>175</v>
      </c>
      <c r="B601" s="41" t="s">
        <v>1577</v>
      </c>
      <c r="C601" s="42"/>
      <c r="D601" s="42" t="s">
        <v>26</v>
      </c>
      <c r="E601" s="50" t="s">
        <v>1578</v>
      </c>
      <c r="F601" s="41"/>
      <c r="G601" s="43"/>
      <c r="H601" s="43"/>
      <c r="I601" s="43"/>
      <c r="J601" s="43"/>
      <c r="K601" s="43">
        <f>SUBTOTAL(9, $K$602:$K$606)</f>
        <v>36132.979999999996</v>
      </c>
      <c r="L601" s="44">
        <f>ROUND($K$601/$E$6,3)</f>
        <v>2E-3</v>
      </c>
      <c r="M601" s="23">
        <v>0</v>
      </c>
    </row>
    <row r="602" spans="1:13" ht="23" x14ac:dyDescent="0.35">
      <c r="A602" s="22" t="s">
        <v>31</v>
      </c>
      <c r="B602" s="25" t="s">
        <v>1579</v>
      </c>
      <c r="C602" s="24" t="s">
        <v>50</v>
      </c>
      <c r="D602" s="24" t="s">
        <v>235</v>
      </c>
      <c r="E602" s="45" t="s">
        <v>236</v>
      </c>
      <c r="F602" s="25" t="s">
        <v>80</v>
      </c>
      <c r="G602" s="26">
        <v>2.2200000000000002</v>
      </c>
      <c r="H602" s="26">
        <v>207.48</v>
      </c>
      <c r="I602" s="26" t="s">
        <v>37</v>
      </c>
      <c r="J602" s="36">
        <v>253.37</v>
      </c>
      <c r="K602" s="26">
        <f>ROUND($G$602*$M$602,2)</f>
        <v>562.48</v>
      </c>
      <c r="L602" s="27">
        <f>ROUND($K$602/$E$6,3)</f>
        <v>0</v>
      </c>
      <c r="M602" s="23">
        <f>ROUND($J$602,2)</f>
        <v>253.37</v>
      </c>
    </row>
    <row r="603" spans="1:13" ht="23" x14ac:dyDescent="0.35">
      <c r="A603" s="22" t="s">
        <v>31</v>
      </c>
      <c r="B603" s="25" t="s">
        <v>1580</v>
      </c>
      <c r="C603" s="24" t="s">
        <v>39</v>
      </c>
      <c r="D603" s="24" t="s">
        <v>238</v>
      </c>
      <c r="E603" s="45" t="s">
        <v>239</v>
      </c>
      <c r="F603" s="25" t="s">
        <v>36</v>
      </c>
      <c r="G603" s="26">
        <v>177.82</v>
      </c>
      <c r="H603" s="26">
        <v>77.91</v>
      </c>
      <c r="I603" s="26" t="s">
        <v>37</v>
      </c>
      <c r="J603" s="36">
        <v>95.14</v>
      </c>
      <c r="K603" s="26">
        <f>ROUND($G$603*$M$603,2)</f>
        <v>16917.79</v>
      </c>
      <c r="L603" s="27">
        <f>ROUND($K$603/$E$6,3)</f>
        <v>1E-3</v>
      </c>
      <c r="M603" s="23">
        <f>ROUND($J$603,2)</f>
        <v>95.14</v>
      </c>
    </row>
    <row r="604" spans="1:13" ht="23" x14ac:dyDescent="0.35">
      <c r="A604" s="22" t="s">
        <v>31</v>
      </c>
      <c r="B604" s="25" t="s">
        <v>1581</v>
      </c>
      <c r="C604" s="24" t="s">
        <v>39</v>
      </c>
      <c r="D604" s="24" t="s">
        <v>244</v>
      </c>
      <c r="E604" s="45" t="s">
        <v>245</v>
      </c>
      <c r="F604" s="25" t="s">
        <v>147</v>
      </c>
      <c r="G604" s="26">
        <v>1.63</v>
      </c>
      <c r="H604" s="26">
        <v>15.15</v>
      </c>
      <c r="I604" s="26" t="s">
        <v>37</v>
      </c>
      <c r="J604" s="36">
        <v>18.5</v>
      </c>
      <c r="K604" s="26">
        <f>ROUND($G$604*$M$604,2)</f>
        <v>30.16</v>
      </c>
      <c r="L604" s="27">
        <f>ROUND($K$604/$E$6,3)</f>
        <v>0</v>
      </c>
      <c r="M604" s="23">
        <f>ROUND($J$604,2)</f>
        <v>18.5</v>
      </c>
    </row>
    <row r="605" spans="1:13" ht="23" x14ac:dyDescent="0.35">
      <c r="A605" s="22" t="s">
        <v>31</v>
      </c>
      <c r="B605" s="25" t="s">
        <v>1582</v>
      </c>
      <c r="C605" s="24" t="s">
        <v>39</v>
      </c>
      <c r="D605" s="24" t="s">
        <v>251</v>
      </c>
      <c r="E605" s="45" t="s">
        <v>252</v>
      </c>
      <c r="F605" s="25" t="s">
        <v>147</v>
      </c>
      <c r="G605" s="26">
        <v>226.77</v>
      </c>
      <c r="H605" s="26">
        <v>18.649999999999999</v>
      </c>
      <c r="I605" s="26" t="s">
        <v>37</v>
      </c>
      <c r="J605" s="36">
        <v>22.78</v>
      </c>
      <c r="K605" s="26">
        <f>ROUND($G$605*$M$605,2)</f>
        <v>5165.82</v>
      </c>
      <c r="L605" s="27">
        <f>ROUND($K$605/$E$6,3)</f>
        <v>0</v>
      </c>
      <c r="M605" s="23">
        <f>ROUND($J$605,2)</f>
        <v>22.78</v>
      </c>
    </row>
    <row r="606" spans="1:13" ht="34.5" x14ac:dyDescent="0.35">
      <c r="A606" s="22" t="s">
        <v>31</v>
      </c>
      <c r="B606" s="25" t="s">
        <v>1583</v>
      </c>
      <c r="C606" s="24" t="s">
        <v>39</v>
      </c>
      <c r="D606" s="24" t="s">
        <v>254</v>
      </c>
      <c r="E606" s="45" t="s">
        <v>255</v>
      </c>
      <c r="F606" s="25" t="s">
        <v>80</v>
      </c>
      <c r="G606" s="26">
        <v>13.34</v>
      </c>
      <c r="H606" s="26">
        <v>826.03</v>
      </c>
      <c r="I606" s="26" t="s">
        <v>37</v>
      </c>
      <c r="J606" s="36">
        <v>1008.75</v>
      </c>
      <c r="K606" s="26">
        <f>ROUND($G$606*$M$606,2)</f>
        <v>13456.73</v>
      </c>
      <c r="L606" s="27">
        <f>ROUND($K$606/$E$6,3)</f>
        <v>1E-3</v>
      </c>
      <c r="M606" s="23">
        <f>ROUND($J$606,2)</f>
        <v>1008.75</v>
      </c>
    </row>
    <row r="607" spans="1:13" x14ac:dyDescent="0.35">
      <c r="A607" s="22" t="s">
        <v>28</v>
      </c>
      <c r="B607" s="32" t="s">
        <v>1584</v>
      </c>
      <c r="C607" s="33"/>
      <c r="D607" s="33" t="s">
        <v>26</v>
      </c>
      <c r="E607" s="48" t="s">
        <v>1585</v>
      </c>
      <c r="F607" s="32"/>
      <c r="G607" s="34"/>
      <c r="H607" s="34"/>
      <c r="I607" s="34"/>
      <c r="J607" s="34"/>
      <c r="K607" s="34">
        <f>SUBTOTAL(9, $K$608:$K$665)</f>
        <v>1245016.08</v>
      </c>
      <c r="L607" s="35">
        <f>ROUND($K$607/$E$6,3)</f>
        <v>7.3999999999999996E-2</v>
      </c>
      <c r="M607" s="23">
        <v>0</v>
      </c>
    </row>
    <row r="608" spans="1:13" x14ac:dyDescent="0.35">
      <c r="A608" s="22" t="s">
        <v>175</v>
      </c>
      <c r="B608" s="41" t="s">
        <v>1586</v>
      </c>
      <c r="C608" s="42"/>
      <c r="D608" s="42" t="s">
        <v>26</v>
      </c>
      <c r="E608" s="50" t="s">
        <v>259</v>
      </c>
      <c r="F608" s="41"/>
      <c r="G608" s="43"/>
      <c r="H608" s="43"/>
      <c r="I608" s="43"/>
      <c r="J608" s="43"/>
      <c r="K608" s="43">
        <f>SUBTOTAL(9, $K$609:$K$615)</f>
        <v>324806.64</v>
      </c>
      <c r="L608" s="44">
        <f>ROUND($K$608/$E$6,3)</f>
        <v>1.9E-2</v>
      </c>
      <c r="M608" s="23">
        <v>0</v>
      </c>
    </row>
    <row r="609" spans="1:13" ht="34.5" x14ac:dyDescent="0.35">
      <c r="A609" s="22" t="s">
        <v>31</v>
      </c>
      <c r="B609" s="25" t="s">
        <v>1587</v>
      </c>
      <c r="C609" s="24" t="s">
        <v>39</v>
      </c>
      <c r="D609" s="24" t="s">
        <v>261</v>
      </c>
      <c r="E609" s="45" t="s">
        <v>262</v>
      </c>
      <c r="F609" s="25" t="s">
        <v>36</v>
      </c>
      <c r="G609" s="26">
        <v>1208.58</v>
      </c>
      <c r="H609" s="26">
        <v>74.42</v>
      </c>
      <c r="I609" s="26" t="s">
        <v>37</v>
      </c>
      <c r="J609" s="36">
        <v>90.88</v>
      </c>
      <c r="K609" s="26">
        <f>ROUND($G$609*$M$609,2)</f>
        <v>109835.75</v>
      </c>
      <c r="L609" s="27">
        <f>ROUND($K$609/$E$6,3)</f>
        <v>7.0000000000000001E-3</v>
      </c>
      <c r="M609" s="23">
        <f>ROUND($J$609,2)</f>
        <v>90.88</v>
      </c>
    </row>
    <row r="610" spans="1:13" ht="34.5" x14ac:dyDescent="0.35">
      <c r="A610" s="22" t="s">
        <v>31</v>
      </c>
      <c r="B610" s="25" t="s">
        <v>1588</v>
      </c>
      <c r="C610" s="24" t="s">
        <v>39</v>
      </c>
      <c r="D610" s="24" t="s">
        <v>304</v>
      </c>
      <c r="E610" s="45" t="s">
        <v>305</v>
      </c>
      <c r="F610" s="25" t="s">
        <v>147</v>
      </c>
      <c r="G610" s="26">
        <v>3.98</v>
      </c>
      <c r="H610" s="26">
        <v>13.9</v>
      </c>
      <c r="I610" s="26" t="s">
        <v>37</v>
      </c>
      <c r="J610" s="36">
        <v>16.97</v>
      </c>
      <c r="K610" s="26">
        <f>ROUND($G$610*$M$610,2)</f>
        <v>67.540000000000006</v>
      </c>
      <c r="L610" s="27">
        <f>ROUND($K$610/$E$6,3)</f>
        <v>0</v>
      </c>
      <c r="M610" s="23">
        <f>ROUND($J$610,2)</f>
        <v>16.97</v>
      </c>
    </row>
    <row r="611" spans="1:13" ht="34.5" x14ac:dyDescent="0.35">
      <c r="A611" s="22" t="s">
        <v>31</v>
      </c>
      <c r="B611" s="25" t="s">
        <v>1589</v>
      </c>
      <c r="C611" s="24" t="s">
        <v>39</v>
      </c>
      <c r="D611" s="24" t="s">
        <v>264</v>
      </c>
      <c r="E611" s="45" t="s">
        <v>265</v>
      </c>
      <c r="F611" s="25" t="s">
        <v>147</v>
      </c>
      <c r="G611" s="26">
        <v>2348.5700000000002</v>
      </c>
      <c r="H611" s="26">
        <v>11.15</v>
      </c>
      <c r="I611" s="26" t="s">
        <v>37</v>
      </c>
      <c r="J611" s="36">
        <v>13.62</v>
      </c>
      <c r="K611" s="26">
        <f>ROUND($G$611*$M$611,2)</f>
        <v>31987.52</v>
      </c>
      <c r="L611" s="27">
        <f>ROUND($K$611/$E$6,3)</f>
        <v>2E-3</v>
      </c>
      <c r="M611" s="23">
        <f>ROUND($J$611,2)</f>
        <v>13.62</v>
      </c>
    </row>
    <row r="612" spans="1:13" ht="34.5" x14ac:dyDescent="0.35">
      <c r="A612" s="22" t="s">
        <v>31</v>
      </c>
      <c r="B612" s="25" t="s">
        <v>1590</v>
      </c>
      <c r="C612" s="24" t="s">
        <v>39</v>
      </c>
      <c r="D612" s="24" t="s">
        <v>267</v>
      </c>
      <c r="E612" s="45" t="s">
        <v>268</v>
      </c>
      <c r="F612" s="25" t="s">
        <v>147</v>
      </c>
      <c r="G612" s="26">
        <v>2215.98</v>
      </c>
      <c r="H612" s="26">
        <v>9.2799999999999994</v>
      </c>
      <c r="I612" s="26" t="s">
        <v>37</v>
      </c>
      <c r="J612" s="36">
        <v>11.33</v>
      </c>
      <c r="K612" s="26">
        <f>ROUND($G$612*$M$612,2)</f>
        <v>25107.05</v>
      </c>
      <c r="L612" s="27">
        <f>ROUND($K$612/$E$6,3)</f>
        <v>1E-3</v>
      </c>
      <c r="M612" s="23">
        <f>ROUND($J$612,2)</f>
        <v>11.33</v>
      </c>
    </row>
    <row r="613" spans="1:13" ht="34.5" x14ac:dyDescent="0.35">
      <c r="A613" s="22" t="s">
        <v>31</v>
      </c>
      <c r="B613" s="25" t="s">
        <v>1591</v>
      </c>
      <c r="C613" s="24" t="s">
        <v>39</v>
      </c>
      <c r="D613" s="24" t="s">
        <v>1592</v>
      </c>
      <c r="E613" s="45" t="s">
        <v>1593</v>
      </c>
      <c r="F613" s="25" t="s">
        <v>147</v>
      </c>
      <c r="G613" s="26">
        <v>3278.77</v>
      </c>
      <c r="H613" s="26">
        <v>8.89</v>
      </c>
      <c r="I613" s="26" t="s">
        <v>37</v>
      </c>
      <c r="J613" s="36">
        <v>10.86</v>
      </c>
      <c r="K613" s="26">
        <f>ROUND($G$613*$M$613,2)</f>
        <v>35607.440000000002</v>
      </c>
      <c r="L613" s="27">
        <f>ROUND($K$613/$E$6,3)</f>
        <v>2E-3</v>
      </c>
      <c r="M613" s="23">
        <f>ROUND($J$613,2)</f>
        <v>10.86</v>
      </c>
    </row>
    <row r="614" spans="1:13" ht="34.5" x14ac:dyDescent="0.35">
      <c r="A614" s="22" t="s">
        <v>31</v>
      </c>
      <c r="B614" s="25" t="s">
        <v>1594</v>
      </c>
      <c r="C614" s="24" t="s">
        <v>39</v>
      </c>
      <c r="D614" s="24" t="s">
        <v>270</v>
      </c>
      <c r="E614" s="45" t="s">
        <v>271</v>
      </c>
      <c r="F614" s="25" t="s">
        <v>147</v>
      </c>
      <c r="G614" s="26">
        <v>2123.2199999999998</v>
      </c>
      <c r="H614" s="26">
        <v>15.28</v>
      </c>
      <c r="I614" s="26" t="s">
        <v>37</v>
      </c>
      <c r="J614" s="36">
        <v>18.66</v>
      </c>
      <c r="K614" s="26">
        <f>ROUND($G$614*$M$614,2)</f>
        <v>39619.29</v>
      </c>
      <c r="L614" s="27">
        <f>ROUND($K$614/$E$6,3)</f>
        <v>2E-3</v>
      </c>
      <c r="M614" s="23">
        <f>ROUND($J$614,2)</f>
        <v>18.66</v>
      </c>
    </row>
    <row r="615" spans="1:13" ht="23" x14ac:dyDescent="0.35">
      <c r="A615" s="22" t="s">
        <v>31</v>
      </c>
      <c r="B615" s="25" t="s">
        <v>1595</v>
      </c>
      <c r="C615" s="24" t="s">
        <v>50</v>
      </c>
      <c r="D615" s="24" t="s">
        <v>1596</v>
      </c>
      <c r="E615" s="45" t="s">
        <v>1597</v>
      </c>
      <c r="F615" s="25" t="s">
        <v>80</v>
      </c>
      <c r="G615" s="26">
        <v>87.8</v>
      </c>
      <c r="H615" s="26">
        <v>770.2</v>
      </c>
      <c r="I615" s="26" t="s">
        <v>37</v>
      </c>
      <c r="J615" s="36">
        <v>940.57</v>
      </c>
      <c r="K615" s="26">
        <f>ROUND($G$615*$M$615,2)</f>
        <v>82582.05</v>
      </c>
      <c r="L615" s="27">
        <f>ROUND($K$615/$E$6,3)</f>
        <v>5.0000000000000001E-3</v>
      </c>
      <c r="M615" s="23">
        <f>ROUND($J$615,2)</f>
        <v>940.57</v>
      </c>
    </row>
    <row r="616" spans="1:13" x14ac:dyDescent="0.35">
      <c r="A616" s="22" t="s">
        <v>175</v>
      </c>
      <c r="B616" s="41" t="s">
        <v>1598</v>
      </c>
      <c r="C616" s="42"/>
      <c r="D616" s="42" t="s">
        <v>26</v>
      </c>
      <c r="E616" s="50" t="s">
        <v>1599</v>
      </c>
      <c r="F616" s="41"/>
      <c r="G616" s="43"/>
      <c r="H616" s="43"/>
      <c r="I616" s="43"/>
      <c r="J616" s="43"/>
      <c r="K616" s="43">
        <f>SUBTOTAL(9, $K$617:$K$620)</f>
        <v>23402.670000000002</v>
      </c>
      <c r="L616" s="44">
        <f>ROUND($K$616/$E$6,3)</f>
        <v>1E-3</v>
      </c>
      <c r="M616" s="23">
        <v>0</v>
      </c>
    </row>
    <row r="617" spans="1:13" ht="34.5" x14ac:dyDescent="0.35">
      <c r="A617" s="22" t="s">
        <v>31</v>
      </c>
      <c r="B617" s="25" t="s">
        <v>1600</v>
      </c>
      <c r="C617" s="24" t="s">
        <v>39</v>
      </c>
      <c r="D617" s="24" t="s">
        <v>261</v>
      </c>
      <c r="E617" s="45" t="s">
        <v>262</v>
      </c>
      <c r="F617" s="25" t="s">
        <v>36</v>
      </c>
      <c r="G617" s="26">
        <v>99.22</v>
      </c>
      <c r="H617" s="26">
        <v>74.42</v>
      </c>
      <c r="I617" s="26" t="s">
        <v>37</v>
      </c>
      <c r="J617" s="36">
        <v>90.88</v>
      </c>
      <c r="K617" s="26">
        <f>ROUND($G$617*$M$617,2)</f>
        <v>9017.11</v>
      </c>
      <c r="L617" s="27">
        <f>ROUND($K$617/$E$6,3)</f>
        <v>1E-3</v>
      </c>
      <c r="M617" s="23">
        <f>ROUND($J$617,2)</f>
        <v>90.88</v>
      </c>
    </row>
    <row r="618" spans="1:13" ht="34.5" x14ac:dyDescent="0.35">
      <c r="A618" s="22" t="s">
        <v>31</v>
      </c>
      <c r="B618" s="25" t="s">
        <v>1601</v>
      </c>
      <c r="C618" s="24" t="s">
        <v>39</v>
      </c>
      <c r="D618" s="24" t="s">
        <v>264</v>
      </c>
      <c r="E618" s="45" t="s">
        <v>265</v>
      </c>
      <c r="F618" s="25" t="s">
        <v>147</v>
      </c>
      <c r="G618" s="26">
        <v>536.77</v>
      </c>
      <c r="H618" s="26">
        <v>11.15</v>
      </c>
      <c r="I618" s="26" t="s">
        <v>37</v>
      </c>
      <c r="J618" s="36">
        <v>13.62</v>
      </c>
      <c r="K618" s="26">
        <f>ROUND($G$618*$M$618,2)</f>
        <v>7310.81</v>
      </c>
      <c r="L618" s="27">
        <f>ROUND($K$618/$E$6,3)</f>
        <v>0</v>
      </c>
      <c r="M618" s="23">
        <f>ROUND($J$618,2)</f>
        <v>13.62</v>
      </c>
    </row>
    <row r="619" spans="1:13" ht="34.5" x14ac:dyDescent="0.35">
      <c r="A619" s="22" t="s">
        <v>31</v>
      </c>
      <c r="B619" s="25" t="s">
        <v>1602</v>
      </c>
      <c r="C619" s="24" t="s">
        <v>39</v>
      </c>
      <c r="D619" s="24" t="s">
        <v>270</v>
      </c>
      <c r="E619" s="45" t="s">
        <v>271</v>
      </c>
      <c r="F619" s="25" t="s">
        <v>147</v>
      </c>
      <c r="G619" s="26">
        <v>133.16</v>
      </c>
      <c r="H619" s="26">
        <v>15.28</v>
      </c>
      <c r="I619" s="26" t="s">
        <v>37</v>
      </c>
      <c r="J619" s="36">
        <v>18.66</v>
      </c>
      <c r="K619" s="26">
        <f>ROUND($G$619*$M$619,2)</f>
        <v>2484.77</v>
      </c>
      <c r="L619" s="27">
        <f>ROUND($K$619/$E$6,3)</f>
        <v>0</v>
      </c>
      <c r="M619" s="23">
        <f>ROUND($J$619,2)</f>
        <v>18.66</v>
      </c>
    </row>
    <row r="620" spans="1:13" ht="23" x14ac:dyDescent="0.35">
      <c r="A620" s="22" t="s">
        <v>31</v>
      </c>
      <c r="B620" s="25" t="s">
        <v>1603</v>
      </c>
      <c r="C620" s="24" t="s">
        <v>50</v>
      </c>
      <c r="D620" s="24" t="s">
        <v>1596</v>
      </c>
      <c r="E620" s="45" t="s">
        <v>1597</v>
      </c>
      <c r="F620" s="25" t="s">
        <v>80</v>
      </c>
      <c r="G620" s="26">
        <v>4.88</v>
      </c>
      <c r="H620" s="26">
        <v>770.2</v>
      </c>
      <c r="I620" s="26" t="s">
        <v>37</v>
      </c>
      <c r="J620" s="36">
        <v>940.57</v>
      </c>
      <c r="K620" s="26">
        <f>ROUND($G$620*$M$620,2)</f>
        <v>4589.9799999999996</v>
      </c>
      <c r="L620" s="27">
        <f>ROUND($K$620/$E$6,3)</f>
        <v>0</v>
      </c>
      <c r="M620" s="23">
        <f>ROUND($J$620,2)</f>
        <v>940.57</v>
      </c>
    </row>
    <row r="621" spans="1:13" x14ac:dyDescent="0.35">
      <c r="A621" s="22" t="s">
        <v>175</v>
      </c>
      <c r="B621" s="41" t="s">
        <v>1604</v>
      </c>
      <c r="C621" s="42"/>
      <c r="D621" s="42" t="s">
        <v>26</v>
      </c>
      <c r="E621" s="50" t="s">
        <v>1605</v>
      </c>
      <c r="F621" s="41"/>
      <c r="G621" s="43"/>
      <c r="H621" s="43"/>
      <c r="I621" s="43"/>
      <c r="J621" s="43"/>
      <c r="K621" s="43">
        <f>SUBTOTAL(9, $K$622:$K$625)</f>
        <v>4418.13</v>
      </c>
      <c r="L621" s="44">
        <f>ROUND($K$621/$E$6,3)</f>
        <v>0</v>
      </c>
      <c r="M621" s="23">
        <v>0</v>
      </c>
    </row>
    <row r="622" spans="1:13" ht="34.5" x14ac:dyDescent="0.35">
      <c r="A622" s="22" t="s">
        <v>31</v>
      </c>
      <c r="B622" s="25" t="s">
        <v>1606</v>
      </c>
      <c r="C622" s="24" t="s">
        <v>39</v>
      </c>
      <c r="D622" s="24" t="s">
        <v>261</v>
      </c>
      <c r="E622" s="45" t="s">
        <v>262</v>
      </c>
      <c r="F622" s="25" t="s">
        <v>36</v>
      </c>
      <c r="G622" s="26">
        <v>18</v>
      </c>
      <c r="H622" s="26">
        <v>74.42</v>
      </c>
      <c r="I622" s="26" t="s">
        <v>37</v>
      </c>
      <c r="J622" s="36">
        <v>90.88</v>
      </c>
      <c r="K622" s="26">
        <f>ROUND($G$622*$M$622,2)</f>
        <v>1635.84</v>
      </c>
      <c r="L622" s="27">
        <f>ROUND($K$622/$E$6,3)</f>
        <v>0</v>
      </c>
      <c r="M622" s="23">
        <f>ROUND($J$622,2)</f>
        <v>90.88</v>
      </c>
    </row>
    <row r="623" spans="1:13" ht="34.5" x14ac:dyDescent="0.35">
      <c r="A623" s="22" t="s">
        <v>31</v>
      </c>
      <c r="B623" s="25" t="s">
        <v>1607</v>
      </c>
      <c r="C623" s="24" t="s">
        <v>39</v>
      </c>
      <c r="D623" s="24" t="s">
        <v>264</v>
      </c>
      <c r="E623" s="45" t="s">
        <v>265</v>
      </c>
      <c r="F623" s="25" t="s">
        <v>147</v>
      </c>
      <c r="G623" s="26">
        <v>79.44</v>
      </c>
      <c r="H623" s="26">
        <v>11.15</v>
      </c>
      <c r="I623" s="26" t="s">
        <v>37</v>
      </c>
      <c r="J623" s="36">
        <v>13.62</v>
      </c>
      <c r="K623" s="26">
        <f>ROUND($G$623*$M$623,2)</f>
        <v>1081.97</v>
      </c>
      <c r="L623" s="27">
        <f>ROUND($K$623/$E$6,3)</f>
        <v>0</v>
      </c>
      <c r="M623" s="23">
        <f>ROUND($J$623,2)</f>
        <v>13.62</v>
      </c>
    </row>
    <row r="624" spans="1:13" ht="34.5" x14ac:dyDescent="0.35">
      <c r="A624" s="22" t="s">
        <v>31</v>
      </c>
      <c r="B624" s="25" t="s">
        <v>1608</v>
      </c>
      <c r="C624" s="24" t="s">
        <v>39</v>
      </c>
      <c r="D624" s="24" t="s">
        <v>270</v>
      </c>
      <c r="E624" s="45" t="s">
        <v>271</v>
      </c>
      <c r="F624" s="25" t="s">
        <v>147</v>
      </c>
      <c r="G624" s="26">
        <v>27.61</v>
      </c>
      <c r="H624" s="26">
        <v>15.28</v>
      </c>
      <c r="I624" s="26" t="s">
        <v>37</v>
      </c>
      <c r="J624" s="36">
        <v>18.66</v>
      </c>
      <c r="K624" s="26">
        <f>ROUND($G$624*$M$624,2)</f>
        <v>515.20000000000005</v>
      </c>
      <c r="L624" s="27">
        <f>ROUND($K$624/$E$6,3)</f>
        <v>0</v>
      </c>
      <c r="M624" s="23">
        <f>ROUND($J$624,2)</f>
        <v>18.66</v>
      </c>
    </row>
    <row r="625" spans="1:13" ht="23" x14ac:dyDescent="0.35">
      <c r="A625" s="22" t="s">
        <v>31</v>
      </c>
      <c r="B625" s="25" t="s">
        <v>1609</v>
      </c>
      <c r="C625" s="24" t="s">
        <v>50</v>
      </c>
      <c r="D625" s="24" t="s">
        <v>1596</v>
      </c>
      <c r="E625" s="45" t="s">
        <v>1610</v>
      </c>
      <c r="F625" s="25" t="s">
        <v>80</v>
      </c>
      <c r="G625" s="26">
        <v>1.26</v>
      </c>
      <c r="H625" s="26">
        <v>770.2</v>
      </c>
      <c r="I625" s="26" t="s">
        <v>37</v>
      </c>
      <c r="J625" s="36">
        <v>940.57</v>
      </c>
      <c r="K625" s="26">
        <f>ROUND($G$625*$M$625,2)</f>
        <v>1185.1199999999999</v>
      </c>
      <c r="L625" s="27">
        <f>ROUND($K$625/$E$6,3)</f>
        <v>0</v>
      </c>
      <c r="M625" s="23">
        <f>ROUND($J$625,2)</f>
        <v>940.57</v>
      </c>
    </row>
    <row r="626" spans="1:13" x14ac:dyDescent="0.35">
      <c r="A626" s="22" t="s">
        <v>175</v>
      </c>
      <c r="B626" s="41" t="s">
        <v>1611</v>
      </c>
      <c r="C626" s="42"/>
      <c r="D626" s="42" t="s">
        <v>26</v>
      </c>
      <c r="E626" s="50" t="s">
        <v>276</v>
      </c>
      <c r="F626" s="41"/>
      <c r="G626" s="43"/>
      <c r="H626" s="43"/>
      <c r="I626" s="43"/>
      <c r="J626" s="43"/>
      <c r="K626" s="43">
        <f>SUBTOTAL(9, $K$627:$K$635)</f>
        <v>532826.53</v>
      </c>
      <c r="L626" s="44">
        <f>ROUND($K$626/$E$6,3)</f>
        <v>3.2000000000000001E-2</v>
      </c>
      <c r="M626" s="23">
        <v>0</v>
      </c>
    </row>
    <row r="627" spans="1:13" ht="34.5" x14ac:dyDescent="0.35">
      <c r="A627" s="22" t="s">
        <v>31</v>
      </c>
      <c r="B627" s="25" t="s">
        <v>1612</v>
      </c>
      <c r="C627" s="24" t="s">
        <v>39</v>
      </c>
      <c r="D627" s="24" t="s">
        <v>278</v>
      </c>
      <c r="E627" s="45" t="s">
        <v>279</v>
      </c>
      <c r="F627" s="25" t="s">
        <v>36</v>
      </c>
      <c r="G627" s="26">
        <v>1974.05</v>
      </c>
      <c r="H627" s="26">
        <v>85.91</v>
      </c>
      <c r="I627" s="26" t="s">
        <v>37</v>
      </c>
      <c r="J627" s="36">
        <v>104.91</v>
      </c>
      <c r="K627" s="26">
        <f>ROUND($G$627*$M$627,2)</f>
        <v>207097.59</v>
      </c>
      <c r="L627" s="27">
        <f>ROUND($K$627/$E$6,3)</f>
        <v>1.2E-2</v>
      </c>
      <c r="M627" s="23">
        <f>ROUND($J$627,2)</f>
        <v>104.91</v>
      </c>
    </row>
    <row r="628" spans="1:13" ht="34.5" x14ac:dyDescent="0.35">
      <c r="A628" s="22" t="s">
        <v>31</v>
      </c>
      <c r="B628" s="25" t="s">
        <v>1613</v>
      </c>
      <c r="C628" s="24" t="s">
        <v>39</v>
      </c>
      <c r="D628" s="24" t="s">
        <v>304</v>
      </c>
      <c r="E628" s="45" t="s">
        <v>305</v>
      </c>
      <c r="F628" s="25" t="s">
        <v>147</v>
      </c>
      <c r="G628" s="26">
        <v>702.79</v>
      </c>
      <c r="H628" s="26">
        <v>13.9</v>
      </c>
      <c r="I628" s="26" t="s">
        <v>37</v>
      </c>
      <c r="J628" s="36">
        <v>16.97</v>
      </c>
      <c r="K628" s="26">
        <f>ROUND($G$628*$M$628,2)</f>
        <v>11926.35</v>
      </c>
      <c r="L628" s="27">
        <f>ROUND($K$628/$E$6,3)</f>
        <v>1E-3</v>
      </c>
      <c r="M628" s="23">
        <f>ROUND($J$628,2)</f>
        <v>16.97</v>
      </c>
    </row>
    <row r="629" spans="1:13" ht="34.5" x14ac:dyDescent="0.35">
      <c r="A629" s="22" t="s">
        <v>31</v>
      </c>
      <c r="B629" s="25" t="s">
        <v>1614</v>
      </c>
      <c r="C629" s="24" t="s">
        <v>39</v>
      </c>
      <c r="D629" s="24" t="s">
        <v>281</v>
      </c>
      <c r="E629" s="45" t="s">
        <v>282</v>
      </c>
      <c r="F629" s="25" t="s">
        <v>147</v>
      </c>
      <c r="G629" s="26">
        <v>1288.0999999999999</v>
      </c>
      <c r="H629" s="26">
        <v>12.71</v>
      </c>
      <c r="I629" s="26" t="s">
        <v>37</v>
      </c>
      <c r="J629" s="36">
        <v>15.52</v>
      </c>
      <c r="K629" s="26">
        <f>ROUND($G$629*$M$629,2)</f>
        <v>19991.310000000001</v>
      </c>
      <c r="L629" s="27">
        <f>ROUND($K$629/$E$6,3)</f>
        <v>1E-3</v>
      </c>
      <c r="M629" s="23">
        <f>ROUND($J$629,2)</f>
        <v>15.52</v>
      </c>
    </row>
    <row r="630" spans="1:13" ht="34.5" x14ac:dyDescent="0.35">
      <c r="A630" s="22" t="s">
        <v>31</v>
      </c>
      <c r="B630" s="25" t="s">
        <v>1615</v>
      </c>
      <c r="C630" s="24" t="s">
        <v>39</v>
      </c>
      <c r="D630" s="24" t="s">
        <v>264</v>
      </c>
      <c r="E630" s="45" t="s">
        <v>265</v>
      </c>
      <c r="F630" s="25" t="s">
        <v>147</v>
      </c>
      <c r="G630" s="26">
        <v>2209.9899999999998</v>
      </c>
      <c r="H630" s="26">
        <v>11.15</v>
      </c>
      <c r="I630" s="26" t="s">
        <v>37</v>
      </c>
      <c r="J630" s="36">
        <v>13.62</v>
      </c>
      <c r="K630" s="26">
        <f>ROUND($G$630*$M$630,2)</f>
        <v>30100.06</v>
      </c>
      <c r="L630" s="27">
        <f>ROUND($K$630/$E$6,3)</f>
        <v>2E-3</v>
      </c>
      <c r="M630" s="23">
        <f>ROUND($J$630,2)</f>
        <v>13.62</v>
      </c>
    </row>
    <row r="631" spans="1:13" ht="34.5" x14ac:dyDescent="0.35">
      <c r="A631" s="22" t="s">
        <v>31</v>
      </c>
      <c r="B631" s="25" t="s">
        <v>1616</v>
      </c>
      <c r="C631" s="24" t="s">
        <v>39</v>
      </c>
      <c r="D631" s="24" t="s">
        <v>267</v>
      </c>
      <c r="E631" s="45" t="s">
        <v>268</v>
      </c>
      <c r="F631" s="25" t="s">
        <v>147</v>
      </c>
      <c r="G631" s="26">
        <v>2774.1</v>
      </c>
      <c r="H631" s="26">
        <v>9.2799999999999994</v>
      </c>
      <c r="I631" s="26" t="s">
        <v>37</v>
      </c>
      <c r="J631" s="36">
        <v>11.33</v>
      </c>
      <c r="K631" s="26">
        <f>ROUND($G$631*$M$631,2)</f>
        <v>31430.55</v>
      </c>
      <c r="L631" s="27">
        <f>ROUND($K$631/$E$6,3)</f>
        <v>2E-3</v>
      </c>
      <c r="M631" s="23">
        <f>ROUND($J$631,2)</f>
        <v>11.33</v>
      </c>
    </row>
    <row r="632" spans="1:13" ht="34.5" x14ac:dyDescent="0.35">
      <c r="A632" s="22" t="s">
        <v>31</v>
      </c>
      <c r="B632" s="25" t="s">
        <v>1617</v>
      </c>
      <c r="C632" s="24" t="s">
        <v>39</v>
      </c>
      <c r="D632" s="24" t="s">
        <v>1592</v>
      </c>
      <c r="E632" s="45" t="s">
        <v>1593</v>
      </c>
      <c r="F632" s="25" t="s">
        <v>147</v>
      </c>
      <c r="G632" s="26">
        <v>3482.66</v>
      </c>
      <c r="H632" s="26">
        <v>8.89</v>
      </c>
      <c r="I632" s="26" t="s">
        <v>37</v>
      </c>
      <c r="J632" s="36">
        <v>10.86</v>
      </c>
      <c r="K632" s="26">
        <f>ROUND($G$632*$M$632,2)</f>
        <v>37821.69</v>
      </c>
      <c r="L632" s="27">
        <f>ROUND($K$632/$E$6,3)</f>
        <v>2E-3</v>
      </c>
      <c r="M632" s="23">
        <f>ROUND($J$632,2)</f>
        <v>10.86</v>
      </c>
    </row>
    <row r="633" spans="1:13" ht="34.5" x14ac:dyDescent="0.35">
      <c r="A633" s="22" t="s">
        <v>31</v>
      </c>
      <c r="B633" s="25" t="s">
        <v>1618</v>
      </c>
      <c r="C633" s="24" t="s">
        <v>39</v>
      </c>
      <c r="D633" s="24" t="s">
        <v>1619</v>
      </c>
      <c r="E633" s="45" t="s">
        <v>1620</v>
      </c>
      <c r="F633" s="25" t="s">
        <v>147</v>
      </c>
      <c r="G633" s="26">
        <v>594.48</v>
      </c>
      <c r="H633" s="26">
        <v>10.01</v>
      </c>
      <c r="I633" s="26" t="s">
        <v>37</v>
      </c>
      <c r="J633" s="36">
        <v>12.22</v>
      </c>
      <c r="K633" s="26">
        <f>ROUND($G$633*$M$633,2)</f>
        <v>7264.55</v>
      </c>
      <c r="L633" s="27">
        <f>ROUND($K$633/$E$6,3)</f>
        <v>0</v>
      </c>
      <c r="M633" s="23">
        <f>ROUND($J$633,2)</f>
        <v>12.22</v>
      </c>
    </row>
    <row r="634" spans="1:13" ht="34.5" x14ac:dyDescent="0.35">
      <c r="A634" s="22" t="s">
        <v>31</v>
      </c>
      <c r="B634" s="25" t="s">
        <v>1621</v>
      </c>
      <c r="C634" s="24" t="s">
        <v>39</v>
      </c>
      <c r="D634" s="24" t="s">
        <v>270</v>
      </c>
      <c r="E634" s="45" t="s">
        <v>271</v>
      </c>
      <c r="F634" s="25" t="s">
        <v>147</v>
      </c>
      <c r="G634" s="26">
        <v>2379.7800000000002</v>
      </c>
      <c r="H634" s="26">
        <v>15.28</v>
      </c>
      <c r="I634" s="26" t="s">
        <v>37</v>
      </c>
      <c r="J634" s="36">
        <v>18.66</v>
      </c>
      <c r="K634" s="26">
        <f>ROUND($G$634*$M$634,2)</f>
        <v>44406.69</v>
      </c>
      <c r="L634" s="27">
        <f>ROUND($K$634/$E$6,3)</f>
        <v>3.0000000000000001E-3</v>
      </c>
      <c r="M634" s="23">
        <f>ROUND($J$634,2)</f>
        <v>18.66</v>
      </c>
    </row>
    <row r="635" spans="1:13" ht="34.5" x14ac:dyDescent="0.35">
      <c r="A635" s="22" t="s">
        <v>31</v>
      </c>
      <c r="B635" s="25" t="s">
        <v>1622</v>
      </c>
      <c r="C635" s="24" t="s">
        <v>50</v>
      </c>
      <c r="D635" s="24" t="s">
        <v>1623</v>
      </c>
      <c r="E635" s="45" t="s">
        <v>1624</v>
      </c>
      <c r="F635" s="25" t="s">
        <v>80</v>
      </c>
      <c r="G635" s="26">
        <v>151.47</v>
      </c>
      <c r="H635" s="26">
        <v>771.93</v>
      </c>
      <c r="I635" s="26" t="s">
        <v>37</v>
      </c>
      <c r="J635" s="36">
        <v>942.68</v>
      </c>
      <c r="K635" s="26">
        <f>ROUND($G$635*$M$635,2)</f>
        <v>142787.74</v>
      </c>
      <c r="L635" s="27">
        <f>ROUND($K$635/$E$6,3)</f>
        <v>8.9999999999999993E-3</v>
      </c>
      <c r="M635" s="23">
        <f>ROUND($J$635,2)</f>
        <v>942.68</v>
      </c>
    </row>
    <row r="636" spans="1:13" x14ac:dyDescent="0.35">
      <c r="A636" s="22" t="s">
        <v>175</v>
      </c>
      <c r="B636" s="41" t="s">
        <v>1625</v>
      </c>
      <c r="C636" s="42"/>
      <c r="D636" s="42" t="s">
        <v>26</v>
      </c>
      <c r="E636" s="50" t="s">
        <v>1626</v>
      </c>
      <c r="F636" s="41"/>
      <c r="G636" s="43"/>
      <c r="H636" s="43"/>
      <c r="I636" s="43"/>
      <c r="J636" s="43"/>
      <c r="K636" s="43">
        <f>SUBTOTAL(9, $K$637:$K$642)</f>
        <v>53670.770000000004</v>
      </c>
      <c r="L636" s="44">
        <f>ROUND($K$636/$E$6,3)</f>
        <v>3.0000000000000001E-3</v>
      </c>
      <c r="M636" s="23">
        <v>0</v>
      </c>
    </row>
    <row r="637" spans="1:13" ht="34.5" x14ac:dyDescent="0.35">
      <c r="A637" s="22" t="s">
        <v>31</v>
      </c>
      <c r="B637" s="25" t="s">
        <v>1627</v>
      </c>
      <c r="C637" s="24" t="s">
        <v>39</v>
      </c>
      <c r="D637" s="24" t="s">
        <v>278</v>
      </c>
      <c r="E637" s="45" t="s">
        <v>279</v>
      </c>
      <c r="F637" s="25" t="s">
        <v>36</v>
      </c>
      <c r="G637" s="26">
        <v>239.41</v>
      </c>
      <c r="H637" s="26">
        <v>85.91</v>
      </c>
      <c r="I637" s="26" t="s">
        <v>37</v>
      </c>
      <c r="J637" s="36">
        <v>104.91</v>
      </c>
      <c r="K637" s="26">
        <f>ROUND($G$637*$M$637,2)</f>
        <v>25116.5</v>
      </c>
      <c r="L637" s="27">
        <f>ROUND($K$637/$E$6,3)</f>
        <v>1E-3</v>
      </c>
      <c r="M637" s="23">
        <f>ROUND($J$637,2)</f>
        <v>104.91</v>
      </c>
    </row>
    <row r="638" spans="1:13" ht="34.5" x14ac:dyDescent="0.35">
      <c r="A638" s="22" t="s">
        <v>31</v>
      </c>
      <c r="B638" s="25" t="s">
        <v>1628</v>
      </c>
      <c r="C638" s="24" t="s">
        <v>39</v>
      </c>
      <c r="D638" s="24" t="s">
        <v>281</v>
      </c>
      <c r="E638" s="45" t="s">
        <v>282</v>
      </c>
      <c r="F638" s="25" t="s">
        <v>147</v>
      </c>
      <c r="G638" s="26">
        <v>435.42</v>
      </c>
      <c r="H638" s="26">
        <v>12.71</v>
      </c>
      <c r="I638" s="26" t="s">
        <v>37</v>
      </c>
      <c r="J638" s="36">
        <v>15.52</v>
      </c>
      <c r="K638" s="26">
        <f>ROUND($G$638*$M$638,2)</f>
        <v>6757.72</v>
      </c>
      <c r="L638" s="27">
        <f>ROUND($K$638/$E$6,3)</f>
        <v>0</v>
      </c>
      <c r="M638" s="23">
        <f>ROUND($J$638,2)</f>
        <v>15.52</v>
      </c>
    </row>
    <row r="639" spans="1:13" ht="34.5" x14ac:dyDescent="0.35">
      <c r="A639" s="22" t="s">
        <v>31</v>
      </c>
      <c r="B639" s="25" t="s">
        <v>1629</v>
      </c>
      <c r="C639" s="24" t="s">
        <v>39</v>
      </c>
      <c r="D639" s="24" t="s">
        <v>264</v>
      </c>
      <c r="E639" s="45" t="s">
        <v>265</v>
      </c>
      <c r="F639" s="25" t="s">
        <v>147</v>
      </c>
      <c r="G639" s="26">
        <v>45.49</v>
      </c>
      <c r="H639" s="26">
        <v>11.15</v>
      </c>
      <c r="I639" s="26" t="s">
        <v>37</v>
      </c>
      <c r="J639" s="36">
        <v>13.62</v>
      </c>
      <c r="K639" s="26">
        <f>ROUND($G$639*$M$639,2)</f>
        <v>619.57000000000005</v>
      </c>
      <c r="L639" s="27">
        <f>ROUND($K$639/$E$6,3)</f>
        <v>0</v>
      </c>
      <c r="M639" s="23">
        <f>ROUND($J$639,2)</f>
        <v>13.62</v>
      </c>
    </row>
    <row r="640" spans="1:13" ht="34.5" x14ac:dyDescent="0.35">
      <c r="A640" s="22" t="s">
        <v>31</v>
      </c>
      <c r="B640" s="25" t="s">
        <v>1630</v>
      </c>
      <c r="C640" s="24" t="s">
        <v>39</v>
      </c>
      <c r="D640" s="24" t="s">
        <v>267</v>
      </c>
      <c r="E640" s="45" t="s">
        <v>268</v>
      </c>
      <c r="F640" s="25" t="s">
        <v>147</v>
      </c>
      <c r="G640" s="26">
        <v>3.47</v>
      </c>
      <c r="H640" s="26">
        <v>9.2799999999999994</v>
      </c>
      <c r="I640" s="26" t="s">
        <v>37</v>
      </c>
      <c r="J640" s="36">
        <v>11.33</v>
      </c>
      <c r="K640" s="26">
        <f>ROUND($G$640*$M$640,2)</f>
        <v>39.32</v>
      </c>
      <c r="L640" s="27">
        <f>ROUND($K$640/$E$6,3)</f>
        <v>0</v>
      </c>
      <c r="M640" s="23">
        <f>ROUND($J$640,2)</f>
        <v>11.33</v>
      </c>
    </row>
    <row r="641" spans="1:13" ht="34.5" x14ac:dyDescent="0.35">
      <c r="A641" s="22" t="s">
        <v>31</v>
      </c>
      <c r="B641" s="25" t="s">
        <v>1631</v>
      </c>
      <c r="C641" s="24" t="s">
        <v>39</v>
      </c>
      <c r="D641" s="24" t="s">
        <v>270</v>
      </c>
      <c r="E641" s="45" t="s">
        <v>271</v>
      </c>
      <c r="F641" s="25" t="s">
        <v>147</v>
      </c>
      <c r="G641" s="26">
        <v>232.03</v>
      </c>
      <c r="H641" s="26">
        <v>15.28</v>
      </c>
      <c r="I641" s="26" t="s">
        <v>37</v>
      </c>
      <c r="J641" s="36">
        <v>18.66</v>
      </c>
      <c r="K641" s="26">
        <f>ROUND($G$641*$M$641,2)</f>
        <v>4329.68</v>
      </c>
      <c r="L641" s="27">
        <f>ROUND($K$641/$E$6,3)</f>
        <v>0</v>
      </c>
      <c r="M641" s="23">
        <f>ROUND($J$641,2)</f>
        <v>18.66</v>
      </c>
    </row>
    <row r="642" spans="1:13" ht="34.5" x14ac:dyDescent="0.35">
      <c r="A642" s="22" t="s">
        <v>31</v>
      </c>
      <c r="B642" s="25" t="s">
        <v>1632</v>
      </c>
      <c r="C642" s="24" t="s">
        <v>50</v>
      </c>
      <c r="D642" s="24" t="s">
        <v>1623</v>
      </c>
      <c r="E642" s="45" t="s">
        <v>1624</v>
      </c>
      <c r="F642" s="25" t="s">
        <v>80</v>
      </c>
      <c r="G642" s="26">
        <v>17.829999999999998</v>
      </c>
      <c r="H642" s="26">
        <v>771.93</v>
      </c>
      <c r="I642" s="26" t="s">
        <v>37</v>
      </c>
      <c r="J642" s="36">
        <v>942.68</v>
      </c>
      <c r="K642" s="26">
        <f>ROUND($G$642*$M$642,2)</f>
        <v>16807.98</v>
      </c>
      <c r="L642" s="27">
        <f>ROUND($K$642/$E$6,3)</f>
        <v>1E-3</v>
      </c>
      <c r="M642" s="23">
        <f>ROUND($J$642,2)</f>
        <v>942.68</v>
      </c>
    </row>
    <row r="643" spans="1:13" x14ac:dyDescent="0.35">
      <c r="A643" s="22" t="s">
        <v>175</v>
      </c>
      <c r="B643" s="41" t="s">
        <v>1633</v>
      </c>
      <c r="C643" s="42"/>
      <c r="D643" s="42" t="s">
        <v>26</v>
      </c>
      <c r="E643" s="50" t="s">
        <v>290</v>
      </c>
      <c r="F643" s="41"/>
      <c r="G643" s="43"/>
      <c r="H643" s="43"/>
      <c r="I643" s="43"/>
      <c r="J643" s="43"/>
      <c r="K643" s="43">
        <f>SUBTOTAL(9, $K$644:$K$644)</f>
        <v>14240.5</v>
      </c>
      <c r="L643" s="44">
        <f>ROUND($K$643/$E$6,3)</f>
        <v>1E-3</v>
      </c>
      <c r="M643" s="23">
        <v>0</v>
      </c>
    </row>
    <row r="644" spans="1:13" ht="23" x14ac:dyDescent="0.35">
      <c r="A644" s="22" t="s">
        <v>31</v>
      </c>
      <c r="B644" s="25" t="s">
        <v>1634</v>
      </c>
      <c r="C644" s="24" t="s">
        <v>39</v>
      </c>
      <c r="D644" s="24" t="s">
        <v>1635</v>
      </c>
      <c r="E644" s="45" t="s">
        <v>1636</v>
      </c>
      <c r="F644" s="25" t="s">
        <v>62</v>
      </c>
      <c r="G644" s="26">
        <v>299.8</v>
      </c>
      <c r="H644" s="26">
        <v>38.9</v>
      </c>
      <c r="I644" s="26" t="s">
        <v>37</v>
      </c>
      <c r="J644" s="36">
        <v>47.5</v>
      </c>
      <c r="K644" s="26">
        <f>ROUND($G$644*$M$644,2)</f>
        <v>14240.5</v>
      </c>
      <c r="L644" s="27">
        <f>ROUND($K$644/$E$6,3)</f>
        <v>1E-3</v>
      </c>
      <c r="M644" s="23">
        <f>ROUND($J$644,2)</f>
        <v>47.5</v>
      </c>
    </row>
    <row r="645" spans="1:13" x14ac:dyDescent="0.35">
      <c r="A645" s="22" t="s">
        <v>175</v>
      </c>
      <c r="B645" s="41" t="s">
        <v>1637</v>
      </c>
      <c r="C645" s="42"/>
      <c r="D645" s="42" t="s">
        <v>26</v>
      </c>
      <c r="E645" s="50" t="s">
        <v>1638</v>
      </c>
      <c r="F645" s="41"/>
      <c r="G645" s="43"/>
      <c r="H645" s="43"/>
      <c r="I645" s="43"/>
      <c r="J645" s="43"/>
      <c r="K645" s="43">
        <f>SUBTOTAL(9, $K$646:$K$650)</f>
        <v>111279.67999999999</v>
      </c>
      <c r="L645" s="44">
        <f>ROUND($K$645/$E$6,3)</f>
        <v>7.0000000000000001E-3</v>
      </c>
      <c r="M645" s="23">
        <v>0</v>
      </c>
    </row>
    <row r="646" spans="1:13" ht="34.5" x14ac:dyDescent="0.35">
      <c r="A646" s="22" t="s">
        <v>31</v>
      </c>
      <c r="B646" s="25" t="s">
        <v>1639</v>
      </c>
      <c r="C646" s="24" t="s">
        <v>39</v>
      </c>
      <c r="D646" s="24" t="s">
        <v>320</v>
      </c>
      <c r="E646" s="45" t="s">
        <v>321</v>
      </c>
      <c r="F646" s="25" t="s">
        <v>36</v>
      </c>
      <c r="G646" s="26">
        <v>9.57</v>
      </c>
      <c r="H646" s="26">
        <v>197.17</v>
      </c>
      <c r="I646" s="26" t="s">
        <v>37</v>
      </c>
      <c r="J646" s="36">
        <v>240.78</v>
      </c>
      <c r="K646" s="26">
        <f>ROUND($G$646*$M$646,2)</f>
        <v>2304.2600000000002</v>
      </c>
      <c r="L646" s="27">
        <f>ROUND($K$646/$E$6,3)</f>
        <v>0</v>
      </c>
      <c r="M646" s="23">
        <f>ROUND($J$646,2)</f>
        <v>240.78</v>
      </c>
    </row>
    <row r="647" spans="1:13" ht="23" x14ac:dyDescent="0.35">
      <c r="A647" s="22" t="s">
        <v>31</v>
      </c>
      <c r="B647" s="25" t="s">
        <v>1640</v>
      </c>
      <c r="C647" s="24" t="s">
        <v>39</v>
      </c>
      <c r="D647" s="24" t="s">
        <v>1641</v>
      </c>
      <c r="E647" s="45" t="s">
        <v>1642</v>
      </c>
      <c r="F647" s="25" t="s">
        <v>80</v>
      </c>
      <c r="G647" s="26">
        <v>27.75</v>
      </c>
      <c r="H647" s="26">
        <v>246.19</v>
      </c>
      <c r="I647" s="26" t="s">
        <v>37</v>
      </c>
      <c r="J647" s="36">
        <v>300.64999999999998</v>
      </c>
      <c r="K647" s="26">
        <f>ROUND($G$647*$M$647,2)</f>
        <v>8343.0400000000009</v>
      </c>
      <c r="L647" s="27">
        <f>ROUND($K$647/$E$6,3)</f>
        <v>0</v>
      </c>
      <c r="M647" s="23">
        <f>ROUND($J$647,2)</f>
        <v>300.64999999999998</v>
      </c>
    </row>
    <row r="648" spans="1:13" ht="23" x14ac:dyDescent="0.35">
      <c r="A648" s="22" t="s">
        <v>31</v>
      </c>
      <c r="B648" s="25" t="s">
        <v>1643</v>
      </c>
      <c r="C648" s="24" t="s">
        <v>39</v>
      </c>
      <c r="D648" s="24" t="s">
        <v>129</v>
      </c>
      <c r="E648" s="45" t="s">
        <v>130</v>
      </c>
      <c r="F648" s="25" t="s">
        <v>36</v>
      </c>
      <c r="G648" s="26">
        <v>555</v>
      </c>
      <c r="H648" s="26">
        <v>2.81</v>
      </c>
      <c r="I648" s="26" t="s">
        <v>37</v>
      </c>
      <c r="J648" s="36">
        <v>3.43</v>
      </c>
      <c r="K648" s="26">
        <f>ROUND($G$648*$M$648,2)</f>
        <v>1903.65</v>
      </c>
      <c r="L648" s="27">
        <f>ROUND($K$648/$E$6,3)</f>
        <v>0</v>
      </c>
      <c r="M648" s="23">
        <f>ROUND($J$648,2)</f>
        <v>3.43</v>
      </c>
    </row>
    <row r="649" spans="1:13" ht="23" x14ac:dyDescent="0.35">
      <c r="A649" s="22" t="s">
        <v>31</v>
      </c>
      <c r="B649" s="25" t="s">
        <v>1644</v>
      </c>
      <c r="C649" s="24" t="s">
        <v>39</v>
      </c>
      <c r="D649" s="24" t="s">
        <v>1645</v>
      </c>
      <c r="E649" s="45" t="s">
        <v>1646</v>
      </c>
      <c r="F649" s="25" t="s">
        <v>147</v>
      </c>
      <c r="G649" s="26">
        <v>821.4</v>
      </c>
      <c r="H649" s="26">
        <v>16.190000000000001</v>
      </c>
      <c r="I649" s="26" t="s">
        <v>37</v>
      </c>
      <c r="J649" s="36">
        <v>19.77</v>
      </c>
      <c r="K649" s="26">
        <f>ROUND($G$649*$M$649,2)</f>
        <v>16239.08</v>
      </c>
      <c r="L649" s="27">
        <f>ROUND($K$649/$E$6,3)</f>
        <v>1E-3</v>
      </c>
      <c r="M649" s="23">
        <f>ROUND($J$649,2)</f>
        <v>19.77</v>
      </c>
    </row>
    <row r="650" spans="1:13" ht="34.5" x14ac:dyDescent="0.35">
      <c r="A650" s="22" t="s">
        <v>31</v>
      </c>
      <c r="B650" s="25" t="s">
        <v>1647</v>
      </c>
      <c r="C650" s="24" t="s">
        <v>50</v>
      </c>
      <c r="D650" s="24" t="s">
        <v>1648</v>
      </c>
      <c r="E650" s="45" t="s">
        <v>1649</v>
      </c>
      <c r="F650" s="25" t="s">
        <v>36</v>
      </c>
      <c r="G650" s="26">
        <v>555</v>
      </c>
      <c r="H650" s="26">
        <v>121.71</v>
      </c>
      <c r="I650" s="26" t="s">
        <v>37</v>
      </c>
      <c r="J650" s="36">
        <v>148.63</v>
      </c>
      <c r="K650" s="26">
        <f>ROUND($G$650*$M$650,2)</f>
        <v>82489.649999999994</v>
      </c>
      <c r="L650" s="27">
        <f>ROUND($K$650/$E$6,3)</f>
        <v>5.0000000000000001E-3</v>
      </c>
      <c r="M650" s="23">
        <f>ROUND($J$650,2)</f>
        <v>148.63</v>
      </c>
    </row>
    <row r="651" spans="1:13" x14ac:dyDescent="0.35">
      <c r="A651" s="22" t="s">
        <v>175</v>
      </c>
      <c r="B651" s="41" t="s">
        <v>1650</v>
      </c>
      <c r="C651" s="42"/>
      <c r="D651" s="42" t="s">
        <v>26</v>
      </c>
      <c r="E651" s="50" t="s">
        <v>1651</v>
      </c>
      <c r="F651" s="41"/>
      <c r="G651" s="43"/>
      <c r="H651" s="43"/>
      <c r="I651" s="43"/>
      <c r="J651" s="43"/>
      <c r="K651" s="43">
        <f>SUBTOTAL(9, $K$652:$K$657)</f>
        <v>176917.40000000002</v>
      </c>
      <c r="L651" s="44">
        <f>ROUND($K$651/$E$6,3)</f>
        <v>1.0999999999999999E-2</v>
      </c>
      <c r="M651" s="23">
        <v>0</v>
      </c>
    </row>
    <row r="652" spans="1:13" ht="34.5" x14ac:dyDescent="0.35">
      <c r="A652" s="22" t="s">
        <v>31</v>
      </c>
      <c r="B652" s="25" t="s">
        <v>1652</v>
      </c>
      <c r="C652" s="24" t="s">
        <v>39</v>
      </c>
      <c r="D652" s="24" t="s">
        <v>1653</v>
      </c>
      <c r="E652" s="45" t="s">
        <v>1654</v>
      </c>
      <c r="F652" s="25" t="s">
        <v>36</v>
      </c>
      <c r="G652" s="26">
        <v>656.35</v>
      </c>
      <c r="H652" s="26">
        <v>69.42</v>
      </c>
      <c r="I652" s="26" t="s">
        <v>37</v>
      </c>
      <c r="J652" s="36">
        <v>84.78</v>
      </c>
      <c r="K652" s="26">
        <f>ROUND($G$652*$M$652,2)</f>
        <v>55645.35</v>
      </c>
      <c r="L652" s="27">
        <f>ROUND($K$652/$E$6,3)</f>
        <v>3.0000000000000001E-3</v>
      </c>
      <c r="M652" s="23">
        <f>ROUND($J$652,2)</f>
        <v>84.78</v>
      </c>
    </row>
    <row r="653" spans="1:13" ht="23" x14ac:dyDescent="0.35">
      <c r="A653" s="22" t="s">
        <v>31</v>
      </c>
      <c r="B653" s="25" t="s">
        <v>1655</v>
      </c>
      <c r="C653" s="24" t="s">
        <v>39</v>
      </c>
      <c r="D653" s="24" t="s">
        <v>1656</v>
      </c>
      <c r="E653" s="45" t="s">
        <v>1657</v>
      </c>
      <c r="F653" s="25" t="s">
        <v>147</v>
      </c>
      <c r="G653" s="26">
        <v>113.56</v>
      </c>
      <c r="H653" s="26">
        <v>14.53</v>
      </c>
      <c r="I653" s="26" t="s">
        <v>37</v>
      </c>
      <c r="J653" s="36">
        <v>17.739999999999998</v>
      </c>
      <c r="K653" s="26">
        <f>ROUND($G$653*$M$653,2)</f>
        <v>2014.55</v>
      </c>
      <c r="L653" s="27">
        <f>ROUND($K$653/$E$6,3)</f>
        <v>0</v>
      </c>
      <c r="M653" s="23">
        <f>ROUND($J$653,2)</f>
        <v>17.739999999999998</v>
      </c>
    </row>
    <row r="654" spans="1:13" ht="23" x14ac:dyDescent="0.35">
      <c r="A654" s="22" t="s">
        <v>31</v>
      </c>
      <c r="B654" s="25" t="s">
        <v>1658</v>
      </c>
      <c r="C654" s="24" t="s">
        <v>39</v>
      </c>
      <c r="D654" s="24" t="s">
        <v>1659</v>
      </c>
      <c r="E654" s="45" t="s">
        <v>1660</v>
      </c>
      <c r="F654" s="25" t="s">
        <v>147</v>
      </c>
      <c r="G654" s="26">
        <v>2079.79</v>
      </c>
      <c r="H654" s="26">
        <v>12.06</v>
      </c>
      <c r="I654" s="26" t="s">
        <v>37</v>
      </c>
      <c r="J654" s="36">
        <v>14.73</v>
      </c>
      <c r="K654" s="26">
        <f>ROUND($G$654*$M$654,2)</f>
        <v>30635.31</v>
      </c>
      <c r="L654" s="27">
        <f>ROUND($K$654/$E$6,3)</f>
        <v>2E-3</v>
      </c>
      <c r="M654" s="23">
        <f>ROUND($J$654,2)</f>
        <v>14.73</v>
      </c>
    </row>
    <row r="655" spans="1:13" ht="23" x14ac:dyDescent="0.35">
      <c r="A655" s="22" t="s">
        <v>31</v>
      </c>
      <c r="B655" s="25" t="s">
        <v>1661</v>
      </c>
      <c r="C655" s="24" t="s">
        <v>39</v>
      </c>
      <c r="D655" s="24" t="s">
        <v>1662</v>
      </c>
      <c r="E655" s="45" t="s">
        <v>1663</v>
      </c>
      <c r="F655" s="25" t="s">
        <v>147</v>
      </c>
      <c r="G655" s="26">
        <v>1389.21</v>
      </c>
      <c r="H655" s="26">
        <v>10.57</v>
      </c>
      <c r="I655" s="26" t="s">
        <v>37</v>
      </c>
      <c r="J655" s="36">
        <v>12.91</v>
      </c>
      <c r="K655" s="26">
        <f>ROUND($G$655*$M$655,2)</f>
        <v>17934.7</v>
      </c>
      <c r="L655" s="27">
        <f>ROUND($K$655/$E$6,3)</f>
        <v>1E-3</v>
      </c>
      <c r="M655" s="23">
        <f>ROUND($J$655,2)</f>
        <v>12.91</v>
      </c>
    </row>
    <row r="656" spans="1:13" ht="23" x14ac:dyDescent="0.35">
      <c r="A656" s="22" t="s">
        <v>31</v>
      </c>
      <c r="B656" s="25" t="s">
        <v>1664</v>
      </c>
      <c r="C656" s="24" t="s">
        <v>39</v>
      </c>
      <c r="D656" s="24" t="s">
        <v>1665</v>
      </c>
      <c r="E656" s="45" t="s">
        <v>1666</v>
      </c>
      <c r="F656" s="25" t="s">
        <v>147</v>
      </c>
      <c r="G656" s="26">
        <v>303</v>
      </c>
      <c r="H656" s="26">
        <v>8.7799999999999994</v>
      </c>
      <c r="I656" s="26" t="s">
        <v>37</v>
      </c>
      <c r="J656" s="36">
        <v>10.72</v>
      </c>
      <c r="K656" s="26">
        <f>ROUND($G$656*$M$656,2)</f>
        <v>3248.16</v>
      </c>
      <c r="L656" s="27">
        <f>ROUND($K$656/$E$6,3)</f>
        <v>0</v>
      </c>
      <c r="M656" s="23">
        <f>ROUND($J$656,2)</f>
        <v>10.72</v>
      </c>
    </row>
    <row r="657" spans="1:13" ht="34.5" x14ac:dyDescent="0.35">
      <c r="A657" s="22" t="s">
        <v>31</v>
      </c>
      <c r="B657" s="25" t="s">
        <v>1667</v>
      </c>
      <c r="C657" s="24" t="s">
        <v>50</v>
      </c>
      <c r="D657" s="24" t="s">
        <v>1623</v>
      </c>
      <c r="E657" s="45" t="s">
        <v>1624</v>
      </c>
      <c r="F657" s="25" t="s">
        <v>80</v>
      </c>
      <c r="G657" s="26">
        <v>71.540000000000006</v>
      </c>
      <c r="H657" s="26">
        <v>771.93</v>
      </c>
      <c r="I657" s="26" t="s">
        <v>37</v>
      </c>
      <c r="J657" s="36">
        <v>942.68</v>
      </c>
      <c r="K657" s="26">
        <f>ROUND($G$657*$M$657,2)</f>
        <v>67439.33</v>
      </c>
      <c r="L657" s="27">
        <f>ROUND($K$657/$E$6,3)</f>
        <v>4.0000000000000001E-3</v>
      </c>
      <c r="M657" s="23">
        <f>ROUND($J$657,2)</f>
        <v>942.68</v>
      </c>
    </row>
    <row r="658" spans="1:13" x14ac:dyDescent="0.35">
      <c r="A658" s="22" t="s">
        <v>175</v>
      </c>
      <c r="B658" s="41" t="s">
        <v>1668</v>
      </c>
      <c r="C658" s="42"/>
      <c r="D658" s="42" t="s">
        <v>26</v>
      </c>
      <c r="E658" s="50" t="s">
        <v>1669</v>
      </c>
      <c r="F658" s="41"/>
      <c r="G658" s="43"/>
      <c r="H658" s="43"/>
      <c r="I658" s="43"/>
      <c r="J658" s="43"/>
      <c r="K658" s="43">
        <f>SUBTOTAL(9, $K$659:$K$661)</f>
        <v>2027.16</v>
      </c>
      <c r="L658" s="44">
        <f>ROUND($K$658/$E$6,3)</f>
        <v>0</v>
      </c>
      <c r="M658" s="23">
        <v>0</v>
      </c>
    </row>
    <row r="659" spans="1:13" ht="34.5" x14ac:dyDescent="0.35">
      <c r="A659" s="22" t="s">
        <v>31</v>
      </c>
      <c r="B659" s="25" t="s">
        <v>1670</v>
      </c>
      <c r="C659" s="24" t="s">
        <v>39</v>
      </c>
      <c r="D659" s="24" t="s">
        <v>1653</v>
      </c>
      <c r="E659" s="45" t="s">
        <v>1654</v>
      </c>
      <c r="F659" s="25" t="s">
        <v>36</v>
      </c>
      <c r="G659" s="26">
        <v>10.45</v>
      </c>
      <c r="H659" s="26">
        <v>69.42</v>
      </c>
      <c r="I659" s="26" t="s">
        <v>37</v>
      </c>
      <c r="J659" s="36">
        <v>84.78</v>
      </c>
      <c r="K659" s="26">
        <f>ROUND($G$659*$M$659,2)</f>
        <v>885.95</v>
      </c>
      <c r="L659" s="27">
        <f>ROUND($K$659/$E$6,3)</f>
        <v>0</v>
      </c>
      <c r="M659" s="23">
        <f>ROUND($J$659,2)</f>
        <v>84.78</v>
      </c>
    </row>
    <row r="660" spans="1:13" ht="23" x14ac:dyDescent="0.35">
      <c r="A660" s="22" t="s">
        <v>31</v>
      </c>
      <c r="B660" s="25" t="s">
        <v>1671</v>
      </c>
      <c r="C660" s="24" t="s">
        <v>39</v>
      </c>
      <c r="D660" s="24" t="s">
        <v>1656</v>
      </c>
      <c r="E660" s="45" t="s">
        <v>1657</v>
      </c>
      <c r="F660" s="25" t="s">
        <v>147</v>
      </c>
      <c r="G660" s="26">
        <v>29.79</v>
      </c>
      <c r="H660" s="26">
        <v>14.53</v>
      </c>
      <c r="I660" s="26" t="s">
        <v>37</v>
      </c>
      <c r="J660" s="36">
        <v>17.739999999999998</v>
      </c>
      <c r="K660" s="26">
        <f>ROUND($G$660*$M$660,2)</f>
        <v>528.47</v>
      </c>
      <c r="L660" s="27">
        <f>ROUND($K$660/$E$6,3)</f>
        <v>0</v>
      </c>
      <c r="M660" s="23">
        <f>ROUND($J$660,2)</f>
        <v>17.739999999999998</v>
      </c>
    </row>
    <row r="661" spans="1:13" ht="34.5" x14ac:dyDescent="0.35">
      <c r="A661" s="22" t="s">
        <v>31</v>
      </c>
      <c r="B661" s="25" t="s">
        <v>1672</v>
      </c>
      <c r="C661" s="24" t="s">
        <v>50</v>
      </c>
      <c r="D661" s="24" t="s">
        <v>1623</v>
      </c>
      <c r="E661" s="45" t="s">
        <v>1624</v>
      </c>
      <c r="F661" s="25" t="s">
        <v>80</v>
      </c>
      <c r="G661" s="26">
        <v>0.65</v>
      </c>
      <c r="H661" s="26">
        <v>771.93</v>
      </c>
      <c r="I661" s="26" t="s">
        <v>37</v>
      </c>
      <c r="J661" s="36">
        <v>942.68</v>
      </c>
      <c r="K661" s="26">
        <f>ROUND($G$661*$M$661,2)</f>
        <v>612.74</v>
      </c>
      <c r="L661" s="27">
        <f>ROUND($K$661/$E$6,3)</f>
        <v>0</v>
      </c>
      <c r="M661" s="23">
        <f>ROUND($J$661,2)</f>
        <v>942.68</v>
      </c>
    </row>
    <row r="662" spans="1:13" x14ac:dyDescent="0.35">
      <c r="A662" s="22" t="s">
        <v>175</v>
      </c>
      <c r="B662" s="41" t="s">
        <v>1673</v>
      </c>
      <c r="C662" s="42"/>
      <c r="D662" s="42" t="s">
        <v>26</v>
      </c>
      <c r="E662" s="50" t="s">
        <v>1674</v>
      </c>
      <c r="F662" s="41"/>
      <c r="G662" s="43"/>
      <c r="H662" s="43"/>
      <c r="I662" s="43"/>
      <c r="J662" s="43"/>
      <c r="K662" s="43">
        <f>SUBTOTAL(9, $K$663:$K$665)</f>
        <v>1426.6</v>
      </c>
      <c r="L662" s="44">
        <f>ROUND($K$662/$E$6,3)</f>
        <v>0</v>
      </c>
      <c r="M662" s="23">
        <v>0</v>
      </c>
    </row>
    <row r="663" spans="1:13" ht="34.5" x14ac:dyDescent="0.35">
      <c r="A663" s="22" t="s">
        <v>31</v>
      </c>
      <c r="B663" s="25" t="s">
        <v>1675</v>
      </c>
      <c r="C663" s="24" t="s">
        <v>39</v>
      </c>
      <c r="D663" s="24" t="s">
        <v>1653</v>
      </c>
      <c r="E663" s="45" t="s">
        <v>1654</v>
      </c>
      <c r="F663" s="25" t="s">
        <v>36</v>
      </c>
      <c r="G663" s="26">
        <v>4.09</v>
      </c>
      <c r="H663" s="26">
        <v>69.42</v>
      </c>
      <c r="I663" s="26" t="s">
        <v>37</v>
      </c>
      <c r="J663" s="36">
        <v>84.78</v>
      </c>
      <c r="K663" s="26">
        <f>ROUND($G$663*$M$663,2)</f>
        <v>346.75</v>
      </c>
      <c r="L663" s="27">
        <f>ROUND($K$663/$E$6,3)</f>
        <v>0</v>
      </c>
      <c r="M663" s="23">
        <f>ROUND($J$663,2)</f>
        <v>84.78</v>
      </c>
    </row>
    <row r="664" spans="1:13" ht="23" x14ac:dyDescent="0.35">
      <c r="A664" s="22" t="s">
        <v>31</v>
      </c>
      <c r="B664" s="25" t="s">
        <v>1676</v>
      </c>
      <c r="C664" s="24" t="s">
        <v>39</v>
      </c>
      <c r="D664" s="24" t="s">
        <v>1659</v>
      </c>
      <c r="E664" s="45" t="s">
        <v>1660</v>
      </c>
      <c r="F664" s="25" t="s">
        <v>147</v>
      </c>
      <c r="G664" s="26">
        <v>48.35</v>
      </c>
      <c r="H664" s="26">
        <v>12.06</v>
      </c>
      <c r="I664" s="26" t="s">
        <v>37</v>
      </c>
      <c r="J664" s="36">
        <v>14.73</v>
      </c>
      <c r="K664" s="26">
        <f>ROUND($G$664*$M$664,2)</f>
        <v>712.2</v>
      </c>
      <c r="L664" s="27">
        <f>ROUND($K$664/$E$6,3)</f>
        <v>0</v>
      </c>
      <c r="M664" s="23">
        <f>ROUND($J$664,2)</f>
        <v>14.73</v>
      </c>
    </row>
    <row r="665" spans="1:13" ht="34.5" x14ac:dyDescent="0.35">
      <c r="A665" s="22" t="s">
        <v>31</v>
      </c>
      <c r="B665" s="25" t="s">
        <v>1677</v>
      </c>
      <c r="C665" s="24" t="s">
        <v>50</v>
      </c>
      <c r="D665" s="24" t="s">
        <v>1623</v>
      </c>
      <c r="E665" s="45" t="s">
        <v>1624</v>
      </c>
      <c r="F665" s="25" t="s">
        <v>80</v>
      </c>
      <c r="G665" s="26">
        <v>0.39</v>
      </c>
      <c r="H665" s="26">
        <v>771.93</v>
      </c>
      <c r="I665" s="26" t="s">
        <v>37</v>
      </c>
      <c r="J665" s="36">
        <v>942.68</v>
      </c>
      <c r="K665" s="26">
        <f>ROUND($G$665*$M$665,2)</f>
        <v>367.65</v>
      </c>
      <c r="L665" s="27">
        <f>ROUND($K$665/$E$6,3)</f>
        <v>0</v>
      </c>
      <c r="M665" s="23">
        <f>ROUND($J$665,2)</f>
        <v>942.68</v>
      </c>
    </row>
    <row r="666" spans="1:13" x14ac:dyDescent="0.35">
      <c r="A666" s="22" t="s">
        <v>28</v>
      </c>
      <c r="B666" s="32" t="s">
        <v>1678</v>
      </c>
      <c r="C666" s="33"/>
      <c r="D666" s="33" t="s">
        <v>26</v>
      </c>
      <c r="E666" s="48" t="s">
        <v>311</v>
      </c>
      <c r="F666" s="32"/>
      <c r="G666" s="34"/>
      <c r="H666" s="34"/>
      <c r="I666" s="34"/>
      <c r="J666" s="34"/>
      <c r="K666" s="34">
        <f>SUBTOTAL(9, $K$667:$K$667)</f>
        <v>1041364.02</v>
      </c>
      <c r="L666" s="35">
        <f>ROUND($K$666/$E$6,3)</f>
        <v>6.2E-2</v>
      </c>
      <c r="M666" s="23">
        <v>0</v>
      </c>
    </row>
    <row r="667" spans="1:13" ht="80.5" x14ac:dyDescent="0.35">
      <c r="A667" s="22" t="s">
        <v>31</v>
      </c>
      <c r="B667" s="25" t="s">
        <v>1679</v>
      </c>
      <c r="C667" s="24" t="s">
        <v>50</v>
      </c>
      <c r="D667" s="24" t="s">
        <v>313</v>
      </c>
      <c r="E667" s="45" t="s">
        <v>314</v>
      </c>
      <c r="F667" s="25" t="s">
        <v>147</v>
      </c>
      <c r="G667" s="26">
        <v>64123.4</v>
      </c>
      <c r="H667" s="26">
        <v>13.3</v>
      </c>
      <c r="I667" s="26" t="s">
        <v>37</v>
      </c>
      <c r="J667" s="36">
        <v>16.239999999999998</v>
      </c>
      <c r="K667" s="26">
        <f>ROUND($G$667*$M$667,2)</f>
        <v>1041364.02</v>
      </c>
      <c r="L667" s="27">
        <f>ROUND($K$667/$E$6,3)</f>
        <v>6.2E-2</v>
      </c>
      <c r="M667" s="23">
        <f>ROUND($J$667,2)</f>
        <v>16.239999999999998</v>
      </c>
    </row>
    <row r="668" spans="1:13" x14ac:dyDescent="0.35">
      <c r="A668" s="22" t="s">
        <v>28</v>
      </c>
      <c r="B668" s="32" t="s">
        <v>1680</v>
      </c>
      <c r="C668" s="33"/>
      <c r="D668" s="33" t="s">
        <v>26</v>
      </c>
      <c r="E668" s="48" t="s">
        <v>316</v>
      </c>
      <c r="F668" s="32"/>
      <c r="G668" s="34"/>
      <c r="H668" s="34"/>
      <c r="I668" s="34"/>
      <c r="J668" s="34"/>
      <c r="K668" s="34">
        <f>SUBTOTAL(9, $K$669:$K$681)</f>
        <v>381133.9</v>
      </c>
      <c r="L668" s="35">
        <f>ROUND($K$668/$E$6,3)</f>
        <v>2.3E-2</v>
      </c>
      <c r="M668" s="23">
        <v>0</v>
      </c>
    </row>
    <row r="669" spans="1:13" x14ac:dyDescent="0.35">
      <c r="A669" s="22" t="s">
        <v>175</v>
      </c>
      <c r="B669" s="41" t="s">
        <v>1681</v>
      </c>
      <c r="C669" s="42"/>
      <c r="D669" s="42" t="s">
        <v>26</v>
      </c>
      <c r="E669" s="50" t="s">
        <v>1682</v>
      </c>
      <c r="F669" s="41"/>
      <c r="G669" s="43"/>
      <c r="H669" s="43"/>
      <c r="I669" s="43"/>
      <c r="J669" s="43"/>
      <c r="K669" s="43">
        <f>SUBTOTAL(9, $K$670:$K$675)</f>
        <v>293035.66000000003</v>
      </c>
      <c r="L669" s="44">
        <f>ROUND($K$669/$E$6,3)</f>
        <v>1.7000000000000001E-2</v>
      </c>
      <c r="M669" s="23">
        <v>0</v>
      </c>
    </row>
    <row r="670" spans="1:13" ht="34.5" x14ac:dyDescent="0.35">
      <c r="A670" s="22" t="s">
        <v>31</v>
      </c>
      <c r="B670" s="25" t="s">
        <v>1683</v>
      </c>
      <c r="C670" s="24" t="s">
        <v>39</v>
      </c>
      <c r="D670" s="24" t="s">
        <v>320</v>
      </c>
      <c r="E670" s="45" t="s">
        <v>321</v>
      </c>
      <c r="F670" s="25" t="s">
        <v>36</v>
      </c>
      <c r="G670" s="26">
        <v>33.68</v>
      </c>
      <c r="H670" s="26">
        <v>197.17</v>
      </c>
      <c r="I670" s="26" t="s">
        <v>37</v>
      </c>
      <c r="J670" s="36">
        <v>240.78</v>
      </c>
      <c r="K670" s="26">
        <f>ROUND($G$670*$M$670,2)</f>
        <v>8109.47</v>
      </c>
      <c r="L670" s="27">
        <f>ROUND($K$670/$E$6,3)</f>
        <v>0</v>
      </c>
      <c r="M670" s="23">
        <f>ROUND($J$670,2)</f>
        <v>240.78</v>
      </c>
    </row>
    <row r="671" spans="1:13" ht="34.5" x14ac:dyDescent="0.35">
      <c r="A671" s="22" t="s">
        <v>31</v>
      </c>
      <c r="B671" s="25" t="s">
        <v>1684</v>
      </c>
      <c r="C671" s="24" t="s">
        <v>39</v>
      </c>
      <c r="D671" s="24" t="s">
        <v>323</v>
      </c>
      <c r="E671" s="45" t="s">
        <v>324</v>
      </c>
      <c r="F671" s="25" t="s">
        <v>36</v>
      </c>
      <c r="G671" s="26">
        <v>2474.08</v>
      </c>
      <c r="H671" s="26">
        <v>4.17</v>
      </c>
      <c r="I671" s="26" t="s">
        <v>37</v>
      </c>
      <c r="J671" s="36">
        <v>5.09</v>
      </c>
      <c r="K671" s="26">
        <f>ROUND($G$671*$M$671,2)</f>
        <v>12593.07</v>
      </c>
      <c r="L671" s="27">
        <f>ROUND($K$671/$E$6,3)</f>
        <v>1E-3</v>
      </c>
      <c r="M671" s="23">
        <f>ROUND($J$671,2)</f>
        <v>5.09</v>
      </c>
    </row>
    <row r="672" spans="1:13" ht="23" x14ac:dyDescent="0.35">
      <c r="A672" s="22" t="s">
        <v>31</v>
      </c>
      <c r="B672" s="25" t="s">
        <v>1685</v>
      </c>
      <c r="C672" s="24" t="s">
        <v>39</v>
      </c>
      <c r="D672" s="24" t="s">
        <v>1641</v>
      </c>
      <c r="E672" s="45" t="s">
        <v>1642</v>
      </c>
      <c r="F672" s="25" t="s">
        <v>80</v>
      </c>
      <c r="G672" s="26">
        <v>123.7</v>
      </c>
      <c r="H672" s="26">
        <v>246.19</v>
      </c>
      <c r="I672" s="26" t="s">
        <v>37</v>
      </c>
      <c r="J672" s="36">
        <v>300.64999999999998</v>
      </c>
      <c r="K672" s="26">
        <f>ROUND($G$672*$M$672,2)</f>
        <v>37190.410000000003</v>
      </c>
      <c r="L672" s="27">
        <f>ROUND($K$672/$E$6,3)</f>
        <v>2E-3</v>
      </c>
      <c r="M672" s="23">
        <f>ROUND($J$672,2)</f>
        <v>300.64999999999998</v>
      </c>
    </row>
    <row r="673" spans="1:13" ht="23" x14ac:dyDescent="0.35">
      <c r="A673" s="22" t="s">
        <v>31</v>
      </c>
      <c r="B673" s="25" t="s">
        <v>1686</v>
      </c>
      <c r="C673" s="24" t="s">
        <v>39</v>
      </c>
      <c r="D673" s="24" t="s">
        <v>327</v>
      </c>
      <c r="E673" s="45" t="s">
        <v>328</v>
      </c>
      <c r="F673" s="25" t="s">
        <v>36</v>
      </c>
      <c r="G673" s="26">
        <v>2474.08</v>
      </c>
      <c r="H673" s="26">
        <v>2.92</v>
      </c>
      <c r="I673" s="26" t="s">
        <v>37</v>
      </c>
      <c r="J673" s="36">
        <v>3.57</v>
      </c>
      <c r="K673" s="26">
        <f>ROUND($G$673*$M$673,2)</f>
        <v>8832.4699999999993</v>
      </c>
      <c r="L673" s="27">
        <f>ROUND($K$673/$E$6,3)</f>
        <v>1E-3</v>
      </c>
      <c r="M673" s="23">
        <f>ROUND($J$673,2)</f>
        <v>3.57</v>
      </c>
    </row>
    <row r="674" spans="1:13" ht="23" x14ac:dyDescent="0.35">
      <c r="A674" s="22" t="s">
        <v>31</v>
      </c>
      <c r="B674" s="25" t="s">
        <v>1687</v>
      </c>
      <c r="C674" s="24" t="s">
        <v>50</v>
      </c>
      <c r="D674" s="24" t="s">
        <v>330</v>
      </c>
      <c r="E674" s="45" t="s">
        <v>331</v>
      </c>
      <c r="F674" s="25" t="s">
        <v>147</v>
      </c>
      <c r="G674" s="26">
        <v>3661.64</v>
      </c>
      <c r="H674" s="26">
        <v>11.92</v>
      </c>
      <c r="I674" s="26" t="s">
        <v>37</v>
      </c>
      <c r="J674" s="36">
        <v>14.56</v>
      </c>
      <c r="K674" s="26">
        <f>ROUND($G$674*$M$674,2)</f>
        <v>53313.48</v>
      </c>
      <c r="L674" s="27">
        <f>ROUND($K$674/$E$6,3)</f>
        <v>3.0000000000000001E-3</v>
      </c>
      <c r="M674" s="23">
        <f>ROUND($J$674,2)</f>
        <v>14.56</v>
      </c>
    </row>
    <row r="675" spans="1:13" ht="23" x14ac:dyDescent="0.35">
      <c r="A675" s="22" t="s">
        <v>31</v>
      </c>
      <c r="B675" s="25" t="s">
        <v>1688</v>
      </c>
      <c r="C675" s="24" t="s">
        <v>39</v>
      </c>
      <c r="D675" s="24" t="s">
        <v>333</v>
      </c>
      <c r="E675" s="45" t="s">
        <v>334</v>
      </c>
      <c r="F675" s="25" t="s">
        <v>80</v>
      </c>
      <c r="G675" s="26">
        <v>197.93</v>
      </c>
      <c r="H675" s="26">
        <v>715.71</v>
      </c>
      <c r="I675" s="26" t="s">
        <v>37</v>
      </c>
      <c r="J675" s="36">
        <v>874.03</v>
      </c>
      <c r="K675" s="26">
        <f>ROUND($G$675*$M$675,2)</f>
        <v>172996.76</v>
      </c>
      <c r="L675" s="27">
        <f>ROUND($K$675/$E$6,3)</f>
        <v>0.01</v>
      </c>
      <c r="M675" s="23">
        <f>ROUND($J$675,2)</f>
        <v>874.03</v>
      </c>
    </row>
    <row r="676" spans="1:13" x14ac:dyDescent="0.35">
      <c r="A676" s="22" t="s">
        <v>175</v>
      </c>
      <c r="B676" s="41" t="s">
        <v>1689</v>
      </c>
      <c r="C676" s="42"/>
      <c r="D676" s="42" t="s">
        <v>26</v>
      </c>
      <c r="E676" s="50" t="s">
        <v>1690</v>
      </c>
      <c r="F676" s="41"/>
      <c r="G676" s="43"/>
      <c r="H676" s="43"/>
      <c r="I676" s="43"/>
      <c r="J676" s="43"/>
      <c r="K676" s="43">
        <f>SUBTOTAL(9, $K$677:$K$681)</f>
        <v>88098.240000000005</v>
      </c>
      <c r="L676" s="44">
        <f>ROUND($K$676/$E$6,3)</f>
        <v>5.0000000000000001E-3</v>
      </c>
      <c r="M676" s="23">
        <v>0</v>
      </c>
    </row>
    <row r="677" spans="1:13" ht="34.5" x14ac:dyDescent="0.35">
      <c r="A677" s="22" t="s">
        <v>31</v>
      </c>
      <c r="B677" s="25" t="s">
        <v>1691</v>
      </c>
      <c r="C677" s="24" t="s">
        <v>39</v>
      </c>
      <c r="D677" s="24" t="s">
        <v>323</v>
      </c>
      <c r="E677" s="45" t="s">
        <v>324</v>
      </c>
      <c r="F677" s="25" t="s">
        <v>36</v>
      </c>
      <c r="G677" s="26">
        <v>694.77</v>
      </c>
      <c r="H677" s="26">
        <v>4.17</v>
      </c>
      <c r="I677" s="26" t="s">
        <v>37</v>
      </c>
      <c r="J677" s="36">
        <v>5.09</v>
      </c>
      <c r="K677" s="26">
        <f>ROUND($G$677*$M$677,2)</f>
        <v>3536.38</v>
      </c>
      <c r="L677" s="27">
        <f>ROUND($K$677/$E$6,3)</f>
        <v>0</v>
      </c>
      <c r="M677" s="23">
        <f>ROUND($J$677,2)</f>
        <v>5.09</v>
      </c>
    </row>
    <row r="678" spans="1:13" ht="23" x14ac:dyDescent="0.35">
      <c r="A678" s="22" t="s">
        <v>31</v>
      </c>
      <c r="B678" s="25" t="s">
        <v>1692</v>
      </c>
      <c r="C678" s="24" t="s">
        <v>39</v>
      </c>
      <c r="D678" s="24" t="s">
        <v>1641</v>
      </c>
      <c r="E678" s="45" t="s">
        <v>1642</v>
      </c>
      <c r="F678" s="25" t="s">
        <v>80</v>
      </c>
      <c r="G678" s="26">
        <v>34.74</v>
      </c>
      <c r="H678" s="26">
        <v>246.19</v>
      </c>
      <c r="I678" s="26" t="s">
        <v>37</v>
      </c>
      <c r="J678" s="36">
        <v>300.64999999999998</v>
      </c>
      <c r="K678" s="26">
        <f>ROUND($G$678*$M$678,2)</f>
        <v>10444.58</v>
      </c>
      <c r="L678" s="27">
        <f>ROUND($K$678/$E$6,3)</f>
        <v>1E-3</v>
      </c>
      <c r="M678" s="23">
        <f>ROUND($J$678,2)</f>
        <v>300.64999999999998</v>
      </c>
    </row>
    <row r="679" spans="1:13" ht="23" x14ac:dyDescent="0.35">
      <c r="A679" s="22" t="s">
        <v>31</v>
      </c>
      <c r="B679" s="25" t="s">
        <v>1693</v>
      </c>
      <c r="C679" s="24" t="s">
        <v>39</v>
      </c>
      <c r="D679" s="24" t="s">
        <v>327</v>
      </c>
      <c r="E679" s="45" t="s">
        <v>328</v>
      </c>
      <c r="F679" s="25" t="s">
        <v>36</v>
      </c>
      <c r="G679" s="26">
        <v>694.77</v>
      </c>
      <c r="H679" s="26">
        <v>2.92</v>
      </c>
      <c r="I679" s="26" t="s">
        <v>37</v>
      </c>
      <c r="J679" s="36">
        <v>3.57</v>
      </c>
      <c r="K679" s="26">
        <f>ROUND($G$679*$M$679,2)</f>
        <v>2480.33</v>
      </c>
      <c r="L679" s="27">
        <f>ROUND($K$679/$E$6,3)</f>
        <v>0</v>
      </c>
      <c r="M679" s="23">
        <f>ROUND($J$679,2)</f>
        <v>3.57</v>
      </c>
    </row>
    <row r="680" spans="1:13" ht="23" x14ac:dyDescent="0.35">
      <c r="A680" s="22" t="s">
        <v>31</v>
      </c>
      <c r="B680" s="25" t="s">
        <v>1694</v>
      </c>
      <c r="C680" s="24" t="s">
        <v>50</v>
      </c>
      <c r="D680" s="24" t="s">
        <v>330</v>
      </c>
      <c r="E680" s="45" t="s">
        <v>331</v>
      </c>
      <c r="F680" s="25" t="s">
        <v>147</v>
      </c>
      <c r="G680" s="26">
        <v>1028.26</v>
      </c>
      <c r="H680" s="26">
        <v>11.92</v>
      </c>
      <c r="I680" s="26" t="s">
        <v>37</v>
      </c>
      <c r="J680" s="36">
        <v>14.56</v>
      </c>
      <c r="K680" s="26">
        <f>ROUND($G$680*$M$680,2)</f>
        <v>14971.47</v>
      </c>
      <c r="L680" s="27">
        <f>ROUND($K$680/$E$6,3)</f>
        <v>1E-3</v>
      </c>
      <c r="M680" s="23">
        <f>ROUND($J$680,2)</f>
        <v>14.56</v>
      </c>
    </row>
    <row r="681" spans="1:13" ht="46" x14ac:dyDescent="0.35">
      <c r="A681" s="22" t="s">
        <v>31</v>
      </c>
      <c r="B681" s="25" t="s">
        <v>1695</v>
      </c>
      <c r="C681" s="24" t="s">
        <v>39</v>
      </c>
      <c r="D681" s="24" t="s">
        <v>342</v>
      </c>
      <c r="E681" s="45" t="s">
        <v>343</v>
      </c>
      <c r="F681" s="25" t="s">
        <v>80</v>
      </c>
      <c r="G681" s="26">
        <v>55.58</v>
      </c>
      <c r="H681" s="26">
        <v>834.86</v>
      </c>
      <c r="I681" s="26" t="s">
        <v>37</v>
      </c>
      <c r="J681" s="36">
        <v>1019.53</v>
      </c>
      <c r="K681" s="26">
        <f>ROUND($G$681*$M$681,2)</f>
        <v>56665.48</v>
      </c>
      <c r="L681" s="27">
        <f>ROUND($K$681/$E$6,3)</f>
        <v>3.0000000000000001E-3</v>
      </c>
      <c r="M681" s="23">
        <f>ROUND($J$681,2)</f>
        <v>1019.53</v>
      </c>
    </row>
    <row r="682" spans="1:13" x14ac:dyDescent="0.35">
      <c r="A682" s="22" t="s">
        <v>28</v>
      </c>
      <c r="B682" s="32" t="s">
        <v>1696</v>
      </c>
      <c r="C682" s="33"/>
      <c r="D682" s="33" t="s">
        <v>26</v>
      </c>
      <c r="E682" s="48" t="s">
        <v>1697</v>
      </c>
      <c r="F682" s="32"/>
      <c r="G682" s="34"/>
      <c r="H682" s="34"/>
      <c r="I682" s="34"/>
      <c r="J682" s="34"/>
      <c r="K682" s="34">
        <f>SUBTOTAL(9, $K$683:$K$701)</f>
        <v>464637.92</v>
      </c>
      <c r="L682" s="35">
        <f>ROUND($K$682/$E$6,3)</f>
        <v>2.8000000000000001E-2</v>
      </c>
      <c r="M682" s="23">
        <v>0</v>
      </c>
    </row>
    <row r="683" spans="1:13" x14ac:dyDescent="0.35">
      <c r="A683" s="22" t="s">
        <v>175</v>
      </c>
      <c r="B683" s="41" t="s">
        <v>1698</v>
      </c>
      <c r="C683" s="42"/>
      <c r="D683" s="42" t="s">
        <v>26</v>
      </c>
      <c r="E683" s="50" t="s">
        <v>347</v>
      </c>
      <c r="F683" s="41"/>
      <c r="G683" s="43"/>
      <c r="H683" s="43"/>
      <c r="I683" s="43"/>
      <c r="J683" s="43"/>
      <c r="K683" s="43">
        <f>SUBTOTAL(9, $K$684:$K$684)</f>
        <v>37985.65</v>
      </c>
      <c r="L683" s="44">
        <f>ROUND($K$683/$E$6,3)</f>
        <v>2E-3</v>
      </c>
      <c r="M683" s="23">
        <v>0</v>
      </c>
    </row>
    <row r="684" spans="1:13" ht="34.5" x14ac:dyDescent="0.35">
      <c r="A684" s="22" t="s">
        <v>31</v>
      </c>
      <c r="B684" s="25" t="s">
        <v>1699</v>
      </c>
      <c r="C684" s="24" t="s">
        <v>39</v>
      </c>
      <c r="D684" s="24" t="s">
        <v>349</v>
      </c>
      <c r="E684" s="45" t="s">
        <v>350</v>
      </c>
      <c r="F684" s="25" t="s">
        <v>36</v>
      </c>
      <c r="G684" s="26">
        <v>113.9</v>
      </c>
      <c r="H684" s="26">
        <v>273.08999999999997</v>
      </c>
      <c r="I684" s="26" t="s">
        <v>37</v>
      </c>
      <c r="J684" s="36">
        <v>333.5</v>
      </c>
      <c r="K684" s="26">
        <f>ROUND($G$684*$M$684,2)</f>
        <v>37985.65</v>
      </c>
      <c r="L684" s="27">
        <f>ROUND($K$684/$E$6,3)</f>
        <v>2E-3</v>
      </c>
      <c r="M684" s="23">
        <f>ROUND($J$684,2)</f>
        <v>333.5</v>
      </c>
    </row>
    <row r="685" spans="1:13" x14ac:dyDescent="0.35">
      <c r="A685" s="22" t="s">
        <v>175</v>
      </c>
      <c r="B685" s="41" t="s">
        <v>1700</v>
      </c>
      <c r="C685" s="42"/>
      <c r="D685" s="42" t="s">
        <v>26</v>
      </c>
      <c r="E685" s="50" t="s">
        <v>352</v>
      </c>
      <c r="F685" s="41"/>
      <c r="G685" s="43"/>
      <c r="H685" s="43"/>
      <c r="I685" s="43"/>
      <c r="J685" s="43"/>
      <c r="K685" s="43">
        <f>SUBTOTAL(9, $K$686:$K$690)</f>
        <v>297737.26000000007</v>
      </c>
      <c r="L685" s="44">
        <f>ROUND($K$685/$E$6,3)</f>
        <v>1.7999999999999999E-2</v>
      </c>
      <c r="M685" s="23">
        <v>0</v>
      </c>
    </row>
    <row r="686" spans="1:13" ht="34.5" x14ac:dyDescent="0.35">
      <c r="A686" s="22" t="s">
        <v>31</v>
      </c>
      <c r="B686" s="25" t="s">
        <v>1701</v>
      </c>
      <c r="C686" s="24" t="s">
        <v>39</v>
      </c>
      <c r="D686" s="24" t="s">
        <v>360</v>
      </c>
      <c r="E686" s="45" t="s">
        <v>361</v>
      </c>
      <c r="F686" s="25" t="s">
        <v>36</v>
      </c>
      <c r="G686" s="26">
        <v>1894.76</v>
      </c>
      <c r="H686" s="26">
        <v>98</v>
      </c>
      <c r="I686" s="26" t="s">
        <v>37</v>
      </c>
      <c r="J686" s="36">
        <v>119.68</v>
      </c>
      <c r="K686" s="26">
        <f>ROUND($G$686*$M$686,2)</f>
        <v>226764.88</v>
      </c>
      <c r="L686" s="27">
        <f>ROUND($K$686/$E$6,3)</f>
        <v>1.4E-2</v>
      </c>
      <c r="M686" s="23">
        <f>ROUND($J$686,2)</f>
        <v>119.68</v>
      </c>
    </row>
    <row r="687" spans="1:13" ht="34.5" x14ac:dyDescent="0.35">
      <c r="A687" s="22" t="s">
        <v>31</v>
      </c>
      <c r="B687" s="25" t="s">
        <v>1702</v>
      </c>
      <c r="C687" s="24" t="s">
        <v>39</v>
      </c>
      <c r="D687" s="24" t="s">
        <v>354</v>
      </c>
      <c r="E687" s="45" t="s">
        <v>355</v>
      </c>
      <c r="F687" s="25" t="s">
        <v>36</v>
      </c>
      <c r="G687" s="26">
        <v>377.21</v>
      </c>
      <c r="H687" s="26">
        <v>73.38</v>
      </c>
      <c r="I687" s="26" t="s">
        <v>37</v>
      </c>
      <c r="J687" s="36">
        <v>89.61</v>
      </c>
      <c r="K687" s="26">
        <f>ROUND($G$687*$M$687,2)</f>
        <v>33801.79</v>
      </c>
      <c r="L687" s="27">
        <f>ROUND($K$687/$E$6,3)</f>
        <v>2E-3</v>
      </c>
      <c r="M687" s="23">
        <f>ROUND($J$687,2)</f>
        <v>89.61</v>
      </c>
    </row>
    <row r="688" spans="1:13" ht="34.5" x14ac:dyDescent="0.35">
      <c r="A688" s="22" t="s">
        <v>31</v>
      </c>
      <c r="B688" s="25" t="s">
        <v>1703</v>
      </c>
      <c r="C688" s="24" t="s">
        <v>39</v>
      </c>
      <c r="D688" s="24" t="s">
        <v>1704</v>
      </c>
      <c r="E688" s="45" t="s">
        <v>1705</v>
      </c>
      <c r="F688" s="25" t="s">
        <v>36</v>
      </c>
      <c r="G688" s="26">
        <v>135.59</v>
      </c>
      <c r="H688" s="26">
        <v>116.78</v>
      </c>
      <c r="I688" s="26" t="s">
        <v>37</v>
      </c>
      <c r="J688" s="36">
        <v>142.61000000000001</v>
      </c>
      <c r="K688" s="26">
        <f>ROUND($G$688*$M$688,2)</f>
        <v>19336.490000000002</v>
      </c>
      <c r="L688" s="27">
        <f>ROUND($K$688/$E$6,3)</f>
        <v>1E-3</v>
      </c>
      <c r="M688" s="23">
        <f>ROUND($J$688,2)</f>
        <v>142.61000000000001</v>
      </c>
    </row>
    <row r="689" spans="1:13" ht="34.5" x14ac:dyDescent="0.35">
      <c r="A689" s="22" t="s">
        <v>31</v>
      </c>
      <c r="B689" s="25" t="s">
        <v>1706</v>
      </c>
      <c r="C689" s="24" t="s">
        <v>39</v>
      </c>
      <c r="D689" s="24" t="s">
        <v>357</v>
      </c>
      <c r="E689" s="45" t="s">
        <v>358</v>
      </c>
      <c r="F689" s="25" t="s">
        <v>36</v>
      </c>
      <c r="G689" s="26">
        <v>17.5</v>
      </c>
      <c r="H689" s="26">
        <v>117.33</v>
      </c>
      <c r="I689" s="26" t="s">
        <v>37</v>
      </c>
      <c r="J689" s="36">
        <v>143.28</v>
      </c>
      <c r="K689" s="26">
        <f>ROUND($G$689*$M$689,2)</f>
        <v>2507.4</v>
      </c>
      <c r="L689" s="27">
        <f>ROUND($K$689/$E$6,3)</f>
        <v>0</v>
      </c>
      <c r="M689" s="23">
        <f>ROUND($J$689,2)</f>
        <v>143.28</v>
      </c>
    </row>
    <row r="690" spans="1:13" ht="23" x14ac:dyDescent="0.35">
      <c r="A690" s="22" t="s">
        <v>31</v>
      </c>
      <c r="B690" s="25" t="s">
        <v>1707</v>
      </c>
      <c r="C690" s="24" t="s">
        <v>39</v>
      </c>
      <c r="D690" s="24" t="s">
        <v>366</v>
      </c>
      <c r="E690" s="45" t="s">
        <v>367</v>
      </c>
      <c r="F690" s="25" t="s">
        <v>62</v>
      </c>
      <c r="G690" s="26">
        <v>859.12</v>
      </c>
      <c r="H690" s="26">
        <v>14.61</v>
      </c>
      <c r="I690" s="26" t="s">
        <v>37</v>
      </c>
      <c r="J690" s="36">
        <v>17.84</v>
      </c>
      <c r="K690" s="26">
        <f>ROUND($G$690*$M$690,2)</f>
        <v>15326.7</v>
      </c>
      <c r="L690" s="27">
        <f>ROUND($K$690/$E$6,3)</f>
        <v>1E-3</v>
      </c>
      <c r="M690" s="23">
        <f>ROUND($J$690,2)</f>
        <v>17.84</v>
      </c>
    </row>
    <row r="691" spans="1:13" x14ac:dyDescent="0.35">
      <c r="A691" s="22" t="s">
        <v>175</v>
      </c>
      <c r="B691" s="41" t="s">
        <v>1708</v>
      </c>
      <c r="C691" s="42"/>
      <c r="D691" s="42" t="s">
        <v>26</v>
      </c>
      <c r="E691" s="50" t="s">
        <v>372</v>
      </c>
      <c r="F691" s="41"/>
      <c r="G691" s="43"/>
      <c r="H691" s="43"/>
      <c r="I691" s="43"/>
      <c r="J691" s="43"/>
      <c r="K691" s="43">
        <f>SUBTOTAL(9, $K$692:$K$696)</f>
        <v>73621.02</v>
      </c>
      <c r="L691" s="44">
        <f>ROUND($K$691/$E$6,3)</f>
        <v>4.0000000000000001E-3</v>
      </c>
      <c r="M691" s="23">
        <v>0</v>
      </c>
    </row>
    <row r="692" spans="1:13" ht="23" x14ac:dyDescent="0.35">
      <c r="A692" s="22" t="s">
        <v>31</v>
      </c>
      <c r="B692" s="25" t="s">
        <v>1709</v>
      </c>
      <c r="C692" s="24" t="s">
        <v>39</v>
      </c>
      <c r="D692" s="24" t="s">
        <v>374</v>
      </c>
      <c r="E692" s="45" t="s">
        <v>375</v>
      </c>
      <c r="F692" s="25" t="s">
        <v>36</v>
      </c>
      <c r="G692" s="26">
        <v>31.61</v>
      </c>
      <c r="H692" s="26">
        <v>1031.69</v>
      </c>
      <c r="I692" s="26" t="s">
        <v>37</v>
      </c>
      <c r="J692" s="36">
        <v>1259.9000000000001</v>
      </c>
      <c r="K692" s="26">
        <f>ROUND($G$692*$M$692,2)</f>
        <v>39825.440000000002</v>
      </c>
      <c r="L692" s="27">
        <f>ROUND($K$692/$E$6,3)</f>
        <v>2E-3</v>
      </c>
      <c r="M692" s="23">
        <f>ROUND($J$692,2)</f>
        <v>1259.9000000000001</v>
      </c>
    </row>
    <row r="693" spans="1:13" ht="34.5" x14ac:dyDescent="0.35">
      <c r="A693" s="22" t="s">
        <v>31</v>
      </c>
      <c r="B693" s="25" t="s">
        <v>1710</v>
      </c>
      <c r="C693" s="24" t="s">
        <v>50</v>
      </c>
      <c r="D693" s="24" t="s">
        <v>1711</v>
      </c>
      <c r="E693" s="45" t="s">
        <v>1712</v>
      </c>
      <c r="F693" s="25" t="s">
        <v>36</v>
      </c>
      <c r="G693" s="26">
        <v>19.87</v>
      </c>
      <c r="H693" s="26">
        <v>392.56</v>
      </c>
      <c r="I693" s="26" t="s">
        <v>37</v>
      </c>
      <c r="J693" s="36">
        <v>479.39</v>
      </c>
      <c r="K693" s="26">
        <f>ROUND($G$693*$M$693,2)</f>
        <v>9525.48</v>
      </c>
      <c r="L693" s="27">
        <f>ROUND($K$693/$E$6,3)</f>
        <v>1E-3</v>
      </c>
      <c r="M693" s="23">
        <f>ROUND($J$693,2)</f>
        <v>479.39</v>
      </c>
    </row>
    <row r="694" spans="1:13" ht="34.5" x14ac:dyDescent="0.35">
      <c r="A694" s="22" t="s">
        <v>31</v>
      </c>
      <c r="B694" s="25" t="s">
        <v>1713</v>
      </c>
      <c r="C694" s="24" t="s">
        <v>39</v>
      </c>
      <c r="D694" s="24" t="s">
        <v>380</v>
      </c>
      <c r="E694" s="45" t="s">
        <v>381</v>
      </c>
      <c r="F694" s="25" t="s">
        <v>36</v>
      </c>
      <c r="G694" s="26">
        <v>100.99</v>
      </c>
      <c r="H694" s="26">
        <v>67.66</v>
      </c>
      <c r="I694" s="26" t="s">
        <v>37</v>
      </c>
      <c r="J694" s="36">
        <v>82.63</v>
      </c>
      <c r="K694" s="26">
        <f>ROUND($G$694*$M$694,2)</f>
        <v>8344.7999999999993</v>
      </c>
      <c r="L694" s="27">
        <f>ROUND($K$694/$E$6,3)</f>
        <v>0</v>
      </c>
      <c r="M694" s="23">
        <f>ROUND($J$694,2)</f>
        <v>82.63</v>
      </c>
    </row>
    <row r="695" spans="1:13" ht="23" x14ac:dyDescent="0.35">
      <c r="A695" s="22" t="s">
        <v>31</v>
      </c>
      <c r="B695" s="25" t="s">
        <v>1714</v>
      </c>
      <c r="C695" s="24" t="s">
        <v>50</v>
      </c>
      <c r="D695" s="24" t="s">
        <v>377</v>
      </c>
      <c r="E695" s="45" t="s">
        <v>378</v>
      </c>
      <c r="F695" s="25" t="s">
        <v>36</v>
      </c>
      <c r="G695" s="26">
        <v>7.2</v>
      </c>
      <c r="H695" s="26">
        <v>464.92</v>
      </c>
      <c r="I695" s="26" t="s">
        <v>37</v>
      </c>
      <c r="J695" s="36">
        <v>567.76</v>
      </c>
      <c r="K695" s="26">
        <f>ROUND($G$695*$M$695,2)</f>
        <v>4087.87</v>
      </c>
      <c r="L695" s="27">
        <f>ROUND($K$695/$E$6,3)</f>
        <v>0</v>
      </c>
      <c r="M695" s="23">
        <f>ROUND($J$695,2)</f>
        <v>567.76</v>
      </c>
    </row>
    <row r="696" spans="1:13" x14ac:dyDescent="0.35">
      <c r="A696" s="22" t="s">
        <v>31</v>
      </c>
      <c r="B696" s="25" t="s">
        <v>1715</v>
      </c>
      <c r="C696" s="24" t="s">
        <v>50</v>
      </c>
      <c r="D696" s="24" t="s">
        <v>1716</v>
      </c>
      <c r="E696" s="45" t="s">
        <v>1717</v>
      </c>
      <c r="F696" s="25" t="s">
        <v>36</v>
      </c>
      <c r="G696" s="26">
        <v>97.58</v>
      </c>
      <c r="H696" s="26">
        <v>99.34</v>
      </c>
      <c r="I696" s="26" t="s">
        <v>37</v>
      </c>
      <c r="J696" s="36">
        <v>121.31</v>
      </c>
      <c r="K696" s="26">
        <f>ROUND($G$696*$M$696,2)</f>
        <v>11837.43</v>
      </c>
      <c r="L696" s="27">
        <f>ROUND($K$696/$E$6,3)</f>
        <v>1E-3</v>
      </c>
      <c r="M696" s="23">
        <f>ROUND($J$696,2)</f>
        <v>121.31</v>
      </c>
    </row>
    <row r="697" spans="1:13" x14ac:dyDescent="0.35">
      <c r="A697" s="22" t="s">
        <v>175</v>
      </c>
      <c r="B697" s="41" t="s">
        <v>1718</v>
      </c>
      <c r="C697" s="42"/>
      <c r="D697" s="42" t="s">
        <v>26</v>
      </c>
      <c r="E697" s="50" t="s">
        <v>1719</v>
      </c>
      <c r="F697" s="41"/>
      <c r="G697" s="43"/>
      <c r="H697" s="43"/>
      <c r="I697" s="43"/>
      <c r="J697" s="43"/>
      <c r="K697" s="43">
        <f>SUBTOTAL(9, $K$698:$K$701)</f>
        <v>55293.99</v>
      </c>
      <c r="L697" s="44">
        <f>ROUND($K$697/$E$6,3)</f>
        <v>3.0000000000000001E-3</v>
      </c>
      <c r="M697" s="23">
        <v>0</v>
      </c>
    </row>
    <row r="698" spans="1:13" ht="34.5" x14ac:dyDescent="0.35">
      <c r="A698" s="22" t="s">
        <v>31</v>
      </c>
      <c r="B698" s="25" t="s">
        <v>1720</v>
      </c>
      <c r="C698" s="24" t="s">
        <v>39</v>
      </c>
      <c r="D698" s="24" t="s">
        <v>360</v>
      </c>
      <c r="E698" s="45" t="s">
        <v>361</v>
      </c>
      <c r="F698" s="25" t="s">
        <v>36</v>
      </c>
      <c r="G698" s="26">
        <v>41.17</v>
      </c>
      <c r="H698" s="26">
        <v>98</v>
      </c>
      <c r="I698" s="26" t="s">
        <v>37</v>
      </c>
      <c r="J698" s="36">
        <v>119.68</v>
      </c>
      <c r="K698" s="26">
        <f>ROUND($G$698*$M$698,2)</f>
        <v>4927.2299999999996</v>
      </c>
      <c r="L698" s="27">
        <f>ROUND($K$698/$E$6,3)</f>
        <v>0</v>
      </c>
      <c r="M698" s="23">
        <f>ROUND($J$698,2)</f>
        <v>119.68</v>
      </c>
    </row>
    <row r="699" spans="1:13" ht="34.5" x14ac:dyDescent="0.35">
      <c r="A699" s="22" t="s">
        <v>31</v>
      </c>
      <c r="B699" s="25" t="s">
        <v>1721</v>
      </c>
      <c r="C699" s="24" t="s">
        <v>39</v>
      </c>
      <c r="D699" s="24" t="s">
        <v>354</v>
      </c>
      <c r="E699" s="45" t="s">
        <v>355</v>
      </c>
      <c r="F699" s="25" t="s">
        <v>36</v>
      </c>
      <c r="G699" s="26">
        <v>506.77</v>
      </c>
      <c r="H699" s="26">
        <v>73.38</v>
      </c>
      <c r="I699" s="26" t="s">
        <v>37</v>
      </c>
      <c r="J699" s="36">
        <v>89.61</v>
      </c>
      <c r="K699" s="26">
        <f>ROUND($G$699*$M$699,2)</f>
        <v>45411.66</v>
      </c>
      <c r="L699" s="27">
        <f>ROUND($K$699/$E$6,3)</f>
        <v>3.0000000000000001E-3</v>
      </c>
      <c r="M699" s="23">
        <f>ROUND($J$699,2)</f>
        <v>89.61</v>
      </c>
    </row>
    <row r="700" spans="1:13" ht="23" x14ac:dyDescent="0.35">
      <c r="A700" s="22" t="s">
        <v>31</v>
      </c>
      <c r="B700" s="25" t="s">
        <v>1722</v>
      </c>
      <c r="C700" s="24" t="s">
        <v>39</v>
      </c>
      <c r="D700" s="24" t="s">
        <v>366</v>
      </c>
      <c r="E700" s="45" t="s">
        <v>367</v>
      </c>
      <c r="F700" s="25" t="s">
        <v>62</v>
      </c>
      <c r="G700" s="26">
        <v>266.39999999999998</v>
      </c>
      <c r="H700" s="26">
        <v>14.61</v>
      </c>
      <c r="I700" s="26" t="s">
        <v>37</v>
      </c>
      <c r="J700" s="36">
        <v>17.84</v>
      </c>
      <c r="K700" s="26">
        <f>ROUND($G$700*$M$700,2)</f>
        <v>4752.58</v>
      </c>
      <c r="L700" s="27">
        <f>ROUND($K$700/$E$6,3)</f>
        <v>0</v>
      </c>
      <c r="M700" s="23">
        <f>ROUND($J$700,2)</f>
        <v>17.84</v>
      </c>
    </row>
    <row r="701" spans="1:13" ht="34.5" x14ac:dyDescent="0.35">
      <c r="A701" s="22" t="s">
        <v>31</v>
      </c>
      <c r="B701" s="25" t="s">
        <v>1723</v>
      </c>
      <c r="C701" s="24" t="s">
        <v>39</v>
      </c>
      <c r="D701" s="24" t="s">
        <v>354</v>
      </c>
      <c r="E701" s="45" t="s">
        <v>355</v>
      </c>
      <c r="F701" s="25" t="s">
        <v>36</v>
      </c>
      <c r="G701" s="26">
        <v>2.2599999999999998</v>
      </c>
      <c r="H701" s="26">
        <v>73.38</v>
      </c>
      <c r="I701" s="26" t="s">
        <v>37</v>
      </c>
      <c r="J701" s="36">
        <v>89.61</v>
      </c>
      <c r="K701" s="26">
        <f>ROUND($G$701*$M$701,2)</f>
        <v>202.52</v>
      </c>
      <c r="L701" s="27">
        <f>ROUND($K$701/$E$6,3)</f>
        <v>0</v>
      </c>
      <c r="M701" s="23">
        <f>ROUND($J$701,2)</f>
        <v>89.61</v>
      </c>
    </row>
    <row r="702" spans="1:13" x14ac:dyDescent="0.35">
      <c r="A702" s="22" t="s">
        <v>28</v>
      </c>
      <c r="B702" s="32" t="s">
        <v>1724</v>
      </c>
      <c r="C702" s="33"/>
      <c r="D702" s="33" t="s">
        <v>26</v>
      </c>
      <c r="E702" s="48" t="s">
        <v>1725</v>
      </c>
      <c r="F702" s="32"/>
      <c r="G702" s="34"/>
      <c r="H702" s="34"/>
      <c r="I702" s="34"/>
      <c r="J702" s="34"/>
      <c r="K702" s="34">
        <f>SUBTOTAL(9, $K$703:$K$734)</f>
        <v>860623.58</v>
      </c>
      <c r="L702" s="35">
        <f>ROUND($K$702/$E$6,3)</f>
        <v>5.0999999999999997E-2</v>
      </c>
      <c r="M702" s="23">
        <v>0</v>
      </c>
    </row>
    <row r="703" spans="1:13" x14ac:dyDescent="0.35">
      <c r="A703" s="22" t="s">
        <v>175</v>
      </c>
      <c r="B703" s="41" t="s">
        <v>1726</v>
      </c>
      <c r="C703" s="42"/>
      <c r="D703" s="42" t="s">
        <v>26</v>
      </c>
      <c r="E703" s="50" t="s">
        <v>407</v>
      </c>
      <c r="F703" s="41"/>
      <c r="G703" s="43"/>
      <c r="H703" s="43"/>
      <c r="I703" s="43"/>
      <c r="J703" s="43"/>
      <c r="K703" s="43">
        <f>SUBTOTAL(9, $K$704:$K$713)</f>
        <v>286745.38999999996</v>
      </c>
      <c r="L703" s="44">
        <f>ROUND($K$703/$E$6,3)</f>
        <v>1.7000000000000001E-2</v>
      </c>
      <c r="M703" s="23">
        <v>0</v>
      </c>
    </row>
    <row r="704" spans="1:13" ht="46" x14ac:dyDescent="0.35">
      <c r="A704" s="22" t="s">
        <v>31</v>
      </c>
      <c r="B704" s="25" t="s">
        <v>1727</v>
      </c>
      <c r="C704" s="24" t="s">
        <v>39</v>
      </c>
      <c r="D704" s="24" t="s">
        <v>412</v>
      </c>
      <c r="E704" s="45" t="s">
        <v>413</v>
      </c>
      <c r="F704" s="25" t="s">
        <v>36</v>
      </c>
      <c r="G704" s="26">
        <v>36.46</v>
      </c>
      <c r="H704" s="26">
        <v>1013.15</v>
      </c>
      <c r="I704" s="26" t="s">
        <v>37</v>
      </c>
      <c r="J704" s="36">
        <v>1237.26</v>
      </c>
      <c r="K704" s="26">
        <f>ROUND($G$704*$M$704,2)</f>
        <v>45110.5</v>
      </c>
      <c r="L704" s="27">
        <f>ROUND($K$704/$E$6,3)</f>
        <v>3.0000000000000001E-3</v>
      </c>
      <c r="M704" s="23">
        <f>ROUND($J$704,2)</f>
        <v>1237.26</v>
      </c>
    </row>
    <row r="705" spans="1:13" ht="34.5" x14ac:dyDescent="0.35">
      <c r="A705" s="22" t="s">
        <v>31</v>
      </c>
      <c r="B705" s="25" t="s">
        <v>1728</v>
      </c>
      <c r="C705" s="24" t="s">
        <v>50</v>
      </c>
      <c r="D705" s="24" t="s">
        <v>1729</v>
      </c>
      <c r="E705" s="45" t="s">
        <v>1730</v>
      </c>
      <c r="F705" s="25" t="s">
        <v>36</v>
      </c>
      <c r="G705" s="26">
        <v>25.52</v>
      </c>
      <c r="H705" s="26">
        <v>1344.6</v>
      </c>
      <c r="I705" s="26" t="s">
        <v>37</v>
      </c>
      <c r="J705" s="36">
        <v>1642.03</v>
      </c>
      <c r="K705" s="26">
        <f>ROUND($G$705*$M$705,2)</f>
        <v>41904.61</v>
      </c>
      <c r="L705" s="27">
        <f>ROUND($K$705/$E$6,3)</f>
        <v>2E-3</v>
      </c>
      <c r="M705" s="23">
        <f>ROUND($J$705,2)</f>
        <v>1642.03</v>
      </c>
    </row>
    <row r="706" spans="1:13" ht="57.5" x14ac:dyDescent="0.35">
      <c r="A706" s="22" t="s">
        <v>31</v>
      </c>
      <c r="B706" s="25" t="s">
        <v>1731</v>
      </c>
      <c r="C706" s="24" t="s">
        <v>50</v>
      </c>
      <c r="D706" s="24" t="s">
        <v>409</v>
      </c>
      <c r="E706" s="45" t="s">
        <v>410</v>
      </c>
      <c r="F706" s="25" t="s">
        <v>36</v>
      </c>
      <c r="G706" s="26">
        <v>7.98</v>
      </c>
      <c r="H706" s="26">
        <v>1009.44</v>
      </c>
      <c r="I706" s="26" t="s">
        <v>37</v>
      </c>
      <c r="J706" s="36">
        <v>1232.73</v>
      </c>
      <c r="K706" s="26">
        <f>ROUND($G$706*$M$706,2)</f>
        <v>9837.19</v>
      </c>
      <c r="L706" s="27">
        <f>ROUND($K$706/$E$6,3)</f>
        <v>1E-3</v>
      </c>
      <c r="M706" s="23">
        <f>ROUND($J$706,2)</f>
        <v>1232.73</v>
      </c>
    </row>
    <row r="707" spans="1:13" ht="46" x14ac:dyDescent="0.35">
      <c r="A707" s="22" t="s">
        <v>31</v>
      </c>
      <c r="B707" s="25" t="s">
        <v>1732</v>
      </c>
      <c r="C707" s="24" t="s">
        <v>50</v>
      </c>
      <c r="D707" s="24" t="s">
        <v>1733</v>
      </c>
      <c r="E707" s="45" t="s">
        <v>1734</v>
      </c>
      <c r="F707" s="25" t="s">
        <v>36</v>
      </c>
      <c r="G707" s="26">
        <v>11.97</v>
      </c>
      <c r="H707" s="26">
        <v>1378.7</v>
      </c>
      <c r="I707" s="26" t="s">
        <v>37</v>
      </c>
      <c r="J707" s="36">
        <v>1683.67</v>
      </c>
      <c r="K707" s="26">
        <f>ROUND($G$707*$M$707,2)</f>
        <v>20153.53</v>
      </c>
      <c r="L707" s="27">
        <f>ROUND($K$707/$E$6,3)</f>
        <v>1E-3</v>
      </c>
      <c r="M707" s="23">
        <f>ROUND($J$707,2)</f>
        <v>1683.67</v>
      </c>
    </row>
    <row r="708" spans="1:13" ht="57.5" x14ac:dyDescent="0.35">
      <c r="A708" s="22" t="s">
        <v>31</v>
      </c>
      <c r="B708" s="25" t="s">
        <v>1735</v>
      </c>
      <c r="C708" s="24" t="s">
        <v>50</v>
      </c>
      <c r="D708" s="24" t="s">
        <v>1736</v>
      </c>
      <c r="E708" s="45" t="s">
        <v>1737</v>
      </c>
      <c r="F708" s="25" t="s">
        <v>36</v>
      </c>
      <c r="G708" s="26">
        <v>38.76</v>
      </c>
      <c r="H708" s="26">
        <v>1190.08</v>
      </c>
      <c r="I708" s="26" t="s">
        <v>37</v>
      </c>
      <c r="J708" s="36">
        <v>1453.33</v>
      </c>
      <c r="K708" s="26">
        <f>ROUND($G$708*$M$708,2)</f>
        <v>56331.07</v>
      </c>
      <c r="L708" s="27">
        <f>ROUND($K$708/$E$6,3)</f>
        <v>3.0000000000000001E-3</v>
      </c>
      <c r="M708" s="23">
        <f>ROUND($J$708,2)</f>
        <v>1453.33</v>
      </c>
    </row>
    <row r="709" spans="1:13" ht="46" x14ac:dyDescent="0.35">
      <c r="A709" s="22" t="s">
        <v>31</v>
      </c>
      <c r="B709" s="25" t="s">
        <v>1738</v>
      </c>
      <c r="C709" s="24" t="s">
        <v>50</v>
      </c>
      <c r="D709" s="24" t="s">
        <v>1739</v>
      </c>
      <c r="E709" s="45" t="s">
        <v>1740</v>
      </c>
      <c r="F709" s="25" t="s">
        <v>36</v>
      </c>
      <c r="G709" s="26">
        <v>3.3</v>
      </c>
      <c r="H709" s="26">
        <v>1013.15</v>
      </c>
      <c r="I709" s="26" t="s">
        <v>37</v>
      </c>
      <c r="J709" s="36">
        <v>1237.26</v>
      </c>
      <c r="K709" s="26">
        <f>ROUND($G$709*$M$709,2)</f>
        <v>4082.96</v>
      </c>
      <c r="L709" s="27">
        <f>ROUND($K$709/$E$6,3)</f>
        <v>0</v>
      </c>
      <c r="M709" s="23">
        <f>ROUND($J$709,2)</f>
        <v>1237.26</v>
      </c>
    </row>
    <row r="710" spans="1:13" ht="46" x14ac:dyDescent="0.35">
      <c r="A710" s="22" t="s">
        <v>31</v>
      </c>
      <c r="B710" s="25" t="s">
        <v>1741</v>
      </c>
      <c r="C710" s="24" t="s">
        <v>50</v>
      </c>
      <c r="D710" s="24" t="s">
        <v>1742</v>
      </c>
      <c r="E710" s="45" t="s">
        <v>1743</v>
      </c>
      <c r="F710" s="25" t="s">
        <v>36</v>
      </c>
      <c r="G710" s="26">
        <v>41.9</v>
      </c>
      <c r="H710" s="26">
        <v>1190.08</v>
      </c>
      <c r="I710" s="26" t="s">
        <v>37</v>
      </c>
      <c r="J710" s="36">
        <v>1453.33</v>
      </c>
      <c r="K710" s="26">
        <f>ROUND($G$710*$M$710,2)</f>
        <v>60894.53</v>
      </c>
      <c r="L710" s="27">
        <f>ROUND($K$710/$E$6,3)</f>
        <v>4.0000000000000001E-3</v>
      </c>
      <c r="M710" s="23">
        <f>ROUND($J$710,2)</f>
        <v>1453.33</v>
      </c>
    </row>
    <row r="711" spans="1:13" ht="46" x14ac:dyDescent="0.35">
      <c r="A711" s="22" t="s">
        <v>31</v>
      </c>
      <c r="B711" s="25" t="s">
        <v>1744</v>
      </c>
      <c r="C711" s="24" t="s">
        <v>50</v>
      </c>
      <c r="D711" s="24" t="s">
        <v>1745</v>
      </c>
      <c r="E711" s="45" t="s">
        <v>1746</v>
      </c>
      <c r="F711" s="25" t="s">
        <v>36</v>
      </c>
      <c r="G711" s="26">
        <v>17.96</v>
      </c>
      <c r="H711" s="26">
        <v>1440.05</v>
      </c>
      <c r="I711" s="26" t="s">
        <v>37</v>
      </c>
      <c r="J711" s="36">
        <v>1758.59</v>
      </c>
      <c r="K711" s="26">
        <f>ROUND($G$711*$M$711,2)</f>
        <v>31584.28</v>
      </c>
      <c r="L711" s="27">
        <f>ROUND($K$711/$E$6,3)</f>
        <v>2E-3</v>
      </c>
      <c r="M711" s="23">
        <f>ROUND($J$711,2)</f>
        <v>1758.59</v>
      </c>
    </row>
    <row r="712" spans="1:13" ht="46" x14ac:dyDescent="0.35">
      <c r="A712" s="22" t="s">
        <v>31</v>
      </c>
      <c r="B712" s="25" t="s">
        <v>1747</v>
      </c>
      <c r="C712" s="24" t="s">
        <v>50</v>
      </c>
      <c r="D712" s="24" t="s">
        <v>1748</v>
      </c>
      <c r="E712" s="45" t="s">
        <v>1749</v>
      </c>
      <c r="F712" s="25" t="s">
        <v>36</v>
      </c>
      <c r="G712" s="26">
        <v>5.52</v>
      </c>
      <c r="H712" s="26">
        <v>1013.15</v>
      </c>
      <c r="I712" s="26" t="s">
        <v>37</v>
      </c>
      <c r="J712" s="36">
        <v>1237.26</v>
      </c>
      <c r="K712" s="26">
        <f>ROUND($G$712*$M$712,2)</f>
        <v>6829.68</v>
      </c>
      <c r="L712" s="27">
        <f>ROUND($K$712/$E$6,3)</f>
        <v>0</v>
      </c>
      <c r="M712" s="23">
        <f>ROUND($J$712,2)</f>
        <v>1237.26</v>
      </c>
    </row>
    <row r="713" spans="1:13" ht="23" x14ac:dyDescent="0.35">
      <c r="A713" s="22" t="s">
        <v>31</v>
      </c>
      <c r="B713" s="25" t="s">
        <v>1750</v>
      </c>
      <c r="C713" s="24" t="s">
        <v>39</v>
      </c>
      <c r="D713" s="24" t="s">
        <v>418</v>
      </c>
      <c r="E713" s="45" t="s">
        <v>419</v>
      </c>
      <c r="F713" s="25" t="s">
        <v>62</v>
      </c>
      <c r="G713" s="26">
        <v>331.69</v>
      </c>
      <c r="H713" s="26">
        <v>24.73</v>
      </c>
      <c r="I713" s="26" t="s">
        <v>37</v>
      </c>
      <c r="J713" s="36">
        <v>30.2</v>
      </c>
      <c r="K713" s="26">
        <f>ROUND($G$713*$M$713,2)</f>
        <v>10017.040000000001</v>
      </c>
      <c r="L713" s="27">
        <f>ROUND($K$713/$E$6,3)</f>
        <v>1E-3</v>
      </c>
      <c r="M713" s="23">
        <f>ROUND($J$713,2)</f>
        <v>30.2</v>
      </c>
    </row>
    <row r="714" spans="1:13" x14ac:dyDescent="0.35">
      <c r="A714" s="22" t="s">
        <v>175</v>
      </c>
      <c r="B714" s="41" t="s">
        <v>1751</v>
      </c>
      <c r="C714" s="42"/>
      <c r="D714" s="42" t="s">
        <v>26</v>
      </c>
      <c r="E714" s="50" t="s">
        <v>402</v>
      </c>
      <c r="F714" s="41"/>
      <c r="G714" s="43"/>
      <c r="H714" s="43"/>
      <c r="I714" s="43"/>
      <c r="J714" s="43"/>
      <c r="K714" s="43">
        <f>SUBTOTAL(9, $K$715:$K$715)</f>
        <v>1613.25</v>
      </c>
      <c r="L714" s="44">
        <f>ROUND($K$714/$E$6,3)</f>
        <v>0</v>
      </c>
      <c r="M714" s="23">
        <v>0</v>
      </c>
    </row>
    <row r="715" spans="1:13" x14ac:dyDescent="0.35">
      <c r="A715" s="22" t="s">
        <v>31</v>
      </c>
      <c r="B715" s="25" t="s">
        <v>1752</v>
      </c>
      <c r="C715" s="24" t="s">
        <v>39</v>
      </c>
      <c r="D715" s="24" t="s">
        <v>1753</v>
      </c>
      <c r="E715" s="45" t="s">
        <v>1754</v>
      </c>
      <c r="F715" s="25" t="s">
        <v>17</v>
      </c>
      <c r="G715" s="26">
        <v>15</v>
      </c>
      <c r="H715" s="26">
        <v>88.07</v>
      </c>
      <c r="I715" s="26" t="s">
        <v>37</v>
      </c>
      <c r="J715" s="36">
        <v>107.55</v>
      </c>
      <c r="K715" s="26">
        <f>ROUND($G$715*$M$715,2)</f>
        <v>1613.25</v>
      </c>
      <c r="L715" s="27">
        <f>ROUND($K$715/$E$6,3)</f>
        <v>0</v>
      </c>
      <c r="M715" s="23">
        <f>ROUND($J$715,2)</f>
        <v>107.55</v>
      </c>
    </row>
    <row r="716" spans="1:13" x14ac:dyDescent="0.35">
      <c r="A716" s="22" t="s">
        <v>175</v>
      </c>
      <c r="B716" s="41" t="s">
        <v>1755</v>
      </c>
      <c r="C716" s="42"/>
      <c r="D716" s="42" t="s">
        <v>26</v>
      </c>
      <c r="E716" s="50" t="s">
        <v>1756</v>
      </c>
      <c r="F716" s="41"/>
      <c r="G716" s="43"/>
      <c r="H716" s="43"/>
      <c r="I716" s="43"/>
      <c r="J716" s="43"/>
      <c r="K716" s="43">
        <f>SUBTOTAL(9, $K$717:$K$724)</f>
        <v>271261.07</v>
      </c>
      <c r="L716" s="44">
        <f>ROUND($K$716/$E$6,3)</f>
        <v>1.6E-2</v>
      </c>
      <c r="M716" s="23">
        <v>0</v>
      </c>
    </row>
    <row r="717" spans="1:13" ht="34.5" x14ac:dyDescent="0.35">
      <c r="A717" s="22" t="s">
        <v>31</v>
      </c>
      <c r="B717" s="25" t="s">
        <v>1757</v>
      </c>
      <c r="C717" s="24" t="s">
        <v>50</v>
      </c>
      <c r="D717" s="24" t="s">
        <v>423</v>
      </c>
      <c r="E717" s="45" t="s">
        <v>424</v>
      </c>
      <c r="F717" s="25" t="s">
        <v>36</v>
      </c>
      <c r="G717" s="26">
        <v>125.52</v>
      </c>
      <c r="H717" s="26">
        <v>824.12</v>
      </c>
      <c r="I717" s="26" t="s">
        <v>37</v>
      </c>
      <c r="J717" s="36">
        <v>1006.42</v>
      </c>
      <c r="K717" s="26">
        <f>ROUND($G$717*$M$717,2)</f>
        <v>126325.84</v>
      </c>
      <c r="L717" s="27">
        <f>ROUND($K$717/$E$6,3)</f>
        <v>8.0000000000000002E-3</v>
      </c>
      <c r="M717" s="23">
        <f>ROUND($J$717,2)</f>
        <v>1006.42</v>
      </c>
    </row>
    <row r="718" spans="1:13" ht="46" x14ac:dyDescent="0.35">
      <c r="A718" s="22" t="s">
        <v>31</v>
      </c>
      <c r="B718" s="25" t="s">
        <v>1758</v>
      </c>
      <c r="C718" s="24" t="s">
        <v>50</v>
      </c>
      <c r="D718" s="24" t="s">
        <v>426</v>
      </c>
      <c r="E718" s="45" t="s">
        <v>427</v>
      </c>
      <c r="F718" s="25" t="s">
        <v>36</v>
      </c>
      <c r="G718" s="26">
        <v>67.349999999999994</v>
      </c>
      <c r="H718" s="26">
        <v>824.12</v>
      </c>
      <c r="I718" s="26" t="s">
        <v>37</v>
      </c>
      <c r="J718" s="36">
        <v>1006.42</v>
      </c>
      <c r="K718" s="26">
        <f>ROUND($G$718*$M$718,2)</f>
        <v>67782.39</v>
      </c>
      <c r="L718" s="27">
        <f>ROUND($K$718/$E$6,3)</f>
        <v>4.0000000000000001E-3</v>
      </c>
      <c r="M718" s="23">
        <f>ROUND($J$718,2)</f>
        <v>1006.42</v>
      </c>
    </row>
    <row r="719" spans="1:13" ht="34.5" x14ac:dyDescent="0.35">
      <c r="A719" s="22" t="s">
        <v>31</v>
      </c>
      <c r="B719" s="25" t="s">
        <v>1759</v>
      </c>
      <c r="C719" s="24" t="s">
        <v>50</v>
      </c>
      <c r="D719" s="24" t="s">
        <v>429</v>
      </c>
      <c r="E719" s="45" t="s">
        <v>430</v>
      </c>
      <c r="F719" s="25" t="s">
        <v>36</v>
      </c>
      <c r="G719" s="26">
        <v>4.2</v>
      </c>
      <c r="H719" s="26">
        <v>949.62</v>
      </c>
      <c r="I719" s="26" t="s">
        <v>37</v>
      </c>
      <c r="J719" s="36">
        <v>1159.68</v>
      </c>
      <c r="K719" s="26">
        <f>ROUND($G$719*$M$719,2)</f>
        <v>4870.66</v>
      </c>
      <c r="L719" s="27">
        <f>ROUND($K$719/$E$6,3)</f>
        <v>0</v>
      </c>
      <c r="M719" s="23">
        <f>ROUND($J$719,2)</f>
        <v>1159.68</v>
      </c>
    </row>
    <row r="720" spans="1:13" ht="46" x14ac:dyDescent="0.35">
      <c r="A720" s="22" t="s">
        <v>31</v>
      </c>
      <c r="B720" s="25" t="s">
        <v>1760</v>
      </c>
      <c r="C720" s="24" t="s">
        <v>50</v>
      </c>
      <c r="D720" s="24" t="s">
        <v>1761</v>
      </c>
      <c r="E720" s="45" t="s">
        <v>1762</v>
      </c>
      <c r="F720" s="25" t="s">
        <v>36</v>
      </c>
      <c r="G720" s="26">
        <v>2.1</v>
      </c>
      <c r="H720" s="26">
        <v>473.96</v>
      </c>
      <c r="I720" s="26" t="s">
        <v>37</v>
      </c>
      <c r="J720" s="36">
        <v>578.79999999999995</v>
      </c>
      <c r="K720" s="26">
        <f>ROUND($G$720*$M$720,2)</f>
        <v>1215.48</v>
      </c>
      <c r="L720" s="27">
        <f>ROUND($K$720/$E$6,3)</f>
        <v>0</v>
      </c>
      <c r="M720" s="23">
        <f>ROUND($J$720,2)</f>
        <v>578.79999999999995</v>
      </c>
    </row>
    <row r="721" spans="1:13" ht="46" x14ac:dyDescent="0.35">
      <c r="A721" s="22" t="s">
        <v>31</v>
      </c>
      <c r="B721" s="25" t="s">
        <v>1763</v>
      </c>
      <c r="C721" s="24" t="s">
        <v>50</v>
      </c>
      <c r="D721" s="24" t="s">
        <v>1764</v>
      </c>
      <c r="E721" s="45" t="s">
        <v>1765</v>
      </c>
      <c r="F721" s="25" t="s">
        <v>36</v>
      </c>
      <c r="G721" s="26">
        <v>40.72</v>
      </c>
      <c r="H721" s="26">
        <v>519.39</v>
      </c>
      <c r="I721" s="26" t="s">
        <v>37</v>
      </c>
      <c r="J721" s="36">
        <v>634.28</v>
      </c>
      <c r="K721" s="26">
        <f>ROUND($G$721*$M$721,2)</f>
        <v>25827.88</v>
      </c>
      <c r="L721" s="27">
        <f>ROUND($K$721/$E$6,3)</f>
        <v>2E-3</v>
      </c>
      <c r="M721" s="23">
        <f>ROUND($J$721,2)</f>
        <v>634.28</v>
      </c>
    </row>
    <row r="722" spans="1:13" ht="46" x14ac:dyDescent="0.35">
      <c r="A722" s="22" t="s">
        <v>31</v>
      </c>
      <c r="B722" s="25" t="s">
        <v>1766</v>
      </c>
      <c r="C722" s="24" t="s">
        <v>50</v>
      </c>
      <c r="D722" s="24" t="s">
        <v>1767</v>
      </c>
      <c r="E722" s="45" t="s">
        <v>1768</v>
      </c>
      <c r="F722" s="25" t="s">
        <v>36</v>
      </c>
      <c r="G722" s="26">
        <v>26.54</v>
      </c>
      <c r="H722" s="26">
        <v>753.62</v>
      </c>
      <c r="I722" s="26" t="s">
        <v>37</v>
      </c>
      <c r="J722" s="36">
        <v>920.32</v>
      </c>
      <c r="K722" s="26">
        <f>ROUND($G$722*$M$722,2)</f>
        <v>24425.29</v>
      </c>
      <c r="L722" s="27">
        <f>ROUND($K$722/$E$6,3)</f>
        <v>1E-3</v>
      </c>
      <c r="M722" s="23">
        <f>ROUND($J$722,2)</f>
        <v>920.32</v>
      </c>
    </row>
    <row r="723" spans="1:13" ht="23" x14ac:dyDescent="0.35">
      <c r="A723" s="22" t="s">
        <v>31</v>
      </c>
      <c r="B723" s="25" t="s">
        <v>1769</v>
      </c>
      <c r="C723" s="24" t="s">
        <v>39</v>
      </c>
      <c r="D723" s="24" t="s">
        <v>418</v>
      </c>
      <c r="E723" s="45" t="s">
        <v>419</v>
      </c>
      <c r="F723" s="25" t="s">
        <v>62</v>
      </c>
      <c r="G723" s="26">
        <v>676.27</v>
      </c>
      <c r="H723" s="26">
        <v>24.73</v>
      </c>
      <c r="I723" s="26" t="s">
        <v>37</v>
      </c>
      <c r="J723" s="36">
        <v>30.2</v>
      </c>
      <c r="K723" s="26">
        <f>ROUND($G$723*$M$723,2)</f>
        <v>20423.349999999999</v>
      </c>
      <c r="L723" s="27">
        <f>ROUND($K$723/$E$6,3)</f>
        <v>1E-3</v>
      </c>
      <c r="M723" s="23">
        <f>ROUND($J$723,2)</f>
        <v>30.2</v>
      </c>
    </row>
    <row r="724" spans="1:13" ht="23" x14ac:dyDescent="0.35">
      <c r="A724" s="22" t="s">
        <v>31</v>
      </c>
      <c r="B724" s="25" t="s">
        <v>1770</v>
      </c>
      <c r="C724" s="24" t="s">
        <v>436</v>
      </c>
      <c r="D724" s="24" t="s">
        <v>437</v>
      </c>
      <c r="E724" s="45" t="s">
        <v>438</v>
      </c>
      <c r="F724" s="25" t="s">
        <v>36</v>
      </c>
      <c r="G724" s="26">
        <v>3.21</v>
      </c>
      <c r="H724" s="26">
        <v>99.53</v>
      </c>
      <c r="I724" s="26" t="s">
        <v>37</v>
      </c>
      <c r="J724" s="36">
        <v>121.55</v>
      </c>
      <c r="K724" s="26">
        <f>ROUND($G$724*$M$724,2)</f>
        <v>390.18</v>
      </c>
      <c r="L724" s="27">
        <f>ROUND($K$724/$E$6,3)</f>
        <v>0</v>
      </c>
      <c r="M724" s="23">
        <f>ROUND($J$724,2)</f>
        <v>121.55</v>
      </c>
    </row>
    <row r="725" spans="1:13" x14ac:dyDescent="0.35">
      <c r="A725" s="22" t="s">
        <v>175</v>
      </c>
      <c r="B725" s="41" t="s">
        <v>1771</v>
      </c>
      <c r="C725" s="42"/>
      <c r="D725" s="42" t="s">
        <v>26</v>
      </c>
      <c r="E725" s="50" t="s">
        <v>1772</v>
      </c>
      <c r="F725" s="41"/>
      <c r="G725" s="43"/>
      <c r="H725" s="43"/>
      <c r="I725" s="43"/>
      <c r="J725" s="43"/>
      <c r="K725" s="43">
        <f>SUBTOTAL(9, $K$726:$K$726)</f>
        <v>9647.4</v>
      </c>
      <c r="L725" s="44">
        <f>ROUND($K$725/$E$6,3)</f>
        <v>1E-3</v>
      </c>
      <c r="M725" s="23">
        <v>0</v>
      </c>
    </row>
    <row r="726" spans="1:13" ht="23" x14ac:dyDescent="0.35">
      <c r="A726" s="22" t="s">
        <v>31</v>
      </c>
      <c r="B726" s="25" t="s">
        <v>1773</v>
      </c>
      <c r="C726" s="24" t="s">
        <v>50</v>
      </c>
      <c r="D726" s="24" t="s">
        <v>1030</v>
      </c>
      <c r="E726" s="45" t="s">
        <v>1031</v>
      </c>
      <c r="F726" s="25" t="s">
        <v>36</v>
      </c>
      <c r="G726" s="26">
        <v>20</v>
      </c>
      <c r="H726" s="26">
        <v>395</v>
      </c>
      <c r="I726" s="26" t="s">
        <v>37</v>
      </c>
      <c r="J726" s="36">
        <v>482.37</v>
      </c>
      <c r="K726" s="26">
        <f>ROUND($G$726*$M$726,2)</f>
        <v>9647.4</v>
      </c>
      <c r="L726" s="27">
        <f>ROUND($K$726/$E$6,3)</f>
        <v>1E-3</v>
      </c>
      <c r="M726" s="23">
        <f>ROUND($J$726,2)</f>
        <v>482.37</v>
      </c>
    </row>
    <row r="727" spans="1:13" x14ac:dyDescent="0.35">
      <c r="A727" s="22" t="s">
        <v>175</v>
      </c>
      <c r="B727" s="41" t="s">
        <v>1774</v>
      </c>
      <c r="C727" s="42"/>
      <c r="D727" s="42" t="s">
        <v>26</v>
      </c>
      <c r="E727" s="50" t="s">
        <v>1775</v>
      </c>
      <c r="F727" s="41"/>
      <c r="G727" s="43"/>
      <c r="H727" s="43"/>
      <c r="I727" s="43"/>
      <c r="J727" s="43"/>
      <c r="K727" s="43">
        <f>SUBTOTAL(9, $K$728:$K$734)</f>
        <v>291356.46999999997</v>
      </c>
      <c r="L727" s="44">
        <f>ROUND($K$727/$E$6,3)</f>
        <v>1.7000000000000001E-2</v>
      </c>
      <c r="M727" s="23">
        <v>0</v>
      </c>
    </row>
    <row r="728" spans="1:13" ht="34.5" x14ac:dyDescent="0.35">
      <c r="A728" s="22" t="s">
        <v>31</v>
      </c>
      <c r="B728" s="25" t="s">
        <v>1776</v>
      </c>
      <c r="C728" s="24" t="s">
        <v>50</v>
      </c>
      <c r="D728" s="24" t="s">
        <v>447</v>
      </c>
      <c r="E728" s="45" t="s">
        <v>448</v>
      </c>
      <c r="F728" s="25" t="s">
        <v>36</v>
      </c>
      <c r="G728" s="26">
        <v>10.94</v>
      </c>
      <c r="H728" s="26">
        <v>686.75</v>
      </c>
      <c r="I728" s="26" t="s">
        <v>37</v>
      </c>
      <c r="J728" s="36">
        <v>838.66</v>
      </c>
      <c r="K728" s="26">
        <f>ROUND($G$728*$M$728,2)</f>
        <v>9174.94</v>
      </c>
      <c r="L728" s="27">
        <f>ROUND($K$728/$E$6,3)</f>
        <v>1E-3</v>
      </c>
      <c r="M728" s="23">
        <f>ROUND($J$728,2)</f>
        <v>838.66</v>
      </c>
    </row>
    <row r="729" spans="1:13" ht="46" x14ac:dyDescent="0.35">
      <c r="A729" s="22" t="s">
        <v>31</v>
      </c>
      <c r="B729" s="25" t="s">
        <v>1777</v>
      </c>
      <c r="C729" s="24" t="s">
        <v>50</v>
      </c>
      <c r="D729" s="24" t="s">
        <v>456</v>
      </c>
      <c r="E729" s="45" t="s">
        <v>457</v>
      </c>
      <c r="F729" s="25" t="s">
        <v>36</v>
      </c>
      <c r="G729" s="26">
        <v>25.06</v>
      </c>
      <c r="H729" s="26">
        <v>721.34</v>
      </c>
      <c r="I729" s="26" t="s">
        <v>37</v>
      </c>
      <c r="J729" s="36">
        <v>880.9</v>
      </c>
      <c r="K729" s="26">
        <f>ROUND($G$729*$M$729,2)</f>
        <v>22075.35</v>
      </c>
      <c r="L729" s="27">
        <f>ROUND($K$729/$E$6,3)</f>
        <v>1E-3</v>
      </c>
      <c r="M729" s="23">
        <f>ROUND($J$729,2)</f>
        <v>880.9</v>
      </c>
    </row>
    <row r="730" spans="1:13" ht="23" x14ac:dyDescent="0.35">
      <c r="A730" s="22" t="s">
        <v>31</v>
      </c>
      <c r="B730" s="25" t="s">
        <v>1778</v>
      </c>
      <c r="C730" s="24" t="s">
        <v>50</v>
      </c>
      <c r="D730" s="24" t="s">
        <v>450</v>
      </c>
      <c r="E730" s="45" t="s">
        <v>451</v>
      </c>
      <c r="F730" s="25" t="s">
        <v>36</v>
      </c>
      <c r="G730" s="26">
        <v>210.29</v>
      </c>
      <c r="H730" s="26">
        <v>677.57</v>
      </c>
      <c r="I730" s="26" t="s">
        <v>37</v>
      </c>
      <c r="J730" s="36">
        <v>827.45</v>
      </c>
      <c r="K730" s="26">
        <f>ROUND($G$730*$M$730,2)</f>
        <v>174004.46</v>
      </c>
      <c r="L730" s="27">
        <f>ROUND($K$730/$E$6,3)</f>
        <v>0.01</v>
      </c>
      <c r="M730" s="23">
        <f>ROUND($J$730,2)</f>
        <v>827.45</v>
      </c>
    </row>
    <row r="731" spans="1:13" ht="34.5" x14ac:dyDescent="0.35">
      <c r="A731" s="22" t="s">
        <v>31</v>
      </c>
      <c r="B731" s="25" t="s">
        <v>1779</v>
      </c>
      <c r="C731" s="24" t="s">
        <v>50</v>
      </c>
      <c r="D731" s="24" t="s">
        <v>453</v>
      </c>
      <c r="E731" s="45" t="s">
        <v>454</v>
      </c>
      <c r="F731" s="25" t="s">
        <v>62</v>
      </c>
      <c r="G731" s="26">
        <v>17.850000000000001</v>
      </c>
      <c r="H731" s="26">
        <v>220.43</v>
      </c>
      <c r="I731" s="26" t="s">
        <v>37</v>
      </c>
      <c r="J731" s="36">
        <v>269.19</v>
      </c>
      <c r="K731" s="26">
        <f>ROUND($G$731*$M$731,2)</f>
        <v>4805.04</v>
      </c>
      <c r="L731" s="27">
        <f>ROUND($K$731/$E$6,3)</f>
        <v>0</v>
      </c>
      <c r="M731" s="23">
        <f>ROUND($J$731,2)</f>
        <v>269.19</v>
      </c>
    </row>
    <row r="732" spans="1:13" ht="34.5" x14ac:dyDescent="0.35">
      <c r="A732" s="22" t="s">
        <v>31</v>
      </c>
      <c r="B732" s="25" t="s">
        <v>1780</v>
      </c>
      <c r="C732" s="24" t="s">
        <v>50</v>
      </c>
      <c r="D732" s="24" t="s">
        <v>1781</v>
      </c>
      <c r="E732" s="45" t="s">
        <v>1782</v>
      </c>
      <c r="F732" s="25" t="s">
        <v>62</v>
      </c>
      <c r="G732" s="26">
        <v>3.7</v>
      </c>
      <c r="H732" s="26">
        <v>301.01</v>
      </c>
      <c r="I732" s="26" t="s">
        <v>37</v>
      </c>
      <c r="J732" s="36">
        <v>367.59</v>
      </c>
      <c r="K732" s="26">
        <f>ROUND($G$732*$M$732,2)</f>
        <v>1360.08</v>
      </c>
      <c r="L732" s="27">
        <f>ROUND($K$732/$E$6,3)</f>
        <v>0</v>
      </c>
      <c r="M732" s="23">
        <f>ROUND($J$732,2)</f>
        <v>367.59</v>
      </c>
    </row>
    <row r="733" spans="1:13" ht="23" x14ac:dyDescent="0.35">
      <c r="A733" s="22" t="s">
        <v>31</v>
      </c>
      <c r="B733" s="25" t="s">
        <v>1783</v>
      </c>
      <c r="C733" s="24" t="s">
        <v>50</v>
      </c>
      <c r="D733" s="24" t="s">
        <v>1784</v>
      </c>
      <c r="E733" s="45" t="s">
        <v>1785</v>
      </c>
      <c r="F733" s="25" t="s">
        <v>36</v>
      </c>
      <c r="G733" s="26">
        <v>102</v>
      </c>
      <c r="H733" s="26">
        <v>76.64</v>
      </c>
      <c r="I733" s="26" t="s">
        <v>37</v>
      </c>
      <c r="J733" s="36">
        <v>93.59</v>
      </c>
      <c r="K733" s="26">
        <f>ROUND($G$733*$M$733,2)</f>
        <v>9546.18</v>
      </c>
      <c r="L733" s="27">
        <f>ROUND($K$733/$E$6,3)</f>
        <v>1E-3</v>
      </c>
      <c r="M733" s="23">
        <f>ROUND($J$733,2)</f>
        <v>93.59</v>
      </c>
    </row>
    <row r="734" spans="1:13" ht="46" x14ac:dyDescent="0.35">
      <c r="A734" s="22" t="s">
        <v>31</v>
      </c>
      <c r="B734" s="25" t="s">
        <v>1786</v>
      </c>
      <c r="C734" s="24" t="s">
        <v>50</v>
      </c>
      <c r="D734" s="24" t="s">
        <v>1787</v>
      </c>
      <c r="E734" s="45" t="s">
        <v>1788</v>
      </c>
      <c r="F734" s="25" t="s">
        <v>36</v>
      </c>
      <c r="G734" s="26">
        <v>241.46</v>
      </c>
      <c r="H734" s="26">
        <v>238.72</v>
      </c>
      <c r="I734" s="26" t="s">
        <v>37</v>
      </c>
      <c r="J734" s="36">
        <v>291.52</v>
      </c>
      <c r="K734" s="26">
        <f>ROUND($G$734*$M$734,2)</f>
        <v>70390.42</v>
      </c>
      <c r="L734" s="27">
        <f>ROUND($K$734/$E$6,3)</f>
        <v>4.0000000000000001E-3</v>
      </c>
      <c r="M734" s="23">
        <f>ROUND($J$734,2)</f>
        <v>291.52</v>
      </c>
    </row>
    <row r="735" spans="1:13" x14ac:dyDescent="0.35">
      <c r="A735" s="22" t="s">
        <v>28</v>
      </c>
      <c r="B735" s="32" t="s">
        <v>1789</v>
      </c>
      <c r="C735" s="33"/>
      <c r="D735" s="33" t="s">
        <v>26</v>
      </c>
      <c r="E735" s="48" t="s">
        <v>466</v>
      </c>
      <c r="F735" s="32"/>
      <c r="G735" s="34"/>
      <c r="H735" s="34"/>
      <c r="I735" s="34"/>
      <c r="J735" s="34"/>
      <c r="K735" s="34">
        <f>SUBTOTAL(9, $K$736:$K$753)</f>
        <v>821009.55000000016</v>
      </c>
      <c r="L735" s="35">
        <f>ROUND($K$735/$E$6,3)</f>
        <v>4.9000000000000002E-2</v>
      </c>
      <c r="M735" s="23">
        <v>0</v>
      </c>
    </row>
    <row r="736" spans="1:13" x14ac:dyDescent="0.35">
      <c r="A736" s="22" t="s">
        <v>175</v>
      </c>
      <c r="B736" s="41" t="s">
        <v>1790</v>
      </c>
      <c r="C736" s="42"/>
      <c r="D736" s="42" t="s">
        <v>26</v>
      </c>
      <c r="E736" s="50" t="s">
        <v>177</v>
      </c>
      <c r="F736" s="41"/>
      <c r="G736" s="43"/>
      <c r="H736" s="43"/>
      <c r="I736" s="43"/>
      <c r="J736" s="43"/>
      <c r="K736" s="43">
        <f>SUBTOTAL(9, $K$737:$K$749)</f>
        <v>620927.25000000012</v>
      </c>
      <c r="L736" s="44">
        <f>ROUND($K$736/$E$6,3)</f>
        <v>3.6999999999999998E-2</v>
      </c>
      <c r="M736" s="23">
        <v>0</v>
      </c>
    </row>
    <row r="737" spans="1:13" ht="57.5" x14ac:dyDescent="0.35">
      <c r="A737" s="22" t="s">
        <v>31</v>
      </c>
      <c r="B737" s="25" t="s">
        <v>1791</v>
      </c>
      <c r="C737" s="24" t="s">
        <v>50</v>
      </c>
      <c r="D737" s="24" t="s">
        <v>470</v>
      </c>
      <c r="E737" s="45" t="s">
        <v>471</v>
      </c>
      <c r="F737" s="25" t="s">
        <v>36</v>
      </c>
      <c r="G737" s="26">
        <v>1779.2</v>
      </c>
      <c r="H737" s="26">
        <v>207.23</v>
      </c>
      <c r="I737" s="26" t="s">
        <v>37</v>
      </c>
      <c r="J737" s="36">
        <v>253.07</v>
      </c>
      <c r="K737" s="26">
        <f>ROUND($G$737*$M$737,2)</f>
        <v>450262.14</v>
      </c>
      <c r="L737" s="27">
        <f>ROUND($K$737/$E$6,3)</f>
        <v>2.7E-2</v>
      </c>
      <c r="M737" s="23">
        <f>ROUND($J$737,2)</f>
        <v>253.07</v>
      </c>
    </row>
    <row r="738" spans="1:13" ht="23" x14ac:dyDescent="0.35">
      <c r="A738" s="22" t="s">
        <v>31</v>
      </c>
      <c r="B738" s="25" t="s">
        <v>1792</v>
      </c>
      <c r="C738" s="24" t="s">
        <v>50</v>
      </c>
      <c r="D738" s="24" t="s">
        <v>1793</v>
      </c>
      <c r="E738" s="45" t="s">
        <v>1794</v>
      </c>
      <c r="F738" s="25" t="s">
        <v>36</v>
      </c>
      <c r="G738" s="26">
        <v>9.3699999999999992</v>
      </c>
      <c r="H738" s="26">
        <v>171.63</v>
      </c>
      <c r="I738" s="26" t="s">
        <v>37</v>
      </c>
      <c r="J738" s="36">
        <v>209.59</v>
      </c>
      <c r="K738" s="26">
        <f>ROUND($G$738*$M$738,2)</f>
        <v>1963.86</v>
      </c>
      <c r="L738" s="27">
        <f>ROUND($K$738/$E$6,3)</f>
        <v>0</v>
      </c>
      <c r="M738" s="23">
        <f>ROUND($J$738,2)</f>
        <v>209.59</v>
      </c>
    </row>
    <row r="739" spans="1:13" ht="34.5" x14ac:dyDescent="0.35">
      <c r="A739" s="22" t="s">
        <v>31</v>
      </c>
      <c r="B739" s="25" t="s">
        <v>1795</v>
      </c>
      <c r="C739" s="24" t="s">
        <v>50</v>
      </c>
      <c r="D739" s="24" t="s">
        <v>476</v>
      </c>
      <c r="E739" s="45" t="s">
        <v>477</v>
      </c>
      <c r="F739" s="25" t="s">
        <v>62</v>
      </c>
      <c r="G739" s="26">
        <v>69.819999999999993</v>
      </c>
      <c r="H739" s="26">
        <v>112.37</v>
      </c>
      <c r="I739" s="26" t="s">
        <v>37</v>
      </c>
      <c r="J739" s="36">
        <v>137.22999999999999</v>
      </c>
      <c r="K739" s="26">
        <f>ROUND($G$739*$M$739,2)</f>
        <v>9581.4</v>
      </c>
      <c r="L739" s="27">
        <f>ROUND($K$739/$E$6,3)</f>
        <v>1E-3</v>
      </c>
      <c r="M739" s="23">
        <f>ROUND($J$739,2)</f>
        <v>137.22999999999999</v>
      </c>
    </row>
    <row r="740" spans="1:13" ht="34.5" x14ac:dyDescent="0.35">
      <c r="A740" s="22" t="s">
        <v>31</v>
      </c>
      <c r="B740" s="25" t="s">
        <v>1796</v>
      </c>
      <c r="C740" s="24" t="s">
        <v>50</v>
      </c>
      <c r="D740" s="24" t="s">
        <v>1797</v>
      </c>
      <c r="E740" s="45" t="s">
        <v>1798</v>
      </c>
      <c r="F740" s="25" t="s">
        <v>62</v>
      </c>
      <c r="G740" s="26">
        <v>63.9</v>
      </c>
      <c r="H740" s="26">
        <v>118.67</v>
      </c>
      <c r="I740" s="26" t="s">
        <v>37</v>
      </c>
      <c r="J740" s="36">
        <v>144.91999999999999</v>
      </c>
      <c r="K740" s="26">
        <f>ROUND($G$740*$M$740,2)</f>
        <v>9260.39</v>
      </c>
      <c r="L740" s="27">
        <f>ROUND($K$740/$E$6,3)</f>
        <v>1E-3</v>
      </c>
      <c r="M740" s="23">
        <f>ROUND($J$740,2)</f>
        <v>144.91999999999999</v>
      </c>
    </row>
    <row r="741" spans="1:13" ht="34.5" x14ac:dyDescent="0.35">
      <c r="A741" s="22" t="s">
        <v>31</v>
      </c>
      <c r="B741" s="25" t="s">
        <v>1799</v>
      </c>
      <c r="C741" s="24" t="s">
        <v>50</v>
      </c>
      <c r="D741" s="24" t="s">
        <v>1800</v>
      </c>
      <c r="E741" s="45" t="s">
        <v>1801</v>
      </c>
      <c r="F741" s="25" t="s">
        <v>62</v>
      </c>
      <c r="G741" s="26">
        <v>62.7</v>
      </c>
      <c r="H741" s="26">
        <v>131.27000000000001</v>
      </c>
      <c r="I741" s="26" t="s">
        <v>37</v>
      </c>
      <c r="J741" s="36">
        <v>160.31</v>
      </c>
      <c r="K741" s="26">
        <f>ROUND($G$741*$M$741,2)</f>
        <v>10051.44</v>
      </c>
      <c r="L741" s="27">
        <f>ROUND($K$741/$E$6,3)</f>
        <v>1E-3</v>
      </c>
      <c r="M741" s="23">
        <f>ROUND($J$741,2)</f>
        <v>160.31</v>
      </c>
    </row>
    <row r="742" spans="1:13" ht="34.5" x14ac:dyDescent="0.35">
      <c r="A742" s="22" t="s">
        <v>31</v>
      </c>
      <c r="B742" s="25" t="s">
        <v>1802</v>
      </c>
      <c r="C742" s="24" t="s">
        <v>50</v>
      </c>
      <c r="D742" s="24" t="s">
        <v>1803</v>
      </c>
      <c r="E742" s="45" t="s">
        <v>1804</v>
      </c>
      <c r="F742" s="25" t="s">
        <v>62</v>
      </c>
      <c r="G742" s="26">
        <v>20.9</v>
      </c>
      <c r="H742" s="26">
        <v>140.72</v>
      </c>
      <c r="I742" s="26" t="s">
        <v>37</v>
      </c>
      <c r="J742" s="36">
        <v>171.85</v>
      </c>
      <c r="K742" s="26">
        <f>ROUND($G$742*$M$742,2)</f>
        <v>3591.67</v>
      </c>
      <c r="L742" s="27">
        <f>ROUND($K$742/$E$6,3)</f>
        <v>0</v>
      </c>
      <c r="M742" s="23">
        <f>ROUND($J$742,2)</f>
        <v>171.85</v>
      </c>
    </row>
    <row r="743" spans="1:13" ht="34.5" x14ac:dyDescent="0.35">
      <c r="A743" s="22" t="s">
        <v>31</v>
      </c>
      <c r="B743" s="25" t="s">
        <v>1805</v>
      </c>
      <c r="C743" s="24" t="s">
        <v>50</v>
      </c>
      <c r="D743" s="24" t="s">
        <v>1806</v>
      </c>
      <c r="E743" s="45" t="s">
        <v>1807</v>
      </c>
      <c r="F743" s="25" t="s">
        <v>62</v>
      </c>
      <c r="G743" s="26">
        <v>190.76</v>
      </c>
      <c r="H743" s="26">
        <v>131.27000000000001</v>
      </c>
      <c r="I743" s="26" t="s">
        <v>37</v>
      </c>
      <c r="J743" s="36">
        <v>160.31</v>
      </c>
      <c r="K743" s="26">
        <f>ROUND($G$743*$M$743,2)</f>
        <v>30580.74</v>
      </c>
      <c r="L743" s="27">
        <f>ROUND($K$743/$E$6,3)</f>
        <v>2E-3</v>
      </c>
      <c r="M743" s="23">
        <f>ROUND($J$743,2)</f>
        <v>160.31</v>
      </c>
    </row>
    <row r="744" spans="1:13" ht="34.5" x14ac:dyDescent="0.35">
      <c r="A744" s="22" t="s">
        <v>31</v>
      </c>
      <c r="B744" s="25" t="s">
        <v>1808</v>
      </c>
      <c r="C744" s="24" t="s">
        <v>50</v>
      </c>
      <c r="D744" s="24" t="s">
        <v>1809</v>
      </c>
      <c r="E744" s="45" t="s">
        <v>1810</v>
      </c>
      <c r="F744" s="25" t="s">
        <v>62</v>
      </c>
      <c r="G744" s="26">
        <v>74.53</v>
      </c>
      <c r="H744" s="26">
        <v>137.57</v>
      </c>
      <c r="I744" s="26" t="s">
        <v>37</v>
      </c>
      <c r="J744" s="36">
        <v>168</v>
      </c>
      <c r="K744" s="26">
        <f>ROUND($G$744*$M$744,2)</f>
        <v>12521.04</v>
      </c>
      <c r="L744" s="27">
        <f>ROUND($K$744/$E$6,3)</f>
        <v>1E-3</v>
      </c>
      <c r="M744" s="23">
        <f>ROUND($J$744,2)</f>
        <v>168</v>
      </c>
    </row>
    <row r="745" spans="1:13" ht="23" x14ac:dyDescent="0.35">
      <c r="A745" s="22" t="s">
        <v>31</v>
      </c>
      <c r="B745" s="25" t="s">
        <v>1811</v>
      </c>
      <c r="C745" s="24" t="s">
        <v>50</v>
      </c>
      <c r="D745" s="24" t="s">
        <v>473</v>
      </c>
      <c r="E745" s="45" t="s">
        <v>474</v>
      </c>
      <c r="F745" s="25" t="s">
        <v>62</v>
      </c>
      <c r="G745" s="26">
        <v>157.13</v>
      </c>
      <c r="H745" s="26">
        <v>88.44</v>
      </c>
      <c r="I745" s="26" t="s">
        <v>37</v>
      </c>
      <c r="J745" s="36">
        <v>108</v>
      </c>
      <c r="K745" s="26">
        <f>ROUND($G$745*$M$745,2)</f>
        <v>16970.04</v>
      </c>
      <c r="L745" s="27">
        <f>ROUND($K$745/$E$6,3)</f>
        <v>1E-3</v>
      </c>
      <c r="M745" s="23">
        <f>ROUND($J$745,2)</f>
        <v>108</v>
      </c>
    </row>
    <row r="746" spans="1:13" ht="23" x14ac:dyDescent="0.35">
      <c r="A746" s="22" t="s">
        <v>31</v>
      </c>
      <c r="B746" s="25" t="s">
        <v>1812</v>
      </c>
      <c r="C746" s="24" t="s">
        <v>50</v>
      </c>
      <c r="D746" s="24" t="s">
        <v>488</v>
      </c>
      <c r="E746" s="45" t="s">
        <v>489</v>
      </c>
      <c r="F746" s="25" t="s">
        <v>62</v>
      </c>
      <c r="G746" s="26">
        <v>356.69</v>
      </c>
      <c r="H746" s="26">
        <v>49.27</v>
      </c>
      <c r="I746" s="26" t="s">
        <v>37</v>
      </c>
      <c r="J746" s="36">
        <v>60.17</v>
      </c>
      <c r="K746" s="26">
        <f>ROUND($G$746*$M$746,2)</f>
        <v>21462.04</v>
      </c>
      <c r="L746" s="27">
        <f>ROUND($K$746/$E$6,3)</f>
        <v>1E-3</v>
      </c>
      <c r="M746" s="23">
        <f>ROUND($J$746,2)</f>
        <v>60.17</v>
      </c>
    </row>
    <row r="747" spans="1:13" ht="23" x14ac:dyDescent="0.35">
      <c r="A747" s="22" t="s">
        <v>31</v>
      </c>
      <c r="B747" s="25" t="s">
        <v>1813</v>
      </c>
      <c r="C747" s="24" t="s">
        <v>50</v>
      </c>
      <c r="D747" s="24" t="s">
        <v>1814</v>
      </c>
      <c r="E747" s="45" t="s">
        <v>1815</v>
      </c>
      <c r="F747" s="25" t="s">
        <v>62</v>
      </c>
      <c r="G747" s="26">
        <v>396.19</v>
      </c>
      <c r="H747" s="26">
        <v>49.27</v>
      </c>
      <c r="I747" s="26" t="s">
        <v>37</v>
      </c>
      <c r="J747" s="36">
        <v>60.17</v>
      </c>
      <c r="K747" s="26">
        <f>ROUND($G$747*$M$747,2)</f>
        <v>23838.75</v>
      </c>
      <c r="L747" s="27">
        <f>ROUND($K$747/$E$6,3)</f>
        <v>1E-3</v>
      </c>
      <c r="M747" s="23">
        <f>ROUND($J$747,2)</f>
        <v>60.17</v>
      </c>
    </row>
    <row r="748" spans="1:13" x14ac:dyDescent="0.35">
      <c r="A748" s="22" t="s">
        <v>31</v>
      </c>
      <c r="B748" s="25" t="s">
        <v>1816</v>
      </c>
      <c r="C748" s="24" t="s">
        <v>50</v>
      </c>
      <c r="D748" s="24" t="s">
        <v>1817</v>
      </c>
      <c r="E748" s="45" t="s">
        <v>1818</v>
      </c>
      <c r="F748" s="25" t="s">
        <v>62</v>
      </c>
      <c r="G748" s="26">
        <v>198.71</v>
      </c>
      <c r="H748" s="26">
        <v>49.27</v>
      </c>
      <c r="I748" s="26" t="s">
        <v>37</v>
      </c>
      <c r="J748" s="36">
        <v>60.17</v>
      </c>
      <c r="K748" s="26">
        <f>ROUND($G$748*$M$748,2)</f>
        <v>11956.38</v>
      </c>
      <c r="L748" s="27">
        <f>ROUND($K$748/$E$6,3)</f>
        <v>1E-3</v>
      </c>
      <c r="M748" s="23">
        <f>ROUND($J$748,2)</f>
        <v>60.17</v>
      </c>
    </row>
    <row r="749" spans="1:13" ht="23" x14ac:dyDescent="0.35">
      <c r="A749" s="22" t="s">
        <v>31</v>
      </c>
      <c r="B749" s="25" t="s">
        <v>1819</v>
      </c>
      <c r="C749" s="24" t="s">
        <v>50</v>
      </c>
      <c r="D749" s="24" t="s">
        <v>1820</v>
      </c>
      <c r="E749" s="45" t="s">
        <v>1821</v>
      </c>
      <c r="F749" s="25" t="s">
        <v>62</v>
      </c>
      <c r="G749" s="26">
        <v>313.89999999999998</v>
      </c>
      <c r="H749" s="26">
        <v>49.27</v>
      </c>
      <c r="I749" s="26" t="s">
        <v>37</v>
      </c>
      <c r="J749" s="36">
        <v>60.17</v>
      </c>
      <c r="K749" s="26">
        <f>ROUND($G$749*$M$749,2)</f>
        <v>18887.36</v>
      </c>
      <c r="L749" s="27">
        <f>ROUND($K$749/$E$6,3)</f>
        <v>1E-3</v>
      </c>
      <c r="M749" s="23">
        <f>ROUND($J$749,2)</f>
        <v>60.17</v>
      </c>
    </row>
    <row r="750" spans="1:13" x14ac:dyDescent="0.35">
      <c r="A750" s="22" t="s">
        <v>175</v>
      </c>
      <c r="B750" s="41" t="s">
        <v>1822</v>
      </c>
      <c r="C750" s="42"/>
      <c r="D750" s="42" t="s">
        <v>26</v>
      </c>
      <c r="E750" s="50" t="s">
        <v>1823</v>
      </c>
      <c r="F750" s="41"/>
      <c r="G750" s="43"/>
      <c r="H750" s="43"/>
      <c r="I750" s="43"/>
      <c r="J750" s="43"/>
      <c r="K750" s="43">
        <f>SUBTOTAL(9, $K$751:$K$753)</f>
        <v>200082.3</v>
      </c>
      <c r="L750" s="44">
        <f>ROUND($K$750/$E$6,3)</f>
        <v>1.2E-2</v>
      </c>
      <c r="M750" s="23">
        <v>0</v>
      </c>
    </row>
    <row r="751" spans="1:13" ht="23" x14ac:dyDescent="0.35">
      <c r="A751" s="22" t="s">
        <v>31</v>
      </c>
      <c r="B751" s="25" t="s">
        <v>1824</v>
      </c>
      <c r="C751" s="24" t="s">
        <v>39</v>
      </c>
      <c r="D751" s="24" t="s">
        <v>1825</v>
      </c>
      <c r="E751" s="45" t="s">
        <v>1826</v>
      </c>
      <c r="F751" s="25" t="s">
        <v>36</v>
      </c>
      <c r="G751" s="26">
        <v>948</v>
      </c>
      <c r="H751" s="26">
        <v>68.87</v>
      </c>
      <c r="I751" s="26" t="s">
        <v>37</v>
      </c>
      <c r="J751" s="36">
        <v>84.1</v>
      </c>
      <c r="K751" s="26">
        <f>ROUND($G$751*$M$751,2)</f>
        <v>79726.8</v>
      </c>
      <c r="L751" s="27">
        <f>ROUND($K$751/$E$6,3)</f>
        <v>5.0000000000000001E-3</v>
      </c>
      <c r="M751" s="23">
        <f>ROUND($J$751,2)</f>
        <v>84.1</v>
      </c>
    </row>
    <row r="752" spans="1:13" ht="23" x14ac:dyDescent="0.35">
      <c r="A752" s="22" t="s">
        <v>31</v>
      </c>
      <c r="B752" s="25" t="s">
        <v>1827</v>
      </c>
      <c r="C752" s="24" t="s">
        <v>50</v>
      </c>
      <c r="D752" s="24" t="s">
        <v>473</v>
      </c>
      <c r="E752" s="45" t="s">
        <v>474</v>
      </c>
      <c r="F752" s="25" t="s">
        <v>62</v>
      </c>
      <c r="G752" s="26">
        <v>32.299999999999997</v>
      </c>
      <c r="H752" s="26">
        <v>88.44</v>
      </c>
      <c r="I752" s="26" t="s">
        <v>37</v>
      </c>
      <c r="J752" s="36">
        <v>108</v>
      </c>
      <c r="K752" s="26">
        <f>ROUND($G$752*$M$752,2)</f>
        <v>3488.4</v>
      </c>
      <c r="L752" s="27">
        <f>ROUND($K$752/$E$6,3)</f>
        <v>0</v>
      </c>
      <c r="M752" s="23">
        <f>ROUND($J$752,2)</f>
        <v>108</v>
      </c>
    </row>
    <row r="753" spans="1:13" ht="34.5" x14ac:dyDescent="0.35">
      <c r="A753" s="22" t="s">
        <v>31</v>
      </c>
      <c r="B753" s="25" t="s">
        <v>1828</v>
      </c>
      <c r="C753" s="24" t="s">
        <v>50</v>
      </c>
      <c r="D753" s="24" t="s">
        <v>1829</v>
      </c>
      <c r="E753" s="45" t="s">
        <v>1830</v>
      </c>
      <c r="F753" s="25" t="s">
        <v>36</v>
      </c>
      <c r="G753" s="26">
        <v>650.02</v>
      </c>
      <c r="H753" s="26">
        <v>147.22</v>
      </c>
      <c r="I753" s="26" t="s">
        <v>37</v>
      </c>
      <c r="J753" s="36">
        <v>179.79</v>
      </c>
      <c r="K753" s="26">
        <f>ROUND($G$753*$M$753,2)</f>
        <v>116867.1</v>
      </c>
      <c r="L753" s="27">
        <f>ROUND($K$753/$E$6,3)</f>
        <v>7.0000000000000001E-3</v>
      </c>
      <c r="M753" s="23">
        <f>ROUND($J$753,2)</f>
        <v>179.79</v>
      </c>
    </row>
    <row r="754" spans="1:13" x14ac:dyDescent="0.35">
      <c r="A754" s="22" t="s">
        <v>28</v>
      </c>
      <c r="B754" s="32" t="s">
        <v>1831</v>
      </c>
      <c r="C754" s="33"/>
      <c r="D754" s="33" t="s">
        <v>26</v>
      </c>
      <c r="E754" s="48" t="s">
        <v>498</v>
      </c>
      <c r="F754" s="32"/>
      <c r="G754" s="34"/>
      <c r="H754" s="34"/>
      <c r="I754" s="34"/>
      <c r="J754" s="34"/>
      <c r="K754" s="34">
        <f>SUBTOTAL(9, $K$755:$K$760)</f>
        <v>134324.21</v>
      </c>
      <c r="L754" s="35">
        <f>ROUND($K$754/$E$6,3)</f>
        <v>8.0000000000000002E-3</v>
      </c>
      <c r="M754" s="23">
        <v>0</v>
      </c>
    </row>
    <row r="755" spans="1:13" ht="23" x14ac:dyDescent="0.35">
      <c r="A755" s="22" t="s">
        <v>31</v>
      </c>
      <c r="B755" s="25" t="s">
        <v>1832</v>
      </c>
      <c r="C755" s="24" t="s">
        <v>39</v>
      </c>
      <c r="D755" s="24" t="s">
        <v>155</v>
      </c>
      <c r="E755" s="45" t="s">
        <v>1833</v>
      </c>
      <c r="F755" s="25" t="s">
        <v>36</v>
      </c>
      <c r="G755" s="26">
        <v>1392.83</v>
      </c>
      <c r="H755" s="26">
        <v>54.84</v>
      </c>
      <c r="I755" s="26" t="s">
        <v>37</v>
      </c>
      <c r="J755" s="36">
        <v>66.97</v>
      </c>
      <c r="K755" s="26">
        <f>ROUND($G$755*$M$755,2)</f>
        <v>93277.83</v>
      </c>
      <c r="L755" s="27">
        <f>ROUND($K$755/$E$6,3)</f>
        <v>6.0000000000000001E-3</v>
      </c>
      <c r="M755" s="23">
        <f>ROUND($J$755,2)</f>
        <v>66.97</v>
      </c>
    </row>
    <row r="756" spans="1:13" x14ac:dyDescent="0.35">
      <c r="A756" s="22" t="s">
        <v>31</v>
      </c>
      <c r="B756" s="25" t="s">
        <v>1834</v>
      </c>
      <c r="C756" s="24" t="s">
        <v>39</v>
      </c>
      <c r="D756" s="24" t="s">
        <v>155</v>
      </c>
      <c r="E756" s="45" t="s">
        <v>1835</v>
      </c>
      <c r="F756" s="25" t="s">
        <v>36</v>
      </c>
      <c r="G756" s="26">
        <v>81.400000000000006</v>
      </c>
      <c r="H756" s="26">
        <v>54.84</v>
      </c>
      <c r="I756" s="26" t="s">
        <v>37</v>
      </c>
      <c r="J756" s="36">
        <v>66.97</v>
      </c>
      <c r="K756" s="26">
        <f>ROUND($G$756*$M$756,2)</f>
        <v>5451.36</v>
      </c>
      <c r="L756" s="27">
        <f>ROUND($K$756/$E$6,3)</f>
        <v>0</v>
      </c>
      <c r="M756" s="23">
        <f>ROUND($J$756,2)</f>
        <v>66.97</v>
      </c>
    </row>
    <row r="757" spans="1:13" x14ac:dyDescent="0.35">
      <c r="A757" s="22" t="s">
        <v>31</v>
      </c>
      <c r="B757" s="25" t="s">
        <v>1836</v>
      </c>
      <c r="C757" s="24" t="s">
        <v>39</v>
      </c>
      <c r="D757" s="24" t="s">
        <v>155</v>
      </c>
      <c r="E757" s="45" t="s">
        <v>1837</v>
      </c>
      <c r="F757" s="25" t="s">
        <v>36</v>
      </c>
      <c r="G757" s="26">
        <v>287.2</v>
      </c>
      <c r="H757" s="26">
        <v>54.84</v>
      </c>
      <c r="I757" s="26" t="s">
        <v>37</v>
      </c>
      <c r="J757" s="36">
        <v>66.97</v>
      </c>
      <c r="K757" s="26">
        <f>ROUND($G$757*$M$757,2)</f>
        <v>19233.78</v>
      </c>
      <c r="L757" s="27">
        <f>ROUND($K$757/$E$6,3)</f>
        <v>1E-3</v>
      </c>
      <c r="M757" s="23">
        <f>ROUND($J$757,2)</f>
        <v>66.97</v>
      </c>
    </row>
    <row r="758" spans="1:13" x14ac:dyDescent="0.35">
      <c r="A758" s="22" t="s">
        <v>31</v>
      </c>
      <c r="B758" s="25" t="s">
        <v>1838</v>
      </c>
      <c r="C758" s="24" t="s">
        <v>39</v>
      </c>
      <c r="D758" s="24" t="s">
        <v>155</v>
      </c>
      <c r="E758" s="45" t="s">
        <v>1839</v>
      </c>
      <c r="F758" s="25" t="s">
        <v>36</v>
      </c>
      <c r="G758" s="26">
        <v>52.36</v>
      </c>
      <c r="H758" s="26">
        <v>54.84</v>
      </c>
      <c r="I758" s="26" t="s">
        <v>37</v>
      </c>
      <c r="J758" s="36">
        <v>66.97</v>
      </c>
      <c r="K758" s="26">
        <f>ROUND($G$758*$M$758,2)</f>
        <v>3506.55</v>
      </c>
      <c r="L758" s="27">
        <f>ROUND($K$758/$E$6,3)</f>
        <v>0</v>
      </c>
      <c r="M758" s="23">
        <f>ROUND($J$758,2)</f>
        <v>66.97</v>
      </c>
    </row>
    <row r="759" spans="1:13" ht="46" x14ac:dyDescent="0.35">
      <c r="A759" s="22" t="s">
        <v>31</v>
      </c>
      <c r="B759" s="25" t="s">
        <v>1840</v>
      </c>
      <c r="C759" s="24" t="s">
        <v>39</v>
      </c>
      <c r="D759" s="24" t="s">
        <v>508</v>
      </c>
      <c r="E759" s="45" t="s">
        <v>509</v>
      </c>
      <c r="F759" s="25" t="s">
        <v>36</v>
      </c>
      <c r="G759" s="26">
        <v>81.400000000000006</v>
      </c>
      <c r="H759" s="26">
        <v>63.54</v>
      </c>
      <c r="I759" s="26" t="s">
        <v>37</v>
      </c>
      <c r="J759" s="36">
        <v>77.599999999999994</v>
      </c>
      <c r="K759" s="26">
        <f>ROUND($G$759*$M$759,2)</f>
        <v>6316.64</v>
      </c>
      <c r="L759" s="27">
        <f>ROUND($K$759/$E$6,3)</f>
        <v>0</v>
      </c>
      <c r="M759" s="23">
        <f>ROUND($J$759,2)</f>
        <v>77.599999999999994</v>
      </c>
    </row>
    <row r="760" spans="1:13" ht="23" x14ac:dyDescent="0.35">
      <c r="A760" s="22" t="s">
        <v>31</v>
      </c>
      <c r="B760" s="25" t="s">
        <v>1841</v>
      </c>
      <c r="C760" s="24" t="s">
        <v>39</v>
      </c>
      <c r="D760" s="24" t="s">
        <v>511</v>
      </c>
      <c r="E760" s="45" t="s">
        <v>512</v>
      </c>
      <c r="F760" s="25" t="s">
        <v>36</v>
      </c>
      <c r="G760" s="26">
        <v>81.400000000000006</v>
      </c>
      <c r="H760" s="26">
        <v>65.77</v>
      </c>
      <c r="I760" s="26" t="s">
        <v>37</v>
      </c>
      <c r="J760" s="36">
        <v>80.319999999999993</v>
      </c>
      <c r="K760" s="26">
        <f>ROUND($G$760*$M$760,2)</f>
        <v>6538.05</v>
      </c>
      <c r="L760" s="27">
        <f>ROUND($K$760/$E$6,3)</f>
        <v>0</v>
      </c>
      <c r="M760" s="23">
        <f>ROUND($J$760,2)</f>
        <v>80.319999999999993</v>
      </c>
    </row>
    <row r="761" spans="1:13" x14ac:dyDescent="0.35">
      <c r="A761" s="22" t="s">
        <v>28</v>
      </c>
      <c r="B761" s="32" t="s">
        <v>1842</v>
      </c>
      <c r="C761" s="33"/>
      <c r="D761" s="33" t="s">
        <v>26</v>
      </c>
      <c r="E761" s="48" t="s">
        <v>514</v>
      </c>
      <c r="F761" s="32"/>
      <c r="G761" s="34"/>
      <c r="H761" s="34"/>
      <c r="I761" s="34"/>
      <c r="J761" s="34"/>
      <c r="K761" s="34">
        <f>SUBTOTAL(9, $K$762:$K$773)</f>
        <v>819115.3</v>
      </c>
      <c r="L761" s="35">
        <f>ROUND($K$761/$E$6,3)</f>
        <v>4.9000000000000002E-2</v>
      </c>
      <c r="M761" s="23">
        <v>0</v>
      </c>
    </row>
    <row r="762" spans="1:13" x14ac:dyDescent="0.35">
      <c r="A762" s="22" t="s">
        <v>175</v>
      </c>
      <c r="B762" s="41" t="s">
        <v>1843</v>
      </c>
      <c r="C762" s="42"/>
      <c r="D762" s="42" t="s">
        <v>26</v>
      </c>
      <c r="E762" s="50" t="s">
        <v>177</v>
      </c>
      <c r="F762" s="41"/>
      <c r="G762" s="43"/>
      <c r="H762" s="43"/>
      <c r="I762" s="43"/>
      <c r="J762" s="43"/>
      <c r="K762" s="43">
        <f>SUBTOTAL(9, $K$763:$K$770)</f>
        <v>726046.4</v>
      </c>
      <c r="L762" s="44">
        <f>ROUND($K$762/$E$6,3)</f>
        <v>4.2999999999999997E-2</v>
      </c>
      <c r="M762" s="23">
        <v>0</v>
      </c>
    </row>
    <row r="763" spans="1:13" ht="34.5" x14ac:dyDescent="0.35">
      <c r="A763" s="22" t="s">
        <v>31</v>
      </c>
      <c r="B763" s="25" t="s">
        <v>1844</v>
      </c>
      <c r="C763" s="24" t="s">
        <v>39</v>
      </c>
      <c r="D763" s="24" t="s">
        <v>517</v>
      </c>
      <c r="E763" s="45" t="s">
        <v>1845</v>
      </c>
      <c r="F763" s="25" t="s">
        <v>36</v>
      </c>
      <c r="G763" s="26">
        <v>5431.78</v>
      </c>
      <c r="H763" s="26">
        <v>10.26</v>
      </c>
      <c r="I763" s="26" t="s">
        <v>37</v>
      </c>
      <c r="J763" s="36">
        <v>12.53</v>
      </c>
      <c r="K763" s="26">
        <f>ROUND($G$763*$M$763,2)</f>
        <v>68060.2</v>
      </c>
      <c r="L763" s="27">
        <f>ROUND($K$763/$E$6,3)</f>
        <v>4.0000000000000001E-3</v>
      </c>
      <c r="M763" s="23">
        <f>ROUND($J$763,2)</f>
        <v>12.53</v>
      </c>
    </row>
    <row r="764" spans="1:13" ht="23" x14ac:dyDescent="0.35">
      <c r="A764" s="22" t="s">
        <v>31</v>
      </c>
      <c r="B764" s="25" t="s">
        <v>1846</v>
      </c>
      <c r="C764" s="24" t="s">
        <v>39</v>
      </c>
      <c r="D764" s="24" t="s">
        <v>520</v>
      </c>
      <c r="E764" s="45" t="s">
        <v>521</v>
      </c>
      <c r="F764" s="25" t="s">
        <v>36</v>
      </c>
      <c r="G764" s="26">
        <v>5431.78</v>
      </c>
      <c r="H764" s="26">
        <v>48.47</v>
      </c>
      <c r="I764" s="26" t="s">
        <v>37</v>
      </c>
      <c r="J764" s="36">
        <v>59.19</v>
      </c>
      <c r="K764" s="26">
        <f>ROUND($G$764*$M$764,2)</f>
        <v>321507.06</v>
      </c>
      <c r="L764" s="27">
        <f>ROUND($K$764/$E$6,3)</f>
        <v>1.9E-2</v>
      </c>
      <c r="M764" s="23">
        <f>ROUND($J$764,2)</f>
        <v>59.19</v>
      </c>
    </row>
    <row r="765" spans="1:13" ht="34.5" x14ac:dyDescent="0.35">
      <c r="A765" s="22" t="s">
        <v>31</v>
      </c>
      <c r="B765" s="25" t="s">
        <v>1847</v>
      </c>
      <c r="C765" s="24" t="s">
        <v>39</v>
      </c>
      <c r="D765" s="24" t="s">
        <v>523</v>
      </c>
      <c r="E765" s="45" t="s">
        <v>524</v>
      </c>
      <c r="F765" s="25" t="s">
        <v>36</v>
      </c>
      <c r="G765" s="26">
        <v>525.91999999999996</v>
      </c>
      <c r="H765" s="26">
        <v>67.89</v>
      </c>
      <c r="I765" s="26" t="s">
        <v>37</v>
      </c>
      <c r="J765" s="36">
        <v>82.91</v>
      </c>
      <c r="K765" s="26">
        <f>ROUND($G$765*$M$765,2)</f>
        <v>43604.03</v>
      </c>
      <c r="L765" s="27">
        <f>ROUND($K$765/$E$6,3)</f>
        <v>3.0000000000000001E-3</v>
      </c>
      <c r="M765" s="23">
        <f>ROUND($J$765,2)</f>
        <v>82.91</v>
      </c>
    </row>
    <row r="766" spans="1:13" ht="34.5" x14ac:dyDescent="0.35">
      <c r="A766" s="22" t="s">
        <v>31</v>
      </c>
      <c r="B766" s="25" t="s">
        <v>1848</v>
      </c>
      <c r="C766" s="24" t="s">
        <v>50</v>
      </c>
      <c r="D766" s="24" t="s">
        <v>526</v>
      </c>
      <c r="E766" s="45" t="s">
        <v>527</v>
      </c>
      <c r="F766" s="25" t="s">
        <v>36</v>
      </c>
      <c r="G766" s="26">
        <v>423.58</v>
      </c>
      <c r="H766" s="26">
        <v>59.63</v>
      </c>
      <c r="I766" s="26" t="s">
        <v>37</v>
      </c>
      <c r="J766" s="36">
        <v>72.819999999999993</v>
      </c>
      <c r="K766" s="26">
        <f>ROUND($G$766*$M$766,2)</f>
        <v>30845.1</v>
      </c>
      <c r="L766" s="27">
        <f>ROUND($K$766/$E$6,3)</f>
        <v>2E-3</v>
      </c>
      <c r="M766" s="23">
        <f>ROUND($J$766,2)</f>
        <v>72.819999999999993</v>
      </c>
    </row>
    <row r="767" spans="1:13" ht="23" x14ac:dyDescent="0.35">
      <c r="A767" s="22" t="s">
        <v>31</v>
      </c>
      <c r="B767" s="25" t="s">
        <v>1849</v>
      </c>
      <c r="C767" s="24" t="s">
        <v>50</v>
      </c>
      <c r="D767" s="24" t="s">
        <v>529</v>
      </c>
      <c r="E767" s="45" t="s">
        <v>530</v>
      </c>
      <c r="F767" s="25" t="s">
        <v>62</v>
      </c>
      <c r="G767" s="26">
        <v>241.26</v>
      </c>
      <c r="H767" s="26">
        <v>34.479999999999997</v>
      </c>
      <c r="I767" s="26" t="s">
        <v>37</v>
      </c>
      <c r="J767" s="36">
        <v>42.11</v>
      </c>
      <c r="K767" s="26">
        <f>ROUND($G$767*$M$767,2)</f>
        <v>10159.459999999999</v>
      </c>
      <c r="L767" s="27">
        <f>ROUND($K$767/$E$6,3)</f>
        <v>1E-3</v>
      </c>
      <c r="M767" s="23">
        <f>ROUND($J$767,2)</f>
        <v>42.11</v>
      </c>
    </row>
    <row r="768" spans="1:13" ht="23" x14ac:dyDescent="0.35">
      <c r="A768" s="22" t="s">
        <v>31</v>
      </c>
      <c r="B768" s="25" t="s">
        <v>1850</v>
      </c>
      <c r="C768" s="24" t="s">
        <v>39</v>
      </c>
      <c r="D768" s="24" t="s">
        <v>532</v>
      </c>
      <c r="E768" s="45" t="s">
        <v>533</v>
      </c>
      <c r="F768" s="25" t="s">
        <v>36</v>
      </c>
      <c r="G768" s="26">
        <v>467.33</v>
      </c>
      <c r="H768" s="26">
        <v>84.7</v>
      </c>
      <c r="I768" s="26" t="s">
        <v>37</v>
      </c>
      <c r="J768" s="36">
        <v>103.44</v>
      </c>
      <c r="K768" s="26">
        <f>ROUND($G$768*$M$768,2)</f>
        <v>48340.62</v>
      </c>
      <c r="L768" s="27">
        <f>ROUND($K$768/$E$6,3)</f>
        <v>3.0000000000000001E-3</v>
      </c>
      <c r="M768" s="23">
        <f>ROUND($J$768,2)</f>
        <v>103.44</v>
      </c>
    </row>
    <row r="769" spans="1:13" ht="34.5" x14ac:dyDescent="0.35">
      <c r="A769" s="22" t="s">
        <v>31</v>
      </c>
      <c r="B769" s="25" t="s">
        <v>1851</v>
      </c>
      <c r="C769" s="24" t="s">
        <v>33</v>
      </c>
      <c r="D769" s="24" t="s">
        <v>535</v>
      </c>
      <c r="E769" s="45" t="s">
        <v>536</v>
      </c>
      <c r="F769" s="25" t="s">
        <v>36</v>
      </c>
      <c r="G769" s="26">
        <v>915.24</v>
      </c>
      <c r="H769" s="26">
        <v>122.24</v>
      </c>
      <c r="I769" s="26" t="s">
        <v>37</v>
      </c>
      <c r="J769" s="36">
        <v>149.28</v>
      </c>
      <c r="K769" s="26">
        <f>ROUND($G$769*$M$769,2)</f>
        <v>136627.03</v>
      </c>
      <c r="L769" s="27">
        <f>ROUND($K$769/$E$6,3)</f>
        <v>8.0000000000000002E-3</v>
      </c>
      <c r="M769" s="23">
        <f>ROUND($J$769,2)</f>
        <v>149.28</v>
      </c>
    </row>
    <row r="770" spans="1:13" ht="23" x14ac:dyDescent="0.35">
      <c r="A770" s="22" t="s">
        <v>31</v>
      </c>
      <c r="B770" s="25" t="s">
        <v>1852</v>
      </c>
      <c r="C770" s="24" t="s">
        <v>50</v>
      </c>
      <c r="D770" s="24" t="s">
        <v>1853</v>
      </c>
      <c r="E770" s="45" t="s">
        <v>1854</v>
      </c>
      <c r="F770" s="25" t="s">
        <v>36</v>
      </c>
      <c r="G770" s="26">
        <v>288.3</v>
      </c>
      <c r="H770" s="26">
        <v>190.03</v>
      </c>
      <c r="I770" s="26" t="s">
        <v>37</v>
      </c>
      <c r="J770" s="36">
        <v>232.06</v>
      </c>
      <c r="K770" s="26">
        <f>ROUND($G$770*$M$770,2)</f>
        <v>66902.899999999994</v>
      </c>
      <c r="L770" s="27">
        <f>ROUND($K$770/$E$6,3)</f>
        <v>4.0000000000000001E-3</v>
      </c>
      <c r="M770" s="23">
        <f>ROUND($J$770,2)</f>
        <v>232.06</v>
      </c>
    </row>
    <row r="771" spans="1:13" x14ac:dyDescent="0.35">
      <c r="A771" s="22" t="s">
        <v>175</v>
      </c>
      <c r="B771" s="41" t="s">
        <v>1855</v>
      </c>
      <c r="C771" s="42"/>
      <c r="D771" s="42" t="s">
        <v>26</v>
      </c>
      <c r="E771" s="50" t="s">
        <v>538</v>
      </c>
      <c r="F771" s="41"/>
      <c r="G771" s="43"/>
      <c r="H771" s="43"/>
      <c r="I771" s="43"/>
      <c r="J771" s="43"/>
      <c r="K771" s="43">
        <f>SUBTOTAL(9, $K$772:$K$773)</f>
        <v>93068.9</v>
      </c>
      <c r="L771" s="44">
        <f>ROUND($K$771/$E$6,3)</f>
        <v>6.0000000000000001E-3</v>
      </c>
      <c r="M771" s="23">
        <v>0</v>
      </c>
    </row>
    <row r="772" spans="1:13" ht="34.5" x14ac:dyDescent="0.35">
      <c r="A772" s="22" t="s">
        <v>31</v>
      </c>
      <c r="B772" s="25" t="s">
        <v>1856</v>
      </c>
      <c r="C772" s="24" t="s">
        <v>39</v>
      </c>
      <c r="D772" s="24" t="s">
        <v>517</v>
      </c>
      <c r="E772" s="45" t="s">
        <v>518</v>
      </c>
      <c r="F772" s="25" t="s">
        <v>36</v>
      </c>
      <c r="G772" s="26">
        <v>1297.67</v>
      </c>
      <c r="H772" s="26">
        <v>10.26</v>
      </c>
      <c r="I772" s="26" t="s">
        <v>37</v>
      </c>
      <c r="J772" s="36">
        <v>12.53</v>
      </c>
      <c r="K772" s="26">
        <f>ROUND($G$772*$M$772,2)</f>
        <v>16259.81</v>
      </c>
      <c r="L772" s="27">
        <f>ROUND($K$772/$E$6,3)</f>
        <v>1E-3</v>
      </c>
      <c r="M772" s="23">
        <f>ROUND($J$772,2)</f>
        <v>12.53</v>
      </c>
    </row>
    <row r="773" spans="1:13" ht="23" x14ac:dyDescent="0.35">
      <c r="A773" s="22" t="s">
        <v>31</v>
      </c>
      <c r="B773" s="25" t="s">
        <v>1857</v>
      </c>
      <c r="C773" s="24" t="s">
        <v>39</v>
      </c>
      <c r="D773" s="24" t="s">
        <v>520</v>
      </c>
      <c r="E773" s="45" t="s">
        <v>521</v>
      </c>
      <c r="F773" s="25" t="s">
        <v>36</v>
      </c>
      <c r="G773" s="26">
        <v>1297.67</v>
      </c>
      <c r="H773" s="26">
        <v>48.47</v>
      </c>
      <c r="I773" s="26" t="s">
        <v>37</v>
      </c>
      <c r="J773" s="36">
        <v>59.19</v>
      </c>
      <c r="K773" s="26">
        <f>ROUND($G$773*$M$773,2)</f>
        <v>76809.09</v>
      </c>
      <c r="L773" s="27">
        <f>ROUND($K$773/$E$6,3)</f>
        <v>5.0000000000000001E-3</v>
      </c>
      <c r="M773" s="23">
        <f>ROUND($J$773,2)</f>
        <v>59.19</v>
      </c>
    </row>
    <row r="774" spans="1:13" x14ac:dyDescent="0.35">
      <c r="A774" s="22" t="s">
        <v>28</v>
      </c>
      <c r="B774" s="32" t="s">
        <v>1858</v>
      </c>
      <c r="C774" s="33"/>
      <c r="D774" s="33" t="s">
        <v>26</v>
      </c>
      <c r="E774" s="48" t="s">
        <v>543</v>
      </c>
      <c r="F774" s="32"/>
      <c r="G774" s="34"/>
      <c r="H774" s="34"/>
      <c r="I774" s="34"/>
      <c r="J774" s="34"/>
      <c r="K774" s="34">
        <f>SUBTOTAL(9, $K$775:$K$791)</f>
        <v>701752.45000000019</v>
      </c>
      <c r="L774" s="35">
        <f>ROUND($K$774/$E$6,3)</f>
        <v>4.2000000000000003E-2</v>
      </c>
      <c r="M774" s="23">
        <v>0</v>
      </c>
    </row>
    <row r="775" spans="1:13" x14ac:dyDescent="0.35">
      <c r="A775" s="22" t="s">
        <v>175</v>
      </c>
      <c r="B775" s="41" t="s">
        <v>1859</v>
      </c>
      <c r="C775" s="42"/>
      <c r="D775" s="42" t="s">
        <v>26</v>
      </c>
      <c r="E775" s="50" t="s">
        <v>545</v>
      </c>
      <c r="F775" s="41"/>
      <c r="G775" s="43"/>
      <c r="H775" s="43"/>
      <c r="I775" s="43"/>
      <c r="J775" s="43"/>
      <c r="K775" s="43">
        <f>SUBTOTAL(9, $K$776:$K$781)</f>
        <v>526925.21</v>
      </c>
      <c r="L775" s="44">
        <f>ROUND($K$775/$E$6,3)</f>
        <v>3.1E-2</v>
      </c>
      <c r="M775" s="23">
        <v>0</v>
      </c>
    </row>
    <row r="776" spans="1:13" ht="46" x14ac:dyDescent="0.35">
      <c r="A776" s="22" t="s">
        <v>31</v>
      </c>
      <c r="B776" s="25" t="s">
        <v>1860</v>
      </c>
      <c r="C776" s="24" t="s">
        <v>39</v>
      </c>
      <c r="D776" s="24" t="s">
        <v>547</v>
      </c>
      <c r="E776" s="45" t="s">
        <v>548</v>
      </c>
      <c r="F776" s="25" t="s">
        <v>36</v>
      </c>
      <c r="G776" s="26">
        <v>2474.06</v>
      </c>
      <c r="H776" s="26">
        <v>50.69</v>
      </c>
      <c r="I776" s="26" t="s">
        <v>37</v>
      </c>
      <c r="J776" s="36">
        <v>61.9</v>
      </c>
      <c r="K776" s="26">
        <f>ROUND($G$776*$M$776,2)</f>
        <v>153144.31</v>
      </c>
      <c r="L776" s="27">
        <f>ROUND($K$776/$E$6,3)</f>
        <v>8.9999999999999993E-3</v>
      </c>
      <c r="M776" s="23">
        <f>ROUND($J$776,2)</f>
        <v>61.9</v>
      </c>
    </row>
    <row r="777" spans="1:13" ht="34.5" x14ac:dyDescent="0.35">
      <c r="A777" s="22" t="s">
        <v>31</v>
      </c>
      <c r="B777" s="25" t="s">
        <v>1861</v>
      </c>
      <c r="C777" s="24" t="s">
        <v>39</v>
      </c>
      <c r="D777" s="24" t="s">
        <v>550</v>
      </c>
      <c r="E777" s="45" t="s">
        <v>1862</v>
      </c>
      <c r="F777" s="25" t="s">
        <v>36</v>
      </c>
      <c r="G777" s="26">
        <v>2474.06</v>
      </c>
      <c r="H777" s="26">
        <v>106.56</v>
      </c>
      <c r="I777" s="26" t="s">
        <v>37</v>
      </c>
      <c r="J777" s="36">
        <v>130.13</v>
      </c>
      <c r="K777" s="26">
        <f>ROUND($G$777*$M$777,2)</f>
        <v>321949.43</v>
      </c>
      <c r="L777" s="27">
        <f>ROUND($K$777/$E$6,3)</f>
        <v>1.9E-2</v>
      </c>
      <c r="M777" s="23">
        <f>ROUND($J$777,2)</f>
        <v>130.13</v>
      </c>
    </row>
    <row r="778" spans="1:13" ht="23" x14ac:dyDescent="0.35">
      <c r="A778" s="22" t="s">
        <v>31</v>
      </c>
      <c r="B778" s="25" t="s">
        <v>1863</v>
      </c>
      <c r="C778" s="24" t="s">
        <v>50</v>
      </c>
      <c r="D778" s="24" t="s">
        <v>1864</v>
      </c>
      <c r="E778" s="45" t="s">
        <v>1865</v>
      </c>
      <c r="F778" s="25" t="s">
        <v>36</v>
      </c>
      <c r="G778" s="26">
        <v>96.57</v>
      </c>
      <c r="H778" s="26">
        <v>246.69</v>
      </c>
      <c r="I778" s="26" t="s">
        <v>37</v>
      </c>
      <c r="J778" s="36">
        <v>301.26</v>
      </c>
      <c r="K778" s="26">
        <f>ROUND($G$778*$M$778,2)</f>
        <v>29092.68</v>
      </c>
      <c r="L778" s="27">
        <f>ROUND($K$778/$E$6,3)</f>
        <v>2E-3</v>
      </c>
      <c r="M778" s="23">
        <f>ROUND($J$778,2)</f>
        <v>301.26</v>
      </c>
    </row>
    <row r="779" spans="1:13" ht="23" x14ac:dyDescent="0.35">
      <c r="A779" s="22" t="s">
        <v>31</v>
      </c>
      <c r="B779" s="25" t="s">
        <v>1866</v>
      </c>
      <c r="C779" s="24" t="s">
        <v>50</v>
      </c>
      <c r="D779" s="24" t="s">
        <v>559</v>
      </c>
      <c r="E779" s="45" t="s">
        <v>560</v>
      </c>
      <c r="F779" s="25" t="s">
        <v>62</v>
      </c>
      <c r="G779" s="26">
        <v>565.29</v>
      </c>
      <c r="H779" s="26">
        <v>15.87</v>
      </c>
      <c r="I779" s="26" t="s">
        <v>37</v>
      </c>
      <c r="J779" s="36">
        <v>19.38</v>
      </c>
      <c r="K779" s="26">
        <f>ROUND($G$779*$M$779,2)</f>
        <v>10955.32</v>
      </c>
      <c r="L779" s="27">
        <f>ROUND($K$779/$E$6,3)</f>
        <v>1E-3</v>
      </c>
      <c r="M779" s="23">
        <f>ROUND($J$779,2)</f>
        <v>19.38</v>
      </c>
    </row>
    <row r="780" spans="1:13" x14ac:dyDescent="0.35">
      <c r="A780" s="22" t="s">
        <v>31</v>
      </c>
      <c r="B780" s="25" t="s">
        <v>1867</v>
      </c>
      <c r="C780" s="24" t="s">
        <v>39</v>
      </c>
      <c r="D780" s="24" t="s">
        <v>565</v>
      </c>
      <c r="E780" s="45" t="s">
        <v>566</v>
      </c>
      <c r="F780" s="25" t="s">
        <v>62</v>
      </c>
      <c r="G780" s="26">
        <v>14.83</v>
      </c>
      <c r="H780" s="26">
        <v>128.56</v>
      </c>
      <c r="I780" s="26" t="s">
        <v>37</v>
      </c>
      <c r="J780" s="36">
        <v>157</v>
      </c>
      <c r="K780" s="26">
        <f>ROUND($G$780*$M$780,2)</f>
        <v>2328.31</v>
      </c>
      <c r="L780" s="27">
        <f>ROUND($K$780/$E$6,3)</f>
        <v>0</v>
      </c>
      <c r="M780" s="23">
        <f>ROUND($J$780,2)</f>
        <v>157</v>
      </c>
    </row>
    <row r="781" spans="1:13" ht="23" x14ac:dyDescent="0.35">
      <c r="A781" s="22" t="s">
        <v>31</v>
      </c>
      <c r="B781" s="25" t="s">
        <v>1868</v>
      </c>
      <c r="C781" s="24" t="s">
        <v>50</v>
      </c>
      <c r="D781" s="24" t="s">
        <v>745</v>
      </c>
      <c r="E781" s="45" t="s">
        <v>1869</v>
      </c>
      <c r="F781" s="25" t="s">
        <v>62</v>
      </c>
      <c r="G781" s="26">
        <v>50.16</v>
      </c>
      <c r="H781" s="26">
        <v>154.36000000000001</v>
      </c>
      <c r="I781" s="26" t="s">
        <v>37</v>
      </c>
      <c r="J781" s="36">
        <v>188.5</v>
      </c>
      <c r="K781" s="26">
        <f>ROUND($G$781*$M$781,2)</f>
        <v>9455.16</v>
      </c>
      <c r="L781" s="27">
        <f>ROUND($K$781/$E$6,3)</f>
        <v>1E-3</v>
      </c>
      <c r="M781" s="23">
        <f>ROUND($J$781,2)</f>
        <v>188.5</v>
      </c>
    </row>
    <row r="782" spans="1:13" x14ac:dyDescent="0.35">
      <c r="A782" s="22" t="s">
        <v>175</v>
      </c>
      <c r="B782" s="41" t="s">
        <v>1870</v>
      </c>
      <c r="C782" s="42"/>
      <c r="D782" s="42" t="s">
        <v>26</v>
      </c>
      <c r="E782" s="50" t="s">
        <v>571</v>
      </c>
      <c r="F782" s="41"/>
      <c r="G782" s="43"/>
      <c r="H782" s="43"/>
      <c r="I782" s="43"/>
      <c r="J782" s="43"/>
      <c r="K782" s="43">
        <f>SUBTOTAL(9, $K$783:$K$791)</f>
        <v>174827.24</v>
      </c>
      <c r="L782" s="44">
        <f>ROUND($K$782/$E$6,3)</f>
        <v>0.01</v>
      </c>
      <c r="M782" s="23">
        <v>0</v>
      </c>
    </row>
    <row r="783" spans="1:13" ht="34.5" x14ac:dyDescent="0.35">
      <c r="A783" s="22" t="s">
        <v>31</v>
      </c>
      <c r="B783" s="25" t="s">
        <v>1871</v>
      </c>
      <c r="C783" s="24" t="s">
        <v>39</v>
      </c>
      <c r="D783" s="24" t="s">
        <v>573</v>
      </c>
      <c r="E783" s="45" t="s">
        <v>574</v>
      </c>
      <c r="F783" s="25" t="s">
        <v>36</v>
      </c>
      <c r="G783" s="26">
        <v>565.04999999999995</v>
      </c>
      <c r="H783" s="26">
        <v>55.55</v>
      </c>
      <c r="I783" s="26" t="s">
        <v>37</v>
      </c>
      <c r="J783" s="36">
        <v>67.84</v>
      </c>
      <c r="K783" s="26">
        <f>ROUND($G$783*$M$783,2)</f>
        <v>38332.99</v>
      </c>
      <c r="L783" s="27">
        <f>ROUND($K$783/$E$6,3)</f>
        <v>2E-3</v>
      </c>
      <c r="M783" s="23">
        <f>ROUND($J$783,2)</f>
        <v>67.84</v>
      </c>
    </row>
    <row r="784" spans="1:13" ht="23" x14ac:dyDescent="0.35">
      <c r="A784" s="22" t="s">
        <v>31</v>
      </c>
      <c r="B784" s="25" t="s">
        <v>1872</v>
      </c>
      <c r="C784" s="24" t="s">
        <v>39</v>
      </c>
      <c r="D784" s="24" t="s">
        <v>1873</v>
      </c>
      <c r="E784" s="45" t="s">
        <v>1874</v>
      </c>
      <c r="F784" s="25" t="s">
        <v>36</v>
      </c>
      <c r="G784" s="26">
        <v>129.72</v>
      </c>
      <c r="H784" s="26">
        <v>58.73</v>
      </c>
      <c r="I784" s="26" t="s">
        <v>37</v>
      </c>
      <c r="J784" s="36">
        <v>71.72</v>
      </c>
      <c r="K784" s="26">
        <f>ROUND($G$784*$M$784,2)</f>
        <v>9303.52</v>
      </c>
      <c r="L784" s="27">
        <f>ROUND($K$784/$E$6,3)</f>
        <v>1E-3</v>
      </c>
      <c r="M784" s="23">
        <f>ROUND($J$784,2)</f>
        <v>71.72</v>
      </c>
    </row>
    <row r="785" spans="1:13" ht="23" x14ac:dyDescent="0.35">
      <c r="A785" s="22" t="s">
        <v>31</v>
      </c>
      <c r="B785" s="25" t="s">
        <v>1875</v>
      </c>
      <c r="C785" s="24" t="s">
        <v>39</v>
      </c>
      <c r="D785" s="24" t="s">
        <v>93</v>
      </c>
      <c r="E785" s="45" t="s">
        <v>1876</v>
      </c>
      <c r="F785" s="25" t="s">
        <v>36</v>
      </c>
      <c r="G785" s="26">
        <v>308.45999999999998</v>
      </c>
      <c r="H785" s="26">
        <v>86.55</v>
      </c>
      <c r="I785" s="26" t="s">
        <v>37</v>
      </c>
      <c r="J785" s="36">
        <v>105.69</v>
      </c>
      <c r="K785" s="26">
        <f>ROUND($G$785*$M$785,2)</f>
        <v>32601.14</v>
      </c>
      <c r="L785" s="27">
        <f>ROUND($K$785/$E$6,3)</f>
        <v>2E-3</v>
      </c>
      <c r="M785" s="23">
        <f>ROUND($J$785,2)</f>
        <v>105.69</v>
      </c>
    </row>
    <row r="786" spans="1:13" ht="23" x14ac:dyDescent="0.35">
      <c r="A786" s="22" t="s">
        <v>31</v>
      </c>
      <c r="B786" s="25" t="s">
        <v>1877</v>
      </c>
      <c r="C786" s="24" t="s">
        <v>39</v>
      </c>
      <c r="D786" s="24" t="s">
        <v>1878</v>
      </c>
      <c r="E786" s="45" t="s">
        <v>1879</v>
      </c>
      <c r="F786" s="25" t="s">
        <v>36</v>
      </c>
      <c r="G786" s="26">
        <v>95.11</v>
      </c>
      <c r="H786" s="26">
        <v>74.989999999999995</v>
      </c>
      <c r="I786" s="26" t="s">
        <v>37</v>
      </c>
      <c r="J786" s="36">
        <v>91.58</v>
      </c>
      <c r="K786" s="26">
        <f>ROUND($G$786*$M$786,2)</f>
        <v>8710.17</v>
      </c>
      <c r="L786" s="27">
        <f>ROUND($K$786/$E$6,3)</f>
        <v>1E-3</v>
      </c>
      <c r="M786" s="23">
        <f>ROUND($J$786,2)</f>
        <v>91.58</v>
      </c>
    </row>
    <row r="787" spans="1:13" ht="23" x14ac:dyDescent="0.35">
      <c r="A787" s="22" t="s">
        <v>31</v>
      </c>
      <c r="B787" s="25" t="s">
        <v>1880</v>
      </c>
      <c r="C787" s="24" t="s">
        <v>39</v>
      </c>
      <c r="D787" s="24" t="s">
        <v>577</v>
      </c>
      <c r="E787" s="45" t="s">
        <v>578</v>
      </c>
      <c r="F787" s="25" t="s">
        <v>62</v>
      </c>
      <c r="G787" s="26">
        <v>235.25</v>
      </c>
      <c r="H787" s="26">
        <v>156.02000000000001</v>
      </c>
      <c r="I787" s="26" t="s">
        <v>37</v>
      </c>
      <c r="J787" s="36">
        <v>190.53</v>
      </c>
      <c r="K787" s="26">
        <f>ROUND($G$787*$M$787,2)</f>
        <v>44822.18</v>
      </c>
      <c r="L787" s="27">
        <f>ROUND($K$787/$E$6,3)</f>
        <v>3.0000000000000001E-3</v>
      </c>
      <c r="M787" s="23">
        <f>ROUND($J$787,2)</f>
        <v>190.53</v>
      </c>
    </row>
    <row r="788" spans="1:13" ht="34.5" x14ac:dyDescent="0.35">
      <c r="A788" s="22" t="s">
        <v>31</v>
      </c>
      <c r="B788" s="25" t="s">
        <v>1881</v>
      </c>
      <c r="C788" s="24" t="s">
        <v>50</v>
      </c>
      <c r="D788" s="24" t="s">
        <v>1882</v>
      </c>
      <c r="E788" s="45" t="s">
        <v>1883</v>
      </c>
      <c r="F788" s="25" t="s">
        <v>36</v>
      </c>
      <c r="G788" s="26">
        <v>149.5</v>
      </c>
      <c r="H788" s="26">
        <v>14.35</v>
      </c>
      <c r="I788" s="26" t="s">
        <v>37</v>
      </c>
      <c r="J788" s="36">
        <v>17.52</v>
      </c>
      <c r="K788" s="26">
        <f>ROUND($G$788*$M$788,2)</f>
        <v>2619.2399999999998</v>
      </c>
      <c r="L788" s="27">
        <f>ROUND($K$788/$E$6,3)</f>
        <v>0</v>
      </c>
      <c r="M788" s="23">
        <f>ROUND($J$788,2)</f>
        <v>17.52</v>
      </c>
    </row>
    <row r="789" spans="1:13" x14ac:dyDescent="0.35">
      <c r="A789" s="22" t="s">
        <v>31</v>
      </c>
      <c r="B789" s="25" t="s">
        <v>1884</v>
      </c>
      <c r="C789" s="24" t="s">
        <v>50</v>
      </c>
      <c r="D789" s="24" t="s">
        <v>583</v>
      </c>
      <c r="E789" s="45" t="s">
        <v>584</v>
      </c>
      <c r="F789" s="25" t="s">
        <v>80</v>
      </c>
      <c r="G789" s="26">
        <v>44.85</v>
      </c>
      <c r="H789" s="26">
        <v>165.98</v>
      </c>
      <c r="I789" s="26" t="s">
        <v>37</v>
      </c>
      <c r="J789" s="36">
        <v>202.69</v>
      </c>
      <c r="K789" s="26">
        <f>ROUND($G$789*$M$789,2)</f>
        <v>9090.65</v>
      </c>
      <c r="L789" s="27">
        <f>ROUND($K$789/$E$6,3)</f>
        <v>1E-3</v>
      </c>
      <c r="M789" s="23">
        <f>ROUND($J$789,2)</f>
        <v>202.69</v>
      </c>
    </row>
    <row r="790" spans="1:13" ht="23" x14ac:dyDescent="0.35">
      <c r="A790" s="22" t="s">
        <v>31</v>
      </c>
      <c r="B790" s="25" t="s">
        <v>1885</v>
      </c>
      <c r="C790" s="24" t="s">
        <v>39</v>
      </c>
      <c r="D790" s="24" t="s">
        <v>90</v>
      </c>
      <c r="E790" s="45" t="s">
        <v>91</v>
      </c>
      <c r="F790" s="25" t="s">
        <v>36</v>
      </c>
      <c r="G790" s="26">
        <v>1034.46</v>
      </c>
      <c r="H790" s="26">
        <v>16.420000000000002</v>
      </c>
      <c r="I790" s="26" t="s">
        <v>37</v>
      </c>
      <c r="J790" s="36">
        <v>20.05</v>
      </c>
      <c r="K790" s="26">
        <f>ROUND($G$790*$M$790,2)</f>
        <v>20740.919999999998</v>
      </c>
      <c r="L790" s="27">
        <f>ROUND($K$790/$E$6,3)</f>
        <v>1E-3</v>
      </c>
      <c r="M790" s="23">
        <f>ROUND($J$790,2)</f>
        <v>20.05</v>
      </c>
    </row>
    <row r="791" spans="1:13" ht="23" x14ac:dyDescent="0.35">
      <c r="A791" s="22" t="s">
        <v>31</v>
      </c>
      <c r="B791" s="25" t="s">
        <v>1886</v>
      </c>
      <c r="C791" s="24" t="s">
        <v>39</v>
      </c>
      <c r="D791" s="24" t="s">
        <v>1887</v>
      </c>
      <c r="E791" s="45" t="s">
        <v>1888</v>
      </c>
      <c r="F791" s="25" t="s">
        <v>62</v>
      </c>
      <c r="G791" s="26">
        <v>171</v>
      </c>
      <c r="H791" s="26">
        <v>41.21</v>
      </c>
      <c r="I791" s="26" t="s">
        <v>37</v>
      </c>
      <c r="J791" s="36">
        <v>50.33</v>
      </c>
      <c r="K791" s="26">
        <f>ROUND($G$791*$M$791,2)</f>
        <v>8606.43</v>
      </c>
      <c r="L791" s="27">
        <f>ROUND($K$791/$E$6,3)</f>
        <v>1E-3</v>
      </c>
      <c r="M791" s="23">
        <f>ROUND($J$791,2)</f>
        <v>50.33</v>
      </c>
    </row>
    <row r="792" spans="1:13" x14ac:dyDescent="0.35">
      <c r="A792" s="22" t="s">
        <v>28</v>
      </c>
      <c r="B792" s="32" t="s">
        <v>1889</v>
      </c>
      <c r="C792" s="33"/>
      <c r="D792" s="33" t="s">
        <v>26</v>
      </c>
      <c r="E792" s="48" t="s">
        <v>587</v>
      </c>
      <c r="F792" s="32"/>
      <c r="G792" s="34"/>
      <c r="H792" s="34"/>
      <c r="I792" s="34"/>
      <c r="J792" s="34"/>
      <c r="K792" s="34">
        <f>SUBTOTAL(9, $K$793:$K$808)</f>
        <v>294066.87</v>
      </c>
      <c r="L792" s="35">
        <f>ROUND($K$792/$E$6,3)</f>
        <v>1.7999999999999999E-2</v>
      </c>
      <c r="M792" s="23">
        <v>0</v>
      </c>
    </row>
    <row r="793" spans="1:13" x14ac:dyDescent="0.35">
      <c r="A793" s="22" t="s">
        <v>175</v>
      </c>
      <c r="B793" s="41" t="s">
        <v>1890</v>
      </c>
      <c r="C793" s="42"/>
      <c r="D793" s="42" t="s">
        <v>26</v>
      </c>
      <c r="E793" s="50" t="s">
        <v>177</v>
      </c>
      <c r="F793" s="41"/>
      <c r="G793" s="43"/>
      <c r="H793" s="43"/>
      <c r="I793" s="43"/>
      <c r="J793" s="43"/>
      <c r="K793" s="43">
        <f>SUBTOTAL(9, $K$794:$K$802)</f>
        <v>203568.71</v>
      </c>
      <c r="L793" s="44">
        <f>ROUND($K$793/$E$6,3)</f>
        <v>1.2E-2</v>
      </c>
      <c r="M793" s="23">
        <v>0</v>
      </c>
    </row>
    <row r="794" spans="1:13" ht="23" x14ac:dyDescent="0.35">
      <c r="A794" s="22" t="s">
        <v>31</v>
      </c>
      <c r="B794" s="25" t="s">
        <v>1891</v>
      </c>
      <c r="C794" s="24" t="s">
        <v>39</v>
      </c>
      <c r="D794" s="24" t="s">
        <v>611</v>
      </c>
      <c r="E794" s="45" t="s">
        <v>612</v>
      </c>
      <c r="F794" s="25" t="s">
        <v>36</v>
      </c>
      <c r="G794" s="26">
        <v>467.33</v>
      </c>
      <c r="H794" s="26">
        <v>5.6</v>
      </c>
      <c r="I794" s="26" t="s">
        <v>37</v>
      </c>
      <c r="J794" s="36">
        <v>6.84</v>
      </c>
      <c r="K794" s="26">
        <f>ROUND($G$794*$M$794,2)</f>
        <v>3196.54</v>
      </c>
      <c r="L794" s="27">
        <f>ROUND($K$794/$E$6,3)</f>
        <v>0</v>
      </c>
      <c r="M794" s="23">
        <f>ROUND($J$794,2)</f>
        <v>6.84</v>
      </c>
    </row>
    <row r="795" spans="1:13" ht="23" x14ac:dyDescent="0.35">
      <c r="A795" s="22" t="s">
        <v>31</v>
      </c>
      <c r="B795" s="25" t="s">
        <v>1892</v>
      </c>
      <c r="C795" s="24" t="s">
        <v>39</v>
      </c>
      <c r="D795" s="24" t="s">
        <v>1893</v>
      </c>
      <c r="E795" s="45" t="s">
        <v>1894</v>
      </c>
      <c r="F795" s="25" t="s">
        <v>36</v>
      </c>
      <c r="G795" s="26">
        <v>467.33</v>
      </c>
      <c r="H795" s="26">
        <v>39.450000000000003</v>
      </c>
      <c r="I795" s="26" t="s">
        <v>37</v>
      </c>
      <c r="J795" s="36">
        <v>48.18</v>
      </c>
      <c r="K795" s="26">
        <f>ROUND($G$795*$M$795,2)</f>
        <v>22515.96</v>
      </c>
      <c r="L795" s="27">
        <f>ROUND($K$795/$E$6,3)</f>
        <v>1E-3</v>
      </c>
      <c r="M795" s="23">
        <f>ROUND($J$795,2)</f>
        <v>48.18</v>
      </c>
    </row>
    <row r="796" spans="1:13" ht="23" x14ac:dyDescent="0.35">
      <c r="A796" s="22" t="s">
        <v>31</v>
      </c>
      <c r="B796" s="25" t="s">
        <v>1895</v>
      </c>
      <c r="C796" s="24" t="s">
        <v>39</v>
      </c>
      <c r="D796" s="24" t="s">
        <v>591</v>
      </c>
      <c r="E796" s="45" t="s">
        <v>621</v>
      </c>
      <c r="F796" s="25" t="s">
        <v>36</v>
      </c>
      <c r="G796" s="26">
        <v>3816.46</v>
      </c>
      <c r="H796" s="26">
        <v>4.4000000000000004</v>
      </c>
      <c r="I796" s="26" t="s">
        <v>37</v>
      </c>
      <c r="J796" s="36">
        <v>5.37</v>
      </c>
      <c r="K796" s="26">
        <f>ROUND($G$796*$M$796,2)</f>
        <v>20494.39</v>
      </c>
      <c r="L796" s="27">
        <f>ROUND($K$796/$E$6,3)</f>
        <v>1E-3</v>
      </c>
      <c r="M796" s="23">
        <f>ROUND($J$796,2)</f>
        <v>5.37</v>
      </c>
    </row>
    <row r="797" spans="1:13" ht="23" x14ac:dyDescent="0.35">
      <c r="A797" s="22" t="s">
        <v>31</v>
      </c>
      <c r="B797" s="25" t="s">
        <v>1896</v>
      </c>
      <c r="C797" s="24" t="s">
        <v>39</v>
      </c>
      <c r="D797" s="24" t="s">
        <v>594</v>
      </c>
      <c r="E797" s="45" t="s">
        <v>595</v>
      </c>
      <c r="F797" s="25" t="s">
        <v>36</v>
      </c>
      <c r="G797" s="26">
        <v>1356.17</v>
      </c>
      <c r="H797" s="26">
        <v>21.88</v>
      </c>
      <c r="I797" s="26" t="s">
        <v>37</v>
      </c>
      <c r="J797" s="36">
        <v>26.72</v>
      </c>
      <c r="K797" s="26">
        <f>ROUND($G$797*$M$797,2)</f>
        <v>36236.86</v>
      </c>
      <c r="L797" s="27">
        <f>ROUND($K$797/$E$6,3)</f>
        <v>2E-3</v>
      </c>
      <c r="M797" s="23">
        <f>ROUND($J$797,2)</f>
        <v>26.72</v>
      </c>
    </row>
    <row r="798" spans="1:13" ht="23" x14ac:dyDescent="0.35">
      <c r="A798" s="22" t="s">
        <v>31</v>
      </c>
      <c r="B798" s="25" t="s">
        <v>1897</v>
      </c>
      <c r="C798" s="24" t="s">
        <v>39</v>
      </c>
      <c r="D798" s="24" t="s">
        <v>1898</v>
      </c>
      <c r="E798" s="45" t="s">
        <v>1899</v>
      </c>
      <c r="F798" s="25" t="s">
        <v>36</v>
      </c>
      <c r="G798" s="26">
        <v>141.86000000000001</v>
      </c>
      <c r="H798" s="26">
        <v>33.450000000000003</v>
      </c>
      <c r="I798" s="26" t="s">
        <v>37</v>
      </c>
      <c r="J798" s="36">
        <v>40.85</v>
      </c>
      <c r="K798" s="26">
        <f>ROUND($G$798*$M$798,2)</f>
        <v>5794.98</v>
      </c>
      <c r="L798" s="27">
        <f>ROUND($K$798/$E$6,3)</f>
        <v>0</v>
      </c>
      <c r="M798" s="23">
        <f>ROUND($J$798,2)</f>
        <v>40.85</v>
      </c>
    </row>
    <row r="799" spans="1:13" ht="23" x14ac:dyDescent="0.35">
      <c r="A799" s="22" t="s">
        <v>31</v>
      </c>
      <c r="B799" s="25" t="s">
        <v>1900</v>
      </c>
      <c r="C799" s="24" t="s">
        <v>39</v>
      </c>
      <c r="D799" s="24" t="s">
        <v>617</v>
      </c>
      <c r="E799" s="45" t="s">
        <v>618</v>
      </c>
      <c r="F799" s="25" t="s">
        <v>36</v>
      </c>
      <c r="G799" s="26">
        <v>467.33</v>
      </c>
      <c r="H799" s="26">
        <v>16.84</v>
      </c>
      <c r="I799" s="26" t="s">
        <v>37</v>
      </c>
      <c r="J799" s="36">
        <v>20.57</v>
      </c>
      <c r="K799" s="26">
        <f>ROUND($G$799*$M$799,2)</f>
        <v>9612.98</v>
      </c>
      <c r="L799" s="27">
        <f>ROUND($K$799/$E$6,3)</f>
        <v>1E-3</v>
      </c>
      <c r="M799" s="23">
        <f>ROUND($J$799,2)</f>
        <v>20.57</v>
      </c>
    </row>
    <row r="800" spans="1:13" ht="23" x14ac:dyDescent="0.35">
      <c r="A800" s="22" t="s">
        <v>31</v>
      </c>
      <c r="B800" s="25" t="s">
        <v>1901</v>
      </c>
      <c r="C800" s="24" t="s">
        <v>39</v>
      </c>
      <c r="D800" s="24" t="s">
        <v>600</v>
      </c>
      <c r="E800" s="45" t="s">
        <v>601</v>
      </c>
      <c r="F800" s="25" t="s">
        <v>36</v>
      </c>
      <c r="G800" s="26">
        <v>1498.03</v>
      </c>
      <c r="H800" s="26">
        <v>13.89</v>
      </c>
      <c r="I800" s="26" t="s">
        <v>37</v>
      </c>
      <c r="J800" s="36">
        <v>16.96</v>
      </c>
      <c r="K800" s="26">
        <f>ROUND($G$800*$M$800,2)</f>
        <v>25406.59</v>
      </c>
      <c r="L800" s="27">
        <f>ROUND($K$800/$E$6,3)</f>
        <v>2E-3</v>
      </c>
      <c r="M800" s="23">
        <f>ROUND($J$800,2)</f>
        <v>16.96</v>
      </c>
    </row>
    <row r="801" spans="1:13" ht="23" x14ac:dyDescent="0.35">
      <c r="A801" s="22" t="s">
        <v>31</v>
      </c>
      <c r="B801" s="25" t="s">
        <v>1902</v>
      </c>
      <c r="C801" s="24" t="s">
        <v>39</v>
      </c>
      <c r="D801" s="24" t="s">
        <v>597</v>
      </c>
      <c r="E801" s="45" t="s">
        <v>598</v>
      </c>
      <c r="F801" s="25" t="s">
        <v>36</v>
      </c>
      <c r="G801" s="26">
        <v>2318.4299999999998</v>
      </c>
      <c r="H801" s="26">
        <v>14.48</v>
      </c>
      <c r="I801" s="26" t="s">
        <v>37</v>
      </c>
      <c r="J801" s="36">
        <v>17.68</v>
      </c>
      <c r="K801" s="26">
        <f>ROUND($G$801*$M$801,2)</f>
        <v>40989.839999999997</v>
      </c>
      <c r="L801" s="27">
        <f>ROUND($K$801/$E$6,3)</f>
        <v>2E-3</v>
      </c>
      <c r="M801" s="23">
        <f>ROUND($J$801,2)</f>
        <v>17.68</v>
      </c>
    </row>
    <row r="802" spans="1:13" ht="23" x14ac:dyDescent="0.35">
      <c r="A802" s="22" t="s">
        <v>31</v>
      </c>
      <c r="B802" s="25" t="s">
        <v>1903</v>
      </c>
      <c r="C802" s="24" t="s">
        <v>39</v>
      </c>
      <c r="D802" s="24" t="s">
        <v>600</v>
      </c>
      <c r="E802" s="45" t="s">
        <v>601</v>
      </c>
      <c r="F802" s="25" t="s">
        <v>36</v>
      </c>
      <c r="G802" s="26">
        <v>2318.4299999999998</v>
      </c>
      <c r="H802" s="26">
        <v>13.89</v>
      </c>
      <c r="I802" s="26" t="s">
        <v>37</v>
      </c>
      <c r="J802" s="36">
        <v>16.96</v>
      </c>
      <c r="K802" s="26">
        <f>ROUND($G$802*$M$802,2)</f>
        <v>39320.57</v>
      </c>
      <c r="L802" s="27">
        <f>ROUND($K$802/$E$6,3)</f>
        <v>2E-3</v>
      </c>
      <c r="M802" s="23">
        <f>ROUND($J$802,2)</f>
        <v>16.96</v>
      </c>
    </row>
    <row r="803" spans="1:13" x14ac:dyDescent="0.35">
      <c r="A803" s="22" t="s">
        <v>175</v>
      </c>
      <c r="B803" s="41" t="s">
        <v>1904</v>
      </c>
      <c r="C803" s="42"/>
      <c r="D803" s="42" t="s">
        <v>26</v>
      </c>
      <c r="E803" s="50" t="s">
        <v>538</v>
      </c>
      <c r="F803" s="41"/>
      <c r="G803" s="43"/>
      <c r="H803" s="43"/>
      <c r="I803" s="43"/>
      <c r="J803" s="43"/>
      <c r="K803" s="43">
        <f>SUBTOTAL(9, $K$804:$K$806)</f>
        <v>53827.76</v>
      </c>
      <c r="L803" s="44">
        <f>ROUND($K$803/$E$6,3)</f>
        <v>3.0000000000000001E-3</v>
      </c>
      <c r="M803" s="23">
        <v>0</v>
      </c>
    </row>
    <row r="804" spans="1:13" ht="23" x14ac:dyDescent="0.35">
      <c r="A804" s="22" t="s">
        <v>31</v>
      </c>
      <c r="B804" s="25" t="s">
        <v>1905</v>
      </c>
      <c r="C804" s="24" t="s">
        <v>39</v>
      </c>
      <c r="D804" s="24" t="s">
        <v>611</v>
      </c>
      <c r="E804" s="45" t="s">
        <v>612</v>
      </c>
      <c r="F804" s="25" t="s">
        <v>36</v>
      </c>
      <c r="G804" s="26">
        <v>1297.68</v>
      </c>
      <c r="H804" s="26">
        <v>5.6</v>
      </c>
      <c r="I804" s="26" t="s">
        <v>37</v>
      </c>
      <c r="J804" s="36">
        <v>6.84</v>
      </c>
      <c r="K804" s="26">
        <f>ROUND($G$804*$M$804,2)</f>
        <v>8876.1299999999992</v>
      </c>
      <c r="L804" s="27">
        <f>ROUND($K$804/$E$6,3)</f>
        <v>1E-3</v>
      </c>
      <c r="M804" s="23">
        <f>ROUND($J$804,2)</f>
        <v>6.84</v>
      </c>
    </row>
    <row r="805" spans="1:13" ht="23" x14ac:dyDescent="0.35">
      <c r="A805" s="22" t="s">
        <v>31</v>
      </c>
      <c r="B805" s="25" t="s">
        <v>1906</v>
      </c>
      <c r="C805" s="24" t="s">
        <v>39</v>
      </c>
      <c r="D805" s="24" t="s">
        <v>597</v>
      </c>
      <c r="E805" s="45" t="s">
        <v>598</v>
      </c>
      <c r="F805" s="25" t="s">
        <v>36</v>
      </c>
      <c r="G805" s="26">
        <v>1297.68</v>
      </c>
      <c r="H805" s="26">
        <v>14.48</v>
      </c>
      <c r="I805" s="26" t="s">
        <v>37</v>
      </c>
      <c r="J805" s="36">
        <v>17.68</v>
      </c>
      <c r="K805" s="26">
        <f>ROUND($G$805*$M$805,2)</f>
        <v>22942.98</v>
      </c>
      <c r="L805" s="27">
        <f>ROUND($K$805/$E$6,3)</f>
        <v>1E-3</v>
      </c>
      <c r="M805" s="23">
        <f>ROUND($J$805,2)</f>
        <v>17.68</v>
      </c>
    </row>
    <row r="806" spans="1:13" ht="23" x14ac:dyDescent="0.35">
      <c r="A806" s="22" t="s">
        <v>31</v>
      </c>
      <c r="B806" s="25" t="s">
        <v>1907</v>
      </c>
      <c r="C806" s="24" t="s">
        <v>39</v>
      </c>
      <c r="D806" s="24" t="s">
        <v>600</v>
      </c>
      <c r="E806" s="45" t="s">
        <v>601</v>
      </c>
      <c r="F806" s="25" t="s">
        <v>36</v>
      </c>
      <c r="G806" s="26">
        <v>1297.68</v>
      </c>
      <c r="H806" s="26">
        <v>13.89</v>
      </c>
      <c r="I806" s="26" t="s">
        <v>37</v>
      </c>
      <c r="J806" s="36">
        <v>16.96</v>
      </c>
      <c r="K806" s="26">
        <f>ROUND($G$806*$M$806,2)</f>
        <v>22008.65</v>
      </c>
      <c r="L806" s="27">
        <f>ROUND($K$806/$E$6,3)</f>
        <v>1E-3</v>
      </c>
      <c r="M806" s="23">
        <f>ROUND($J$806,2)</f>
        <v>16.96</v>
      </c>
    </row>
    <row r="807" spans="1:13" x14ac:dyDescent="0.35">
      <c r="A807" s="22" t="s">
        <v>175</v>
      </c>
      <c r="B807" s="41" t="s">
        <v>1908</v>
      </c>
      <c r="C807" s="42"/>
      <c r="D807" s="42" t="s">
        <v>26</v>
      </c>
      <c r="E807" s="50" t="s">
        <v>1823</v>
      </c>
      <c r="F807" s="41"/>
      <c r="G807" s="43"/>
      <c r="H807" s="43"/>
      <c r="I807" s="43"/>
      <c r="J807" s="43"/>
      <c r="K807" s="43">
        <f>SUBTOTAL(9, $K$808:$K$808)</f>
        <v>36670.400000000001</v>
      </c>
      <c r="L807" s="44">
        <f>ROUND($K$807/$E$6,3)</f>
        <v>2E-3</v>
      </c>
      <c r="M807" s="23">
        <v>0</v>
      </c>
    </row>
    <row r="808" spans="1:13" ht="23" x14ac:dyDescent="0.35">
      <c r="A808" s="22" t="s">
        <v>31</v>
      </c>
      <c r="B808" s="25" t="s">
        <v>1909</v>
      </c>
      <c r="C808" s="24" t="s">
        <v>39</v>
      </c>
      <c r="D808" s="24" t="s">
        <v>1910</v>
      </c>
      <c r="E808" s="45" t="s">
        <v>1911</v>
      </c>
      <c r="F808" s="25" t="s">
        <v>36</v>
      </c>
      <c r="G808" s="26">
        <v>416</v>
      </c>
      <c r="H808" s="26">
        <v>72.180000000000007</v>
      </c>
      <c r="I808" s="26" t="s">
        <v>37</v>
      </c>
      <c r="J808" s="36">
        <v>88.15</v>
      </c>
      <c r="K808" s="26">
        <f>ROUND($G$808*$M$808,2)</f>
        <v>36670.400000000001</v>
      </c>
      <c r="L808" s="27">
        <f>ROUND($K$808/$E$6,3)</f>
        <v>2E-3</v>
      </c>
      <c r="M808" s="23">
        <f>ROUND($J$808,2)</f>
        <v>88.15</v>
      </c>
    </row>
    <row r="809" spans="1:13" x14ac:dyDescent="0.35">
      <c r="A809" s="22" t="s">
        <v>28</v>
      </c>
      <c r="B809" s="32" t="s">
        <v>1912</v>
      </c>
      <c r="C809" s="33"/>
      <c r="D809" s="33" t="s">
        <v>26</v>
      </c>
      <c r="E809" s="48" t="s">
        <v>1913</v>
      </c>
      <c r="F809" s="32"/>
      <c r="G809" s="34"/>
      <c r="H809" s="34"/>
      <c r="I809" s="34"/>
      <c r="J809" s="34"/>
      <c r="K809" s="34">
        <f>SUBTOTAL(9, $K$810:$K$848)</f>
        <v>90585.76</v>
      </c>
      <c r="L809" s="35">
        <f>ROUND($K$809/$E$6,3)</f>
        <v>5.0000000000000001E-3</v>
      </c>
      <c r="M809" s="23">
        <v>0</v>
      </c>
    </row>
    <row r="810" spans="1:13" x14ac:dyDescent="0.35">
      <c r="A810" s="22" t="s">
        <v>175</v>
      </c>
      <c r="B810" s="41" t="s">
        <v>1914</v>
      </c>
      <c r="C810" s="42"/>
      <c r="D810" s="42" t="s">
        <v>26</v>
      </c>
      <c r="E810" s="50" t="s">
        <v>1915</v>
      </c>
      <c r="F810" s="41"/>
      <c r="G810" s="43"/>
      <c r="H810" s="43"/>
      <c r="I810" s="43"/>
      <c r="J810" s="43"/>
      <c r="K810" s="43">
        <f>SUBTOTAL(9, $K$811:$K$843)</f>
        <v>23811.98</v>
      </c>
      <c r="L810" s="44">
        <f>ROUND($K$810/$E$6,3)</f>
        <v>1E-3</v>
      </c>
      <c r="M810" s="23">
        <v>0</v>
      </c>
    </row>
    <row r="811" spans="1:13" ht="23" x14ac:dyDescent="0.35">
      <c r="A811" s="22" t="s">
        <v>31</v>
      </c>
      <c r="B811" s="25" t="s">
        <v>1916</v>
      </c>
      <c r="C811" s="24" t="s">
        <v>39</v>
      </c>
      <c r="D811" s="24" t="s">
        <v>629</v>
      </c>
      <c r="E811" s="45" t="s">
        <v>1917</v>
      </c>
      <c r="F811" s="25" t="s">
        <v>62</v>
      </c>
      <c r="G811" s="26">
        <v>74.739999999999995</v>
      </c>
      <c r="H811" s="26">
        <v>18.05</v>
      </c>
      <c r="I811" s="26" t="s">
        <v>37</v>
      </c>
      <c r="J811" s="36">
        <v>22.04</v>
      </c>
      <c r="K811" s="26">
        <f>ROUND($G$811*$M$811,2)</f>
        <v>1647.27</v>
      </c>
      <c r="L811" s="27">
        <f>ROUND($K$811/$E$6,3)</f>
        <v>0</v>
      </c>
      <c r="M811" s="23">
        <f>ROUND($J$811,2)</f>
        <v>22.04</v>
      </c>
    </row>
    <row r="812" spans="1:13" ht="23" x14ac:dyDescent="0.35">
      <c r="A812" s="22" t="s">
        <v>31</v>
      </c>
      <c r="B812" s="25" t="s">
        <v>1918</v>
      </c>
      <c r="C812" s="24" t="s">
        <v>39</v>
      </c>
      <c r="D812" s="24" t="s">
        <v>635</v>
      </c>
      <c r="E812" s="45" t="s">
        <v>1919</v>
      </c>
      <c r="F812" s="25" t="s">
        <v>62</v>
      </c>
      <c r="G812" s="26">
        <v>109.03</v>
      </c>
      <c r="H812" s="26">
        <v>28.68</v>
      </c>
      <c r="I812" s="26" t="s">
        <v>37</v>
      </c>
      <c r="J812" s="36">
        <v>35.020000000000003</v>
      </c>
      <c r="K812" s="26">
        <f>ROUND($G$812*$M$812,2)</f>
        <v>3818.23</v>
      </c>
      <c r="L812" s="27">
        <f>ROUND($K$812/$E$6,3)</f>
        <v>0</v>
      </c>
      <c r="M812" s="23">
        <f>ROUND($J$812,2)</f>
        <v>35.020000000000003</v>
      </c>
    </row>
    <row r="813" spans="1:13" ht="23" x14ac:dyDescent="0.35">
      <c r="A813" s="22" t="s">
        <v>31</v>
      </c>
      <c r="B813" s="25" t="s">
        <v>1920</v>
      </c>
      <c r="C813" s="24" t="s">
        <v>39</v>
      </c>
      <c r="D813" s="24" t="s">
        <v>632</v>
      </c>
      <c r="E813" s="45" t="s">
        <v>1921</v>
      </c>
      <c r="F813" s="25" t="s">
        <v>62</v>
      </c>
      <c r="G813" s="26">
        <v>308.8</v>
      </c>
      <c r="H813" s="26">
        <v>5.52</v>
      </c>
      <c r="I813" s="26" t="s">
        <v>37</v>
      </c>
      <c r="J813" s="36">
        <v>6.74</v>
      </c>
      <c r="K813" s="26">
        <f>ROUND($G$813*$M$813,2)</f>
        <v>2081.31</v>
      </c>
      <c r="L813" s="27">
        <f>ROUND($K$813/$E$6,3)</f>
        <v>0</v>
      </c>
      <c r="M813" s="23">
        <f>ROUND($J$813,2)</f>
        <v>6.74</v>
      </c>
    </row>
    <row r="814" spans="1:13" ht="23" x14ac:dyDescent="0.35">
      <c r="A814" s="22" t="s">
        <v>31</v>
      </c>
      <c r="B814" s="25" t="s">
        <v>1922</v>
      </c>
      <c r="C814" s="24" t="s">
        <v>39</v>
      </c>
      <c r="D814" s="24" t="s">
        <v>1923</v>
      </c>
      <c r="E814" s="45" t="s">
        <v>1924</v>
      </c>
      <c r="F814" s="25" t="s">
        <v>62</v>
      </c>
      <c r="G814" s="26">
        <v>86.91</v>
      </c>
      <c r="H814" s="26">
        <v>16.260000000000002</v>
      </c>
      <c r="I814" s="26" t="s">
        <v>37</v>
      </c>
      <c r="J814" s="36">
        <v>19.86</v>
      </c>
      <c r="K814" s="26">
        <f>ROUND($G$814*$M$814,2)</f>
        <v>1726.03</v>
      </c>
      <c r="L814" s="27">
        <f>ROUND($K$814/$E$6,3)</f>
        <v>0</v>
      </c>
      <c r="M814" s="23">
        <f>ROUND($J$814,2)</f>
        <v>19.86</v>
      </c>
    </row>
    <row r="815" spans="1:13" ht="23" x14ac:dyDescent="0.35">
      <c r="A815" s="22" t="s">
        <v>31</v>
      </c>
      <c r="B815" s="25" t="s">
        <v>1925</v>
      </c>
      <c r="C815" s="24" t="s">
        <v>39</v>
      </c>
      <c r="D815" s="24" t="s">
        <v>1926</v>
      </c>
      <c r="E815" s="45" t="s">
        <v>1927</v>
      </c>
      <c r="F815" s="25" t="s">
        <v>17</v>
      </c>
      <c r="G815" s="26">
        <v>3</v>
      </c>
      <c r="H815" s="26">
        <v>17.59</v>
      </c>
      <c r="I815" s="26" t="s">
        <v>37</v>
      </c>
      <c r="J815" s="36">
        <v>21.48</v>
      </c>
      <c r="K815" s="26">
        <f>ROUND($G$815*$M$815,2)</f>
        <v>64.44</v>
      </c>
      <c r="L815" s="27">
        <f>ROUND($K$815/$E$6,3)</f>
        <v>0</v>
      </c>
      <c r="M815" s="23">
        <f>ROUND($J$815,2)</f>
        <v>21.48</v>
      </c>
    </row>
    <row r="816" spans="1:13" ht="23" x14ac:dyDescent="0.35">
      <c r="A816" s="22" t="s">
        <v>31</v>
      </c>
      <c r="B816" s="25" t="s">
        <v>1928</v>
      </c>
      <c r="C816" s="24" t="s">
        <v>39</v>
      </c>
      <c r="D816" s="24" t="s">
        <v>1929</v>
      </c>
      <c r="E816" s="45" t="s">
        <v>1930</v>
      </c>
      <c r="F816" s="25" t="s">
        <v>17</v>
      </c>
      <c r="G816" s="26">
        <v>21</v>
      </c>
      <c r="H816" s="26">
        <v>9.08</v>
      </c>
      <c r="I816" s="26" t="s">
        <v>37</v>
      </c>
      <c r="J816" s="36">
        <v>11.09</v>
      </c>
      <c r="K816" s="26">
        <f>ROUND($G$816*$M$816,2)</f>
        <v>232.89</v>
      </c>
      <c r="L816" s="27">
        <f>ROUND($K$816/$E$6,3)</f>
        <v>0</v>
      </c>
      <c r="M816" s="23">
        <f>ROUND($J$816,2)</f>
        <v>11.09</v>
      </c>
    </row>
    <row r="817" spans="1:13" ht="23" x14ac:dyDescent="0.35">
      <c r="A817" s="22" t="s">
        <v>31</v>
      </c>
      <c r="B817" s="25" t="s">
        <v>1931</v>
      </c>
      <c r="C817" s="24" t="s">
        <v>39</v>
      </c>
      <c r="D817" s="24" t="s">
        <v>1932</v>
      </c>
      <c r="E817" s="45" t="s">
        <v>1933</v>
      </c>
      <c r="F817" s="25" t="s">
        <v>17</v>
      </c>
      <c r="G817" s="26">
        <v>2</v>
      </c>
      <c r="H817" s="26">
        <v>27.15</v>
      </c>
      <c r="I817" s="26" t="s">
        <v>37</v>
      </c>
      <c r="J817" s="36">
        <v>33.159999999999997</v>
      </c>
      <c r="K817" s="26">
        <f>ROUND($G$817*$M$817,2)</f>
        <v>66.319999999999993</v>
      </c>
      <c r="L817" s="27">
        <f>ROUND($K$817/$E$6,3)</f>
        <v>0</v>
      </c>
      <c r="M817" s="23">
        <f>ROUND($J$817,2)</f>
        <v>33.159999999999997</v>
      </c>
    </row>
    <row r="818" spans="1:13" ht="23" x14ac:dyDescent="0.35">
      <c r="A818" s="22" t="s">
        <v>31</v>
      </c>
      <c r="B818" s="25" t="s">
        <v>1934</v>
      </c>
      <c r="C818" s="24" t="s">
        <v>39</v>
      </c>
      <c r="D818" s="24" t="s">
        <v>647</v>
      </c>
      <c r="E818" s="45" t="s">
        <v>1935</v>
      </c>
      <c r="F818" s="25" t="s">
        <v>17</v>
      </c>
      <c r="G818" s="26">
        <v>7</v>
      </c>
      <c r="H818" s="26">
        <v>10.74</v>
      </c>
      <c r="I818" s="26" t="s">
        <v>37</v>
      </c>
      <c r="J818" s="36">
        <v>13.12</v>
      </c>
      <c r="K818" s="26">
        <f>ROUND($G$818*$M$818,2)</f>
        <v>91.84</v>
      </c>
      <c r="L818" s="27">
        <f>ROUND($K$818/$E$6,3)</f>
        <v>0</v>
      </c>
      <c r="M818" s="23">
        <f>ROUND($J$818,2)</f>
        <v>13.12</v>
      </c>
    </row>
    <row r="819" spans="1:13" ht="23" x14ac:dyDescent="0.35">
      <c r="A819" s="22" t="s">
        <v>31</v>
      </c>
      <c r="B819" s="25" t="s">
        <v>1936</v>
      </c>
      <c r="C819" s="24" t="s">
        <v>39</v>
      </c>
      <c r="D819" s="24" t="s">
        <v>1937</v>
      </c>
      <c r="E819" s="45" t="s">
        <v>1938</v>
      </c>
      <c r="F819" s="25" t="s">
        <v>17</v>
      </c>
      <c r="G819" s="26">
        <v>2</v>
      </c>
      <c r="H819" s="26">
        <v>24.32</v>
      </c>
      <c r="I819" s="26" t="s">
        <v>37</v>
      </c>
      <c r="J819" s="36">
        <v>29.7</v>
      </c>
      <c r="K819" s="26">
        <f>ROUND($G$819*$M$819,2)</f>
        <v>59.4</v>
      </c>
      <c r="L819" s="27">
        <f>ROUND($K$819/$E$6,3)</f>
        <v>0</v>
      </c>
      <c r="M819" s="23">
        <f>ROUND($J$819,2)</f>
        <v>29.7</v>
      </c>
    </row>
    <row r="820" spans="1:13" ht="23" x14ac:dyDescent="0.35">
      <c r="A820" s="22" t="s">
        <v>31</v>
      </c>
      <c r="B820" s="25" t="s">
        <v>1939</v>
      </c>
      <c r="C820" s="24" t="s">
        <v>39</v>
      </c>
      <c r="D820" s="24" t="s">
        <v>656</v>
      </c>
      <c r="E820" s="45" t="s">
        <v>1940</v>
      </c>
      <c r="F820" s="25" t="s">
        <v>17</v>
      </c>
      <c r="G820" s="26">
        <v>3</v>
      </c>
      <c r="H820" s="26">
        <v>8.75</v>
      </c>
      <c r="I820" s="26" t="s">
        <v>37</v>
      </c>
      <c r="J820" s="36">
        <v>10.69</v>
      </c>
      <c r="K820" s="26">
        <f>ROUND($G$820*$M$820,2)</f>
        <v>32.07</v>
      </c>
      <c r="L820" s="27">
        <f>ROUND($K$820/$E$6,3)</f>
        <v>0</v>
      </c>
      <c r="M820" s="23">
        <f>ROUND($J$820,2)</f>
        <v>10.69</v>
      </c>
    </row>
    <row r="821" spans="1:13" ht="23" x14ac:dyDescent="0.35">
      <c r="A821" s="22" t="s">
        <v>31</v>
      </c>
      <c r="B821" s="25" t="s">
        <v>1941</v>
      </c>
      <c r="C821" s="24" t="s">
        <v>39</v>
      </c>
      <c r="D821" s="24" t="s">
        <v>668</v>
      </c>
      <c r="E821" s="45" t="s">
        <v>1942</v>
      </c>
      <c r="F821" s="25" t="s">
        <v>17</v>
      </c>
      <c r="G821" s="26">
        <v>3</v>
      </c>
      <c r="H821" s="26">
        <v>16.43</v>
      </c>
      <c r="I821" s="26" t="s">
        <v>37</v>
      </c>
      <c r="J821" s="36">
        <v>20.059999999999999</v>
      </c>
      <c r="K821" s="26">
        <f>ROUND($G$821*$M$821,2)</f>
        <v>60.18</v>
      </c>
      <c r="L821" s="27">
        <f>ROUND($K$821/$E$6,3)</f>
        <v>0</v>
      </c>
      <c r="M821" s="23">
        <f>ROUND($J$821,2)</f>
        <v>20.059999999999999</v>
      </c>
    </row>
    <row r="822" spans="1:13" ht="23" x14ac:dyDescent="0.35">
      <c r="A822" s="22" t="s">
        <v>31</v>
      </c>
      <c r="B822" s="25" t="s">
        <v>1943</v>
      </c>
      <c r="C822" s="24" t="s">
        <v>39</v>
      </c>
      <c r="D822" s="24" t="s">
        <v>1944</v>
      </c>
      <c r="E822" s="45" t="s">
        <v>1945</v>
      </c>
      <c r="F822" s="25" t="s">
        <v>17</v>
      </c>
      <c r="G822" s="26">
        <v>16</v>
      </c>
      <c r="H822" s="26">
        <v>14.75</v>
      </c>
      <c r="I822" s="26" t="s">
        <v>37</v>
      </c>
      <c r="J822" s="36">
        <v>18.010000000000002</v>
      </c>
      <c r="K822" s="26">
        <f>ROUND($G$822*$M$822,2)</f>
        <v>288.16000000000003</v>
      </c>
      <c r="L822" s="27">
        <f>ROUND($K$822/$E$6,3)</f>
        <v>0</v>
      </c>
      <c r="M822" s="23">
        <f>ROUND($J$822,2)</f>
        <v>18.010000000000002</v>
      </c>
    </row>
    <row r="823" spans="1:13" ht="23" x14ac:dyDescent="0.35">
      <c r="A823" s="22" t="s">
        <v>31</v>
      </c>
      <c r="B823" s="25" t="s">
        <v>1946</v>
      </c>
      <c r="C823" s="24" t="s">
        <v>39</v>
      </c>
      <c r="D823" s="24" t="s">
        <v>665</v>
      </c>
      <c r="E823" s="45" t="s">
        <v>1947</v>
      </c>
      <c r="F823" s="25" t="s">
        <v>17</v>
      </c>
      <c r="G823" s="26">
        <v>7</v>
      </c>
      <c r="H823" s="26">
        <v>42.55</v>
      </c>
      <c r="I823" s="26" t="s">
        <v>37</v>
      </c>
      <c r="J823" s="36">
        <v>51.96</v>
      </c>
      <c r="K823" s="26">
        <f>ROUND($G$823*$M$823,2)</f>
        <v>363.72</v>
      </c>
      <c r="L823" s="27">
        <f>ROUND($K$823/$E$6,3)</f>
        <v>0</v>
      </c>
      <c r="M823" s="23">
        <f>ROUND($J$823,2)</f>
        <v>51.96</v>
      </c>
    </row>
    <row r="824" spans="1:13" ht="23" x14ac:dyDescent="0.35">
      <c r="A824" s="22" t="s">
        <v>31</v>
      </c>
      <c r="B824" s="25" t="s">
        <v>1948</v>
      </c>
      <c r="C824" s="24" t="s">
        <v>39</v>
      </c>
      <c r="D824" s="24" t="s">
        <v>659</v>
      </c>
      <c r="E824" s="45" t="s">
        <v>1949</v>
      </c>
      <c r="F824" s="25" t="s">
        <v>17</v>
      </c>
      <c r="G824" s="26">
        <v>158</v>
      </c>
      <c r="H824" s="26">
        <v>6.54</v>
      </c>
      <c r="I824" s="26" t="s">
        <v>37</v>
      </c>
      <c r="J824" s="36">
        <v>7.99</v>
      </c>
      <c r="K824" s="26">
        <f>ROUND($G$824*$M$824,2)</f>
        <v>1262.42</v>
      </c>
      <c r="L824" s="27">
        <f>ROUND($K$824/$E$6,3)</f>
        <v>0</v>
      </c>
      <c r="M824" s="23">
        <f>ROUND($J$824,2)</f>
        <v>7.99</v>
      </c>
    </row>
    <row r="825" spans="1:13" ht="23" x14ac:dyDescent="0.35">
      <c r="A825" s="22" t="s">
        <v>31</v>
      </c>
      <c r="B825" s="25" t="s">
        <v>1950</v>
      </c>
      <c r="C825" s="24" t="s">
        <v>39</v>
      </c>
      <c r="D825" s="24" t="s">
        <v>1951</v>
      </c>
      <c r="E825" s="45" t="s">
        <v>1952</v>
      </c>
      <c r="F825" s="25" t="s">
        <v>17</v>
      </c>
      <c r="G825" s="26">
        <v>1</v>
      </c>
      <c r="H825" s="26">
        <v>9.66</v>
      </c>
      <c r="I825" s="26" t="s">
        <v>37</v>
      </c>
      <c r="J825" s="36">
        <v>11.8</v>
      </c>
      <c r="K825" s="26">
        <f>ROUND($G$825*$M$825,2)</f>
        <v>11.8</v>
      </c>
      <c r="L825" s="27">
        <f>ROUND($K$825/$E$6,3)</f>
        <v>0</v>
      </c>
      <c r="M825" s="23">
        <f>ROUND($J$825,2)</f>
        <v>11.8</v>
      </c>
    </row>
    <row r="826" spans="1:13" ht="23" x14ac:dyDescent="0.35">
      <c r="A826" s="22" t="s">
        <v>31</v>
      </c>
      <c r="B826" s="25" t="s">
        <v>1953</v>
      </c>
      <c r="C826" s="24" t="s">
        <v>39</v>
      </c>
      <c r="D826" s="24" t="s">
        <v>1954</v>
      </c>
      <c r="E826" s="45" t="s">
        <v>1955</v>
      </c>
      <c r="F826" s="25" t="s">
        <v>17</v>
      </c>
      <c r="G826" s="26">
        <v>1</v>
      </c>
      <c r="H826" s="26">
        <v>10.09</v>
      </c>
      <c r="I826" s="26" t="s">
        <v>37</v>
      </c>
      <c r="J826" s="36">
        <v>12.32</v>
      </c>
      <c r="K826" s="26">
        <f>ROUND($G$826*$M$826,2)</f>
        <v>12.32</v>
      </c>
      <c r="L826" s="27">
        <f>ROUND($K$826/$E$6,3)</f>
        <v>0</v>
      </c>
      <c r="M826" s="23">
        <f>ROUND($J$826,2)</f>
        <v>12.32</v>
      </c>
    </row>
    <row r="827" spans="1:13" ht="23" x14ac:dyDescent="0.35">
      <c r="A827" s="22" t="s">
        <v>31</v>
      </c>
      <c r="B827" s="25" t="s">
        <v>1956</v>
      </c>
      <c r="C827" s="24" t="s">
        <v>39</v>
      </c>
      <c r="D827" s="24" t="s">
        <v>1957</v>
      </c>
      <c r="E827" s="45" t="s">
        <v>1958</v>
      </c>
      <c r="F827" s="25" t="s">
        <v>17</v>
      </c>
      <c r="G827" s="26">
        <v>18</v>
      </c>
      <c r="H827" s="26">
        <v>6.78</v>
      </c>
      <c r="I827" s="26" t="s">
        <v>37</v>
      </c>
      <c r="J827" s="36">
        <v>8.2799999999999994</v>
      </c>
      <c r="K827" s="26">
        <f>ROUND($G$827*$M$827,2)</f>
        <v>149.04</v>
      </c>
      <c r="L827" s="27">
        <f>ROUND($K$827/$E$6,3)</f>
        <v>0</v>
      </c>
      <c r="M827" s="23">
        <f>ROUND($J$827,2)</f>
        <v>8.2799999999999994</v>
      </c>
    </row>
    <row r="828" spans="1:13" ht="23" x14ac:dyDescent="0.35">
      <c r="A828" s="22" t="s">
        <v>31</v>
      </c>
      <c r="B828" s="25" t="s">
        <v>1959</v>
      </c>
      <c r="C828" s="24" t="s">
        <v>39</v>
      </c>
      <c r="D828" s="24" t="s">
        <v>715</v>
      </c>
      <c r="E828" s="45" t="s">
        <v>1960</v>
      </c>
      <c r="F828" s="25" t="s">
        <v>17</v>
      </c>
      <c r="G828" s="26">
        <v>78</v>
      </c>
      <c r="H828" s="26">
        <v>14.83</v>
      </c>
      <c r="I828" s="26" t="s">
        <v>37</v>
      </c>
      <c r="J828" s="36">
        <v>18.11</v>
      </c>
      <c r="K828" s="26">
        <f>ROUND($G$828*$M$828,2)</f>
        <v>1412.58</v>
      </c>
      <c r="L828" s="27">
        <f>ROUND($K$828/$E$6,3)</f>
        <v>0</v>
      </c>
      <c r="M828" s="23">
        <f>ROUND($J$828,2)</f>
        <v>18.11</v>
      </c>
    </row>
    <row r="829" spans="1:13" ht="23" x14ac:dyDescent="0.35">
      <c r="A829" s="22" t="s">
        <v>31</v>
      </c>
      <c r="B829" s="25" t="s">
        <v>1961</v>
      </c>
      <c r="C829" s="24" t="s">
        <v>39</v>
      </c>
      <c r="D829" s="24" t="s">
        <v>1962</v>
      </c>
      <c r="E829" s="45" t="s">
        <v>1963</v>
      </c>
      <c r="F829" s="25" t="s">
        <v>17</v>
      </c>
      <c r="G829" s="26">
        <v>3</v>
      </c>
      <c r="H829" s="26">
        <v>8.7100000000000009</v>
      </c>
      <c r="I829" s="26" t="s">
        <v>37</v>
      </c>
      <c r="J829" s="36">
        <v>10.64</v>
      </c>
      <c r="K829" s="26">
        <f>ROUND($G$829*$M$829,2)</f>
        <v>31.92</v>
      </c>
      <c r="L829" s="27">
        <f>ROUND($K$829/$E$6,3)</f>
        <v>0</v>
      </c>
      <c r="M829" s="23">
        <f>ROUND($J$829,2)</f>
        <v>10.64</v>
      </c>
    </row>
    <row r="830" spans="1:13" ht="23" x14ac:dyDescent="0.35">
      <c r="A830" s="22" t="s">
        <v>31</v>
      </c>
      <c r="B830" s="25" t="s">
        <v>1964</v>
      </c>
      <c r="C830" s="24" t="s">
        <v>39</v>
      </c>
      <c r="D830" s="24" t="s">
        <v>1965</v>
      </c>
      <c r="E830" s="45" t="s">
        <v>1966</v>
      </c>
      <c r="F830" s="25" t="s">
        <v>17</v>
      </c>
      <c r="G830" s="26">
        <v>8</v>
      </c>
      <c r="H830" s="26">
        <v>49.95</v>
      </c>
      <c r="I830" s="26" t="s">
        <v>37</v>
      </c>
      <c r="J830" s="36">
        <v>61</v>
      </c>
      <c r="K830" s="26">
        <f>ROUND($G$830*$M$830,2)</f>
        <v>488</v>
      </c>
      <c r="L830" s="27">
        <f>ROUND($K$830/$E$6,3)</f>
        <v>0</v>
      </c>
      <c r="M830" s="23">
        <f>ROUND($J$830,2)</f>
        <v>61</v>
      </c>
    </row>
    <row r="831" spans="1:13" ht="23" x14ac:dyDescent="0.35">
      <c r="A831" s="22" t="s">
        <v>31</v>
      </c>
      <c r="B831" s="25" t="s">
        <v>1967</v>
      </c>
      <c r="C831" s="24" t="s">
        <v>39</v>
      </c>
      <c r="D831" s="24" t="s">
        <v>674</v>
      </c>
      <c r="E831" s="45" t="s">
        <v>675</v>
      </c>
      <c r="F831" s="25" t="s">
        <v>17</v>
      </c>
      <c r="G831" s="26">
        <v>57</v>
      </c>
      <c r="H831" s="26">
        <v>9.19</v>
      </c>
      <c r="I831" s="26" t="s">
        <v>37</v>
      </c>
      <c r="J831" s="36">
        <v>11.22</v>
      </c>
      <c r="K831" s="26">
        <f>ROUND($G$831*$M$831,2)</f>
        <v>639.54</v>
      </c>
      <c r="L831" s="27">
        <f>ROUND($K$831/$E$6,3)</f>
        <v>0</v>
      </c>
      <c r="M831" s="23">
        <f>ROUND($J$831,2)</f>
        <v>11.22</v>
      </c>
    </row>
    <row r="832" spans="1:13" ht="23" x14ac:dyDescent="0.35">
      <c r="A832" s="22" t="s">
        <v>31</v>
      </c>
      <c r="B832" s="25" t="s">
        <v>1968</v>
      </c>
      <c r="C832" s="24" t="s">
        <v>39</v>
      </c>
      <c r="D832" s="24" t="s">
        <v>1969</v>
      </c>
      <c r="E832" s="45" t="s">
        <v>1970</v>
      </c>
      <c r="F832" s="25" t="s">
        <v>17</v>
      </c>
      <c r="G832" s="26">
        <v>17</v>
      </c>
      <c r="H832" s="26">
        <v>21.41</v>
      </c>
      <c r="I832" s="26" t="s">
        <v>37</v>
      </c>
      <c r="J832" s="36">
        <v>26.15</v>
      </c>
      <c r="K832" s="26">
        <f>ROUND($G$832*$M$832,2)</f>
        <v>444.55</v>
      </c>
      <c r="L832" s="27">
        <f>ROUND($K$832/$E$6,3)</f>
        <v>0</v>
      </c>
      <c r="M832" s="23">
        <f>ROUND($J$832,2)</f>
        <v>26.15</v>
      </c>
    </row>
    <row r="833" spans="1:13" ht="23" x14ac:dyDescent="0.35">
      <c r="A833" s="22" t="s">
        <v>31</v>
      </c>
      <c r="B833" s="25" t="s">
        <v>1971</v>
      </c>
      <c r="C833" s="24" t="s">
        <v>39</v>
      </c>
      <c r="D833" s="24" t="s">
        <v>677</v>
      </c>
      <c r="E833" s="45" t="s">
        <v>678</v>
      </c>
      <c r="F833" s="25" t="s">
        <v>17</v>
      </c>
      <c r="G833" s="26">
        <v>4</v>
      </c>
      <c r="H833" s="26">
        <v>25.4</v>
      </c>
      <c r="I833" s="26" t="s">
        <v>37</v>
      </c>
      <c r="J833" s="36">
        <v>31.02</v>
      </c>
      <c r="K833" s="26">
        <f>ROUND($G$833*$M$833,2)</f>
        <v>124.08</v>
      </c>
      <c r="L833" s="27">
        <f>ROUND($K$833/$E$6,3)</f>
        <v>0</v>
      </c>
      <c r="M833" s="23">
        <f>ROUND($J$833,2)</f>
        <v>31.02</v>
      </c>
    </row>
    <row r="834" spans="1:13" ht="23" x14ac:dyDescent="0.35">
      <c r="A834" s="22" t="s">
        <v>31</v>
      </c>
      <c r="B834" s="25" t="s">
        <v>1972</v>
      </c>
      <c r="C834" s="24" t="s">
        <v>50</v>
      </c>
      <c r="D834" s="24" t="s">
        <v>680</v>
      </c>
      <c r="E834" s="45" t="s">
        <v>1973</v>
      </c>
      <c r="F834" s="25" t="s">
        <v>17</v>
      </c>
      <c r="G834" s="26">
        <v>3</v>
      </c>
      <c r="H834" s="26">
        <v>53.88</v>
      </c>
      <c r="I834" s="26" t="s">
        <v>37</v>
      </c>
      <c r="J834" s="36">
        <v>65.8</v>
      </c>
      <c r="K834" s="26">
        <f>ROUND($G$834*$M$834,2)</f>
        <v>197.4</v>
      </c>
      <c r="L834" s="27">
        <f>ROUND($K$834/$E$6,3)</f>
        <v>0</v>
      </c>
      <c r="M834" s="23">
        <f>ROUND($J$834,2)</f>
        <v>65.8</v>
      </c>
    </row>
    <row r="835" spans="1:13" ht="23" x14ac:dyDescent="0.35">
      <c r="A835" s="22" t="s">
        <v>31</v>
      </c>
      <c r="B835" s="25" t="s">
        <v>1974</v>
      </c>
      <c r="C835" s="24" t="s">
        <v>39</v>
      </c>
      <c r="D835" s="24" t="s">
        <v>1975</v>
      </c>
      <c r="E835" s="45" t="s">
        <v>1976</v>
      </c>
      <c r="F835" s="25" t="s">
        <v>17</v>
      </c>
      <c r="G835" s="26">
        <v>2</v>
      </c>
      <c r="H835" s="26">
        <v>33.06</v>
      </c>
      <c r="I835" s="26" t="s">
        <v>37</v>
      </c>
      <c r="J835" s="36">
        <v>40.369999999999997</v>
      </c>
      <c r="K835" s="26">
        <f>ROUND($G$835*$M$835,2)</f>
        <v>80.739999999999995</v>
      </c>
      <c r="L835" s="27">
        <f>ROUND($K$835/$E$6,3)</f>
        <v>0</v>
      </c>
      <c r="M835" s="23">
        <f>ROUND($J$835,2)</f>
        <v>40.369999999999997</v>
      </c>
    </row>
    <row r="836" spans="1:13" ht="23" x14ac:dyDescent="0.35">
      <c r="A836" s="22" t="s">
        <v>31</v>
      </c>
      <c r="B836" s="25" t="s">
        <v>1977</v>
      </c>
      <c r="C836" s="24" t="s">
        <v>39</v>
      </c>
      <c r="D836" s="24" t="s">
        <v>688</v>
      </c>
      <c r="E836" s="45" t="s">
        <v>1978</v>
      </c>
      <c r="F836" s="25" t="s">
        <v>17</v>
      </c>
      <c r="G836" s="26">
        <v>10</v>
      </c>
      <c r="H836" s="26">
        <v>21.96</v>
      </c>
      <c r="I836" s="26" t="s">
        <v>37</v>
      </c>
      <c r="J836" s="36">
        <v>26.82</v>
      </c>
      <c r="K836" s="26">
        <f>ROUND($G$836*$M$836,2)</f>
        <v>268.2</v>
      </c>
      <c r="L836" s="27">
        <f>ROUND($K$836/$E$6,3)</f>
        <v>0</v>
      </c>
      <c r="M836" s="23">
        <f>ROUND($J$836,2)</f>
        <v>26.82</v>
      </c>
    </row>
    <row r="837" spans="1:13" ht="34.5" x14ac:dyDescent="0.35">
      <c r="A837" s="22" t="s">
        <v>31</v>
      </c>
      <c r="B837" s="25" t="s">
        <v>1979</v>
      </c>
      <c r="C837" s="24" t="s">
        <v>39</v>
      </c>
      <c r="D837" s="24" t="s">
        <v>1980</v>
      </c>
      <c r="E837" s="45" t="s">
        <v>1981</v>
      </c>
      <c r="F837" s="25" t="s">
        <v>17</v>
      </c>
      <c r="G837" s="26">
        <v>2</v>
      </c>
      <c r="H837" s="26">
        <v>122.65</v>
      </c>
      <c r="I837" s="26" t="s">
        <v>37</v>
      </c>
      <c r="J837" s="36">
        <v>149.78</v>
      </c>
      <c r="K837" s="26">
        <f>ROUND($G$837*$M$837,2)</f>
        <v>299.56</v>
      </c>
      <c r="L837" s="27">
        <f>ROUND($K$837/$E$6,3)</f>
        <v>0</v>
      </c>
      <c r="M837" s="23">
        <f>ROUND($J$837,2)</f>
        <v>149.78</v>
      </c>
    </row>
    <row r="838" spans="1:13" ht="34.5" x14ac:dyDescent="0.35">
      <c r="A838" s="22" t="s">
        <v>31</v>
      </c>
      <c r="B838" s="25" t="s">
        <v>1982</v>
      </c>
      <c r="C838" s="24" t="s">
        <v>39</v>
      </c>
      <c r="D838" s="24" t="s">
        <v>1983</v>
      </c>
      <c r="E838" s="45" t="s">
        <v>1984</v>
      </c>
      <c r="F838" s="25" t="s">
        <v>17</v>
      </c>
      <c r="G838" s="26">
        <v>5</v>
      </c>
      <c r="H838" s="26">
        <v>167.44</v>
      </c>
      <c r="I838" s="26" t="s">
        <v>37</v>
      </c>
      <c r="J838" s="36">
        <v>204.48</v>
      </c>
      <c r="K838" s="26">
        <f>ROUND($G$838*$M$838,2)</f>
        <v>1022.4</v>
      </c>
      <c r="L838" s="27">
        <f>ROUND($K$838/$E$6,3)</f>
        <v>0</v>
      </c>
      <c r="M838" s="23">
        <f>ROUND($J$838,2)</f>
        <v>204.48</v>
      </c>
    </row>
    <row r="839" spans="1:13" ht="34.5" x14ac:dyDescent="0.35">
      <c r="A839" s="22" t="s">
        <v>31</v>
      </c>
      <c r="B839" s="25" t="s">
        <v>1985</v>
      </c>
      <c r="C839" s="24" t="s">
        <v>39</v>
      </c>
      <c r="D839" s="24" t="s">
        <v>1986</v>
      </c>
      <c r="E839" s="45" t="s">
        <v>1987</v>
      </c>
      <c r="F839" s="25" t="s">
        <v>17</v>
      </c>
      <c r="G839" s="26">
        <v>2</v>
      </c>
      <c r="H839" s="26">
        <v>178.16</v>
      </c>
      <c r="I839" s="26" t="s">
        <v>37</v>
      </c>
      <c r="J839" s="36">
        <v>217.57</v>
      </c>
      <c r="K839" s="26">
        <f>ROUND($G$839*$M$839,2)</f>
        <v>435.14</v>
      </c>
      <c r="L839" s="27">
        <f>ROUND($K$839/$E$6,3)</f>
        <v>0</v>
      </c>
      <c r="M839" s="23">
        <f>ROUND($J$839,2)</f>
        <v>217.57</v>
      </c>
    </row>
    <row r="840" spans="1:13" ht="23" x14ac:dyDescent="0.35">
      <c r="A840" s="22" t="s">
        <v>31</v>
      </c>
      <c r="B840" s="25" t="s">
        <v>1988</v>
      </c>
      <c r="C840" s="24" t="s">
        <v>39</v>
      </c>
      <c r="D840" s="24" t="s">
        <v>694</v>
      </c>
      <c r="E840" s="45" t="s">
        <v>695</v>
      </c>
      <c r="F840" s="25" t="s">
        <v>17</v>
      </c>
      <c r="G840" s="26">
        <v>1</v>
      </c>
      <c r="H840" s="26">
        <v>156.19</v>
      </c>
      <c r="I840" s="26" t="s">
        <v>37</v>
      </c>
      <c r="J840" s="36">
        <v>190.74</v>
      </c>
      <c r="K840" s="26">
        <f>ROUND($G$840*$M$840,2)</f>
        <v>190.74</v>
      </c>
      <c r="L840" s="27">
        <f>ROUND($K$840/$E$6,3)</f>
        <v>0</v>
      </c>
      <c r="M840" s="23">
        <f>ROUND($J$840,2)</f>
        <v>190.74</v>
      </c>
    </row>
    <row r="841" spans="1:13" ht="34.5" x14ac:dyDescent="0.35">
      <c r="A841" s="22" t="s">
        <v>31</v>
      </c>
      <c r="B841" s="25" t="s">
        <v>1989</v>
      </c>
      <c r="C841" s="24" t="s">
        <v>39</v>
      </c>
      <c r="D841" s="24" t="s">
        <v>736</v>
      </c>
      <c r="E841" s="45" t="s">
        <v>737</v>
      </c>
      <c r="F841" s="25" t="s">
        <v>17</v>
      </c>
      <c r="G841" s="26">
        <v>41</v>
      </c>
      <c r="H841" s="26">
        <v>100.77</v>
      </c>
      <c r="I841" s="26" t="s">
        <v>37</v>
      </c>
      <c r="J841" s="36">
        <v>123.06</v>
      </c>
      <c r="K841" s="26">
        <f>ROUND($G$841*$M$841,2)</f>
        <v>5045.46</v>
      </c>
      <c r="L841" s="27">
        <f>ROUND($K$841/$E$6,3)</f>
        <v>0</v>
      </c>
      <c r="M841" s="23">
        <f>ROUND($J$841,2)</f>
        <v>123.06</v>
      </c>
    </row>
    <row r="842" spans="1:13" ht="34.5" x14ac:dyDescent="0.35">
      <c r="A842" s="22" t="s">
        <v>31</v>
      </c>
      <c r="B842" s="25" t="s">
        <v>1990</v>
      </c>
      <c r="C842" s="24" t="s">
        <v>39</v>
      </c>
      <c r="D842" s="24" t="s">
        <v>1991</v>
      </c>
      <c r="E842" s="45" t="s">
        <v>1992</v>
      </c>
      <c r="F842" s="25" t="s">
        <v>17</v>
      </c>
      <c r="G842" s="26">
        <v>1</v>
      </c>
      <c r="H842" s="26">
        <v>90.71</v>
      </c>
      <c r="I842" s="26" t="s">
        <v>37</v>
      </c>
      <c r="J842" s="36">
        <v>110.78</v>
      </c>
      <c r="K842" s="26">
        <f>ROUND($G$842*$M$842,2)</f>
        <v>110.78</v>
      </c>
      <c r="L842" s="27">
        <f>ROUND($K$842/$E$6,3)</f>
        <v>0</v>
      </c>
      <c r="M842" s="23">
        <f>ROUND($J$842,2)</f>
        <v>110.78</v>
      </c>
    </row>
    <row r="843" spans="1:13" ht="34.5" x14ac:dyDescent="0.35">
      <c r="A843" s="22" t="s">
        <v>31</v>
      </c>
      <c r="B843" s="25" t="s">
        <v>1993</v>
      </c>
      <c r="C843" s="24" t="s">
        <v>39</v>
      </c>
      <c r="D843" s="24" t="s">
        <v>739</v>
      </c>
      <c r="E843" s="45" t="s">
        <v>740</v>
      </c>
      <c r="F843" s="25" t="s">
        <v>17</v>
      </c>
      <c r="G843" s="26">
        <v>9</v>
      </c>
      <c r="H843" s="26">
        <v>95.85</v>
      </c>
      <c r="I843" s="26" t="s">
        <v>37</v>
      </c>
      <c r="J843" s="36">
        <v>117.05</v>
      </c>
      <c r="K843" s="26">
        <f>ROUND($G$843*$M$843,2)</f>
        <v>1053.45</v>
      </c>
      <c r="L843" s="27">
        <f>ROUND($K$843/$E$6,3)</f>
        <v>0</v>
      </c>
      <c r="M843" s="23">
        <f>ROUND($J$843,2)</f>
        <v>117.05</v>
      </c>
    </row>
    <row r="844" spans="1:13" x14ac:dyDescent="0.35">
      <c r="A844" s="22" t="s">
        <v>175</v>
      </c>
      <c r="B844" s="41" t="s">
        <v>1994</v>
      </c>
      <c r="C844" s="42"/>
      <c r="D844" s="42" t="s">
        <v>26</v>
      </c>
      <c r="E844" s="50" t="s">
        <v>742</v>
      </c>
      <c r="F844" s="41"/>
      <c r="G844" s="43"/>
      <c r="H844" s="43"/>
      <c r="I844" s="43"/>
      <c r="J844" s="43"/>
      <c r="K844" s="43">
        <f>SUBTOTAL(9, $K$845:$K$845)</f>
        <v>61670.6</v>
      </c>
      <c r="L844" s="44">
        <f>ROUND($K$844/$E$6,3)</f>
        <v>4.0000000000000001E-3</v>
      </c>
      <c r="M844" s="23">
        <v>0</v>
      </c>
    </row>
    <row r="845" spans="1:13" ht="34.5" x14ac:dyDescent="0.35">
      <c r="A845" s="22" t="s">
        <v>31</v>
      </c>
      <c r="B845" s="25" t="s">
        <v>1995</v>
      </c>
      <c r="C845" s="24" t="s">
        <v>744</v>
      </c>
      <c r="D845" s="24" t="s">
        <v>745</v>
      </c>
      <c r="E845" s="45" t="s">
        <v>746</v>
      </c>
      <c r="F845" s="25" t="s">
        <v>17</v>
      </c>
      <c r="G845" s="26">
        <v>1</v>
      </c>
      <c r="H845" s="26">
        <v>50500</v>
      </c>
      <c r="I845" s="26" t="s">
        <v>37</v>
      </c>
      <c r="J845" s="36">
        <v>61670.6</v>
      </c>
      <c r="K845" s="26">
        <f>ROUND($G$845*$M$845,2)</f>
        <v>61670.6</v>
      </c>
      <c r="L845" s="27">
        <f>ROUND($K$845/$E$6,3)</f>
        <v>4.0000000000000001E-3</v>
      </c>
      <c r="M845" s="23">
        <f>ROUND($J$845,2)</f>
        <v>61670.6</v>
      </c>
    </row>
    <row r="846" spans="1:13" x14ac:dyDescent="0.35">
      <c r="A846" s="22" t="s">
        <v>175</v>
      </c>
      <c r="B846" s="41" t="s">
        <v>1996</v>
      </c>
      <c r="C846" s="42"/>
      <c r="D846" s="42" t="s">
        <v>26</v>
      </c>
      <c r="E846" s="50" t="s">
        <v>748</v>
      </c>
      <c r="F846" s="41"/>
      <c r="G846" s="43"/>
      <c r="H846" s="43"/>
      <c r="I846" s="43"/>
      <c r="J846" s="43"/>
      <c r="K846" s="43">
        <f>SUBTOTAL(9, $K$847:$K$848)</f>
        <v>5103.18</v>
      </c>
      <c r="L846" s="44">
        <f>ROUND($K$846/$E$6,3)</f>
        <v>0</v>
      </c>
      <c r="M846" s="23">
        <v>0</v>
      </c>
    </row>
    <row r="847" spans="1:13" ht="23" x14ac:dyDescent="0.35">
      <c r="A847" s="22" t="s">
        <v>31</v>
      </c>
      <c r="B847" s="25" t="s">
        <v>1997</v>
      </c>
      <c r="C847" s="24" t="s">
        <v>39</v>
      </c>
      <c r="D847" s="24" t="s">
        <v>750</v>
      </c>
      <c r="E847" s="45" t="s">
        <v>751</v>
      </c>
      <c r="F847" s="25" t="s">
        <v>17</v>
      </c>
      <c r="G847" s="26">
        <v>2</v>
      </c>
      <c r="H847" s="26">
        <v>1496.09</v>
      </c>
      <c r="I847" s="26" t="s">
        <v>37</v>
      </c>
      <c r="J847" s="36">
        <v>1827.03</v>
      </c>
      <c r="K847" s="26">
        <f>ROUND($G$847*$M$847,2)</f>
        <v>3654.06</v>
      </c>
      <c r="L847" s="27">
        <f>ROUND($K$847/$E$6,3)</f>
        <v>0</v>
      </c>
      <c r="M847" s="23">
        <f>ROUND($J$847,2)</f>
        <v>1827.03</v>
      </c>
    </row>
    <row r="848" spans="1:13" ht="23" x14ac:dyDescent="0.35">
      <c r="A848" s="22" t="s">
        <v>31</v>
      </c>
      <c r="B848" s="25" t="s">
        <v>1998</v>
      </c>
      <c r="C848" s="24" t="s">
        <v>39</v>
      </c>
      <c r="D848" s="24" t="s">
        <v>753</v>
      </c>
      <c r="E848" s="45" t="s">
        <v>754</v>
      </c>
      <c r="F848" s="25" t="s">
        <v>17</v>
      </c>
      <c r="G848" s="26">
        <v>1</v>
      </c>
      <c r="H848" s="26">
        <v>1186.6400000000001</v>
      </c>
      <c r="I848" s="26" t="s">
        <v>37</v>
      </c>
      <c r="J848" s="36">
        <v>1449.12</v>
      </c>
      <c r="K848" s="26">
        <f>ROUND($G$848*$M$848,2)</f>
        <v>1449.12</v>
      </c>
      <c r="L848" s="27">
        <f>ROUND($K$848/$E$6,3)</f>
        <v>0</v>
      </c>
      <c r="M848" s="23">
        <f>ROUND($J$848,2)</f>
        <v>1449.12</v>
      </c>
    </row>
    <row r="849" spans="1:13" x14ac:dyDescent="0.35">
      <c r="A849" s="22" t="s">
        <v>28</v>
      </c>
      <c r="B849" s="32" t="s">
        <v>1999</v>
      </c>
      <c r="C849" s="33"/>
      <c r="D849" s="33" t="s">
        <v>26</v>
      </c>
      <c r="E849" s="48" t="s">
        <v>2000</v>
      </c>
      <c r="F849" s="32"/>
      <c r="G849" s="34"/>
      <c r="H849" s="34"/>
      <c r="I849" s="34"/>
      <c r="J849" s="34"/>
      <c r="K849" s="34">
        <f>SUBTOTAL(9, $K$850:$K$866)</f>
        <v>127070.86</v>
      </c>
      <c r="L849" s="35">
        <f>ROUND($K$849/$E$6,3)</f>
        <v>8.0000000000000002E-3</v>
      </c>
      <c r="M849" s="23">
        <v>0</v>
      </c>
    </row>
    <row r="850" spans="1:13" x14ac:dyDescent="0.35">
      <c r="A850" s="22" t="s">
        <v>175</v>
      </c>
      <c r="B850" s="41" t="s">
        <v>2001</v>
      </c>
      <c r="C850" s="42"/>
      <c r="D850" s="42" t="s">
        <v>26</v>
      </c>
      <c r="E850" s="50" t="s">
        <v>2002</v>
      </c>
      <c r="F850" s="41"/>
      <c r="G850" s="43"/>
      <c r="H850" s="43"/>
      <c r="I850" s="43"/>
      <c r="J850" s="43"/>
      <c r="K850" s="43">
        <f>SUBTOTAL(9, $K$851:$K$862)</f>
        <v>96545.290000000008</v>
      </c>
      <c r="L850" s="44">
        <f>ROUND($K$850/$E$6,3)</f>
        <v>6.0000000000000001E-3</v>
      </c>
      <c r="M850" s="23">
        <v>0</v>
      </c>
    </row>
    <row r="851" spans="1:13" ht="23" x14ac:dyDescent="0.35">
      <c r="A851" s="22" t="s">
        <v>31</v>
      </c>
      <c r="B851" s="25" t="s">
        <v>2003</v>
      </c>
      <c r="C851" s="24" t="s">
        <v>39</v>
      </c>
      <c r="D851" s="24" t="s">
        <v>2004</v>
      </c>
      <c r="E851" s="45" t="s">
        <v>2005</v>
      </c>
      <c r="F851" s="25" t="s">
        <v>62</v>
      </c>
      <c r="G851" s="26">
        <v>6.79</v>
      </c>
      <c r="H851" s="26">
        <v>18.86</v>
      </c>
      <c r="I851" s="26" t="s">
        <v>37</v>
      </c>
      <c r="J851" s="36">
        <v>23.03</v>
      </c>
      <c r="K851" s="26">
        <f>ROUND($G$851*$M$851,2)</f>
        <v>156.37</v>
      </c>
      <c r="L851" s="27">
        <f>ROUND($K$851/$E$6,3)</f>
        <v>0</v>
      </c>
      <c r="M851" s="23">
        <f>ROUND($J$851,2)</f>
        <v>23.03</v>
      </c>
    </row>
    <row r="852" spans="1:13" ht="23" x14ac:dyDescent="0.35">
      <c r="A852" s="22" t="s">
        <v>31</v>
      </c>
      <c r="B852" s="25" t="s">
        <v>2006</v>
      </c>
      <c r="C852" s="24" t="s">
        <v>39</v>
      </c>
      <c r="D852" s="24" t="s">
        <v>770</v>
      </c>
      <c r="E852" s="45" t="s">
        <v>2007</v>
      </c>
      <c r="F852" s="25" t="s">
        <v>62</v>
      </c>
      <c r="G852" s="26">
        <v>203.9</v>
      </c>
      <c r="H852" s="26">
        <v>54.73</v>
      </c>
      <c r="I852" s="26" t="s">
        <v>37</v>
      </c>
      <c r="J852" s="36">
        <v>66.84</v>
      </c>
      <c r="K852" s="26">
        <f>ROUND($G$852*$M$852,2)</f>
        <v>13628.68</v>
      </c>
      <c r="L852" s="27">
        <f>ROUND($K$852/$E$6,3)</f>
        <v>1E-3</v>
      </c>
      <c r="M852" s="23">
        <f>ROUND($J$852,2)</f>
        <v>66.84</v>
      </c>
    </row>
    <row r="853" spans="1:13" ht="23" x14ac:dyDescent="0.35">
      <c r="A853" s="22" t="s">
        <v>31</v>
      </c>
      <c r="B853" s="25" t="s">
        <v>2008</v>
      </c>
      <c r="C853" s="24" t="s">
        <v>50</v>
      </c>
      <c r="D853" s="24" t="s">
        <v>764</v>
      </c>
      <c r="E853" s="45" t="s">
        <v>2009</v>
      </c>
      <c r="F853" s="25" t="s">
        <v>62</v>
      </c>
      <c r="G853" s="26">
        <v>87.87</v>
      </c>
      <c r="H853" s="26">
        <v>110.86</v>
      </c>
      <c r="I853" s="26" t="s">
        <v>37</v>
      </c>
      <c r="J853" s="36">
        <v>135.38</v>
      </c>
      <c r="K853" s="26">
        <f>ROUND($G$853*$M$853,2)</f>
        <v>11895.84</v>
      </c>
      <c r="L853" s="27">
        <f>ROUND($K$853/$E$6,3)</f>
        <v>1E-3</v>
      </c>
      <c r="M853" s="23">
        <f>ROUND($J$853,2)</f>
        <v>135.38</v>
      </c>
    </row>
    <row r="854" spans="1:13" ht="23" x14ac:dyDescent="0.35">
      <c r="A854" s="22" t="s">
        <v>31</v>
      </c>
      <c r="B854" s="25" t="s">
        <v>2010</v>
      </c>
      <c r="C854" s="24" t="s">
        <v>50</v>
      </c>
      <c r="D854" s="24" t="s">
        <v>758</v>
      </c>
      <c r="E854" s="45" t="s">
        <v>2011</v>
      </c>
      <c r="F854" s="25" t="s">
        <v>62</v>
      </c>
      <c r="G854" s="26">
        <v>100.37</v>
      </c>
      <c r="H854" s="26">
        <v>169.1</v>
      </c>
      <c r="I854" s="26" t="s">
        <v>37</v>
      </c>
      <c r="J854" s="36">
        <v>206.5</v>
      </c>
      <c r="K854" s="26">
        <f>ROUND($G$854*$M$854,2)</f>
        <v>20726.41</v>
      </c>
      <c r="L854" s="27">
        <f>ROUND($K$854/$E$6,3)</f>
        <v>1E-3</v>
      </c>
      <c r="M854" s="23">
        <f>ROUND($J$854,2)</f>
        <v>206.5</v>
      </c>
    </row>
    <row r="855" spans="1:13" ht="23" x14ac:dyDescent="0.35">
      <c r="A855" s="22" t="s">
        <v>31</v>
      </c>
      <c r="B855" s="25" t="s">
        <v>2012</v>
      </c>
      <c r="C855" s="24" t="s">
        <v>39</v>
      </c>
      <c r="D855" s="24" t="s">
        <v>773</v>
      </c>
      <c r="E855" s="45" t="s">
        <v>2013</v>
      </c>
      <c r="F855" s="25" t="s">
        <v>62</v>
      </c>
      <c r="G855" s="26">
        <v>112.9</v>
      </c>
      <c r="H855" s="26">
        <v>69.650000000000006</v>
      </c>
      <c r="I855" s="26" t="s">
        <v>37</v>
      </c>
      <c r="J855" s="36">
        <v>85.06</v>
      </c>
      <c r="K855" s="26">
        <f>ROUND($G$855*$M$855,2)</f>
        <v>9603.27</v>
      </c>
      <c r="L855" s="27">
        <f>ROUND($K$855/$E$6,3)</f>
        <v>1E-3</v>
      </c>
      <c r="M855" s="23">
        <f>ROUND($J$855,2)</f>
        <v>85.06</v>
      </c>
    </row>
    <row r="856" spans="1:13" ht="23" x14ac:dyDescent="0.35">
      <c r="A856" s="22" t="s">
        <v>31</v>
      </c>
      <c r="B856" s="25" t="s">
        <v>2014</v>
      </c>
      <c r="C856" s="24" t="s">
        <v>50</v>
      </c>
      <c r="D856" s="24" t="s">
        <v>2015</v>
      </c>
      <c r="E856" s="45" t="s">
        <v>2016</v>
      </c>
      <c r="F856" s="25" t="s">
        <v>62</v>
      </c>
      <c r="G856" s="26">
        <v>34.520000000000003</v>
      </c>
      <c r="H856" s="26">
        <v>559.96</v>
      </c>
      <c r="I856" s="26" t="s">
        <v>37</v>
      </c>
      <c r="J856" s="36">
        <v>683.82</v>
      </c>
      <c r="K856" s="26">
        <f>ROUND($G$856*$M$856,2)</f>
        <v>23605.47</v>
      </c>
      <c r="L856" s="27">
        <f>ROUND($K$856/$E$6,3)</f>
        <v>1E-3</v>
      </c>
      <c r="M856" s="23">
        <f>ROUND($J$856,2)</f>
        <v>683.82</v>
      </c>
    </row>
    <row r="857" spans="1:13" ht="23" x14ac:dyDescent="0.35">
      <c r="A857" s="22" t="s">
        <v>31</v>
      </c>
      <c r="B857" s="25" t="s">
        <v>2017</v>
      </c>
      <c r="C857" s="24" t="s">
        <v>39</v>
      </c>
      <c r="D857" s="24" t="s">
        <v>779</v>
      </c>
      <c r="E857" s="45" t="s">
        <v>2018</v>
      </c>
      <c r="F857" s="25" t="s">
        <v>17</v>
      </c>
      <c r="G857" s="26">
        <v>3</v>
      </c>
      <c r="H857" s="26">
        <v>38.99</v>
      </c>
      <c r="I857" s="26" t="s">
        <v>37</v>
      </c>
      <c r="J857" s="36">
        <v>47.61</v>
      </c>
      <c r="K857" s="26">
        <f>ROUND($G$857*$M$857,2)</f>
        <v>142.83000000000001</v>
      </c>
      <c r="L857" s="27">
        <f>ROUND($K$857/$E$6,3)</f>
        <v>0</v>
      </c>
      <c r="M857" s="23">
        <f>ROUND($J$857,2)</f>
        <v>47.61</v>
      </c>
    </row>
    <row r="858" spans="1:13" ht="23" x14ac:dyDescent="0.35">
      <c r="A858" s="22" t="s">
        <v>31</v>
      </c>
      <c r="B858" s="25" t="s">
        <v>2019</v>
      </c>
      <c r="C858" s="24" t="s">
        <v>39</v>
      </c>
      <c r="D858" s="24" t="s">
        <v>785</v>
      </c>
      <c r="E858" s="45" t="s">
        <v>2020</v>
      </c>
      <c r="F858" s="25" t="s">
        <v>17</v>
      </c>
      <c r="G858" s="26">
        <v>42</v>
      </c>
      <c r="H858" s="26">
        <v>37.97</v>
      </c>
      <c r="I858" s="26" t="s">
        <v>37</v>
      </c>
      <c r="J858" s="36">
        <v>46.37</v>
      </c>
      <c r="K858" s="26">
        <f>ROUND($G$858*$M$858,2)</f>
        <v>1947.54</v>
      </c>
      <c r="L858" s="27">
        <f>ROUND($K$858/$E$6,3)</f>
        <v>0</v>
      </c>
      <c r="M858" s="23">
        <f>ROUND($J$858,2)</f>
        <v>46.37</v>
      </c>
    </row>
    <row r="859" spans="1:13" ht="23" x14ac:dyDescent="0.35">
      <c r="A859" s="22" t="s">
        <v>31</v>
      </c>
      <c r="B859" s="25" t="s">
        <v>2021</v>
      </c>
      <c r="C859" s="24" t="s">
        <v>39</v>
      </c>
      <c r="D859" s="24" t="s">
        <v>2022</v>
      </c>
      <c r="E859" s="45" t="s">
        <v>2023</v>
      </c>
      <c r="F859" s="25" t="s">
        <v>17</v>
      </c>
      <c r="G859" s="26">
        <v>5</v>
      </c>
      <c r="H859" s="26">
        <v>135.44</v>
      </c>
      <c r="I859" s="26" t="s">
        <v>37</v>
      </c>
      <c r="J859" s="36">
        <v>165.4</v>
      </c>
      <c r="K859" s="26">
        <f>ROUND($G$859*$M$859,2)</f>
        <v>827</v>
      </c>
      <c r="L859" s="27">
        <f>ROUND($K$859/$E$6,3)</f>
        <v>0</v>
      </c>
      <c r="M859" s="23">
        <f>ROUND($J$859,2)</f>
        <v>165.4</v>
      </c>
    </row>
    <row r="860" spans="1:13" ht="23" x14ac:dyDescent="0.35">
      <c r="A860" s="22" t="s">
        <v>31</v>
      </c>
      <c r="B860" s="25" t="s">
        <v>2024</v>
      </c>
      <c r="C860" s="24" t="s">
        <v>39</v>
      </c>
      <c r="D860" s="24" t="s">
        <v>2025</v>
      </c>
      <c r="E860" s="45" t="s">
        <v>2026</v>
      </c>
      <c r="F860" s="25" t="s">
        <v>17</v>
      </c>
      <c r="G860" s="26">
        <v>3</v>
      </c>
      <c r="H860" s="26">
        <v>9.18</v>
      </c>
      <c r="I860" s="26" t="s">
        <v>37</v>
      </c>
      <c r="J860" s="36">
        <v>11.21</v>
      </c>
      <c r="K860" s="26">
        <f>ROUND($G$860*$M$860,2)</f>
        <v>33.630000000000003</v>
      </c>
      <c r="L860" s="27">
        <f>ROUND($K$860/$E$6,3)</f>
        <v>0</v>
      </c>
      <c r="M860" s="23">
        <f>ROUND($J$860,2)</f>
        <v>11.21</v>
      </c>
    </row>
    <row r="861" spans="1:13" ht="23" x14ac:dyDescent="0.35">
      <c r="A861" s="22" t="s">
        <v>31</v>
      </c>
      <c r="B861" s="25" t="s">
        <v>2027</v>
      </c>
      <c r="C861" s="24" t="s">
        <v>50</v>
      </c>
      <c r="D861" s="24" t="s">
        <v>902</v>
      </c>
      <c r="E861" s="45" t="s">
        <v>2028</v>
      </c>
      <c r="F861" s="25" t="s">
        <v>17</v>
      </c>
      <c r="G861" s="26">
        <v>1</v>
      </c>
      <c r="H861" s="26">
        <v>31.93</v>
      </c>
      <c r="I861" s="26" t="s">
        <v>37</v>
      </c>
      <c r="J861" s="36">
        <v>38.99</v>
      </c>
      <c r="K861" s="26">
        <f>ROUND($G$861*$M$861,2)</f>
        <v>38.99</v>
      </c>
      <c r="L861" s="27">
        <f>ROUND($K$861/$E$6,3)</f>
        <v>0</v>
      </c>
      <c r="M861" s="23">
        <f>ROUND($J$861,2)</f>
        <v>38.99</v>
      </c>
    </row>
    <row r="862" spans="1:13" ht="23" x14ac:dyDescent="0.35">
      <c r="A862" s="22" t="s">
        <v>31</v>
      </c>
      <c r="B862" s="25" t="s">
        <v>2029</v>
      </c>
      <c r="C862" s="24" t="s">
        <v>50</v>
      </c>
      <c r="D862" s="24" t="s">
        <v>2030</v>
      </c>
      <c r="E862" s="45" t="s">
        <v>2031</v>
      </c>
      <c r="F862" s="25" t="s">
        <v>17</v>
      </c>
      <c r="G862" s="26">
        <v>6</v>
      </c>
      <c r="H862" s="26">
        <v>1902.4</v>
      </c>
      <c r="I862" s="26" t="s">
        <v>37</v>
      </c>
      <c r="J862" s="36">
        <v>2323.21</v>
      </c>
      <c r="K862" s="26">
        <f>ROUND($G$862*$M$862,2)</f>
        <v>13939.26</v>
      </c>
      <c r="L862" s="27">
        <f>ROUND($K$862/$E$6,3)</f>
        <v>1E-3</v>
      </c>
      <c r="M862" s="23">
        <f>ROUND($J$862,2)</f>
        <v>2323.21</v>
      </c>
    </row>
    <row r="863" spans="1:13" x14ac:dyDescent="0.35">
      <c r="A863" s="22" t="s">
        <v>175</v>
      </c>
      <c r="B863" s="41" t="s">
        <v>2032</v>
      </c>
      <c r="C863" s="42"/>
      <c r="D863" s="42" t="s">
        <v>26</v>
      </c>
      <c r="E863" s="50" t="s">
        <v>2033</v>
      </c>
      <c r="F863" s="41"/>
      <c r="G863" s="43"/>
      <c r="H863" s="43"/>
      <c r="I863" s="43"/>
      <c r="J863" s="43"/>
      <c r="K863" s="43">
        <f>SUBTOTAL(9, $K$864:$K$866)</f>
        <v>30525.57</v>
      </c>
      <c r="L863" s="44">
        <f>ROUND($K$863/$E$6,3)</f>
        <v>2E-3</v>
      </c>
      <c r="M863" s="23">
        <v>0</v>
      </c>
    </row>
    <row r="864" spans="1:13" ht="23" x14ac:dyDescent="0.35">
      <c r="A864" s="22" t="s">
        <v>31</v>
      </c>
      <c r="B864" s="25" t="s">
        <v>2034</v>
      </c>
      <c r="C864" s="24" t="s">
        <v>50</v>
      </c>
      <c r="D864" s="24" t="s">
        <v>2035</v>
      </c>
      <c r="E864" s="45" t="s">
        <v>2036</v>
      </c>
      <c r="F864" s="25" t="s">
        <v>17</v>
      </c>
      <c r="G864" s="26">
        <v>17</v>
      </c>
      <c r="H864" s="26">
        <v>840.23</v>
      </c>
      <c r="I864" s="26" t="s">
        <v>37</v>
      </c>
      <c r="J864" s="36">
        <v>1026.0899999999999</v>
      </c>
      <c r="K864" s="26">
        <f>ROUND($G$864*$M$864,2)</f>
        <v>17443.53</v>
      </c>
      <c r="L864" s="27">
        <f>ROUND($K$864/$E$6,3)</f>
        <v>1E-3</v>
      </c>
      <c r="M864" s="23">
        <f>ROUND($J$864,2)</f>
        <v>1026.0899999999999</v>
      </c>
    </row>
    <row r="865" spans="1:13" ht="46" x14ac:dyDescent="0.35">
      <c r="A865" s="22" t="s">
        <v>31</v>
      </c>
      <c r="B865" s="25" t="s">
        <v>2037</v>
      </c>
      <c r="C865" s="24" t="s">
        <v>50</v>
      </c>
      <c r="D865" s="24" t="s">
        <v>800</v>
      </c>
      <c r="E865" s="45" t="s">
        <v>2038</v>
      </c>
      <c r="F865" s="25" t="s">
        <v>17</v>
      </c>
      <c r="G865" s="26">
        <v>2</v>
      </c>
      <c r="H865" s="26">
        <v>682.79</v>
      </c>
      <c r="I865" s="26" t="s">
        <v>37</v>
      </c>
      <c r="J865" s="36">
        <v>833.82</v>
      </c>
      <c r="K865" s="26">
        <f>ROUND($G$865*$M$865,2)</f>
        <v>1667.64</v>
      </c>
      <c r="L865" s="27">
        <f>ROUND($K$865/$E$6,3)</f>
        <v>0</v>
      </c>
      <c r="M865" s="23">
        <f>ROUND($J$865,2)</f>
        <v>833.82</v>
      </c>
    </row>
    <row r="866" spans="1:13" ht="34.5" x14ac:dyDescent="0.35">
      <c r="A866" s="22" t="s">
        <v>31</v>
      </c>
      <c r="B866" s="25" t="s">
        <v>2039</v>
      </c>
      <c r="C866" s="24" t="s">
        <v>50</v>
      </c>
      <c r="D866" s="24" t="s">
        <v>2040</v>
      </c>
      <c r="E866" s="45" t="s">
        <v>2041</v>
      </c>
      <c r="F866" s="25" t="s">
        <v>17</v>
      </c>
      <c r="G866" s="26">
        <v>8</v>
      </c>
      <c r="H866" s="26">
        <v>1168.3599999999999</v>
      </c>
      <c r="I866" s="26" t="s">
        <v>37</v>
      </c>
      <c r="J866" s="36">
        <v>1426.8</v>
      </c>
      <c r="K866" s="26">
        <f>ROUND($G$866*$M$866,2)</f>
        <v>11414.4</v>
      </c>
      <c r="L866" s="27">
        <f>ROUND($K$866/$E$6,3)</f>
        <v>1E-3</v>
      </c>
      <c r="M866" s="23">
        <f>ROUND($J$866,2)</f>
        <v>1426.8</v>
      </c>
    </row>
    <row r="867" spans="1:13" x14ac:dyDescent="0.35">
      <c r="A867" s="22" t="s">
        <v>28</v>
      </c>
      <c r="B867" s="32" t="s">
        <v>2042</v>
      </c>
      <c r="C867" s="33"/>
      <c r="D867" s="33" t="s">
        <v>26</v>
      </c>
      <c r="E867" s="48" t="s">
        <v>2043</v>
      </c>
      <c r="F867" s="32"/>
      <c r="G867" s="34"/>
      <c r="H867" s="34"/>
      <c r="I867" s="34"/>
      <c r="J867" s="34"/>
      <c r="K867" s="34">
        <f>SUBTOTAL(9, $K$868:$K$910)</f>
        <v>109817.75</v>
      </c>
      <c r="L867" s="35">
        <f>ROUND($K$867/$E$6,3)</f>
        <v>7.0000000000000001E-3</v>
      </c>
      <c r="M867" s="23">
        <v>0</v>
      </c>
    </row>
    <row r="868" spans="1:13" x14ac:dyDescent="0.35">
      <c r="A868" s="22" t="s">
        <v>175</v>
      </c>
      <c r="B868" s="41" t="s">
        <v>2044</v>
      </c>
      <c r="C868" s="42"/>
      <c r="D868" s="42" t="s">
        <v>26</v>
      </c>
      <c r="E868" s="50" t="s">
        <v>805</v>
      </c>
      <c r="F868" s="41"/>
      <c r="G868" s="43"/>
      <c r="H868" s="43"/>
      <c r="I868" s="43"/>
      <c r="J868" s="43"/>
      <c r="K868" s="43">
        <f>SUBTOTAL(9, $K$869:$K$901)</f>
        <v>33332.01</v>
      </c>
      <c r="L868" s="44">
        <f>ROUND($K$868/$E$6,3)</f>
        <v>2E-3</v>
      </c>
      <c r="M868" s="23">
        <v>0</v>
      </c>
    </row>
    <row r="869" spans="1:13" ht="23" x14ac:dyDescent="0.35">
      <c r="A869" s="22" t="s">
        <v>31</v>
      </c>
      <c r="B869" s="25" t="s">
        <v>2045</v>
      </c>
      <c r="C869" s="24" t="s">
        <v>39</v>
      </c>
      <c r="D869" s="24" t="s">
        <v>813</v>
      </c>
      <c r="E869" s="45" t="s">
        <v>2046</v>
      </c>
      <c r="F869" s="25" t="s">
        <v>62</v>
      </c>
      <c r="G869" s="26">
        <v>85.31</v>
      </c>
      <c r="H869" s="26">
        <v>25.61</v>
      </c>
      <c r="I869" s="26" t="s">
        <v>37</v>
      </c>
      <c r="J869" s="36">
        <v>31.27</v>
      </c>
      <c r="K869" s="26">
        <f>ROUND($G$869*$M$869,2)</f>
        <v>2667.64</v>
      </c>
      <c r="L869" s="27">
        <f>ROUND($K$869/$E$6,3)</f>
        <v>0</v>
      </c>
      <c r="M869" s="23">
        <f>ROUND($J$869,2)</f>
        <v>31.27</v>
      </c>
    </row>
    <row r="870" spans="1:13" ht="23" x14ac:dyDescent="0.35">
      <c r="A870" s="22" t="s">
        <v>31</v>
      </c>
      <c r="B870" s="25" t="s">
        <v>2047</v>
      </c>
      <c r="C870" s="24" t="s">
        <v>39</v>
      </c>
      <c r="D870" s="24" t="s">
        <v>810</v>
      </c>
      <c r="E870" s="45" t="s">
        <v>2048</v>
      </c>
      <c r="F870" s="25" t="s">
        <v>62</v>
      </c>
      <c r="G870" s="26">
        <v>62.06</v>
      </c>
      <c r="H870" s="26">
        <v>60.87</v>
      </c>
      <c r="I870" s="26" t="s">
        <v>37</v>
      </c>
      <c r="J870" s="36">
        <v>74.33</v>
      </c>
      <c r="K870" s="26">
        <f>ROUND($G$870*$M$870,2)</f>
        <v>4612.92</v>
      </c>
      <c r="L870" s="27">
        <f>ROUND($K$870/$E$6,3)</f>
        <v>0</v>
      </c>
      <c r="M870" s="23">
        <f>ROUND($J$870,2)</f>
        <v>74.33</v>
      </c>
    </row>
    <row r="871" spans="1:13" ht="23" x14ac:dyDescent="0.35">
      <c r="A871" s="22" t="s">
        <v>31</v>
      </c>
      <c r="B871" s="25" t="s">
        <v>2049</v>
      </c>
      <c r="C871" s="24" t="s">
        <v>39</v>
      </c>
      <c r="D871" s="24" t="s">
        <v>819</v>
      </c>
      <c r="E871" s="45" t="s">
        <v>2050</v>
      </c>
      <c r="F871" s="25" t="s">
        <v>62</v>
      </c>
      <c r="G871" s="26">
        <v>89.41</v>
      </c>
      <c r="H871" s="26">
        <v>31.02</v>
      </c>
      <c r="I871" s="26" t="s">
        <v>37</v>
      </c>
      <c r="J871" s="36">
        <v>37.880000000000003</v>
      </c>
      <c r="K871" s="26">
        <f>ROUND($G$871*$M$871,2)</f>
        <v>3386.85</v>
      </c>
      <c r="L871" s="27">
        <f>ROUND($K$871/$E$6,3)</f>
        <v>0</v>
      </c>
      <c r="M871" s="23">
        <f>ROUND($J$871,2)</f>
        <v>37.880000000000003</v>
      </c>
    </row>
    <row r="872" spans="1:13" ht="23" x14ac:dyDescent="0.35">
      <c r="A872" s="22" t="s">
        <v>31</v>
      </c>
      <c r="B872" s="25" t="s">
        <v>2051</v>
      </c>
      <c r="C872" s="24" t="s">
        <v>50</v>
      </c>
      <c r="D872" s="24" t="s">
        <v>764</v>
      </c>
      <c r="E872" s="45" t="s">
        <v>2052</v>
      </c>
      <c r="F872" s="25" t="s">
        <v>62</v>
      </c>
      <c r="G872" s="26">
        <v>24.65</v>
      </c>
      <c r="H872" s="26">
        <v>110.86</v>
      </c>
      <c r="I872" s="26" t="s">
        <v>37</v>
      </c>
      <c r="J872" s="36">
        <v>135.38</v>
      </c>
      <c r="K872" s="26">
        <f>ROUND($G$872*$M$872,2)</f>
        <v>3337.12</v>
      </c>
      <c r="L872" s="27">
        <f>ROUND($K$872/$E$6,3)</f>
        <v>0</v>
      </c>
      <c r="M872" s="23">
        <f>ROUND($J$872,2)</f>
        <v>135.38</v>
      </c>
    </row>
    <row r="873" spans="1:13" ht="23" x14ac:dyDescent="0.35">
      <c r="A873" s="22" t="s">
        <v>31</v>
      </c>
      <c r="B873" s="25" t="s">
        <v>2053</v>
      </c>
      <c r="C873" s="24" t="s">
        <v>39</v>
      </c>
      <c r="D873" s="24" t="s">
        <v>816</v>
      </c>
      <c r="E873" s="45" t="s">
        <v>2054</v>
      </c>
      <c r="F873" s="25" t="s">
        <v>62</v>
      </c>
      <c r="G873" s="26">
        <v>223.97</v>
      </c>
      <c r="H873" s="26">
        <v>13.99</v>
      </c>
      <c r="I873" s="26" t="s">
        <v>37</v>
      </c>
      <c r="J873" s="36">
        <v>17.079999999999998</v>
      </c>
      <c r="K873" s="26">
        <f>ROUND($G$873*$M$873,2)</f>
        <v>3825.41</v>
      </c>
      <c r="L873" s="27">
        <f>ROUND($K$873/$E$6,3)</f>
        <v>0</v>
      </c>
      <c r="M873" s="23">
        <f>ROUND($J$873,2)</f>
        <v>17.079999999999998</v>
      </c>
    </row>
    <row r="874" spans="1:13" ht="23" x14ac:dyDescent="0.35">
      <c r="A874" s="22" t="s">
        <v>31</v>
      </c>
      <c r="B874" s="25" t="s">
        <v>2055</v>
      </c>
      <c r="C874" s="24" t="s">
        <v>39</v>
      </c>
      <c r="D874" s="24" t="s">
        <v>807</v>
      </c>
      <c r="E874" s="45" t="s">
        <v>2056</v>
      </c>
      <c r="F874" s="25" t="s">
        <v>62</v>
      </c>
      <c r="G874" s="26">
        <v>36.74</v>
      </c>
      <c r="H874" s="26">
        <v>24.58</v>
      </c>
      <c r="I874" s="26" t="s">
        <v>37</v>
      </c>
      <c r="J874" s="36">
        <v>30.02</v>
      </c>
      <c r="K874" s="26">
        <f>ROUND($G$874*$M$874,2)</f>
        <v>1102.93</v>
      </c>
      <c r="L874" s="27">
        <f>ROUND($K$874/$E$6,3)</f>
        <v>0</v>
      </c>
      <c r="M874" s="23">
        <f>ROUND($J$874,2)</f>
        <v>30.02</v>
      </c>
    </row>
    <row r="875" spans="1:13" ht="23" x14ac:dyDescent="0.35">
      <c r="A875" s="22" t="s">
        <v>31</v>
      </c>
      <c r="B875" s="25" t="s">
        <v>2057</v>
      </c>
      <c r="C875" s="24" t="s">
        <v>39</v>
      </c>
      <c r="D875" s="24" t="s">
        <v>828</v>
      </c>
      <c r="E875" s="45" t="s">
        <v>2058</v>
      </c>
      <c r="F875" s="25" t="s">
        <v>17</v>
      </c>
      <c r="G875" s="26">
        <v>1</v>
      </c>
      <c r="H875" s="26">
        <v>117.08</v>
      </c>
      <c r="I875" s="26" t="s">
        <v>37</v>
      </c>
      <c r="J875" s="36">
        <v>142.97999999999999</v>
      </c>
      <c r="K875" s="26">
        <f>ROUND($G$875*$M$875,2)</f>
        <v>142.97999999999999</v>
      </c>
      <c r="L875" s="27">
        <f>ROUND($K$875/$E$6,3)</f>
        <v>0</v>
      </c>
      <c r="M875" s="23">
        <f>ROUND($J$875,2)</f>
        <v>142.97999999999999</v>
      </c>
    </row>
    <row r="876" spans="1:13" ht="23" x14ac:dyDescent="0.35">
      <c r="A876" s="22" t="s">
        <v>31</v>
      </c>
      <c r="B876" s="25" t="s">
        <v>2059</v>
      </c>
      <c r="C876" s="24" t="s">
        <v>39</v>
      </c>
      <c r="D876" s="24" t="s">
        <v>822</v>
      </c>
      <c r="E876" s="45" t="s">
        <v>2060</v>
      </c>
      <c r="F876" s="25" t="s">
        <v>17</v>
      </c>
      <c r="G876" s="26">
        <v>17</v>
      </c>
      <c r="H876" s="26">
        <v>80.19</v>
      </c>
      <c r="I876" s="26" t="s">
        <v>37</v>
      </c>
      <c r="J876" s="36">
        <v>97.93</v>
      </c>
      <c r="K876" s="26">
        <f>ROUND($G$876*$M$876,2)</f>
        <v>1664.81</v>
      </c>
      <c r="L876" s="27">
        <f>ROUND($K$876/$E$6,3)</f>
        <v>0</v>
      </c>
      <c r="M876" s="23">
        <f>ROUND($J$876,2)</f>
        <v>97.93</v>
      </c>
    </row>
    <row r="877" spans="1:13" ht="23" x14ac:dyDescent="0.35">
      <c r="A877" s="22" t="s">
        <v>31</v>
      </c>
      <c r="B877" s="25" t="s">
        <v>2061</v>
      </c>
      <c r="C877" s="24" t="s">
        <v>39</v>
      </c>
      <c r="D877" s="24" t="s">
        <v>825</v>
      </c>
      <c r="E877" s="45" t="s">
        <v>2062</v>
      </c>
      <c r="F877" s="25" t="s">
        <v>17</v>
      </c>
      <c r="G877" s="26">
        <v>19</v>
      </c>
      <c r="H877" s="26">
        <v>56.92</v>
      </c>
      <c r="I877" s="26" t="s">
        <v>37</v>
      </c>
      <c r="J877" s="36">
        <v>69.510000000000005</v>
      </c>
      <c r="K877" s="26">
        <f>ROUND($G$877*$M$877,2)</f>
        <v>1320.69</v>
      </c>
      <c r="L877" s="27">
        <f>ROUND($K$877/$E$6,3)</f>
        <v>0</v>
      </c>
      <c r="M877" s="23">
        <f>ROUND($J$877,2)</f>
        <v>69.510000000000005</v>
      </c>
    </row>
    <row r="878" spans="1:13" ht="23" x14ac:dyDescent="0.35">
      <c r="A878" s="22" t="s">
        <v>31</v>
      </c>
      <c r="B878" s="25" t="s">
        <v>2063</v>
      </c>
      <c r="C878" s="24" t="s">
        <v>39</v>
      </c>
      <c r="D878" s="24" t="s">
        <v>833</v>
      </c>
      <c r="E878" s="45" t="s">
        <v>2064</v>
      </c>
      <c r="F878" s="25" t="s">
        <v>17</v>
      </c>
      <c r="G878" s="26">
        <v>4</v>
      </c>
      <c r="H878" s="26">
        <v>23.07</v>
      </c>
      <c r="I878" s="26" t="s">
        <v>37</v>
      </c>
      <c r="J878" s="36">
        <v>28.17</v>
      </c>
      <c r="K878" s="26">
        <f>ROUND($G$878*$M$878,2)</f>
        <v>112.68</v>
      </c>
      <c r="L878" s="27">
        <f>ROUND($K$878/$E$6,3)</f>
        <v>0</v>
      </c>
      <c r="M878" s="23">
        <f>ROUND($J$878,2)</f>
        <v>28.17</v>
      </c>
    </row>
    <row r="879" spans="1:13" ht="23" x14ac:dyDescent="0.35">
      <c r="A879" s="22" t="s">
        <v>31</v>
      </c>
      <c r="B879" s="25" t="s">
        <v>2065</v>
      </c>
      <c r="C879" s="24" t="s">
        <v>39</v>
      </c>
      <c r="D879" s="24" t="s">
        <v>836</v>
      </c>
      <c r="E879" s="45" t="s">
        <v>2066</v>
      </c>
      <c r="F879" s="25" t="s">
        <v>17</v>
      </c>
      <c r="G879" s="26">
        <v>13</v>
      </c>
      <c r="H879" s="26">
        <v>30.87</v>
      </c>
      <c r="I879" s="26" t="s">
        <v>37</v>
      </c>
      <c r="J879" s="36">
        <v>37.700000000000003</v>
      </c>
      <c r="K879" s="26">
        <f>ROUND($G$879*$M$879,2)</f>
        <v>490.1</v>
      </c>
      <c r="L879" s="27">
        <f>ROUND($K$879/$E$6,3)</f>
        <v>0</v>
      </c>
      <c r="M879" s="23">
        <f>ROUND($J$879,2)</f>
        <v>37.700000000000003</v>
      </c>
    </row>
    <row r="880" spans="1:13" ht="23" x14ac:dyDescent="0.35">
      <c r="A880" s="22" t="s">
        <v>31</v>
      </c>
      <c r="B880" s="25" t="s">
        <v>2067</v>
      </c>
      <c r="C880" s="24" t="s">
        <v>39</v>
      </c>
      <c r="D880" s="24" t="s">
        <v>839</v>
      </c>
      <c r="E880" s="45" t="s">
        <v>2068</v>
      </c>
      <c r="F880" s="25" t="s">
        <v>17</v>
      </c>
      <c r="G880" s="26">
        <v>47</v>
      </c>
      <c r="H880" s="26">
        <v>10.77</v>
      </c>
      <c r="I880" s="26" t="s">
        <v>37</v>
      </c>
      <c r="J880" s="36">
        <v>13.15</v>
      </c>
      <c r="K880" s="26">
        <f>ROUND($G$880*$M$880,2)</f>
        <v>618.04999999999995</v>
      </c>
      <c r="L880" s="27">
        <f>ROUND($K$880/$E$6,3)</f>
        <v>0</v>
      </c>
      <c r="M880" s="23">
        <f>ROUND($J$880,2)</f>
        <v>13.15</v>
      </c>
    </row>
    <row r="881" spans="1:13" ht="34.5" x14ac:dyDescent="0.35">
      <c r="A881" s="22" t="s">
        <v>31</v>
      </c>
      <c r="B881" s="25" t="s">
        <v>2069</v>
      </c>
      <c r="C881" s="24" t="s">
        <v>39</v>
      </c>
      <c r="D881" s="24" t="s">
        <v>842</v>
      </c>
      <c r="E881" s="45" t="s">
        <v>2070</v>
      </c>
      <c r="F881" s="25" t="s">
        <v>17</v>
      </c>
      <c r="G881" s="26">
        <v>29</v>
      </c>
      <c r="H881" s="26">
        <v>12.65</v>
      </c>
      <c r="I881" s="26" t="s">
        <v>37</v>
      </c>
      <c r="J881" s="36">
        <v>15.45</v>
      </c>
      <c r="K881" s="26">
        <f>ROUND($G$881*$M$881,2)</f>
        <v>448.05</v>
      </c>
      <c r="L881" s="27">
        <f>ROUND($K$881/$E$6,3)</f>
        <v>0</v>
      </c>
      <c r="M881" s="23">
        <f>ROUND($J$881,2)</f>
        <v>15.45</v>
      </c>
    </row>
    <row r="882" spans="1:13" ht="23" x14ac:dyDescent="0.35">
      <c r="A882" s="22" t="s">
        <v>31</v>
      </c>
      <c r="B882" s="25" t="s">
        <v>2071</v>
      </c>
      <c r="C882" s="24" t="s">
        <v>39</v>
      </c>
      <c r="D882" s="24" t="s">
        <v>847</v>
      </c>
      <c r="E882" s="45" t="s">
        <v>2072</v>
      </c>
      <c r="F882" s="25" t="s">
        <v>17</v>
      </c>
      <c r="G882" s="26">
        <v>21</v>
      </c>
      <c r="H882" s="26">
        <v>30.04</v>
      </c>
      <c r="I882" s="26" t="s">
        <v>37</v>
      </c>
      <c r="J882" s="36">
        <v>36.68</v>
      </c>
      <c r="K882" s="26">
        <f>ROUND($G$882*$M$882,2)</f>
        <v>770.28</v>
      </c>
      <c r="L882" s="27">
        <f>ROUND($K$882/$E$6,3)</f>
        <v>0</v>
      </c>
      <c r="M882" s="23">
        <f>ROUND($J$882,2)</f>
        <v>36.68</v>
      </c>
    </row>
    <row r="883" spans="1:13" ht="23" x14ac:dyDescent="0.35">
      <c r="A883" s="22" t="s">
        <v>31</v>
      </c>
      <c r="B883" s="25" t="s">
        <v>2073</v>
      </c>
      <c r="C883" s="24" t="s">
        <v>39</v>
      </c>
      <c r="D883" s="24" t="s">
        <v>850</v>
      </c>
      <c r="E883" s="45" t="s">
        <v>2074</v>
      </c>
      <c r="F883" s="25" t="s">
        <v>17</v>
      </c>
      <c r="G883" s="26">
        <v>95</v>
      </c>
      <c r="H883" s="26">
        <v>10.050000000000001</v>
      </c>
      <c r="I883" s="26" t="s">
        <v>37</v>
      </c>
      <c r="J883" s="36">
        <v>12.27</v>
      </c>
      <c r="K883" s="26">
        <f>ROUND($G$883*$M$883,2)</f>
        <v>1165.6500000000001</v>
      </c>
      <c r="L883" s="27">
        <f>ROUND($K$883/$E$6,3)</f>
        <v>0</v>
      </c>
      <c r="M883" s="23">
        <f>ROUND($J$883,2)</f>
        <v>12.27</v>
      </c>
    </row>
    <row r="884" spans="1:13" ht="34.5" x14ac:dyDescent="0.35">
      <c r="A884" s="22" t="s">
        <v>31</v>
      </c>
      <c r="B884" s="25" t="s">
        <v>2075</v>
      </c>
      <c r="C884" s="24" t="s">
        <v>39</v>
      </c>
      <c r="D884" s="24" t="s">
        <v>853</v>
      </c>
      <c r="E884" s="45" t="s">
        <v>2076</v>
      </c>
      <c r="F884" s="25" t="s">
        <v>17</v>
      </c>
      <c r="G884" s="26">
        <v>141</v>
      </c>
      <c r="H884" s="26">
        <v>12.42</v>
      </c>
      <c r="I884" s="26" t="s">
        <v>37</v>
      </c>
      <c r="J884" s="36">
        <v>15.17</v>
      </c>
      <c r="K884" s="26">
        <f>ROUND($G$884*$M$884,2)</f>
        <v>2138.9699999999998</v>
      </c>
      <c r="L884" s="27">
        <f>ROUND($K$884/$E$6,3)</f>
        <v>0</v>
      </c>
      <c r="M884" s="23">
        <f>ROUND($J$884,2)</f>
        <v>15.17</v>
      </c>
    </row>
    <row r="885" spans="1:13" ht="23" x14ac:dyDescent="0.35">
      <c r="A885" s="22" t="s">
        <v>31</v>
      </c>
      <c r="B885" s="25" t="s">
        <v>2077</v>
      </c>
      <c r="C885" s="24" t="s">
        <v>50</v>
      </c>
      <c r="D885" s="24" t="s">
        <v>2078</v>
      </c>
      <c r="E885" s="45" t="s">
        <v>2079</v>
      </c>
      <c r="F885" s="25" t="s">
        <v>17</v>
      </c>
      <c r="G885" s="26">
        <v>11</v>
      </c>
      <c r="H885" s="26">
        <v>44</v>
      </c>
      <c r="I885" s="26" t="s">
        <v>37</v>
      </c>
      <c r="J885" s="36">
        <v>53.73</v>
      </c>
      <c r="K885" s="26">
        <f>ROUND($G$885*$M$885,2)</f>
        <v>591.03</v>
      </c>
      <c r="L885" s="27">
        <f>ROUND($K$885/$E$6,3)</f>
        <v>0</v>
      </c>
      <c r="M885" s="23">
        <f>ROUND($J$885,2)</f>
        <v>53.73</v>
      </c>
    </row>
    <row r="886" spans="1:13" ht="23" x14ac:dyDescent="0.35">
      <c r="A886" s="22" t="s">
        <v>31</v>
      </c>
      <c r="B886" s="25" t="s">
        <v>2080</v>
      </c>
      <c r="C886" s="24" t="s">
        <v>39</v>
      </c>
      <c r="D886" s="24" t="s">
        <v>864</v>
      </c>
      <c r="E886" s="45" t="s">
        <v>2081</v>
      </c>
      <c r="F886" s="25" t="s">
        <v>17</v>
      </c>
      <c r="G886" s="26">
        <v>11</v>
      </c>
      <c r="H886" s="26">
        <v>54.53</v>
      </c>
      <c r="I886" s="26" t="s">
        <v>37</v>
      </c>
      <c r="J886" s="36">
        <v>66.59</v>
      </c>
      <c r="K886" s="26">
        <f>ROUND($G$886*$M$886,2)</f>
        <v>732.49</v>
      </c>
      <c r="L886" s="27">
        <f>ROUND($K$886/$E$6,3)</f>
        <v>0</v>
      </c>
      <c r="M886" s="23">
        <f>ROUND($J$886,2)</f>
        <v>66.59</v>
      </c>
    </row>
    <row r="887" spans="1:13" ht="23" x14ac:dyDescent="0.35">
      <c r="A887" s="22" t="s">
        <v>31</v>
      </c>
      <c r="B887" s="25" t="s">
        <v>2082</v>
      </c>
      <c r="C887" s="24" t="s">
        <v>39</v>
      </c>
      <c r="D887" s="24" t="s">
        <v>2083</v>
      </c>
      <c r="E887" s="45" t="s">
        <v>2084</v>
      </c>
      <c r="F887" s="25" t="s">
        <v>17</v>
      </c>
      <c r="G887" s="26">
        <v>1</v>
      </c>
      <c r="H887" s="26">
        <v>187.21</v>
      </c>
      <c r="I887" s="26" t="s">
        <v>37</v>
      </c>
      <c r="J887" s="36">
        <v>228.62</v>
      </c>
      <c r="K887" s="26">
        <f>ROUND($G$887*$M$887,2)</f>
        <v>228.62</v>
      </c>
      <c r="L887" s="27">
        <f>ROUND($K$887/$E$6,3)</f>
        <v>0</v>
      </c>
      <c r="M887" s="23">
        <f>ROUND($J$887,2)</f>
        <v>228.62</v>
      </c>
    </row>
    <row r="888" spans="1:13" ht="23" x14ac:dyDescent="0.35">
      <c r="A888" s="22" t="s">
        <v>31</v>
      </c>
      <c r="B888" s="25" t="s">
        <v>2085</v>
      </c>
      <c r="C888" s="24" t="s">
        <v>50</v>
      </c>
      <c r="D888" s="24" t="s">
        <v>788</v>
      </c>
      <c r="E888" s="45" t="s">
        <v>2086</v>
      </c>
      <c r="F888" s="25" t="s">
        <v>17</v>
      </c>
      <c r="G888" s="26">
        <v>17</v>
      </c>
      <c r="H888" s="26">
        <v>48.47</v>
      </c>
      <c r="I888" s="26" t="s">
        <v>37</v>
      </c>
      <c r="J888" s="36">
        <v>59.19</v>
      </c>
      <c r="K888" s="26">
        <f>ROUND($G$888*$M$888,2)</f>
        <v>1006.23</v>
      </c>
      <c r="L888" s="27">
        <f>ROUND($K$888/$E$6,3)</f>
        <v>0</v>
      </c>
      <c r="M888" s="23">
        <f>ROUND($J$888,2)</f>
        <v>59.19</v>
      </c>
    </row>
    <row r="889" spans="1:13" ht="23" x14ac:dyDescent="0.35">
      <c r="A889" s="22" t="s">
        <v>31</v>
      </c>
      <c r="B889" s="25" t="s">
        <v>2087</v>
      </c>
      <c r="C889" s="24" t="s">
        <v>50</v>
      </c>
      <c r="D889" s="24" t="s">
        <v>791</v>
      </c>
      <c r="E889" s="45" t="s">
        <v>2088</v>
      </c>
      <c r="F889" s="25" t="s">
        <v>17</v>
      </c>
      <c r="G889" s="26">
        <v>1</v>
      </c>
      <c r="H889" s="26">
        <v>122.13</v>
      </c>
      <c r="I889" s="26" t="s">
        <v>37</v>
      </c>
      <c r="J889" s="36">
        <v>149.15</v>
      </c>
      <c r="K889" s="26">
        <f>ROUND($G$889*$M$889,2)</f>
        <v>149.15</v>
      </c>
      <c r="L889" s="27">
        <f>ROUND($K$889/$E$6,3)</f>
        <v>0</v>
      </c>
      <c r="M889" s="23">
        <f>ROUND($J$889,2)</f>
        <v>149.15</v>
      </c>
    </row>
    <row r="890" spans="1:13" ht="23" x14ac:dyDescent="0.35">
      <c r="A890" s="22" t="s">
        <v>31</v>
      </c>
      <c r="B890" s="25" t="s">
        <v>2089</v>
      </c>
      <c r="C890" s="24" t="s">
        <v>39</v>
      </c>
      <c r="D890" s="24" t="s">
        <v>870</v>
      </c>
      <c r="E890" s="45" t="s">
        <v>2090</v>
      </c>
      <c r="F890" s="25" t="s">
        <v>17</v>
      </c>
      <c r="G890" s="26">
        <v>1</v>
      </c>
      <c r="H890" s="26">
        <v>40.020000000000003</v>
      </c>
      <c r="I890" s="26" t="s">
        <v>37</v>
      </c>
      <c r="J890" s="36">
        <v>48.87</v>
      </c>
      <c r="K890" s="26">
        <f>ROUND($G$890*$M$890,2)</f>
        <v>48.87</v>
      </c>
      <c r="L890" s="27">
        <f>ROUND($K$890/$E$6,3)</f>
        <v>0</v>
      </c>
      <c r="M890" s="23">
        <f>ROUND($J$890,2)</f>
        <v>48.87</v>
      </c>
    </row>
    <row r="891" spans="1:13" ht="23" x14ac:dyDescent="0.35">
      <c r="A891" s="22" t="s">
        <v>31</v>
      </c>
      <c r="B891" s="25" t="s">
        <v>2091</v>
      </c>
      <c r="C891" s="24" t="s">
        <v>39</v>
      </c>
      <c r="D891" s="24" t="s">
        <v>876</v>
      </c>
      <c r="E891" s="45" t="s">
        <v>2092</v>
      </c>
      <c r="F891" s="25" t="s">
        <v>17</v>
      </c>
      <c r="G891" s="26">
        <v>11</v>
      </c>
      <c r="H891" s="26">
        <v>19.96</v>
      </c>
      <c r="I891" s="26" t="s">
        <v>37</v>
      </c>
      <c r="J891" s="36">
        <v>24.38</v>
      </c>
      <c r="K891" s="26">
        <f>ROUND($G$891*$M$891,2)</f>
        <v>268.18</v>
      </c>
      <c r="L891" s="27">
        <f>ROUND($K$891/$E$6,3)</f>
        <v>0</v>
      </c>
      <c r="M891" s="23">
        <f>ROUND($J$891,2)</f>
        <v>24.38</v>
      </c>
    </row>
    <row r="892" spans="1:13" ht="23" x14ac:dyDescent="0.35">
      <c r="A892" s="22" t="s">
        <v>31</v>
      </c>
      <c r="B892" s="25" t="s">
        <v>2093</v>
      </c>
      <c r="C892" s="24" t="s">
        <v>50</v>
      </c>
      <c r="D892" s="24" t="s">
        <v>873</v>
      </c>
      <c r="E892" s="45" t="s">
        <v>874</v>
      </c>
      <c r="F892" s="25" t="s">
        <v>17</v>
      </c>
      <c r="G892" s="26">
        <v>13</v>
      </c>
      <c r="H892" s="26">
        <v>24.94</v>
      </c>
      <c r="I892" s="26" t="s">
        <v>37</v>
      </c>
      <c r="J892" s="36">
        <v>30.46</v>
      </c>
      <c r="K892" s="26">
        <f>ROUND($G$892*$M$892,2)</f>
        <v>395.98</v>
      </c>
      <c r="L892" s="27">
        <f>ROUND($K$892/$E$6,3)</f>
        <v>0</v>
      </c>
      <c r="M892" s="23">
        <f>ROUND($J$892,2)</f>
        <v>30.46</v>
      </c>
    </row>
    <row r="893" spans="1:13" ht="23" x14ac:dyDescent="0.35">
      <c r="A893" s="22" t="s">
        <v>31</v>
      </c>
      <c r="B893" s="25" t="s">
        <v>2094</v>
      </c>
      <c r="C893" s="24" t="s">
        <v>50</v>
      </c>
      <c r="D893" s="24" t="s">
        <v>891</v>
      </c>
      <c r="E893" s="45" t="s">
        <v>886</v>
      </c>
      <c r="F893" s="25" t="s">
        <v>17</v>
      </c>
      <c r="G893" s="26">
        <v>2</v>
      </c>
      <c r="H893" s="26">
        <v>39.630000000000003</v>
      </c>
      <c r="I893" s="26" t="s">
        <v>37</v>
      </c>
      <c r="J893" s="36">
        <v>48.4</v>
      </c>
      <c r="K893" s="26">
        <f>ROUND($G$893*$M$893,2)</f>
        <v>96.8</v>
      </c>
      <c r="L893" s="27">
        <f>ROUND($K$893/$E$6,3)</f>
        <v>0</v>
      </c>
      <c r="M893" s="23">
        <f>ROUND($J$893,2)</f>
        <v>48.4</v>
      </c>
    </row>
    <row r="894" spans="1:13" ht="23" x14ac:dyDescent="0.35">
      <c r="A894" s="22" t="s">
        <v>31</v>
      </c>
      <c r="B894" s="25" t="s">
        <v>2095</v>
      </c>
      <c r="C894" s="24" t="s">
        <v>39</v>
      </c>
      <c r="D894" s="24" t="s">
        <v>861</v>
      </c>
      <c r="E894" s="45" t="s">
        <v>2096</v>
      </c>
      <c r="F894" s="25" t="s">
        <v>17</v>
      </c>
      <c r="G894" s="26">
        <v>1</v>
      </c>
      <c r="H894" s="26">
        <v>50.78</v>
      </c>
      <c r="I894" s="26" t="s">
        <v>37</v>
      </c>
      <c r="J894" s="36">
        <v>62.01</v>
      </c>
      <c r="K894" s="26">
        <f>ROUND($G$894*$M$894,2)</f>
        <v>62.01</v>
      </c>
      <c r="L894" s="27">
        <f>ROUND($K$894/$E$6,3)</f>
        <v>0</v>
      </c>
      <c r="M894" s="23">
        <f>ROUND($J$894,2)</f>
        <v>62.01</v>
      </c>
    </row>
    <row r="895" spans="1:13" ht="23" x14ac:dyDescent="0.35">
      <c r="A895" s="22" t="s">
        <v>31</v>
      </c>
      <c r="B895" s="25" t="s">
        <v>2097</v>
      </c>
      <c r="C895" s="24" t="s">
        <v>50</v>
      </c>
      <c r="D895" s="24" t="s">
        <v>910</v>
      </c>
      <c r="E895" s="45" t="s">
        <v>2098</v>
      </c>
      <c r="F895" s="25" t="s">
        <v>17</v>
      </c>
      <c r="G895" s="26">
        <v>6</v>
      </c>
      <c r="H895" s="26">
        <v>47.71</v>
      </c>
      <c r="I895" s="26" t="s">
        <v>37</v>
      </c>
      <c r="J895" s="36">
        <v>58.26</v>
      </c>
      <c r="K895" s="26">
        <f>ROUND($G$895*$M$895,2)</f>
        <v>349.56</v>
      </c>
      <c r="L895" s="27">
        <f>ROUND($K$895/$E$6,3)</f>
        <v>0</v>
      </c>
      <c r="M895" s="23">
        <f>ROUND($J$895,2)</f>
        <v>58.26</v>
      </c>
    </row>
    <row r="896" spans="1:13" ht="23" x14ac:dyDescent="0.35">
      <c r="A896" s="22" t="s">
        <v>31</v>
      </c>
      <c r="B896" s="25" t="s">
        <v>2099</v>
      </c>
      <c r="C896" s="24" t="s">
        <v>50</v>
      </c>
      <c r="D896" s="24" t="s">
        <v>893</v>
      </c>
      <c r="E896" s="45" t="s">
        <v>2100</v>
      </c>
      <c r="F896" s="25" t="s">
        <v>17</v>
      </c>
      <c r="G896" s="26">
        <v>1</v>
      </c>
      <c r="H896" s="26">
        <v>46</v>
      </c>
      <c r="I896" s="26" t="s">
        <v>37</v>
      </c>
      <c r="J896" s="36">
        <v>56.18</v>
      </c>
      <c r="K896" s="26">
        <f>ROUND($G$896*$M$896,2)</f>
        <v>56.18</v>
      </c>
      <c r="L896" s="27">
        <f>ROUND($K$896/$E$6,3)</f>
        <v>0</v>
      </c>
      <c r="M896" s="23">
        <f>ROUND($J$896,2)</f>
        <v>56.18</v>
      </c>
    </row>
    <row r="897" spans="1:13" ht="23" x14ac:dyDescent="0.35">
      <c r="A897" s="22" t="s">
        <v>31</v>
      </c>
      <c r="B897" s="25" t="s">
        <v>2101</v>
      </c>
      <c r="C897" s="24" t="s">
        <v>39</v>
      </c>
      <c r="D897" s="24" t="s">
        <v>2102</v>
      </c>
      <c r="E897" s="45" t="s">
        <v>2103</v>
      </c>
      <c r="F897" s="25" t="s">
        <v>17</v>
      </c>
      <c r="G897" s="26">
        <v>45</v>
      </c>
      <c r="H897" s="26">
        <v>17.62</v>
      </c>
      <c r="I897" s="26" t="s">
        <v>37</v>
      </c>
      <c r="J897" s="36">
        <v>21.52</v>
      </c>
      <c r="K897" s="26">
        <f>ROUND($G$897*$M$897,2)</f>
        <v>968.4</v>
      </c>
      <c r="L897" s="27">
        <f>ROUND($K$897/$E$6,3)</f>
        <v>0</v>
      </c>
      <c r="M897" s="23">
        <f>ROUND($J$897,2)</f>
        <v>21.52</v>
      </c>
    </row>
    <row r="898" spans="1:13" ht="23" x14ac:dyDescent="0.35">
      <c r="A898" s="22" t="s">
        <v>31</v>
      </c>
      <c r="B898" s="25" t="s">
        <v>2104</v>
      </c>
      <c r="C898" s="24" t="s">
        <v>39</v>
      </c>
      <c r="D898" s="24" t="s">
        <v>896</v>
      </c>
      <c r="E898" s="45" t="s">
        <v>897</v>
      </c>
      <c r="F898" s="25" t="s">
        <v>17</v>
      </c>
      <c r="G898" s="26">
        <v>3</v>
      </c>
      <c r="H898" s="26">
        <v>48.64</v>
      </c>
      <c r="I898" s="26" t="s">
        <v>37</v>
      </c>
      <c r="J898" s="36">
        <v>59.4</v>
      </c>
      <c r="K898" s="26">
        <f>ROUND($G$898*$M$898,2)</f>
        <v>178.2</v>
      </c>
      <c r="L898" s="27">
        <f>ROUND($K$898/$E$6,3)</f>
        <v>0</v>
      </c>
      <c r="M898" s="23">
        <f>ROUND($J$898,2)</f>
        <v>59.4</v>
      </c>
    </row>
    <row r="899" spans="1:13" ht="23" x14ac:dyDescent="0.35">
      <c r="A899" s="22" t="s">
        <v>31</v>
      </c>
      <c r="B899" s="25" t="s">
        <v>2105</v>
      </c>
      <c r="C899" s="24" t="s">
        <v>39</v>
      </c>
      <c r="D899" s="24" t="s">
        <v>2106</v>
      </c>
      <c r="E899" s="45" t="s">
        <v>2107</v>
      </c>
      <c r="F899" s="25" t="s">
        <v>17</v>
      </c>
      <c r="G899" s="26">
        <v>1</v>
      </c>
      <c r="H899" s="26">
        <v>41.34</v>
      </c>
      <c r="I899" s="26" t="s">
        <v>37</v>
      </c>
      <c r="J899" s="36">
        <v>50.48</v>
      </c>
      <c r="K899" s="26">
        <f>ROUND($G$899*$M$899,2)</f>
        <v>50.48</v>
      </c>
      <c r="L899" s="27">
        <f>ROUND($K$899/$E$6,3)</f>
        <v>0</v>
      </c>
      <c r="M899" s="23">
        <f>ROUND($J$899,2)</f>
        <v>50.48</v>
      </c>
    </row>
    <row r="900" spans="1:13" ht="23" x14ac:dyDescent="0.35">
      <c r="A900" s="22" t="s">
        <v>31</v>
      </c>
      <c r="B900" s="25" t="s">
        <v>2108</v>
      </c>
      <c r="C900" s="24" t="s">
        <v>50</v>
      </c>
      <c r="D900" s="24" t="s">
        <v>2109</v>
      </c>
      <c r="E900" s="45" t="s">
        <v>2110</v>
      </c>
      <c r="F900" s="25" t="s">
        <v>17</v>
      </c>
      <c r="G900" s="26">
        <v>2</v>
      </c>
      <c r="H900" s="26">
        <v>27.24</v>
      </c>
      <c r="I900" s="26" t="s">
        <v>37</v>
      </c>
      <c r="J900" s="36">
        <v>33.270000000000003</v>
      </c>
      <c r="K900" s="26">
        <f>ROUND($G$900*$M$900,2)</f>
        <v>66.540000000000006</v>
      </c>
      <c r="L900" s="27">
        <f>ROUND($K$900/$E$6,3)</f>
        <v>0</v>
      </c>
      <c r="M900" s="23">
        <f>ROUND($J$900,2)</f>
        <v>33.270000000000003</v>
      </c>
    </row>
    <row r="901" spans="1:13" ht="23" x14ac:dyDescent="0.35">
      <c r="A901" s="22" t="s">
        <v>31</v>
      </c>
      <c r="B901" s="25" t="s">
        <v>2111</v>
      </c>
      <c r="C901" s="24" t="s">
        <v>33</v>
      </c>
      <c r="D901" s="24" t="s">
        <v>916</v>
      </c>
      <c r="E901" s="45" t="s">
        <v>917</v>
      </c>
      <c r="F901" s="25" t="s">
        <v>17</v>
      </c>
      <c r="G901" s="26">
        <v>19</v>
      </c>
      <c r="H901" s="26">
        <v>11.99</v>
      </c>
      <c r="I901" s="26" t="s">
        <v>37</v>
      </c>
      <c r="J901" s="36">
        <v>14.64</v>
      </c>
      <c r="K901" s="26">
        <f>ROUND($G$901*$M$901,2)</f>
        <v>278.16000000000003</v>
      </c>
      <c r="L901" s="27">
        <f>ROUND($K$901/$E$6,3)</f>
        <v>0</v>
      </c>
      <c r="M901" s="23">
        <f>ROUND($J$901,2)</f>
        <v>14.64</v>
      </c>
    </row>
    <row r="902" spans="1:13" x14ac:dyDescent="0.35">
      <c r="A902" s="22" t="s">
        <v>175</v>
      </c>
      <c r="B902" s="41" t="s">
        <v>2112</v>
      </c>
      <c r="C902" s="42"/>
      <c r="D902" s="42" t="s">
        <v>26</v>
      </c>
      <c r="E902" s="50" t="s">
        <v>2033</v>
      </c>
      <c r="F902" s="41"/>
      <c r="G902" s="43"/>
      <c r="H902" s="43"/>
      <c r="I902" s="43"/>
      <c r="J902" s="43"/>
      <c r="K902" s="43">
        <f>SUBTOTAL(9, $K$903:$K$906)</f>
        <v>16957.13</v>
      </c>
      <c r="L902" s="44">
        <f>ROUND($K$902/$E$6,3)</f>
        <v>1E-3</v>
      </c>
      <c r="M902" s="23">
        <v>0</v>
      </c>
    </row>
    <row r="903" spans="1:13" ht="23" x14ac:dyDescent="0.35">
      <c r="A903" s="22" t="s">
        <v>31</v>
      </c>
      <c r="B903" s="25" t="s">
        <v>2113</v>
      </c>
      <c r="C903" s="24" t="s">
        <v>50</v>
      </c>
      <c r="D903" s="24" t="s">
        <v>2035</v>
      </c>
      <c r="E903" s="45" t="s">
        <v>2036</v>
      </c>
      <c r="F903" s="25" t="s">
        <v>17</v>
      </c>
      <c r="G903" s="26">
        <v>13</v>
      </c>
      <c r="H903" s="26">
        <v>840.23</v>
      </c>
      <c r="I903" s="26" t="s">
        <v>37</v>
      </c>
      <c r="J903" s="36">
        <v>1026.0899999999999</v>
      </c>
      <c r="K903" s="26">
        <f>ROUND($G$903*$M$903,2)</f>
        <v>13339.17</v>
      </c>
      <c r="L903" s="27">
        <f>ROUND($K$903/$E$6,3)</f>
        <v>1E-3</v>
      </c>
      <c r="M903" s="23">
        <f>ROUND($J$903,2)</f>
        <v>1026.0899999999999</v>
      </c>
    </row>
    <row r="904" spans="1:13" ht="34.5" x14ac:dyDescent="0.35">
      <c r="A904" s="22" t="s">
        <v>31</v>
      </c>
      <c r="B904" s="25" t="s">
        <v>2114</v>
      </c>
      <c r="C904" s="24" t="s">
        <v>50</v>
      </c>
      <c r="D904" s="24" t="s">
        <v>919</v>
      </c>
      <c r="E904" s="45" t="s">
        <v>920</v>
      </c>
      <c r="F904" s="25" t="s">
        <v>17</v>
      </c>
      <c r="G904" s="26">
        <v>2</v>
      </c>
      <c r="H904" s="26">
        <v>450.62</v>
      </c>
      <c r="I904" s="26" t="s">
        <v>37</v>
      </c>
      <c r="J904" s="36">
        <v>550.29999999999995</v>
      </c>
      <c r="K904" s="26">
        <f>ROUND($G$904*$M$904,2)</f>
        <v>1100.5999999999999</v>
      </c>
      <c r="L904" s="27">
        <f>ROUND($K$904/$E$6,3)</f>
        <v>0</v>
      </c>
      <c r="M904" s="23">
        <f>ROUND($J$904,2)</f>
        <v>550.29999999999995</v>
      </c>
    </row>
    <row r="905" spans="1:13" ht="46" x14ac:dyDescent="0.35">
      <c r="A905" s="22" t="s">
        <v>31</v>
      </c>
      <c r="B905" s="25" t="s">
        <v>2115</v>
      </c>
      <c r="C905" s="24" t="s">
        <v>50</v>
      </c>
      <c r="D905" s="24" t="s">
        <v>2116</v>
      </c>
      <c r="E905" s="45" t="s">
        <v>2117</v>
      </c>
      <c r="F905" s="25" t="s">
        <v>17</v>
      </c>
      <c r="G905" s="26">
        <v>2</v>
      </c>
      <c r="H905" s="26">
        <v>347.9</v>
      </c>
      <c r="I905" s="26" t="s">
        <v>37</v>
      </c>
      <c r="J905" s="36">
        <v>424.86</v>
      </c>
      <c r="K905" s="26">
        <f>ROUND($G$905*$M$905,2)</f>
        <v>849.72</v>
      </c>
      <c r="L905" s="27">
        <f>ROUND($K$905/$E$6,3)</f>
        <v>0</v>
      </c>
      <c r="M905" s="23">
        <f>ROUND($J$905,2)</f>
        <v>424.86</v>
      </c>
    </row>
    <row r="906" spans="1:13" ht="46" x14ac:dyDescent="0.35">
      <c r="A906" s="22" t="s">
        <v>31</v>
      </c>
      <c r="B906" s="25" t="s">
        <v>2118</v>
      </c>
      <c r="C906" s="24" t="s">
        <v>50</v>
      </c>
      <c r="D906" s="24" t="s">
        <v>800</v>
      </c>
      <c r="E906" s="45" t="s">
        <v>2119</v>
      </c>
      <c r="F906" s="25" t="s">
        <v>17</v>
      </c>
      <c r="G906" s="26">
        <v>2</v>
      </c>
      <c r="H906" s="26">
        <v>682.79</v>
      </c>
      <c r="I906" s="26" t="s">
        <v>37</v>
      </c>
      <c r="J906" s="36">
        <v>833.82</v>
      </c>
      <c r="K906" s="26">
        <f>ROUND($G$906*$M$906,2)</f>
        <v>1667.64</v>
      </c>
      <c r="L906" s="27">
        <f>ROUND($K$906/$E$6,3)</f>
        <v>0</v>
      </c>
      <c r="M906" s="23">
        <f>ROUND($J$906,2)</f>
        <v>833.82</v>
      </c>
    </row>
    <row r="907" spans="1:13" x14ac:dyDescent="0.35">
      <c r="A907" s="22" t="s">
        <v>175</v>
      </c>
      <c r="B907" s="41" t="s">
        <v>2120</v>
      </c>
      <c r="C907" s="42"/>
      <c r="D907" s="42" t="s">
        <v>26</v>
      </c>
      <c r="E907" s="50" t="s">
        <v>930</v>
      </c>
      <c r="F907" s="41"/>
      <c r="G907" s="43"/>
      <c r="H907" s="43"/>
      <c r="I907" s="43"/>
      <c r="J907" s="43"/>
      <c r="K907" s="43">
        <f>SUBTOTAL(9, $K$908:$K$908)</f>
        <v>47893.9</v>
      </c>
      <c r="L907" s="44">
        <f>ROUND($K$907/$E$6,3)</f>
        <v>3.0000000000000001E-3</v>
      </c>
      <c r="M907" s="23">
        <v>0</v>
      </c>
    </row>
    <row r="908" spans="1:13" ht="34.5" x14ac:dyDescent="0.35">
      <c r="A908" s="22" t="s">
        <v>31</v>
      </c>
      <c r="B908" s="25" t="s">
        <v>2121</v>
      </c>
      <c r="C908" s="24" t="s">
        <v>50</v>
      </c>
      <c r="D908" s="24" t="s">
        <v>2122</v>
      </c>
      <c r="E908" s="45" t="s">
        <v>2123</v>
      </c>
      <c r="F908" s="25" t="s">
        <v>17</v>
      </c>
      <c r="G908" s="26">
        <v>1</v>
      </c>
      <c r="H908" s="26">
        <v>39218.720000000001</v>
      </c>
      <c r="I908" s="26" t="s">
        <v>37</v>
      </c>
      <c r="J908" s="36">
        <v>47893.9</v>
      </c>
      <c r="K908" s="26">
        <f>ROUND($G$908*$M$908,2)</f>
        <v>47893.9</v>
      </c>
      <c r="L908" s="27">
        <f>ROUND($K$908/$E$6,3)</f>
        <v>3.0000000000000001E-3</v>
      </c>
      <c r="M908" s="23">
        <f>ROUND($J$908,2)</f>
        <v>47893.9</v>
      </c>
    </row>
    <row r="909" spans="1:13" x14ac:dyDescent="0.35">
      <c r="A909" s="22" t="s">
        <v>175</v>
      </c>
      <c r="B909" s="41" t="s">
        <v>2124</v>
      </c>
      <c r="C909" s="42"/>
      <c r="D909" s="42" t="s">
        <v>26</v>
      </c>
      <c r="E909" s="50" t="s">
        <v>2125</v>
      </c>
      <c r="F909" s="41"/>
      <c r="G909" s="43"/>
      <c r="H909" s="43"/>
      <c r="I909" s="43"/>
      <c r="J909" s="43"/>
      <c r="K909" s="43">
        <f>SUBTOTAL(9, $K$910:$K$910)</f>
        <v>11634.71</v>
      </c>
      <c r="L909" s="44">
        <f>ROUND($K$909/$E$6,3)</f>
        <v>1E-3</v>
      </c>
      <c r="M909" s="23">
        <v>0</v>
      </c>
    </row>
    <row r="910" spans="1:13" ht="23" x14ac:dyDescent="0.35">
      <c r="A910" s="22" t="s">
        <v>31</v>
      </c>
      <c r="B910" s="25" t="s">
        <v>2126</v>
      </c>
      <c r="C910" s="24" t="s">
        <v>50</v>
      </c>
      <c r="D910" s="24" t="s">
        <v>2127</v>
      </c>
      <c r="E910" s="45" t="s">
        <v>2128</v>
      </c>
      <c r="F910" s="25" t="s">
        <v>36</v>
      </c>
      <c r="G910" s="26">
        <v>8.3800000000000008</v>
      </c>
      <c r="H910" s="26">
        <v>1136.9100000000001</v>
      </c>
      <c r="I910" s="26" t="s">
        <v>37</v>
      </c>
      <c r="J910" s="36">
        <v>1388.39</v>
      </c>
      <c r="K910" s="26">
        <f>ROUND($G$910*$M$910,2)</f>
        <v>11634.71</v>
      </c>
      <c r="L910" s="27">
        <f>ROUND($K$910/$E$6,3)</f>
        <v>1E-3</v>
      </c>
      <c r="M910" s="23">
        <f>ROUND($J$910,2)</f>
        <v>1388.39</v>
      </c>
    </row>
    <row r="911" spans="1:13" x14ac:dyDescent="0.35">
      <c r="A911" s="22" t="s">
        <v>28</v>
      </c>
      <c r="B911" s="32" t="s">
        <v>2129</v>
      </c>
      <c r="C911" s="33"/>
      <c r="D911" s="33" t="s">
        <v>26</v>
      </c>
      <c r="E911" s="48" t="s">
        <v>938</v>
      </c>
      <c r="F911" s="32"/>
      <c r="G911" s="34"/>
      <c r="H911" s="34"/>
      <c r="I911" s="34"/>
      <c r="J911" s="34"/>
      <c r="K911" s="34">
        <f>SUBTOTAL(9, $K$912:$K$943)</f>
        <v>104877.79999999999</v>
      </c>
      <c r="L911" s="35">
        <f>ROUND($K$911/$E$6,3)</f>
        <v>6.0000000000000001E-3</v>
      </c>
      <c r="M911" s="23">
        <v>0</v>
      </c>
    </row>
    <row r="912" spans="1:13" ht="34.5" x14ac:dyDescent="0.35">
      <c r="A912" s="22" t="s">
        <v>31</v>
      </c>
      <c r="B912" s="25" t="s">
        <v>2130</v>
      </c>
      <c r="C912" s="24" t="s">
        <v>39</v>
      </c>
      <c r="D912" s="24" t="s">
        <v>940</v>
      </c>
      <c r="E912" s="45" t="s">
        <v>941</v>
      </c>
      <c r="F912" s="25" t="s">
        <v>17</v>
      </c>
      <c r="G912" s="26">
        <v>11</v>
      </c>
      <c r="H912" s="26">
        <v>529.36</v>
      </c>
      <c r="I912" s="26" t="s">
        <v>37</v>
      </c>
      <c r="J912" s="36">
        <v>646.45000000000005</v>
      </c>
      <c r="K912" s="26">
        <f>ROUND($G$912*$M$912,2)</f>
        <v>7110.95</v>
      </c>
      <c r="L912" s="27">
        <f>ROUND($K$912/$E$6,3)</f>
        <v>0</v>
      </c>
      <c r="M912" s="23">
        <f>ROUND($J$912,2)</f>
        <v>646.45000000000005</v>
      </c>
    </row>
    <row r="913" spans="1:13" ht="34.5" x14ac:dyDescent="0.35">
      <c r="A913" s="22" t="s">
        <v>31</v>
      </c>
      <c r="B913" s="25" t="s">
        <v>2131</v>
      </c>
      <c r="C913" s="24" t="s">
        <v>50</v>
      </c>
      <c r="D913" s="24" t="s">
        <v>943</v>
      </c>
      <c r="E913" s="45" t="s">
        <v>944</v>
      </c>
      <c r="F913" s="25" t="s">
        <v>17</v>
      </c>
      <c r="G913" s="26">
        <v>8</v>
      </c>
      <c r="H913" s="26">
        <v>1203.77</v>
      </c>
      <c r="I913" s="26" t="s">
        <v>37</v>
      </c>
      <c r="J913" s="36">
        <v>1470.04</v>
      </c>
      <c r="K913" s="26">
        <f>ROUND($G$913*$M$913,2)</f>
        <v>11760.32</v>
      </c>
      <c r="L913" s="27">
        <f>ROUND($K$913/$E$6,3)</f>
        <v>1E-3</v>
      </c>
      <c r="M913" s="23">
        <f>ROUND($J$913,2)</f>
        <v>1470.04</v>
      </c>
    </row>
    <row r="914" spans="1:13" ht="23" x14ac:dyDescent="0.35">
      <c r="A914" s="22" t="s">
        <v>31</v>
      </c>
      <c r="B914" s="25" t="s">
        <v>2132</v>
      </c>
      <c r="C914" s="24" t="s">
        <v>39</v>
      </c>
      <c r="D914" s="24" t="s">
        <v>949</v>
      </c>
      <c r="E914" s="45" t="s">
        <v>950</v>
      </c>
      <c r="F914" s="25" t="s">
        <v>17</v>
      </c>
      <c r="G914" s="26">
        <v>19</v>
      </c>
      <c r="H914" s="26">
        <v>51.46</v>
      </c>
      <c r="I914" s="26" t="s">
        <v>37</v>
      </c>
      <c r="J914" s="36">
        <v>62.84</v>
      </c>
      <c r="K914" s="26">
        <f>ROUND($G$914*$M$914,2)</f>
        <v>1193.96</v>
      </c>
      <c r="L914" s="27">
        <f>ROUND($K$914/$E$6,3)</f>
        <v>0</v>
      </c>
      <c r="M914" s="23">
        <f>ROUND($J$914,2)</f>
        <v>62.84</v>
      </c>
    </row>
    <row r="915" spans="1:13" ht="23" x14ac:dyDescent="0.35">
      <c r="A915" s="22" t="s">
        <v>31</v>
      </c>
      <c r="B915" s="25" t="s">
        <v>2133</v>
      </c>
      <c r="C915" s="24" t="s">
        <v>39</v>
      </c>
      <c r="D915" s="24" t="s">
        <v>2134</v>
      </c>
      <c r="E915" s="45" t="s">
        <v>2135</v>
      </c>
      <c r="F915" s="25" t="s">
        <v>17</v>
      </c>
      <c r="G915" s="26">
        <v>5</v>
      </c>
      <c r="H915" s="26">
        <v>694.67</v>
      </c>
      <c r="I915" s="26" t="s">
        <v>37</v>
      </c>
      <c r="J915" s="36">
        <v>848.33</v>
      </c>
      <c r="K915" s="26">
        <f>ROUND($G$915*$M$915,2)</f>
        <v>4241.6499999999996</v>
      </c>
      <c r="L915" s="27">
        <f>ROUND($K$915/$E$6,3)</f>
        <v>0</v>
      </c>
      <c r="M915" s="23">
        <f>ROUND($J$915,2)</f>
        <v>848.33</v>
      </c>
    </row>
    <row r="916" spans="1:13" ht="34.5" x14ac:dyDescent="0.35">
      <c r="A916" s="22" t="s">
        <v>31</v>
      </c>
      <c r="B916" s="25" t="s">
        <v>2136</v>
      </c>
      <c r="C916" s="24" t="s">
        <v>39</v>
      </c>
      <c r="D916" s="24" t="s">
        <v>2137</v>
      </c>
      <c r="E916" s="45" t="s">
        <v>2138</v>
      </c>
      <c r="F916" s="25" t="s">
        <v>17</v>
      </c>
      <c r="G916" s="26">
        <v>19</v>
      </c>
      <c r="H916" s="26">
        <v>233.91</v>
      </c>
      <c r="I916" s="26" t="s">
        <v>37</v>
      </c>
      <c r="J916" s="36">
        <v>285.64999999999998</v>
      </c>
      <c r="K916" s="26">
        <f>ROUND($G$916*$M$916,2)</f>
        <v>5427.35</v>
      </c>
      <c r="L916" s="27">
        <f>ROUND($K$916/$E$6,3)</f>
        <v>0</v>
      </c>
      <c r="M916" s="23">
        <f>ROUND($J$916,2)</f>
        <v>285.64999999999998</v>
      </c>
    </row>
    <row r="917" spans="1:13" ht="23" x14ac:dyDescent="0.35">
      <c r="A917" s="22" t="s">
        <v>31</v>
      </c>
      <c r="B917" s="25" t="s">
        <v>2139</v>
      </c>
      <c r="C917" s="24" t="s">
        <v>50</v>
      </c>
      <c r="D917" s="24" t="s">
        <v>2140</v>
      </c>
      <c r="E917" s="45" t="s">
        <v>2141</v>
      </c>
      <c r="F917" s="25" t="s">
        <v>17</v>
      </c>
      <c r="G917" s="26">
        <v>14</v>
      </c>
      <c r="H917" s="26">
        <v>197.38</v>
      </c>
      <c r="I917" s="26" t="s">
        <v>37</v>
      </c>
      <c r="J917" s="36">
        <v>241.04</v>
      </c>
      <c r="K917" s="26">
        <f>ROUND($G$917*$M$917,2)</f>
        <v>3374.56</v>
      </c>
      <c r="L917" s="27">
        <f>ROUND($K$917/$E$6,3)</f>
        <v>0</v>
      </c>
      <c r="M917" s="23">
        <f>ROUND($J$917,2)</f>
        <v>241.04</v>
      </c>
    </row>
    <row r="918" spans="1:13" ht="23" x14ac:dyDescent="0.35">
      <c r="A918" s="22" t="s">
        <v>31</v>
      </c>
      <c r="B918" s="25" t="s">
        <v>2142</v>
      </c>
      <c r="C918" s="24" t="s">
        <v>50</v>
      </c>
      <c r="D918" s="24" t="s">
        <v>973</v>
      </c>
      <c r="E918" s="45" t="s">
        <v>974</v>
      </c>
      <c r="F918" s="25" t="s">
        <v>17</v>
      </c>
      <c r="G918" s="26">
        <v>2</v>
      </c>
      <c r="H918" s="26">
        <v>721.67</v>
      </c>
      <c r="I918" s="26" t="s">
        <v>37</v>
      </c>
      <c r="J918" s="36">
        <v>881.3</v>
      </c>
      <c r="K918" s="26">
        <f>ROUND($G$918*$M$918,2)</f>
        <v>1762.6</v>
      </c>
      <c r="L918" s="27">
        <f>ROUND($K$918/$E$6,3)</f>
        <v>0</v>
      </c>
      <c r="M918" s="23">
        <f>ROUND($J$918,2)</f>
        <v>881.3</v>
      </c>
    </row>
    <row r="919" spans="1:13" ht="23" x14ac:dyDescent="0.35">
      <c r="A919" s="22" t="s">
        <v>31</v>
      </c>
      <c r="B919" s="25" t="s">
        <v>2143</v>
      </c>
      <c r="C919" s="24" t="s">
        <v>50</v>
      </c>
      <c r="D919" s="24" t="s">
        <v>2144</v>
      </c>
      <c r="E919" s="45" t="s">
        <v>2145</v>
      </c>
      <c r="F919" s="25" t="s">
        <v>17</v>
      </c>
      <c r="G919" s="26">
        <v>3</v>
      </c>
      <c r="H919" s="26">
        <v>1294.02</v>
      </c>
      <c r="I919" s="26" t="s">
        <v>37</v>
      </c>
      <c r="J919" s="36">
        <v>1580.26</v>
      </c>
      <c r="K919" s="26">
        <f>ROUND($G$919*$M$919,2)</f>
        <v>4740.78</v>
      </c>
      <c r="L919" s="27">
        <f>ROUND($K$919/$E$6,3)</f>
        <v>0</v>
      </c>
      <c r="M919" s="23">
        <f>ROUND($J$919,2)</f>
        <v>1580.26</v>
      </c>
    </row>
    <row r="920" spans="1:13" ht="23" x14ac:dyDescent="0.35">
      <c r="A920" s="22" t="s">
        <v>31</v>
      </c>
      <c r="B920" s="25" t="s">
        <v>2146</v>
      </c>
      <c r="C920" s="24" t="s">
        <v>50</v>
      </c>
      <c r="D920" s="24" t="s">
        <v>958</v>
      </c>
      <c r="E920" s="45" t="s">
        <v>959</v>
      </c>
      <c r="F920" s="25" t="s">
        <v>17</v>
      </c>
      <c r="G920" s="26">
        <v>6</v>
      </c>
      <c r="H920" s="26">
        <v>201.99</v>
      </c>
      <c r="I920" s="26" t="s">
        <v>37</v>
      </c>
      <c r="J920" s="36">
        <v>246.67</v>
      </c>
      <c r="K920" s="26">
        <f>ROUND($G$920*$M$920,2)</f>
        <v>1480.02</v>
      </c>
      <c r="L920" s="27">
        <f>ROUND($K$920/$E$6,3)</f>
        <v>0</v>
      </c>
      <c r="M920" s="23">
        <f>ROUND($J$920,2)</f>
        <v>246.67</v>
      </c>
    </row>
    <row r="921" spans="1:13" ht="23" x14ac:dyDescent="0.35">
      <c r="A921" s="22" t="s">
        <v>31</v>
      </c>
      <c r="B921" s="25" t="s">
        <v>2147</v>
      </c>
      <c r="C921" s="24" t="s">
        <v>39</v>
      </c>
      <c r="D921" s="24" t="s">
        <v>2148</v>
      </c>
      <c r="E921" s="45" t="s">
        <v>2149</v>
      </c>
      <c r="F921" s="25" t="s">
        <v>17</v>
      </c>
      <c r="G921" s="26">
        <v>1</v>
      </c>
      <c r="H921" s="26">
        <v>159.43</v>
      </c>
      <c r="I921" s="26" t="s">
        <v>37</v>
      </c>
      <c r="J921" s="36">
        <v>194.7</v>
      </c>
      <c r="K921" s="26">
        <f>ROUND($G$921*$M$921,2)</f>
        <v>194.7</v>
      </c>
      <c r="L921" s="27">
        <f>ROUND($K$921/$E$6,3)</f>
        <v>0</v>
      </c>
      <c r="M921" s="23">
        <f>ROUND($J$921,2)</f>
        <v>194.7</v>
      </c>
    </row>
    <row r="922" spans="1:13" ht="23" x14ac:dyDescent="0.35">
      <c r="A922" s="22" t="s">
        <v>31</v>
      </c>
      <c r="B922" s="25" t="s">
        <v>2150</v>
      </c>
      <c r="C922" s="24" t="s">
        <v>50</v>
      </c>
      <c r="D922" s="24" t="s">
        <v>2151</v>
      </c>
      <c r="E922" s="45" t="s">
        <v>2152</v>
      </c>
      <c r="F922" s="25" t="s">
        <v>17</v>
      </c>
      <c r="G922" s="26">
        <v>8</v>
      </c>
      <c r="H922" s="26">
        <v>581.01</v>
      </c>
      <c r="I922" s="26" t="s">
        <v>37</v>
      </c>
      <c r="J922" s="36">
        <v>709.53</v>
      </c>
      <c r="K922" s="26">
        <f>ROUND($G$922*$M$922,2)</f>
        <v>5676.24</v>
      </c>
      <c r="L922" s="27">
        <f>ROUND($K$922/$E$6,3)</f>
        <v>0</v>
      </c>
      <c r="M922" s="23">
        <f>ROUND($J$922,2)</f>
        <v>709.53</v>
      </c>
    </row>
    <row r="923" spans="1:13" ht="23" x14ac:dyDescent="0.35">
      <c r="A923" s="22" t="s">
        <v>31</v>
      </c>
      <c r="B923" s="25" t="s">
        <v>2153</v>
      </c>
      <c r="C923" s="24" t="s">
        <v>39</v>
      </c>
      <c r="D923" s="24" t="s">
        <v>967</v>
      </c>
      <c r="E923" s="45" t="s">
        <v>2154</v>
      </c>
      <c r="F923" s="25" t="s">
        <v>17</v>
      </c>
      <c r="G923" s="26">
        <v>2</v>
      </c>
      <c r="H923" s="26">
        <v>771.1</v>
      </c>
      <c r="I923" s="26" t="s">
        <v>37</v>
      </c>
      <c r="J923" s="36">
        <v>941.67</v>
      </c>
      <c r="K923" s="26">
        <f>ROUND($G$923*$M$923,2)</f>
        <v>1883.34</v>
      </c>
      <c r="L923" s="27">
        <f>ROUND($K$923/$E$6,3)</f>
        <v>0</v>
      </c>
      <c r="M923" s="23">
        <f>ROUND($J$923,2)</f>
        <v>941.67</v>
      </c>
    </row>
    <row r="924" spans="1:13" ht="23" x14ac:dyDescent="0.35">
      <c r="A924" s="22" t="s">
        <v>31</v>
      </c>
      <c r="B924" s="25" t="s">
        <v>2155</v>
      </c>
      <c r="C924" s="24" t="s">
        <v>39</v>
      </c>
      <c r="D924" s="24" t="s">
        <v>1006</v>
      </c>
      <c r="E924" s="45" t="s">
        <v>1007</v>
      </c>
      <c r="F924" s="25" t="s">
        <v>17</v>
      </c>
      <c r="G924" s="26">
        <v>10</v>
      </c>
      <c r="H924" s="26">
        <v>109.82</v>
      </c>
      <c r="I924" s="26" t="s">
        <v>37</v>
      </c>
      <c r="J924" s="36">
        <v>134.11000000000001</v>
      </c>
      <c r="K924" s="26">
        <f>ROUND($G$924*$M$924,2)</f>
        <v>1341.1</v>
      </c>
      <c r="L924" s="27">
        <f>ROUND($K$924/$E$6,3)</f>
        <v>0</v>
      </c>
      <c r="M924" s="23">
        <f>ROUND($J$924,2)</f>
        <v>134.11000000000001</v>
      </c>
    </row>
    <row r="925" spans="1:13" ht="23" x14ac:dyDescent="0.35">
      <c r="A925" s="22" t="s">
        <v>31</v>
      </c>
      <c r="B925" s="25" t="s">
        <v>2156</v>
      </c>
      <c r="C925" s="24" t="s">
        <v>50</v>
      </c>
      <c r="D925" s="24" t="s">
        <v>2157</v>
      </c>
      <c r="E925" s="45" t="s">
        <v>2158</v>
      </c>
      <c r="F925" s="25" t="s">
        <v>17</v>
      </c>
      <c r="G925" s="26">
        <v>2</v>
      </c>
      <c r="H925" s="26">
        <v>49.68</v>
      </c>
      <c r="I925" s="26" t="s">
        <v>37</v>
      </c>
      <c r="J925" s="36">
        <v>60.67</v>
      </c>
      <c r="K925" s="26">
        <f>ROUND($G$925*$M$925,2)</f>
        <v>121.34</v>
      </c>
      <c r="L925" s="27">
        <f>ROUND($K$925/$E$6,3)</f>
        <v>0</v>
      </c>
      <c r="M925" s="23">
        <f>ROUND($J$925,2)</f>
        <v>60.67</v>
      </c>
    </row>
    <row r="926" spans="1:13" ht="23" x14ac:dyDescent="0.35">
      <c r="A926" s="22" t="s">
        <v>31</v>
      </c>
      <c r="B926" s="25" t="s">
        <v>2159</v>
      </c>
      <c r="C926" s="24" t="s">
        <v>50</v>
      </c>
      <c r="D926" s="24" t="s">
        <v>1024</v>
      </c>
      <c r="E926" s="45" t="s">
        <v>1025</v>
      </c>
      <c r="F926" s="25" t="s">
        <v>17</v>
      </c>
      <c r="G926" s="26">
        <v>11</v>
      </c>
      <c r="H926" s="26">
        <v>74.290000000000006</v>
      </c>
      <c r="I926" s="26" t="s">
        <v>37</v>
      </c>
      <c r="J926" s="36">
        <v>90.72</v>
      </c>
      <c r="K926" s="26">
        <f>ROUND($G$926*$M$926,2)</f>
        <v>997.92</v>
      </c>
      <c r="L926" s="27">
        <f>ROUND($K$926/$E$6,3)</f>
        <v>0</v>
      </c>
      <c r="M926" s="23">
        <f>ROUND($J$926,2)</f>
        <v>90.72</v>
      </c>
    </row>
    <row r="927" spans="1:13" ht="23" x14ac:dyDescent="0.35">
      <c r="A927" s="22" t="s">
        <v>31</v>
      </c>
      <c r="B927" s="25" t="s">
        <v>2160</v>
      </c>
      <c r="C927" s="24" t="s">
        <v>50</v>
      </c>
      <c r="D927" s="24" t="s">
        <v>1033</v>
      </c>
      <c r="E927" s="45" t="s">
        <v>1034</v>
      </c>
      <c r="F927" s="25" t="s">
        <v>17</v>
      </c>
      <c r="G927" s="26">
        <v>8</v>
      </c>
      <c r="H927" s="26">
        <v>549.02</v>
      </c>
      <c r="I927" s="26" t="s">
        <v>37</v>
      </c>
      <c r="J927" s="36">
        <v>670.46</v>
      </c>
      <c r="K927" s="26">
        <f>ROUND($G$927*$M$927,2)</f>
        <v>5363.68</v>
      </c>
      <c r="L927" s="27">
        <f>ROUND($K$927/$E$6,3)</f>
        <v>0</v>
      </c>
      <c r="M927" s="23">
        <f>ROUND($J$927,2)</f>
        <v>670.46</v>
      </c>
    </row>
    <row r="928" spans="1:13" ht="23" x14ac:dyDescent="0.35">
      <c r="A928" s="22" t="s">
        <v>31</v>
      </c>
      <c r="B928" s="25" t="s">
        <v>2161</v>
      </c>
      <c r="C928" s="24" t="s">
        <v>50</v>
      </c>
      <c r="D928" s="24" t="s">
        <v>991</v>
      </c>
      <c r="E928" s="45" t="s">
        <v>992</v>
      </c>
      <c r="F928" s="25" t="s">
        <v>17</v>
      </c>
      <c r="G928" s="26">
        <v>2</v>
      </c>
      <c r="H928" s="26">
        <v>232.77</v>
      </c>
      <c r="I928" s="26" t="s">
        <v>37</v>
      </c>
      <c r="J928" s="36">
        <v>284.26</v>
      </c>
      <c r="K928" s="26">
        <f>ROUND($G$928*$M$928,2)</f>
        <v>568.52</v>
      </c>
      <c r="L928" s="27">
        <f>ROUND($K$928/$E$6,3)</f>
        <v>0</v>
      </c>
      <c r="M928" s="23">
        <f>ROUND($J$928,2)</f>
        <v>284.26</v>
      </c>
    </row>
    <row r="929" spans="1:13" ht="23" x14ac:dyDescent="0.35">
      <c r="A929" s="22" t="s">
        <v>31</v>
      </c>
      <c r="B929" s="25" t="s">
        <v>2162</v>
      </c>
      <c r="C929" s="24" t="s">
        <v>50</v>
      </c>
      <c r="D929" s="24" t="s">
        <v>2163</v>
      </c>
      <c r="E929" s="45" t="s">
        <v>2164</v>
      </c>
      <c r="F929" s="25" t="s">
        <v>17</v>
      </c>
      <c r="G929" s="26">
        <v>16</v>
      </c>
      <c r="H929" s="26">
        <v>206.66</v>
      </c>
      <c r="I929" s="26" t="s">
        <v>37</v>
      </c>
      <c r="J929" s="36">
        <v>252.37</v>
      </c>
      <c r="K929" s="26">
        <f>ROUND($G$929*$M$929,2)</f>
        <v>4037.92</v>
      </c>
      <c r="L929" s="27">
        <f>ROUND($K$929/$E$6,3)</f>
        <v>0</v>
      </c>
      <c r="M929" s="23">
        <f>ROUND($J$929,2)</f>
        <v>252.37</v>
      </c>
    </row>
    <row r="930" spans="1:13" ht="23" x14ac:dyDescent="0.35">
      <c r="A930" s="22" t="s">
        <v>31</v>
      </c>
      <c r="B930" s="25" t="s">
        <v>2165</v>
      </c>
      <c r="C930" s="24" t="s">
        <v>50</v>
      </c>
      <c r="D930" s="24" t="s">
        <v>2166</v>
      </c>
      <c r="E930" s="45" t="s">
        <v>2167</v>
      </c>
      <c r="F930" s="25" t="s">
        <v>17</v>
      </c>
      <c r="G930" s="26">
        <v>3</v>
      </c>
      <c r="H930" s="26">
        <v>184.5</v>
      </c>
      <c r="I930" s="26" t="s">
        <v>37</v>
      </c>
      <c r="J930" s="36">
        <v>225.31</v>
      </c>
      <c r="K930" s="26">
        <f>ROUND($G$930*$M$930,2)</f>
        <v>675.93</v>
      </c>
      <c r="L930" s="27">
        <f>ROUND($K$930/$E$6,3)</f>
        <v>0</v>
      </c>
      <c r="M930" s="23">
        <f>ROUND($J$930,2)</f>
        <v>225.31</v>
      </c>
    </row>
    <row r="931" spans="1:13" ht="23" x14ac:dyDescent="0.35">
      <c r="A931" s="22" t="s">
        <v>31</v>
      </c>
      <c r="B931" s="25" t="s">
        <v>2168</v>
      </c>
      <c r="C931" s="24" t="s">
        <v>50</v>
      </c>
      <c r="D931" s="24" t="s">
        <v>988</v>
      </c>
      <c r="E931" s="45" t="s">
        <v>989</v>
      </c>
      <c r="F931" s="25" t="s">
        <v>17</v>
      </c>
      <c r="G931" s="26">
        <v>20</v>
      </c>
      <c r="H931" s="26">
        <v>206.66</v>
      </c>
      <c r="I931" s="26" t="s">
        <v>37</v>
      </c>
      <c r="J931" s="36">
        <v>252.37</v>
      </c>
      <c r="K931" s="26">
        <f>ROUND($G$931*$M$931,2)</f>
        <v>5047.3999999999996</v>
      </c>
      <c r="L931" s="27">
        <f>ROUND($K$931/$E$6,3)</f>
        <v>0</v>
      </c>
      <c r="M931" s="23">
        <f>ROUND($J$931,2)</f>
        <v>252.37</v>
      </c>
    </row>
    <row r="932" spans="1:13" ht="23" x14ac:dyDescent="0.35">
      <c r="A932" s="22" t="s">
        <v>31</v>
      </c>
      <c r="B932" s="25" t="s">
        <v>2169</v>
      </c>
      <c r="C932" s="24" t="s">
        <v>50</v>
      </c>
      <c r="D932" s="24" t="s">
        <v>997</v>
      </c>
      <c r="E932" s="45" t="s">
        <v>998</v>
      </c>
      <c r="F932" s="25" t="s">
        <v>17</v>
      </c>
      <c r="G932" s="26">
        <v>8</v>
      </c>
      <c r="H932" s="26">
        <v>495.42</v>
      </c>
      <c r="I932" s="26" t="s">
        <v>37</v>
      </c>
      <c r="J932" s="36">
        <v>605.01</v>
      </c>
      <c r="K932" s="26">
        <f>ROUND($G$932*$M$932,2)</f>
        <v>4840.08</v>
      </c>
      <c r="L932" s="27">
        <f>ROUND($K$932/$E$6,3)</f>
        <v>0</v>
      </c>
      <c r="M932" s="23">
        <f>ROUND($J$932,2)</f>
        <v>605.01</v>
      </c>
    </row>
    <row r="933" spans="1:13" ht="23" x14ac:dyDescent="0.35">
      <c r="A933" s="22" t="s">
        <v>31</v>
      </c>
      <c r="B933" s="25" t="s">
        <v>2170</v>
      </c>
      <c r="C933" s="24" t="s">
        <v>39</v>
      </c>
      <c r="D933" s="24" t="s">
        <v>1027</v>
      </c>
      <c r="E933" s="45" t="s">
        <v>1028</v>
      </c>
      <c r="F933" s="25" t="s">
        <v>17</v>
      </c>
      <c r="G933" s="26">
        <v>19</v>
      </c>
      <c r="H933" s="26">
        <v>71.91</v>
      </c>
      <c r="I933" s="26" t="s">
        <v>37</v>
      </c>
      <c r="J933" s="36">
        <v>87.82</v>
      </c>
      <c r="K933" s="26">
        <f>ROUND($G$933*$M$933,2)</f>
        <v>1668.58</v>
      </c>
      <c r="L933" s="27">
        <f>ROUND($K$933/$E$6,3)</f>
        <v>0</v>
      </c>
      <c r="M933" s="23">
        <f>ROUND($J$933,2)</f>
        <v>87.82</v>
      </c>
    </row>
    <row r="934" spans="1:13" ht="23" x14ac:dyDescent="0.35">
      <c r="A934" s="22" t="s">
        <v>31</v>
      </c>
      <c r="B934" s="25" t="s">
        <v>2171</v>
      </c>
      <c r="C934" s="24" t="s">
        <v>50</v>
      </c>
      <c r="D934" s="24" t="s">
        <v>1021</v>
      </c>
      <c r="E934" s="45" t="s">
        <v>1022</v>
      </c>
      <c r="F934" s="25" t="s">
        <v>17</v>
      </c>
      <c r="G934" s="26">
        <v>22</v>
      </c>
      <c r="H934" s="26">
        <v>92.27</v>
      </c>
      <c r="I934" s="26" t="s">
        <v>37</v>
      </c>
      <c r="J934" s="36">
        <v>112.68</v>
      </c>
      <c r="K934" s="26">
        <f>ROUND($G$934*$M$934,2)</f>
        <v>2478.96</v>
      </c>
      <c r="L934" s="27">
        <f>ROUND($K$934/$E$6,3)</f>
        <v>0</v>
      </c>
      <c r="M934" s="23">
        <f>ROUND($J$934,2)</f>
        <v>112.68</v>
      </c>
    </row>
    <row r="935" spans="1:13" ht="23" x14ac:dyDescent="0.35">
      <c r="A935" s="22" t="s">
        <v>31</v>
      </c>
      <c r="B935" s="25" t="s">
        <v>2172</v>
      </c>
      <c r="C935" s="24" t="s">
        <v>50</v>
      </c>
      <c r="D935" s="24" t="s">
        <v>1036</v>
      </c>
      <c r="E935" s="45" t="s">
        <v>1037</v>
      </c>
      <c r="F935" s="25" t="s">
        <v>17</v>
      </c>
      <c r="G935" s="26">
        <v>10</v>
      </c>
      <c r="H935" s="26">
        <v>61.26</v>
      </c>
      <c r="I935" s="26" t="s">
        <v>37</v>
      </c>
      <c r="J935" s="36">
        <v>74.81</v>
      </c>
      <c r="K935" s="26">
        <f>ROUND($G$935*$M$935,2)</f>
        <v>748.1</v>
      </c>
      <c r="L935" s="27">
        <f>ROUND($K$935/$E$6,3)</f>
        <v>0</v>
      </c>
      <c r="M935" s="23">
        <f>ROUND($J$935,2)</f>
        <v>74.81</v>
      </c>
    </row>
    <row r="936" spans="1:13" ht="34.5" x14ac:dyDescent="0.35">
      <c r="A936" s="22" t="s">
        <v>31</v>
      </c>
      <c r="B936" s="25" t="s">
        <v>2173</v>
      </c>
      <c r="C936" s="24" t="s">
        <v>39</v>
      </c>
      <c r="D936" s="24" t="s">
        <v>979</v>
      </c>
      <c r="E936" s="45" t="s">
        <v>980</v>
      </c>
      <c r="F936" s="25" t="s">
        <v>17</v>
      </c>
      <c r="G936" s="26">
        <v>28</v>
      </c>
      <c r="H936" s="26">
        <v>68.52</v>
      </c>
      <c r="I936" s="26" t="s">
        <v>37</v>
      </c>
      <c r="J936" s="36">
        <v>83.68</v>
      </c>
      <c r="K936" s="26">
        <f>ROUND($G$936*$M$936,2)</f>
        <v>2343.04</v>
      </c>
      <c r="L936" s="27">
        <f>ROUND($K$936/$E$6,3)</f>
        <v>0</v>
      </c>
      <c r="M936" s="23">
        <f>ROUND($J$936,2)</f>
        <v>83.68</v>
      </c>
    </row>
    <row r="937" spans="1:13" ht="23" x14ac:dyDescent="0.35">
      <c r="A937" s="22" t="s">
        <v>31</v>
      </c>
      <c r="B937" s="25" t="s">
        <v>2174</v>
      </c>
      <c r="C937" s="24" t="s">
        <v>39</v>
      </c>
      <c r="D937" s="24" t="s">
        <v>982</v>
      </c>
      <c r="E937" s="45" t="s">
        <v>983</v>
      </c>
      <c r="F937" s="25" t="s">
        <v>17</v>
      </c>
      <c r="G937" s="26">
        <v>47</v>
      </c>
      <c r="H937" s="26">
        <v>12.63</v>
      </c>
      <c r="I937" s="26" t="s">
        <v>37</v>
      </c>
      <c r="J937" s="36">
        <v>15.42</v>
      </c>
      <c r="K937" s="26">
        <f>ROUND($G$937*$M$937,2)</f>
        <v>724.74</v>
      </c>
      <c r="L937" s="27">
        <f>ROUND($K$937/$E$6,3)</f>
        <v>0</v>
      </c>
      <c r="M937" s="23">
        <f>ROUND($J$937,2)</f>
        <v>15.42</v>
      </c>
    </row>
    <row r="938" spans="1:13" ht="23" x14ac:dyDescent="0.35">
      <c r="A938" s="22" t="s">
        <v>31</v>
      </c>
      <c r="B938" s="25" t="s">
        <v>2175</v>
      </c>
      <c r="C938" s="24" t="s">
        <v>39</v>
      </c>
      <c r="D938" s="24" t="s">
        <v>1003</v>
      </c>
      <c r="E938" s="45" t="s">
        <v>1004</v>
      </c>
      <c r="F938" s="25" t="s">
        <v>17</v>
      </c>
      <c r="G938" s="26">
        <v>44</v>
      </c>
      <c r="H938" s="26">
        <v>55.2</v>
      </c>
      <c r="I938" s="26" t="s">
        <v>37</v>
      </c>
      <c r="J938" s="36">
        <v>67.41</v>
      </c>
      <c r="K938" s="26">
        <f>ROUND($G$938*$M$938,2)</f>
        <v>2966.04</v>
      </c>
      <c r="L938" s="27">
        <f>ROUND($K$938/$E$6,3)</f>
        <v>0</v>
      </c>
      <c r="M938" s="23">
        <f>ROUND($J$938,2)</f>
        <v>67.41</v>
      </c>
    </row>
    <row r="939" spans="1:13" ht="23" x14ac:dyDescent="0.35">
      <c r="A939" s="22" t="s">
        <v>31</v>
      </c>
      <c r="B939" s="25" t="s">
        <v>2176</v>
      </c>
      <c r="C939" s="24" t="s">
        <v>39</v>
      </c>
      <c r="D939" s="24" t="s">
        <v>1015</v>
      </c>
      <c r="E939" s="45" t="s">
        <v>1016</v>
      </c>
      <c r="F939" s="25" t="s">
        <v>17</v>
      </c>
      <c r="G939" s="26">
        <v>16</v>
      </c>
      <c r="H939" s="26">
        <v>378.81</v>
      </c>
      <c r="I939" s="26" t="s">
        <v>37</v>
      </c>
      <c r="J939" s="36">
        <v>462.6</v>
      </c>
      <c r="K939" s="26">
        <f>ROUND($G$939*$M$939,2)</f>
        <v>7401.6</v>
      </c>
      <c r="L939" s="27">
        <f>ROUND($K$939/$E$6,3)</f>
        <v>0</v>
      </c>
      <c r="M939" s="23">
        <f>ROUND($J$939,2)</f>
        <v>462.6</v>
      </c>
    </row>
    <row r="940" spans="1:13" ht="23" x14ac:dyDescent="0.35">
      <c r="A940" s="22" t="s">
        <v>31</v>
      </c>
      <c r="B940" s="25" t="s">
        <v>2177</v>
      </c>
      <c r="C940" s="24" t="s">
        <v>39</v>
      </c>
      <c r="D940" s="24" t="s">
        <v>1012</v>
      </c>
      <c r="E940" s="45" t="s">
        <v>1013</v>
      </c>
      <c r="F940" s="25" t="s">
        <v>17</v>
      </c>
      <c r="G940" s="26">
        <v>14</v>
      </c>
      <c r="H940" s="26">
        <v>365.44</v>
      </c>
      <c r="I940" s="26" t="s">
        <v>37</v>
      </c>
      <c r="J940" s="36">
        <v>446.28</v>
      </c>
      <c r="K940" s="26">
        <f>ROUND($G$940*$M$940,2)</f>
        <v>6247.92</v>
      </c>
      <c r="L940" s="27">
        <f>ROUND($K$940/$E$6,3)</f>
        <v>0</v>
      </c>
      <c r="M940" s="23">
        <f>ROUND($J$940,2)</f>
        <v>446.28</v>
      </c>
    </row>
    <row r="941" spans="1:13" ht="23" x14ac:dyDescent="0.35">
      <c r="A941" s="22" t="s">
        <v>31</v>
      </c>
      <c r="B941" s="25" t="s">
        <v>2178</v>
      </c>
      <c r="C941" s="24" t="s">
        <v>50</v>
      </c>
      <c r="D941" s="24" t="s">
        <v>1009</v>
      </c>
      <c r="E941" s="45" t="s">
        <v>1010</v>
      </c>
      <c r="F941" s="25" t="s">
        <v>17</v>
      </c>
      <c r="G941" s="26">
        <v>16</v>
      </c>
      <c r="H941" s="26">
        <v>211.47</v>
      </c>
      <c r="I941" s="26" t="s">
        <v>37</v>
      </c>
      <c r="J941" s="36">
        <v>258.25</v>
      </c>
      <c r="K941" s="26">
        <f>ROUND($G$941*$M$941,2)</f>
        <v>4132</v>
      </c>
      <c r="L941" s="27">
        <f>ROUND($K$941/$E$6,3)</f>
        <v>0</v>
      </c>
      <c r="M941" s="23">
        <f>ROUND($J$941,2)</f>
        <v>258.25</v>
      </c>
    </row>
    <row r="942" spans="1:13" ht="34.5" x14ac:dyDescent="0.35">
      <c r="A942" s="22" t="s">
        <v>31</v>
      </c>
      <c r="B942" s="25" t="s">
        <v>2179</v>
      </c>
      <c r="C942" s="24" t="s">
        <v>39</v>
      </c>
      <c r="D942" s="24" t="s">
        <v>2180</v>
      </c>
      <c r="E942" s="45" t="s">
        <v>2181</v>
      </c>
      <c r="F942" s="25" t="s">
        <v>17</v>
      </c>
      <c r="G942" s="26">
        <v>2</v>
      </c>
      <c r="H942" s="26">
        <v>621.52</v>
      </c>
      <c r="I942" s="26" t="s">
        <v>37</v>
      </c>
      <c r="J942" s="36">
        <v>759</v>
      </c>
      <c r="K942" s="26">
        <f>ROUND($G$942*$M$942,2)</f>
        <v>1518</v>
      </c>
      <c r="L942" s="27">
        <f>ROUND($K$942/$E$6,3)</f>
        <v>0</v>
      </c>
      <c r="M942" s="23">
        <f>ROUND($J$942,2)</f>
        <v>759</v>
      </c>
    </row>
    <row r="943" spans="1:13" ht="23" x14ac:dyDescent="0.35">
      <c r="A943" s="22" t="s">
        <v>31</v>
      </c>
      <c r="B943" s="25" t="s">
        <v>2182</v>
      </c>
      <c r="C943" s="24" t="s">
        <v>39</v>
      </c>
      <c r="D943" s="24" t="s">
        <v>1018</v>
      </c>
      <c r="E943" s="45" t="s">
        <v>1019</v>
      </c>
      <c r="F943" s="25" t="s">
        <v>17</v>
      </c>
      <c r="G943" s="26">
        <v>2</v>
      </c>
      <c r="H943" s="26">
        <v>1149.8800000000001</v>
      </c>
      <c r="I943" s="26" t="s">
        <v>37</v>
      </c>
      <c r="J943" s="36">
        <v>1404.23</v>
      </c>
      <c r="K943" s="26">
        <f>ROUND($G$943*$M$943,2)</f>
        <v>2808.46</v>
      </c>
      <c r="L943" s="27">
        <f>ROUND($K$943/$E$6,3)</f>
        <v>0</v>
      </c>
      <c r="M943" s="23">
        <f>ROUND($J$943,2)</f>
        <v>1404.23</v>
      </c>
    </row>
    <row r="944" spans="1:13" x14ac:dyDescent="0.35">
      <c r="A944" s="22" t="s">
        <v>28</v>
      </c>
      <c r="B944" s="32" t="s">
        <v>2183</v>
      </c>
      <c r="C944" s="33"/>
      <c r="D944" s="33" t="s">
        <v>26</v>
      </c>
      <c r="E944" s="48" t="s">
        <v>1042</v>
      </c>
      <c r="F944" s="32"/>
      <c r="G944" s="34"/>
      <c r="H944" s="34"/>
      <c r="I944" s="34"/>
      <c r="J944" s="34"/>
      <c r="K944" s="34">
        <f>SUBTOTAL(9, $K$945:$K$953)</f>
        <v>4378.1000000000004</v>
      </c>
      <c r="L944" s="35">
        <f>ROUND($K$944/$E$6,3)</f>
        <v>0</v>
      </c>
      <c r="M944" s="23">
        <v>0</v>
      </c>
    </row>
    <row r="945" spans="1:13" ht="34.5" x14ac:dyDescent="0.35">
      <c r="A945" s="22" t="s">
        <v>31</v>
      </c>
      <c r="B945" s="25" t="s">
        <v>2184</v>
      </c>
      <c r="C945" s="24" t="s">
        <v>39</v>
      </c>
      <c r="D945" s="24" t="s">
        <v>1050</v>
      </c>
      <c r="E945" s="45" t="s">
        <v>1051</v>
      </c>
      <c r="F945" s="25" t="s">
        <v>62</v>
      </c>
      <c r="G945" s="26">
        <v>35.200000000000003</v>
      </c>
      <c r="H945" s="26">
        <v>43.54</v>
      </c>
      <c r="I945" s="26" t="s">
        <v>37</v>
      </c>
      <c r="J945" s="36">
        <v>53.17</v>
      </c>
      <c r="K945" s="26">
        <f>ROUND($G$945*$M$945,2)</f>
        <v>1871.58</v>
      </c>
      <c r="L945" s="27">
        <f>ROUND($K$945/$E$6,3)</f>
        <v>0</v>
      </c>
      <c r="M945" s="23">
        <f>ROUND($J$945,2)</f>
        <v>53.17</v>
      </c>
    </row>
    <row r="946" spans="1:13" ht="34.5" x14ac:dyDescent="0.35">
      <c r="A946" s="22" t="s">
        <v>31</v>
      </c>
      <c r="B946" s="25" t="s">
        <v>2185</v>
      </c>
      <c r="C946" s="24" t="s">
        <v>39</v>
      </c>
      <c r="D946" s="24" t="s">
        <v>1074</v>
      </c>
      <c r="E946" s="45" t="s">
        <v>1075</v>
      </c>
      <c r="F946" s="25" t="s">
        <v>17</v>
      </c>
      <c r="G946" s="26">
        <v>6</v>
      </c>
      <c r="H946" s="26">
        <v>60.67</v>
      </c>
      <c r="I946" s="26" t="s">
        <v>37</v>
      </c>
      <c r="J946" s="36">
        <v>74.09</v>
      </c>
      <c r="K946" s="26">
        <f>ROUND($G$946*$M$946,2)</f>
        <v>444.54</v>
      </c>
      <c r="L946" s="27">
        <f>ROUND($K$946/$E$6,3)</f>
        <v>0</v>
      </c>
      <c r="M946" s="23">
        <f>ROUND($J$946,2)</f>
        <v>74.09</v>
      </c>
    </row>
    <row r="947" spans="1:13" ht="34.5" x14ac:dyDescent="0.35">
      <c r="A947" s="22" t="s">
        <v>31</v>
      </c>
      <c r="B947" s="25" t="s">
        <v>2186</v>
      </c>
      <c r="C947" s="24" t="s">
        <v>39</v>
      </c>
      <c r="D947" s="24" t="s">
        <v>1065</v>
      </c>
      <c r="E947" s="45" t="s">
        <v>1066</v>
      </c>
      <c r="F947" s="25" t="s">
        <v>17</v>
      </c>
      <c r="G947" s="26">
        <v>4</v>
      </c>
      <c r="H947" s="26">
        <v>50.22</v>
      </c>
      <c r="I947" s="26" t="s">
        <v>37</v>
      </c>
      <c r="J947" s="36">
        <v>61.33</v>
      </c>
      <c r="K947" s="26">
        <f>ROUND($G$947*$M$947,2)</f>
        <v>245.32</v>
      </c>
      <c r="L947" s="27">
        <f>ROUND($K$947/$E$6,3)</f>
        <v>0</v>
      </c>
      <c r="M947" s="23">
        <f>ROUND($J$947,2)</f>
        <v>61.33</v>
      </c>
    </row>
    <row r="948" spans="1:13" ht="34.5" x14ac:dyDescent="0.35">
      <c r="A948" s="22" t="s">
        <v>31</v>
      </c>
      <c r="B948" s="25" t="s">
        <v>2187</v>
      </c>
      <c r="C948" s="24" t="s">
        <v>39</v>
      </c>
      <c r="D948" s="24" t="s">
        <v>2188</v>
      </c>
      <c r="E948" s="45" t="s">
        <v>2189</v>
      </c>
      <c r="F948" s="25" t="s">
        <v>17</v>
      </c>
      <c r="G948" s="26">
        <v>2</v>
      </c>
      <c r="H948" s="26">
        <v>16.02</v>
      </c>
      <c r="I948" s="26" t="s">
        <v>37</v>
      </c>
      <c r="J948" s="36">
        <v>19.559999999999999</v>
      </c>
      <c r="K948" s="26">
        <f>ROUND($G$948*$M$948,2)</f>
        <v>39.119999999999997</v>
      </c>
      <c r="L948" s="27">
        <f>ROUND($K$948/$E$6,3)</f>
        <v>0</v>
      </c>
      <c r="M948" s="23">
        <f>ROUND($J$948,2)</f>
        <v>19.559999999999999</v>
      </c>
    </row>
    <row r="949" spans="1:13" x14ac:dyDescent="0.35">
      <c r="A949" s="22" t="s">
        <v>31</v>
      </c>
      <c r="B949" s="25" t="s">
        <v>2190</v>
      </c>
      <c r="C949" s="24" t="s">
        <v>50</v>
      </c>
      <c r="D949" s="24" t="s">
        <v>1044</v>
      </c>
      <c r="E949" s="45" t="s">
        <v>1045</v>
      </c>
      <c r="F949" s="25" t="s">
        <v>17</v>
      </c>
      <c r="G949" s="26">
        <v>1</v>
      </c>
      <c r="H949" s="26">
        <v>657.57</v>
      </c>
      <c r="I949" s="26" t="s">
        <v>37</v>
      </c>
      <c r="J949" s="36">
        <v>803.02</v>
      </c>
      <c r="K949" s="26">
        <f>ROUND($G$949*$M$949,2)</f>
        <v>803.02</v>
      </c>
      <c r="L949" s="27">
        <f>ROUND($K$949/$E$6,3)</f>
        <v>0</v>
      </c>
      <c r="M949" s="23">
        <f>ROUND($J$949,2)</f>
        <v>803.02</v>
      </c>
    </row>
    <row r="950" spans="1:13" ht="23" x14ac:dyDescent="0.35">
      <c r="A950" s="22" t="s">
        <v>31</v>
      </c>
      <c r="B950" s="25" t="s">
        <v>2191</v>
      </c>
      <c r="C950" s="24" t="s">
        <v>39</v>
      </c>
      <c r="D950" s="24" t="s">
        <v>1047</v>
      </c>
      <c r="E950" s="45" t="s">
        <v>1048</v>
      </c>
      <c r="F950" s="25" t="s">
        <v>17</v>
      </c>
      <c r="G950" s="26">
        <v>2</v>
      </c>
      <c r="H950" s="26">
        <v>48.51</v>
      </c>
      <c r="I950" s="26" t="s">
        <v>37</v>
      </c>
      <c r="J950" s="36">
        <v>59.24</v>
      </c>
      <c r="K950" s="26">
        <f>ROUND($G$950*$M$950,2)</f>
        <v>118.48</v>
      </c>
      <c r="L950" s="27">
        <f>ROUND($K$950/$E$6,3)</f>
        <v>0</v>
      </c>
      <c r="M950" s="23">
        <f>ROUND($J$950,2)</f>
        <v>59.24</v>
      </c>
    </row>
    <row r="951" spans="1:13" ht="23" x14ac:dyDescent="0.35">
      <c r="A951" s="22" t="s">
        <v>31</v>
      </c>
      <c r="B951" s="25" t="s">
        <v>2192</v>
      </c>
      <c r="C951" s="24" t="s">
        <v>39</v>
      </c>
      <c r="D951" s="24" t="s">
        <v>1062</v>
      </c>
      <c r="E951" s="45" t="s">
        <v>1063</v>
      </c>
      <c r="F951" s="25" t="s">
        <v>17</v>
      </c>
      <c r="G951" s="26">
        <v>4</v>
      </c>
      <c r="H951" s="26">
        <v>65.349999999999994</v>
      </c>
      <c r="I951" s="26" t="s">
        <v>37</v>
      </c>
      <c r="J951" s="36">
        <v>79.81</v>
      </c>
      <c r="K951" s="26">
        <f>ROUND($G$951*$M$951,2)</f>
        <v>319.24</v>
      </c>
      <c r="L951" s="27">
        <f>ROUND($K$951/$E$6,3)</f>
        <v>0</v>
      </c>
      <c r="M951" s="23">
        <f>ROUND($J$951,2)</f>
        <v>79.81</v>
      </c>
    </row>
    <row r="952" spans="1:13" ht="23" x14ac:dyDescent="0.35">
      <c r="A952" s="22" t="s">
        <v>31</v>
      </c>
      <c r="B952" s="25" t="s">
        <v>2193</v>
      </c>
      <c r="C952" s="24" t="s">
        <v>50</v>
      </c>
      <c r="D952" s="24" t="s">
        <v>1053</v>
      </c>
      <c r="E952" s="45" t="s">
        <v>1054</v>
      </c>
      <c r="F952" s="25" t="s">
        <v>17</v>
      </c>
      <c r="G952" s="26">
        <v>2</v>
      </c>
      <c r="H952" s="26">
        <v>20.16</v>
      </c>
      <c r="I952" s="26" t="s">
        <v>37</v>
      </c>
      <c r="J952" s="36">
        <v>24.62</v>
      </c>
      <c r="K952" s="26">
        <f>ROUND($G$952*$M$952,2)</f>
        <v>49.24</v>
      </c>
      <c r="L952" s="27">
        <f>ROUND($K$952/$E$6,3)</f>
        <v>0</v>
      </c>
      <c r="M952" s="23">
        <f>ROUND($J$952,2)</f>
        <v>24.62</v>
      </c>
    </row>
    <row r="953" spans="1:13" ht="23" x14ac:dyDescent="0.35">
      <c r="A953" s="22" t="s">
        <v>31</v>
      </c>
      <c r="B953" s="25" t="s">
        <v>2194</v>
      </c>
      <c r="C953" s="24" t="s">
        <v>50</v>
      </c>
      <c r="D953" s="24" t="s">
        <v>1080</v>
      </c>
      <c r="E953" s="45" t="s">
        <v>1081</v>
      </c>
      <c r="F953" s="25" t="s">
        <v>36</v>
      </c>
      <c r="G953" s="26">
        <v>0.48</v>
      </c>
      <c r="H953" s="26">
        <v>831.77</v>
      </c>
      <c r="I953" s="26" t="s">
        <v>37</v>
      </c>
      <c r="J953" s="36">
        <v>1015.76</v>
      </c>
      <c r="K953" s="26">
        <f>ROUND($G$953*$M$953,2)</f>
        <v>487.56</v>
      </c>
      <c r="L953" s="27">
        <f>ROUND($K$953/$E$6,3)</f>
        <v>0</v>
      </c>
      <c r="M953" s="23">
        <f>ROUND($J$953,2)</f>
        <v>1015.76</v>
      </c>
    </row>
    <row r="954" spans="1:13" x14ac:dyDescent="0.35">
      <c r="A954" s="22" t="s">
        <v>28</v>
      </c>
      <c r="B954" s="32" t="s">
        <v>2195</v>
      </c>
      <c r="C954" s="33"/>
      <c r="D954" s="33" t="s">
        <v>26</v>
      </c>
      <c r="E954" s="48" t="s">
        <v>1083</v>
      </c>
      <c r="F954" s="32"/>
      <c r="G954" s="34"/>
      <c r="H954" s="34"/>
      <c r="I954" s="34"/>
      <c r="J954" s="34"/>
      <c r="K954" s="34">
        <f>SUBTOTAL(9, $K$955:$K$988)</f>
        <v>197090.25</v>
      </c>
      <c r="L954" s="35">
        <f>ROUND($K$954/$E$6,3)</f>
        <v>1.2E-2</v>
      </c>
      <c r="M954" s="23">
        <v>0</v>
      </c>
    </row>
    <row r="955" spans="1:13" x14ac:dyDescent="0.35">
      <c r="A955" s="22" t="s">
        <v>175</v>
      </c>
      <c r="B955" s="41" t="s">
        <v>2196</v>
      </c>
      <c r="C955" s="42"/>
      <c r="D955" s="42" t="s">
        <v>26</v>
      </c>
      <c r="E955" s="50" t="s">
        <v>1085</v>
      </c>
      <c r="F955" s="41"/>
      <c r="G955" s="43"/>
      <c r="H955" s="43"/>
      <c r="I955" s="43"/>
      <c r="J955" s="43"/>
      <c r="K955" s="43">
        <f>SUBTOTAL(9, $K$956:$K$957)</f>
        <v>8809.08</v>
      </c>
      <c r="L955" s="44">
        <f>ROUND($K$955/$E$6,3)</f>
        <v>1E-3</v>
      </c>
      <c r="M955" s="23">
        <v>0</v>
      </c>
    </row>
    <row r="956" spans="1:13" ht="23" x14ac:dyDescent="0.35">
      <c r="A956" s="22" t="s">
        <v>31</v>
      </c>
      <c r="B956" s="25" t="s">
        <v>2197</v>
      </c>
      <c r="C956" s="24" t="s">
        <v>39</v>
      </c>
      <c r="D956" s="24" t="s">
        <v>1087</v>
      </c>
      <c r="E956" s="45" t="s">
        <v>1088</v>
      </c>
      <c r="F956" s="25" t="s">
        <v>17</v>
      </c>
      <c r="G956" s="26">
        <v>24</v>
      </c>
      <c r="H956" s="26">
        <v>244.33</v>
      </c>
      <c r="I956" s="26" t="s">
        <v>37</v>
      </c>
      <c r="J956" s="36">
        <v>298.38</v>
      </c>
      <c r="K956" s="26">
        <f>ROUND($G$956*$M$956,2)</f>
        <v>7161.12</v>
      </c>
      <c r="L956" s="27">
        <f>ROUND($K$956/$E$6,3)</f>
        <v>0</v>
      </c>
      <c r="M956" s="23">
        <f>ROUND($J$956,2)</f>
        <v>298.38</v>
      </c>
    </row>
    <row r="957" spans="1:13" ht="23" x14ac:dyDescent="0.35">
      <c r="A957" s="22" t="s">
        <v>31</v>
      </c>
      <c r="B957" s="25" t="s">
        <v>2198</v>
      </c>
      <c r="C957" s="24" t="s">
        <v>39</v>
      </c>
      <c r="D957" s="24" t="s">
        <v>1090</v>
      </c>
      <c r="E957" s="45" t="s">
        <v>1091</v>
      </c>
      <c r="F957" s="25" t="s">
        <v>17</v>
      </c>
      <c r="G957" s="26">
        <v>2</v>
      </c>
      <c r="H957" s="26">
        <v>674.73</v>
      </c>
      <c r="I957" s="26" t="s">
        <v>37</v>
      </c>
      <c r="J957" s="36">
        <v>823.98</v>
      </c>
      <c r="K957" s="26">
        <f>ROUND($G$957*$M$957,2)</f>
        <v>1647.96</v>
      </c>
      <c r="L957" s="27">
        <f>ROUND($K$957/$E$6,3)</f>
        <v>0</v>
      </c>
      <c r="M957" s="23">
        <f>ROUND($J$957,2)</f>
        <v>823.98</v>
      </c>
    </row>
    <row r="958" spans="1:13" x14ac:dyDescent="0.35">
      <c r="A958" s="22" t="s">
        <v>175</v>
      </c>
      <c r="B958" s="41" t="s">
        <v>2199</v>
      </c>
      <c r="C958" s="42"/>
      <c r="D958" s="42" t="s">
        <v>26</v>
      </c>
      <c r="E958" s="50" t="s">
        <v>805</v>
      </c>
      <c r="F958" s="41"/>
      <c r="G958" s="43"/>
      <c r="H958" s="43"/>
      <c r="I958" s="43"/>
      <c r="J958" s="43"/>
      <c r="K958" s="43">
        <f>SUBTOTAL(9, $K$959:$K$965)</f>
        <v>61769.81</v>
      </c>
      <c r="L958" s="44">
        <f>ROUND($K$958/$E$6,3)</f>
        <v>4.0000000000000001E-3</v>
      </c>
      <c r="M958" s="23">
        <v>0</v>
      </c>
    </row>
    <row r="959" spans="1:13" ht="34.5" x14ac:dyDescent="0.35">
      <c r="A959" s="22" t="s">
        <v>31</v>
      </c>
      <c r="B959" s="25" t="s">
        <v>2200</v>
      </c>
      <c r="C959" s="24" t="s">
        <v>39</v>
      </c>
      <c r="D959" s="24" t="s">
        <v>2201</v>
      </c>
      <c r="E959" s="45" t="s">
        <v>2202</v>
      </c>
      <c r="F959" s="25" t="s">
        <v>17</v>
      </c>
      <c r="G959" s="26">
        <v>1</v>
      </c>
      <c r="H959" s="26">
        <v>230.13</v>
      </c>
      <c r="I959" s="26" t="s">
        <v>37</v>
      </c>
      <c r="J959" s="36">
        <v>281.02999999999997</v>
      </c>
      <c r="K959" s="26">
        <f>ROUND($G$959*$M$959,2)</f>
        <v>281.02999999999997</v>
      </c>
      <c r="L959" s="27">
        <f>ROUND($K$959/$E$6,3)</f>
        <v>0</v>
      </c>
      <c r="M959" s="23">
        <f>ROUND($J$959,2)</f>
        <v>281.02999999999997</v>
      </c>
    </row>
    <row r="960" spans="1:13" ht="34.5" x14ac:dyDescent="0.35">
      <c r="A960" s="22" t="s">
        <v>31</v>
      </c>
      <c r="B960" s="25" t="s">
        <v>2203</v>
      </c>
      <c r="C960" s="24" t="s">
        <v>39</v>
      </c>
      <c r="D960" s="24" t="s">
        <v>1122</v>
      </c>
      <c r="E960" s="45" t="s">
        <v>1123</v>
      </c>
      <c r="F960" s="25" t="s">
        <v>17</v>
      </c>
      <c r="G960" s="26">
        <v>46</v>
      </c>
      <c r="H960" s="26">
        <v>130.61000000000001</v>
      </c>
      <c r="I960" s="26" t="s">
        <v>37</v>
      </c>
      <c r="J960" s="36">
        <v>159.5</v>
      </c>
      <c r="K960" s="26">
        <f>ROUND($G$960*$M$960,2)</f>
        <v>7337</v>
      </c>
      <c r="L960" s="27">
        <f>ROUND($K$960/$E$6,3)</f>
        <v>0</v>
      </c>
      <c r="M960" s="23">
        <f>ROUND($J$960,2)</f>
        <v>159.5</v>
      </c>
    </row>
    <row r="961" spans="1:13" ht="34.5" x14ac:dyDescent="0.35">
      <c r="A961" s="22" t="s">
        <v>31</v>
      </c>
      <c r="B961" s="25" t="s">
        <v>2204</v>
      </c>
      <c r="C961" s="24" t="s">
        <v>39</v>
      </c>
      <c r="D961" s="24" t="s">
        <v>2205</v>
      </c>
      <c r="E961" s="45" t="s">
        <v>2206</v>
      </c>
      <c r="F961" s="25" t="s">
        <v>17</v>
      </c>
      <c r="G961" s="26">
        <v>1</v>
      </c>
      <c r="H961" s="26">
        <v>335.22</v>
      </c>
      <c r="I961" s="26" t="s">
        <v>37</v>
      </c>
      <c r="J961" s="36">
        <v>409.37</v>
      </c>
      <c r="K961" s="26">
        <f>ROUND($G$961*$M$961,2)</f>
        <v>409.37</v>
      </c>
      <c r="L961" s="27">
        <f>ROUND($K$961/$E$6,3)</f>
        <v>0</v>
      </c>
      <c r="M961" s="23">
        <f>ROUND($J$961,2)</f>
        <v>409.37</v>
      </c>
    </row>
    <row r="962" spans="1:13" ht="34.5" x14ac:dyDescent="0.35">
      <c r="A962" s="22" t="s">
        <v>31</v>
      </c>
      <c r="B962" s="25" t="s">
        <v>2207</v>
      </c>
      <c r="C962" s="24" t="s">
        <v>39</v>
      </c>
      <c r="D962" s="24" t="s">
        <v>2208</v>
      </c>
      <c r="E962" s="45" t="s">
        <v>2209</v>
      </c>
      <c r="F962" s="25" t="s">
        <v>17</v>
      </c>
      <c r="G962" s="26">
        <v>11</v>
      </c>
      <c r="H962" s="26">
        <v>102.75</v>
      </c>
      <c r="I962" s="26" t="s">
        <v>37</v>
      </c>
      <c r="J962" s="36">
        <v>125.48</v>
      </c>
      <c r="K962" s="26">
        <f>ROUND($G$962*$M$962,2)</f>
        <v>1380.28</v>
      </c>
      <c r="L962" s="27">
        <f>ROUND($K$962/$E$6,3)</f>
        <v>0</v>
      </c>
      <c r="M962" s="23">
        <f>ROUND($J$962,2)</f>
        <v>125.48</v>
      </c>
    </row>
    <row r="963" spans="1:13" ht="34.5" x14ac:dyDescent="0.35">
      <c r="A963" s="22" t="s">
        <v>31</v>
      </c>
      <c r="B963" s="25" t="s">
        <v>2210</v>
      </c>
      <c r="C963" s="24" t="s">
        <v>39</v>
      </c>
      <c r="D963" s="24" t="s">
        <v>1125</v>
      </c>
      <c r="E963" s="45" t="s">
        <v>1126</v>
      </c>
      <c r="F963" s="25" t="s">
        <v>62</v>
      </c>
      <c r="G963" s="26">
        <v>329.65</v>
      </c>
      <c r="H963" s="26">
        <v>116.5</v>
      </c>
      <c r="I963" s="26" t="s">
        <v>37</v>
      </c>
      <c r="J963" s="36">
        <v>142.27000000000001</v>
      </c>
      <c r="K963" s="26">
        <f>ROUND($G$963*$M$963,2)</f>
        <v>46899.31</v>
      </c>
      <c r="L963" s="27">
        <f>ROUND($K$963/$E$6,3)</f>
        <v>3.0000000000000001E-3</v>
      </c>
      <c r="M963" s="23">
        <f>ROUND($J$963,2)</f>
        <v>142.27000000000001</v>
      </c>
    </row>
    <row r="964" spans="1:13" ht="34.5" x14ac:dyDescent="0.35">
      <c r="A964" s="22" t="s">
        <v>31</v>
      </c>
      <c r="B964" s="25" t="s">
        <v>2211</v>
      </c>
      <c r="C964" s="24" t="s">
        <v>39</v>
      </c>
      <c r="D964" s="24" t="s">
        <v>1134</v>
      </c>
      <c r="E964" s="45" t="s">
        <v>1135</v>
      </c>
      <c r="F964" s="25" t="s">
        <v>17</v>
      </c>
      <c r="G964" s="26">
        <v>14</v>
      </c>
      <c r="H964" s="26">
        <v>224.24</v>
      </c>
      <c r="I964" s="26" t="s">
        <v>37</v>
      </c>
      <c r="J964" s="36">
        <v>273.83999999999997</v>
      </c>
      <c r="K964" s="26">
        <f>ROUND($G$964*$M$964,2)</f>
        <v>3833.76</v>
      </c>
      <c r="L964" s="27">
        <f>ROUND($K$964/$E$6,3)</f>
        <v>0</v>
      </c>
      <c r="M964" s="23">
        <f>ROUND($J$964,2)</f>
        <v>273.83999999999997</v>
      </c>
    </row>
    <row r="965" spans="1:13" ht="34.5" x14ac:dyDescent="0.35">
      <c r="A965" s="22" t="s">
        <v>31</v>
      </c>
      <c r="B965" s="25" t="s">
        <v>2212</v>
      </c>
      <c r="C965" s="24" t="s">
        <v>39</v>
      </c>
      <c r="D965" s="24" t="s">
        <v>2213</v>
      </c>
      <c r="E965" s="45" t="s">
        <v>2214</v>
      </c>
      <c r="F965" s="25" t="s">
        <v>17</v>
      </c>
      <c r="G965" s="26">
        <v>6</v>
      </c>
      <c r="H965" s="26">
        <v>222.33</v>
      </c>
      <c r="I965" s="26" t="s">
        <v>37</v>
      </c>
      <c r="J965" s="36">
        <v>271.51</v>
      </c>
      <c r="K965" s="26">
        <f>ROUND($G$965*$M$965,2)</f>
        <v>1629.06</v>
      </c>
      <c r="L965" s="27">
        <f>ROUND($K$965/$E$6,3)</f>
        <v>0</v>
      </c>
      <c r="M965" s="23">
        <f>ROUND($J$965,2)</f>
        <v>271.51</v>
      </c>
    </row>
    <row r="966" spans="1:13" x14ac:dyDescent="0.35">
      <c r="A966" s="22" t="s">
        <v>175</v>
      </c>
      <c r="B966" s="41" t="s">
        <v>2215</v>
      </c>
      <c r="C966" s="42"/>
      <c r="D966" s="42" t="s">
        <v>26</v>
      </c>
      <c r="E966" s="50" t="s">
        <v>1101</v>
      </c>
      <c r="F966" s="41"/>
      <c r="G966" s="43"/>
      <c r="H966" s="43"/>
      <c r="I966" s="43"/>
      <c r="J966" s="43"/>
      <c r="K966" s="43">
        <f>SUBTOTAL(9, $K$967:$K$978)</f>
        <v>43741.399999999994</v>
      </c>
      <c r="L966" s="44">
        <f>ROUND($K$966/$E$6,3)</f>
        <v>3.0000000000000001E-3</v>
      </c>
      <c r="M966" s="23">
        <v>0</v>
      </c>
    </row>
    <row r="967" spans="1:13" ht="23" x14ac:dyDescent="0.35">
      <c r="A967" s="22" t="s">
        <v>31</v>
      </c>
      <c r="B967" s="25" t="s">
        <v>2216</v>
      </c>
      <c r="C967" s="24" t="s">
        <v>39</v>
      </c>
      <c r="D967" s="24" t="s">
        <v>1103</v>
      </c>
      <c r="E967" s="45" t="s">
        <v>1104</v>
      </c>
      <c r="F967" s="25" t="s">
        <v>17</v>
      </c>
      <c r="G967" s="26">
        <v>5</v>
      </c>
      <c r="H967" s="26">
        <v>307.60000000000002</v>
      </c>
      <c r="I967" s="26" t="s">
        <v>37</v>
      </c>
      <c r="J967" s="36">
        <v>375.64</v>
      </c>
      <c r="K967" s="26">
        <f>ROUND($G$967*$M$967,2)</f>
        <v>1878.2</v>
      </c>
      <c r="L967" s="27">
        <f>ROUND($K$967/$E$6,3)</f>
        <v>0</v>
      </c>
      <c r="M967" s="23">
        <f>ROUND($J$967,2)</f>
        <v>375.64</v>
      </c>
    </row>
    <row r="968" spans="1:13" ht="23" x14ac:dyDescent="0.35">
      <c r="A968" s="22" t="s">
        <v>31</v>
      </c>
      <c r="B968" s="25" t="s">
        <v>2217</v>
      </c>
      <c r="C968" s="24" t="s">
        <v>39</v>
      </c>
      <c r="D968" s="24" t="s">
        <v>1106</v>
      </c>
      <c r="E968" s="45" t="s">
        <v>1107</v>
      </c>
      <c r="F968" s="25" t="s">
        <v>17</v>
      </c>
      <c r="G968" s="26">
        <v>2</v>
      </c>
      <c r="H968" s="26">
        <v>712.75</v>
      </c>
      <c r="I968" s="26" t="s">
        <v>37</v>
      </c>
      <c r="J968" s="36">
        <v>870.41</v>
      </c>
      <c r="K968" s="26">
        <f>ROUND($G$968*$M$968,2)</f>
        <v>1740.82</v>
      </c>
      <c r="L968" s="27">
        <f>ROUND($K$968/$E$6,3)</f>
        <v>0</v>
      </c>
      <c r="M968" s="23">
        <f>ROUND($J$968,2)</f>
        <v>870.41</v>
      </c>
    </row>
    <row r="969" spans="1:13" ht="23" x14ac:dyDescent="0.35">
      <c r="A969" s="22" t="s">
        <v>31</v>
      </c>
      <c r="B969" s="25" t="s">
        <v>2218</v>
      </c>
      <c r="C969" s="24" t="s">
        <v>39</v>
      </c>
      <c r="D969" s="24" t="s">
        <v>1106</v>
      </c>
      <c r="E969" s="45" t="s">
        <v>1107</v>
      </c>
      <c r="F969" s="25" t="s">
        <v>17</v>
      </c>
      <c r="G969" s="26">
        <v>1</v>
      </c>
      <c r="H969" s="26">
        <v>712.75</v>
      </c>
      <c r="I969" s="26" t="s">
        <v>37</v>
      </c>
      <c r="J969" s="36">
        <v>870.41</v>
      </c>
      <c r="K969" s="26">
        <f>ROUND($G$969*$M$969,2)</f>
        <v>870.41</v>
      </c>
      <c r="L969" s="27">
        <f>ROUND($K$969/$E$6,3)</f>
        <v>0</v>
      </c>
      <c r="M969" s="23">
        <f>ROUND($J$969,2)</f>
        <v>870.41</v>
      </c>
    </row>
    <row r="970" spans="1:13" ht="23" x14ac:dyDescent="0.35">
      <c r="A970" s="22" t="s">
        <v>31</v>
      </c>
      <c r="B970" s="25" t="s">
        <v>2219</v>
      </c>
      <c r="C970" s="24" t="s">
        <v>39</v>
      </c>
      <c r="D970" s="24" t="s">
        <v>1109</v>
      </c>
      <c r="E970" s="45" t="s">
        <v>1110</v>
      </c>
      <c r="F970" s="25" t="s">
        <v>17</v>
      </c>
      <c r="G970" s="26">
        <v>1</v>
      </c>
      <c r="H970" s="26">
        <v>184.45</v>
      </c>
      <c r="I970" s="26" t="s">
        <v>37</v>
      </c>
      <c r="J970" s="36">
        <v>225.25</v>
      </c>
      <c r="K970" s="26">
        <f>ROUND($G$970*$M$970,2)</f>
        <v>225.25</v>
      </c>
      <c r="L970" s="27">
        <f>ROUND($K$970/$E$6,3)</f>
        <v>0</v>
      </c>
      <c r="M970" s="23">
        <f>ROUND($J$970,2)</f>
        <v>225.25</v>
      </c>
    </row>
    <row r="971" spans="1:13" x14ac:dyDescent="0.35">
      <c r="A971" s="22" t="s">
        <v>31</v>
      </c>
      <c r="B971" s="25" t="s">
        <v>2220</v>
      </c>
      <c r="C971" s="24" t="s">
        <v>50</v>
      </c>
      <c r="D971" s="24" t="s">
        <v>1118</v>
      </c>
      <c r="E971" s="45" t="s">
        <v>1119</v>
      </c>
      <c r="F971" s="25" t="s">
        <v>17</v>
      </c>
      <c r="G971" s="26">
        <v>1</v>
      </c>
      <c r="H971" s="26">
        <v>2417.19</v>
      </c>
      <c r="I971" s="26" t="s">
        <v>37</v>
      </c>
      <c r="J971" s="36">
        <v>2951.87</v>
      </c>
      <c r="K971" s="26">
        <f>ROUND($G$971*$M$971,2)</f>
        <v>2951.87</v>
      </c>
      <c r="L971" s="27">
        <f>ROUND($K$971/$E$6,3)</f>
        <v>0</v>
      </c>
      <c r="M971" s="23">
        <f>ROUND($J$971,2)</f>
        <v>2951.87</v>
      </c>
    </row>
    <row r="972" spans="1:13" ht="23" x14ac:dyDescent="0.35">
      <c r="A972" s="22" t="s">
        <v>31</v>
      </c>
      <c r="B972" s="25" t="s">
        <v>2221</v>
      </c>
      <c r="C972" s="24" t="s">
        <v>39</v>
      </c>
      <c r="D972" s="24" t="s">
        <v>1242</v>
      </c>
      <c r="E972" s="45" t="s">
        <v>1243</v>
      </c>
      <c r="F972" s="25" t="s">
        <v>17</v>
      </c>
      <c r="G972" s="26">
        <v>9</v>
      </c>
      <c r="H972" s="26">
        <v>24.76</v>
      </c>
      <c r="I972" s="26" t="s">
        <v>37</v>
      </c>
      <c r="J972" s="36">
        <v>30.24</v>
      </c>
      <c r="K972" s="26">
        <f>ROUND($G$972*$M$972,2)</f>
        <v>272.16000000000003</v>
      </c>
      <c r="L972" s="27">
        <f>ROUND($K$972/$E$6,3)</f>
        <v>0</v>
      </c>
      <c r="M972" s="23">
        <f>ROUND($J$972,2)</f>
        <v>30.24</v>
      </c>
    </row>
    <row r="973" spans="1:13" ht="23" x14ac:dyDescent="0.35">
      <c r="A973" s="22" t="s">
        <v>31</v>
      </c>
      <c r="B973" s="25" t="s">
        <v>2222</v>
      </c>
      <c r="C973" s="24" t="s">
        <v>39</v>
      </c>
      <c r="D973" s="24" t="s">
        <v>2223</v>
      </c>
      <c r="E973" s="45" t="s">
        <v>2224</v>
      </c>
      <c r="F973" s="25" t="s">
        <v>17</v>
      </c>
      <c r="G973" s="26">
        <v>10</v>
      </c>
      <c r="H973" s="26">
        <v>27.78</v>
      </c>
      <c r="I973" s="26" t="s">
        <v>37</v>
      </c>
      <c r="J973" s="36">
        <v>33.92</v>
      </c>
      <c r="K973" s="26">
        <f>ROUND($G$973*$M$973,2)</f>
        <v>339.2</v>
      </c>
      <c r="L973" s="27">
        <f>ROUND($K$973/$E$6,3)</f>
        <v>0</v>
      </c>
      <c r="M973" s="23">
        <f>ROUND($J$973,2)</f>
        <v>33.92</v>
      </c>
    </row>
    <row r="974" spans="1:13" ht="23" x14ac:dyDescent="0.35">
      <c r="A974" s="22" t="s">
        <v>31</v>
      </c>
      <c r="B974" s="25" t="s">
        <v>2225</v>
      </c>
      <c r="C974" s="24" t="s">
        <v>50</v>
      </c>
      <c r="D974" s="24" t="s">
        <v>2226</v>
      </c>
      <c r="E974" s="45" t="s">
        <v>1234</v>
      </c>
      <c r="F974" s="25" t="s">
        <v>62</v>
      </c>
      <c r="G974" s="26">
        <v>488.04</v>
      </c>
      <c r="H974" s="26">
        <v>36.450000000000003</v>
      </c>
      <c r="I974" s="26" t="s">
        <v>37</v>
      </c>
      <c r="J974" s="36">
        <v>44.51</v>
      </c>
      <c r="K974" s="26">
        <f>ROUND($G$974*$M$974,2)</f>
        <v>21722.66</v>
      </c>
      <c r="L974" s="27">
        <f>ROUND($K$974/$E$6,3)</f>
        <v>1E-3</v>
      </c>
      <c r="M974" s="23">
        <f>ROUND($J$974,2)</f>
        <v>44.51</v>
      </c>
    </row>
    <row r="975" spans="1:13" ht="34.5" x14ac:dyDescent="0.35">
      <c r="A975" s="22" t="s">
        <v>31</v>
      </c>
      <c r="B975" s="25" t="s">
        <v>2227</v>
      </c>
      <c r="C975" s="24" t="s">
        <v>50</v>
      </c>
      <c r="D975" s="24" t="s">
        <v>2228</v>
      </c>
      <c r="E975" s="45" t="s">
        <v>2229</v>
      </c>
      <c r="F975" s="25" t="s">
        <v>62</v>
      </c>
      <c r="G975" s="26">
        <v>488.04</v>
      </c>
      <c r="H975" s="26">
        <v>8.56</v>
      </c>
      <c r="I975" s="26" t="s">
        <v>37</v>
      </c>
      <c r="J975" s="36">
        <v>10.45</v>
      </c>
      <c r="K975" s="26">
        <f>ROUND($G$975*$M$975,2)</f>
        <v>5100.0200000000004</v>
      </c>
      <c r="L975" s="27">
        <f>ROUND($K$975/$E$6,3)</f>
        <v>0</v>
      </c>
      <c r="M975" s="23">
        <f>ROUND($J$975,2)</f>
        <v>10.45</v>
      </c>
    </row>
    <row r="976" spans="1:13" ht="23" x14ac:dyDescent="0.35">
      <c r="A976" s="22" t="s">
        <v>31</v>
      </c>
      <c r="B976" s="25" t="s">
        <v>2230</v>
      </c>
      <c r="C976" s="24" t="s">
        <v>50</v>
      </c>
      <c r="D976" s="24" t="s">
        <v>2231</v>
      </c>
      <c r="E976" s="45" t="s">
        <v>2232</v>
      </c>
      <c r="F976" s="25" t="s">
        <v>17</v>
      </c>
      <c r="G976" s="26">
        <v>8</v>
      </c>
      <c r="H976" s="26">
        <v>268.95</v>
      </c>
      <c r="I976" s="26" t="s">
        <v>37</v>
      </c>
      <c r="J976" s="36">
        <v>328.44</v>
      </c>
      <c r="K976" s="26">
        <f>ROUND($G$976*$M$976,2)</f>
        <v>2627.52</v>
      </c>
      <c r="L976" s="27">
        <f>ROUND($K$976/$E$6,3)</f>
        <v>0</v>
      </c>
      <c r="M976" s="23">
        <f>ROUND($J$976,2)</f>
        <v>328.44</v>
      </c>
    </row>
    <row r="977" spans="1:13" ht="23" x14ac:dyDescent="0.35">
      <c r="A977" s="22" t="s">
        <v>31</v>
      </c>
      <c r="B977" s="25" t="s">
        <v>2233</v>
      </c>
      <c r="C977" s="24" t="s">
        <v>50</v>
      </c>
      <c r="D977" s="24" t="s">
        <v>2234</v>
      </c>
      <c r="E977" s="45" t="s">
        <v>2235</v>
      </c>
      <c r="F977" s="25" t="s">
        <v>17</v>
      </c>
      <c r="G977" s="26">
        <v>10</v>
      </c>
      <c r="H977" s="26">
        <v>325.02999999999997</v>
      </c>
      <c r="I977" s="26" t="s">
        <v>37</v>
      </c>
      <c r="J977" s="36">
        <v>396.93</v>
      </c>
      <c r="K977" s="26">
        <f>ROUND($G$977*$M$977,2)</f>
        <v>3969.3</v>
      </c>
      <c r="L977" s="27">
        <f>ROUND($K$977/$E$6,3)</f>
        <v>0</v>
      </c>
      <c r="M977" s="23">
        <f>ROUND($J$977,2)</f>
        <v>396.93</v>
      </c>
    </row>
    <row r="978" spans="1:13" ht="23" x14ac:dyDescent="0.35">
      <c r="A978" s="22" t="s">
        <v>31</v>
      </c>
      <c r="B978" s="25" t="s">
        <v>2236</v>
      </c>
      <c r="C978" s="24" t="s">
        <v>50</v>
      </c>
      <c r="D978" s="24" t="s">
        <v>2237</v>
      </c>
      <c r="E978" s="45" t="s">
        <v>2238</v>
      </c>
      <c r="F978" s="25" t="s">
        <v>17</v>
      </c>
      <c r="G978" s="26">
        <v>9</v>
      </c>
      <c r="H978" s="26">
        <v>185.97</v>
      </c>
      <c r="I978" s="26" t="s">
        <v>37</v>
      </c>
      <c r="J978" s="36">
        <v>227.11</v>
      </c>
      <c r="K978" s="26">
        <f>ROUND($G$978*$M$978,2)</f>
        <v>2043.99</v>
      </c>
      <c r="L978" s="27">
        <f>ROUND($K$978/$E$6,3)</f>
        <v>0</v>
      </c>
      <c r="M978" s="23">
        <f>ROUND($J$978,2)</f>
        <v>227.11</v>
      </c>
    </row>
    <row r="979" spans="1:13" x14ac:dyDescent="0.35">
      <c r="A979" s="22" t="s">
        <v>175</v>
      </c>
      <c r="B979" s="41" t="s">
        <v>2239</v>
      </c>
      <c r="C979" s="42"/>
      <c r="D979" s="42" t="s">
        <v>26</v>
      </c>
      <c r="E979" s="50" t="s">
        <v>1093</v>
      </c>
      <c r="F979" s="41"/>
      <c r="G979" s="43"/>
      <c r="H979" s="43"/>
      <c r="I979" s="43"/>
      <c r="J979" s="43"/>
      <c r="K979" s="43">
        <f>SUBTOTAL(9, $K$980:$K$982)</f>
        <v>20371.54</v>
      </c>
      <c r="L979" s="44">
        <f>ROUND($K$979/$E$6,3)</f>
        <v>1E-3</v>
      </c>
      <c r="M979" s="23">
        <v>0</v>
      </c>
    </row>
    <row r="980" spans="1:13" ht="46" x14ac:dyDescent="0.35">
      <c r="A980" s="22" t="s">
        <v>31</v>
      </c>
      <c r="B980" s="25" t="s">
        <v>2240</v>
      </c>
      <c r="C980" s="24" t="s">
        <v>39</v>
      </c>
      <c r="D980" s="24" t="s">
        <v>2241</v>
      </c>
      <c r="E980" s="45" t="s">
        <v>2242</v>
      </c>
      <c r="F980" s="25" t="s">
        <v>17</v>
      </c>
      <c r="G980" s="26">
        <v>10</v>
      </c>
      <c r="H980" s="26">
        <v>1298.07</v>
      </c>
      <c r="I980" s="26" t="s">
        <v>37</v>
      </c>
      <c r="J980" s="36">
        <v>1585.2</v>
      </c>
      <c r="K980" s="26">
        <f>ROUND($G$980*$M$980,2)</f>
        <v>15852</v>
      </c>
      <c r="L980" s="27">
        <f>ROUND($K$980/$E$6,3)</f>
        <v>1E-3</v>
      </c>
      <c r="M980" s="23">
        <f>ROUND($J$980,2)</f>
        <v>1585.2</v>
      </c>
    </row>
    <row r="981" spans="1:13" ht="23" x14ac:dyDescent="0.35">
      <c r="A981" s="22" t="s">
        <v>31</v>
      </c>
      <c r="B981" s="25" t="s">
        <v>2243</v>
      </c>
      <c r="C981" s="24" t="s">
        <v>39</v>
      </c>
      <c r="D981" s="24" t="s">
        <v>2244</v>
      </c>
      <c r="E981" s="45" t="s">
        <v>2245</v>
      </c>
      <c r="F981" s="25" t="s">
        <v>17</v>
      </c>
      <c r="G981" s="26">
        <v>1</v>
      </c>
      <c r="H981" s="26">
        <v>329.64</v>
      </c>
      <c r="I981" s="26" t="s">
        <v>37</v>
      </c>
      <c r="J981" s="36">
        <v>402.56</v>
      </c>
      <c r="K981" s="26">
        <f>ROUND($G$981*$M$981,2)</f>
        <v>402.56</v>
      </c>
      <c r="L981" s="27">
        <f>ROUND($K$981/$E$6,3)</f>
        <v>0</v>
      </c>
      <c r="M981" s="23">
        <f>ROUND($J$981,2)</f>
        <v>402.56</v>
      </c>
    </row>
    <row r="982" spans="1:13" ht="23" x14ac:dyDescent="0.35">
      <c r="A982" s="22" t="s">
        <v>31</v>
      </c>
      <c r="B982" s="25" t="s">
        <v>2246</v>
      </c>
      <c r="C982" s="24" t="s">
        <v>50</v>
      </c>
      <c r="D982" s="24" t="s">
        <v>1098</v>
      </c>
      <c r="E982" s="45" t="s">
        <v>1099</v>
      </c>
      <c r="F982" s="25" t="s">
        <v>17</v>
      </c>
      <c r="G982" s="26">
        <v>1</v>
      </c>
      <c r="H982" s="26">
        <v>3371.26</v>
      </c>
      <c r="I982" s="26" t="s">
        <v>37</v>
      </c>
      <c r="J982" s="36">
        <v>4116.9799999999996</v>
      </c>
      <c r="K982" s="26">
        <f>ROUND($G$982*$M$982,2)</f>
        <v>4116.9799999999996</v>
      </c>
      <c r="L982" s="27">
        <f>ROUND($K$982/$E$6,3)</f>
        <v>0</v>
      </c>
      <c r="M982" s="23">
        <f>ROUND($J$982,2)</f>
        <v>4116.9799999999996</v>
      </c>
    </row>
    <row r="983" spans="1:13" x14ac:dyDescent="0.35">
      <c r="A983" s="22" t="s">
        <v>175</v>
      </c>
      <c r="B983" s="41" t="s">
        <v>2247</v>
      </c>
      <c r="C983" s="42"/>
      <c r="D983" s="42" t="s">
        <v>26</v>
      </c>
      <c r="E983" s="50" t="s">
        <v>1137</v>
      </c>
      <c r="F983" s="41"/>
      <c r="G983" s="43"/>
      <c r="H983" s="43"/>
      <c r="I983" s="43"/>
      <c r="J983" s="43"/>
      <c r="K983" s="43">
        <f>SUBTOTAL(9, $K$984:$K$986)</f>
        <v>12568.75</v>
      </c>
      <c r="L983" s="44">
        <f>ROUND($K$983/$E$6,3)</f>
        <v>1E-3</v>
      </c>
      <c r="M983" s="23">
        <v>0</v>
      </c>
    </row>
    <row r="984" spans="1:13" ht="23" x14ac:dyDescent="0.35">
      <c r="A984" s="22" t="s">
        <v>31</v>
      </c>
      <c r="B984" s="25" t="s">
        <v>2248</v>
      </c>
      <c r="C984" s="24" t="s">
        <v>39</v>
      </c>
      <c r="D984" s="24" t="s">
        <v>1139</v>
      </c>
      <c r="E984" s="45" t="s">
        <v>1140</v>
      </c>
      <c r="F984" s="25" t="s">
        <v>17</v>
      </c>
      <c r="G984" s="26">
        <v>83</v>
      </c>
      <c r="H984" s="26">
        <v>23.64</v>
      </c>
      <c r="I984" s="26" t="s">
        <v>37</v>
      </c>
      <c r="J984" s="36">
        <v>28.87</v>
      </c>
      <c r="K984" s="26">
        <f>ROUND($G$984*$M$984,2)</f>
        <v>2396.21</v>
      </c>
      <c r="L984" s="27">
        <f>ROUND($K$984/$E$6,3)</f>
        <v>0</v>
      </c>
      <c r="M984" s="23">
        <f>ROUND($J$984,2)</f>
        <v>28.87</v>
      </c>
    </row>
    <row r="985" spans="1:13" ht="23" x14ac:dyDescent="0.35">
      <c r="A985" s="22" t="s">
        <v>31</v>
      </c>
      <c r="B985" s="25" t="s">
        <v>2249</v>
      </c>
      <c r="C985" s="24" t="s">
        <v>50</v>
      </c>
      <c r="D985" s="24" t="s">
        <v>1142</v>
      </c>
      <c r="E985" s="45" t="s">
        <v>1143</v>
      </c>
      <c r="F985" s="25" t="s">
        <v>17</v>
      </c>
      <c r="G985" s="26">
        <v>124</v>
      </c>
      <c r="H985" s="26">
        <v>46.37</v>
      </c>
      <c r="I985" s="26" t="s">
        <v>37</v>
      </c>
      <c r="J985" s="36">
        <v>56.63</v>
      </c>
      <c r="K985" s="26">
        <f>ROUND($G$985*$M$985,2)</f>
        <v>7022.12</v>
      </c>
      <c r="L985" s="27">
        <f>ROUND($K$985/$E$6,3)</f>
        <v>0</v>
      </c>
      <c r="M985" s="23">
        <f>ROUND($J$985,2)</f>
        <v>56.63</v>
      </c>
    </row>
    <row r="986" spans="1:13" ht="23" x14ac:dyDescent="0.35">
      <c r="A986" s="22" t="s">
        <v>31</v>
      </c>
      <c r="B986" s="25" t="s">
        <v>2250</v>
      </c>
      <c r="C986" s="24" t="s">
        <v>39</v>
      </c>
      <c r="D986" s="24" t="s">
        <v>1145</v>
      </c>
      <c r="E986" s="45" t="s">
        <v>1146</v>
      </c>
      <c r="F986" s="25" t="s">
        <v>36</v>
      </c>
      <c r="G986" s="26">
        <v>26</v>
      </c>
      <c r="H986" s="26">
        <v>99.22</v>
      </c>
      <c r="I986" s="26" t="s">
        <v>37</v>
      </c>
      <c r="J986" s="36">
        <v>121.17</v>
      </c>
      <c r="K986" s="26">
        <f>ROUND($G$986*$M$986,2)</f>
        <v>3150.42</v>
      </c>
      <c r="L986" s="27">
        <f>ROUND($K$986/$E$6,3)</f>
        <v>0</v>
      </c>
      <c r="M986" s="23">
        <f>ROUND($J$986,2)</f>
        <v>121.17</v>
      </c>
    </row>
    <row r="987" spans="1:13" x14ac:dyDescent="0.35">
      <c r="A987" s="22" t="s">
        <v>175</v>
      </c>
      <c r="B987" s="41" t="s">
        <v>2251</v>
      </c>
      <c r="C987" s="42"/>
      <c r="D987" s="42" t="s">
        <v>26</v>
      </c>
      <c r="E987" s="50" t="s">
        <v>1148</v>
      </c>
      <c r="F987" s="41"/>
      <c r="G987" s="43"/>
      <c r="H987" s="43"/>
      <c r="I987" s="43"/>
      <c r="J987" s="43"/>
      <c r="K987" s="43">
        <f>SUBTOTAL(9, $K$988:$K$988)</f>
        <v>49829.67</v>
      </c>
      <c r="L987" s="44">
        <f>ROUND($K$987/$E$6,3)</f>
        <v>3.0000000000000001E-3</v>
      </c>
      <c r="M987" s="23">
        <v>0</v>
      </c>
    </row>
    <row r="988" spans="1:13" ht="57.5" x14ac:dyDescent="0.35">
      <c r="A988" s="22" t="s">
        <v>31</v>
      </c>
      <c r="B988" s="25" t="s">
        <v>2252</v>
      </c>
      <c r="C988" s="24" t="s">
        <v>50</v>
      </c>
      <c r="D988" s="24" t="s">
        <v>1150</v>
      </c>
      <c r="E988" s="45" t="s">
        <v>1151</v>
      </c>
      <c r="F988" s="25" t="s">
        <v>17</v>
      </c>
      <c r="G988" s="26">
        <v>1</v>
      </c>
      <c r="H988" s="26">
        <v>40803.86</v>
      </c>
      <c r="I988" s="26" t="s">
        <v>37</v>
      </c>
      <c r="J988" s="36">
        <v>49829.67</v>
      </c>
      <c r="K988" s="26">
        <f>ROUND($G$988*$M$988,2)</f>
        <v>49829.67</v>
      </c>
      <c r="L988" s="27">
        <f>ROUND($K$988/$E$6,3)</f>
        <v>3.0000000000000001E-3</v>
      </c>
      <c r="M988" s="23">
        <f>ROUND($J$988,2)</f>
        <v>49829.67</v>
      </c>
    </row>
    <row r="989" spans="1:13" x14ac:dyDescent="0.35">
      <c r="A989" s="22" t="s">
        <v>28</v>
      </c>
      <c r="B989" s="32" t="s">
        <v>2253</v>
      </c>
      <c r="C989" s="33"/>
      <c r="D989" s="33" t="s">
        <v>26</v>
      </c>
      <c r="E989" s="48" t="s">
        <v>1153</v>
      </c>
      <c r="F989" s="32"/>
      <c r="G989" s="34"/>
      <c r="H989" s="34"/>
      <c r="I989" s="34"/>
      <c r="J989" s="34"/>
      <c r="K989" s="34">
        <f>SUBTOTAL(9, $K$990:$K$1080)</f>
        <v>548349.03</v>
      </c>
      <c r="L989" s="35">
        <f>ROUND($K$989/$E$6,3)</f>
        <v>3.3000000000000002E-2</v>
      </c>
      <c r="M989" s="23">
        <v>0</v>
      </c>
    </row>
    <row r="990" spans="1:13" x14ac:dyDescent="0.35">
      <c r="A990" s="22" t="s">
        <v>175</v>
      </c>
      <c r="B990" s="41" t="s">
        <v>2254</v>
      </c>
      <c r="C990" s="42"/>
      <c r="D990" s="42" t="s">
        <v>26</v>
      </c>
      <c r="E990" s="50" t="s">
        <v>1155</v>
      </c>
      <c r="F990" s="41"/>
      <c r="G990" s="43"/>
      <c r="H990" s="43"/>
      <c r="I990" s="43"/>
      <c r="J990" s="43"/>
      <c r="K990" s="43">
        <f>SUBTOTAL(9, $K$991:$K$995)</f>
        <v>18299.650000000001</v>
      </c>
      <c r="L990" s="44">
        <f>ROUND($K$990/$E$6,3)</f>
        <v>1E-3</v>
      </c>
      <c r="M990" s="23">
        <v>0</v>
      </c>
    </row>
    <row r="991" spans="1:13" ht="34.5" x14ac:dyDescent="0.35">
      <c r="A991" s="22" t="s">
        <v>31</v>
      </c>
      <c r="B991" s="25" t="s">
        <v>2255</v>
      </c>
      <c r="C991" s="24" t="s">
        <v>39</v>
      </c>
      <c r="D991" s="24" t="s">
        <v>1160</v>
      </c>
      <c r="E991" s="45" t="s">
        <v>1161</v>
      </c>
      <c r="F991" s="25" t="s">
        <v>17</v>
      </c>
      <c r="G991" s="26">
        <v>2</v>
      </c>
      <c r="H991" s="26">
        <v>593.22</v>
      </c>
      <c r="I991" s="26" t="s">
        <v>37</v>
      </c>
      <c r="J991" s="36">
        <v>724.44</v>
      </c>
      <c r="K991" s="26">
        <f>ROUND($G$991*$M$991,2)</f>
        <v>1448.88</v>
      </c>
      <c r="L991" s="27">
        <f>ROUND($K$991/$E$6,3)</f>
        <v>0</v>
      </c>
      <c r="M991" s="23">
        <f>ROUND($J$991,2)</f>
        <v>724.44</v>
      </c>
    </row>
    <row r="992" spans="1:13" ht="34.5" x14ac:dyDescent="0.35">
      <c r="A992" s="22" t="s">
        <v>31</v>
      </c>
      <c r="B992" s="25" t="s">
        <v>2256</v>
      </c>
      <c r="C992" s="24" t="s">
        <v>39</v>
      </c>
      <c r="D992" s="24" t="s">
        <v>1163</v>
      </c>
      <c r="E992" s="45" t="s">
        <v>1164</v>
      </c>
      <c r="F992" s="25" t="s">
        <v>17</v>
      </c>
      <c r="G992" s="26">
        <v>2</v>
      </c>
      <c r="H992" s="26">
        <v>617.6</v>
      </c>
      <c r="I992" s="26" t="s">
        <v>37</v>
      </c>
      <c r="J992" s="36">
        <v>754.21</v>
      </c>
      <c r="K992" s="26">
        <f>ROUND($G$992*$M$992,2)</f>
        <v>1508.42</v>
      </c>
      <c r="L992" s="27">
        <f>ROUND($K$992/$E$6,3)</f>
        <v>0</v>
      </c>
      <c r="M992" s="23">
        <f>ROUND($J$992,2)</f>
        <v>754.21</v>
      </c>
    </row>
    <row r="993" spans="1:13" ht="34.5" x14ac:dyDescent="0.35">
      <c r="A993" s="22" t="s">
        <v>31</v>
      </c>
      <c r="B993" s="25" t="s">
        <v>2257</v>
      </c>
      <c r="C993" s="24" t="s">
        <v>50</v>
      </c>
      <c r="D993" s="24" t="s">
        <v>2258</v>
      </c>
      <c r="E993" s="45" t="s">
        <v>2259</v>
      </c>
      <c r="F993" s="25" t="s">
        <v>17</v>
      </c>
      <c r="G993" s="26">
        <v>3</v>
      </c>
      <c r="H993" s="26">
        <v>1010</v>
      </c>
      <c r="I993" s="26" t="s">
        <v>37</v>
      </c>
      <c r="J993" s="36">
        <v>1233.4100000000001</v>
      </c>
      <c r="K993" s="26">
        <f>ROUND($G$993*$M$993,2)</f>
        <v>3700.23</v>
      </c>
      <c r="L993" s="27">
        <f>ROUND($K$993/$E$6,3)</f>
        <v>0</v>
      </c>
      <c r="M993" s="23">
        <f>ROUND($J$993,2)</f>
        <v>1233.4100000000001</v>
      </c>
    </row>
    <row r="994" spans="1:13" ht="34.5" x14ac:dyDescent="0.35">
      <c r="A994" s="22" t="s">
        <v>31</v>
      </c>
      <c r="B994" s="25" t="s">
        <v>2260</v>
      </c>
      <c r="C994" s="24" t="s">
        <v>50</v>
      </c>
      <c r="D994" s="24" t="s">
        <v>2261</v>
      </c>
      <c r="E994" s="45" t="s">
        <v>2262</v>
      </c>
      <c r="F994" s="25" t="s">
        <v>17</v>
      </c>
      <c r="G994" s="26">
        <v>5</v>
      </c>
      <c r="H994" s="26">
        <v>1808.9</v>
      </c>
      <c r="I994" s="26" t="s">
        <v>37</v>
      </c>
      <c r="J994" s="36">
        <v>2209.0300000000002</v>
      </c>
      <c r="K994" s="26">
        <f>ROUND($G$994*$M$994,2)</f>
        <v>11045.15</v>
      </c>
      <c r="L994" s="27">
        <f>ROUND($K$994/$E$6,3)</f>
        <v>1E-3</v>
      </c>
      <c r="M994" s="23">
        <f>ROUND($J$994,2)</f>
        <v>2209.0300000000002</v>
      </c>
    </row>
    <row r="995" spans="1:13" ht="23" x14ac:dyDescent="0.35">
      <c r="A995" s="22" t="s">
        <v>31</v>
      </c>
      <c r="B995" s="25" t="s">
        <v>2263</v>
      </c>
      <c r="C995" s="24" t="s">
        <v>39</v>
      </c>
      <c r="D995" s="24" t="s">
        <v>1166</v>
      </c>
      <c r="E995" s="45" t="s">
        <v>1167</v>
      </c>
      <c r="F995" s="25" t="s">
        <v>17</v>
      </c>
      <c r="G995" s="26">
        <v>3</v>
      </c>
      <c r="H995" s="26">
        <v>162.94999999999999</v>
      </c>
      <c r="I995" s="26" t="s">
        <v>37</v>
      </c>
      <c r="J995" s="36">
        <v>198.99</v>
      </c>
      <c r="K995" s="26">
        <f>ROUND($G$995*$M$995,2)</f>
        <v>596.97</v>
      </c>
      <c r="L995" s="27">
        <f>ROUND($K$995/$E$6,3)</f>
        <v>0</v>
      </c>
      <c r="M995" s="23">
        <f>ROUND($J$995,2)</f>
        <v>198.99</v>
      </c>
    </row>
    <row r="996" spans="1:13" x14ac:dyDescent="0.35">
      <c r="A996" s="22" t="s">
        <v>175</v>
      </c>
      <c r="B996" s="41" t="s">
        <v>2264</v>
      </c>
      <c r="C996" s="42"/>
      <c r="D996" s="42" t="s">
        <v>26</v>
      </c>
      <c r="E996" s="50" t="s">
        <v>1169</v>
      </c>
      <c r="F996" s="41"/>
      <c r="G996" s="43"/>
      <c r="H996" s="43"/>
      <c r="I996" s="43"/>
      <c r="J996" s="43"/>
      <c r="K996" s="43">
        <f>SUBTOTAL(9, $K$997:$K$1013)</f>
        <v>18926.82</v>
      </c>
      <c r="L996" s="44">
        <f>ROUND($K$996/$E$6,3)</f>
        <v>1E-3</v>
      </c>
      <c r="M996" s="23">
        <v>0</v>
      </c>
    </row>
    <row r="997" spans="1:13" ht="23" x14ac:dyDescent="0.35">
      <c r="A997" s="22" t="s">
        <v>31</v>
      </c>
      <c r="B997" s="25" t="s">
        <v>2265</v>
      </c>
      <c r="C997" s="24" t="s">
        <v>39</v>
      </c>
      <c r="D997" s="24" t="s">
        <v>1171</v>
      </c>
      <c r="E997" s="45" t="s">
        <v>1172</v>
      </c>
      <c r="F997" s="25" t="s">
        <v>17</v>
      </c>
      <c r="G997" s="26">
        <v>70</v>
      </c>
      <c r="H997" s="26">
        <v>12.03</v>
      </c>
      <c r="I997" s="26" t="s">
        <v>37</v>
      </c>
      <c r="J997" s="36">
        <v>14.69</v>
      </c>
      <c r="K997" s="26">
        <f>ROUND($G$997*$M$997,2)</f>
        <v>1028.3</v>
      </c>
      <c r="L997" s="27">
        <f>ROUND($K$997/$E$6,3)</f>
        <v>0</v>
      </c>
      <c r="M997" s="23">
        <f>ROUND($J$997,2)</f>
        <v>14.69</v>
      </c>
    </row>
    <row r="998" spans="1:13" ht="23" x14ac:dyDescent="0.35">
      <c r="A998" s="22" t="s">
        <v>31</v>
      </c>
      <c r="B998" s="25" t="s">
        <v>2266</v>
      </c>
      <c r="C998" s="24" t="s">
        <v>39</v>
      </c>
      <c r="D998" s="24" t="s">
        <v>1174</v>
      </c>
      <c r="E998" s="45" t="s">
        <v>1175</v>
      </c>
      <c r="F998" s="25" t="s">
        <v>17</v>
      </c>
      <c r="G998" s="26">
        <v>33</v>
      </c>
      <c r="H998" s="26">
        <v>12.03</v>
      </c>
      <c r="I998" s="26" t="s">
        <v>37</v>
      </c>
      <c r="J998" s="36">
        <v>14.69</v>
      </c>
      <c r="K998" s="26">
        <f>ROUND($G$998*$M$998,2)</f>
        <v>484.77</v>
      </c>
      <c r="L998" s="27">
        <f>ROUND($K$998/$E$6,3)</f>
        <v>0</v>
      </c>
      <c r="M998" s="23">
        <f>ROUND($J$998,2)</f>
        <v>14.69</v>
      </c>
    </row>
    <row r="999" spans="1:13" ht="23" x14ac:dyDescent="0.35">
      <c r="A999" s="22" t="s">
        <v>31</v>
      </c>
      <c r="B999" s="25" t="s">
        <v>2267</v>
      </c>
      <c r="C999" s="24" t="s">
        <v>39</v>
      </c>
      <c r="D999" s="24" t="s">
        <v>1177</v>
      </c>
      <c r="E999" s="45" t="s">
        <v>1178</v>
      </c>
      <c r="F999" s="25" t="s">
        <v>17</v>
      </c>
      <c r="G999" s="26">
        <v>4</v>
      </c>
      <c r="H999" s="26">
        <v>13.17</v>
      </c>
      <c r="I999" s="26" t="s">
        <v>37</v>
      </c>
      <c r="J999" s="36">
        <v>16.079999999999998</v>
      </c>
      <c r="K999" s="26">
        <f>ROUND($G$999*$M$999,2)</f>
        <v>64.319999999999993</v>
      </c>
      <c r="L999" s="27">
        <f>ROUND($K$999/$E$6,3)</f>
        <v>0</v>
      </c>
      <c r="M999" s="23">
        <f>ROUND($J$999,2)</f>
        <v>16.079999999999998</v>
      </c>
    </row>
    <row r="1000" spans="1:13" ht="23" x14ac:dyDescent="0.35">
      <c r="A1000" s="22" t="s">
        <v>31</v>
      </c>
      <c r="B1000" s="25" t="s">
        <v>2268</v>
      </c>
      <c r="C1000" s="24" t="s">
        <v>39</v>
      </c>
      <c r="D1000" s="24" t="s">
        <v>2269</v>
      </c>
      <c r="E1000" s="45" t="s">
        <v>2270</v>
      </c>
      <c r="F1000" s="25" t="s">
        <v>17</v>
      </c>
      <c r="G1000" s="26">
        <v>12</v>
      </c>
      <c r="H1000" s="26">
        <v>14.47</v>
      </c>
      <c r="I1000" s="26" t="s">
        <v>37</v>
      </c>
      <c r="J1000" s="36">
        <v>17.670000000000002</v>
      </c>
      <c r="K1000" s="26">
        <f>ROUND($G$1000*$M$1000,2)</f>
        <v>212.04</v>
      </c>
      <c r="L1000" s="27">
        <f>ROUND($K$1000/$E$6,3)</f>
        <v>0</v>
      </c>
      <c r="M1000" s="23">
        <f>ROUND($J$1000,2)</f>
        <v>17.670000000000002</v>
      </c>
    </row>
    <row r="1001" spans="1:13" ht="23" x14ac:dyDescent="0.35">
      <c r="A1001" s="22" t="s">
        <v>31</v>
      </c>
      <c r="B1001" s="25" t="s">
        <v>2271</v>
      </c>
      <c r="C1001" s="24" t="s">
        <v>39</v>
      </c>
      <c r="D1001" s="24" t="s">
        <v>1183</v>
      </c>
      <c r="E1001" s="45" t="s">
        <v>1184</v>
      </c>
      <c r="F1001" s="25" t="s">
        <v>17</v>
      </c>
      <c r="G1001" s="26">
        <v>1</v>
      </c>
      <c r="H1001" s="26">
        <v>23.68</v>
      </c>
      <c r="I1001" s="26" t="s">
        <v>37</v>
      </c>
      <c r="J1001" s="36">
        <v>28.92</v>
      </c>
      <c r="K1001" s="26">
        <f>ROUND($G$1001*$M$1001,2)</f>
        <v>28.92</v>
      </c>
      <c r="L1001" s="27">
        <f>ROUND($K$1001/$E$6,3)</f>
        <v>0</v>
      </c>
      <c r="M1001" s="23">
        <f>ROUND($J$1001,2)</f>
        <v>28.92</v>
      </c>
    </row>
    <row r="1002" spans="1:13" ht="23" x14ac:dyDescent="0.35">
      <c r="A1002" s="22" t="s">
        <v>31</v>
      </c>
      <c r="B1002" s="25" t="s">
        <v>2272</v>
      </c>
      <c r="C1002" s="24" t="s">
        <v>39</v>
      </c>
      <c r="D1002" s="24" t="s">
        <v>2273</v>
      </c>
      <c r="E1002" s="45" t="s">
        <v>2274</v>
      </c>
      <c r="F1002" s="25" t="s">
        <v>17</v>
      </c>
      <c r="G1002" s="26">
        <v>14</v>
      </c>
      <c r="H1002" s="26">
        <v>70.13</v>
      </c>
      <c r="I1002" s="26" t="s">
        <v>37</v>
      </c>
      <c r="J1002" s="36">
        <v>85.64</v>
      </c>
      <c r="K1002" s="26">
        <f>ROUND($G$1002*$M$1002,2)</f>
        <v>1198.96</v>
      </c>
      <c r="L1002" s="27">
        <f>ROUND($K$1002/$E$6,3)</f>
        <v>0</v>
      </c>
      <c r="M1002" s="23">
        <f>ROUND($J$1002,2)</f>
        <v>85.64</v>
      </c>
    </row>
    <row r="1003" spans="1:13" ht="23" x14ac:dyDescent="0.35">
      <c r="A1003" s="22" t="s">
        <v>31</v>
      </c>
      <c r="B1003" s="25" t="s">
        <v>2275</v>
      </c>
      <c r="C1003" s="24" t="s">
        <v>39</v>
      </c>
      <c r="D1003" s="24" t="s">
        <v>1186</v>
      </c>
      <c r="E1003" s="45" t="s">
        <v>1187</v>
      </c>
      <c r="F1003" s="25" t="s">
        <v>17</v>
      </c>
      <c r="G1003" s="26">
        <v>6</v>
      </c>
      <c r="H1003" s="26">
        <v>70.13</v>
      </c>
      <c r="I1003" s="26" t="s">
        <v>37</v>
      </c>
      <c r="J1003" s="36">
        <v>85.64</v>
      </c>
      <c r="K1003" s="26">
        <f>ROUND($G$1003*$M$1003,2)</f>
        <v>513.84</v>
      </c>
      <c r="L1003" s="27">
        <f>ROUND($K$1003/$E$6,3)</f>
        <v>0</v>
      </c>
      <c r="M1003" s="23">
        <f>ROUND($J$1003,2)</f>
        <v>85.64</v>
      </c>
    </row>
    <row r="1004" spans="1:13" ht="23" x14ac:dyDescent="0.35">
      <c r="A1004" s="22" t="s">
        <v>31</v>
      </c>
      <c r="B1004" s="25" t="s">
        <v>2276</v>
      </c>
      <c r="C1004" s="24" t="s">
        <v>39</v>
      </c>
      <c r="D1004" s="24" t="s">
        <v>1192</v>
      </c>
      <c r="E1004" s="45" t="s">
        <v>1193</v>
      </c>
      <c r="F1004" s="25" t="s">
        <v>17</v>
      </c>
      <c r="G1004" s="26">
        <v>4</v>
      </c>
      <c r="H1004" s="26">
        <v>83.29</v>
      </c>
      <c r="I1004" s="26" t="s">
        <v>37</v>
      </c>
      <c r="J1004" s="36">
        <v>101.71</v>
      </c>
      <c r="K1004" s="26">
        <f>ROUND($G$1004*$M$1004,2)</f>
        <v>406.84</v>
      </c>
      <c r="L1004" s="27">
        <f>ROUND($K$1004/$E$6,3)</f>
        <v>0</v>
      </c>
      <c r="M1004" s="23">
        <f>ROUND($J$1004,2)</f>
        <v>101.71</v>
      </c>
    </row>
    <row r="1005" spans="1:13" ht="23" x14ac:dyDescent="0.35">
      <c r="A1005" s="22" t="s">
        <v>31</v>
      </c>
      <c r="B1005" s="25" t="s">
        <v>2277</v>
      </c>
      <c r="C1005" s="24" t="s">
        <v>39</v>
      </c>
      <c r="D1005" s="24" t="s">
        <v>2278</v>
      </c>
      <c r="E1005" s="45" t="s">
        <v>2279</v>
      </c>
      <c r="F1005" s="25" t="s">
        <v>17</v>
      </c>
      <c r="G1005" s="26">
        <v>2</v>
      </c>
      <c r="H1005" s="26">
        <v>92.82</v>
      </c>
      <c r="I1005" s="26" t="s">
        <v>37</v>
      </c>
      <c r="J1005" s="36">
        <v>113.35</v>
      </c>
      <c r="K1005" s="26">
        <f>ROUND($G$1005*$M$1005,2)</f>
        <v>226.7</v>
      </c>
      <c r="L1005" s="27">
        <f>ROUND($K$1005/$E$6,3)</f>
        <v>0</v>
      </c>
      <c r="M1005" s="23">
        <f>ROUND($J$1005,2)</f>
        <v>113.35</v>
      </c>
    </row>
    <row r="1006" spans="1:13" ht="23" x14ac:dyDescent="0.35">
      <c r="A1006" s="22" t="s">
        <v>31</v>
      </c>
      <c r="B1006" s="25" t="s">
        <v>2280</v>
      </c>
      <c r="C1006" s="24" t="s">
        <v>39</v>
      </c>
      <c r="D1006" s="24" t="s">
        <v>2281</v>
      </c>
      <c r="E1006" s="45" t="s">
        <v>2282</v>
      </c>
      <c r="F1006" s="25" t="s">
        <v>17</v>
      </c>
      <c r="G1006" s="26">
        <v>4</v>
      </c>
      <c r="H1006" s="26">
        <v>166.11</v>
      </c>
      <c r="I1006" s="26" t="s">
        <v>37</v>
      </c>
      <c r="J1006" s="36">
        <v>202.85</v>
      </c>
      <c r="K1006" s="26">
        <f>ROUND($G$1006*$M$1006,2)</f>
        <v>811.4</v>
      </c>
      <c r="L1006" s="27">
        <f>ROUND($K$1006/$E$6,3)</f>
        <v>0</v>
      </c>
      <c r="M1006" s="23">
        <f>ROUND($J$1006,2)</f>
        <v>202.85</v>
      </c>
    </row>
    <row r="1007" spans="1:13" ht="23" x14ac:dyDescent="0.35">
      <c r="A1007" s="22" t="s">
        <v>31</v>
      </c>
      <c r="B1007" s="25" t="s">
        <v>2283</v>
      </c>
      <c r="C1007" s="24" t="s">
        <v>50</v>
      </c>
      <c r="D1007" s="24" t="s">
        <v>2284</v>
      </c>
      <c r="E1007" s="45" t="s">
        <v>2285</v>
      </c>
      <c r="F1007" s="25" t="s">
        <v>17</v>
      </c>
      <c r="G1007" s="26">
        <v>1</v>
      </c>
      <c r="H1007" s="26">
        <v>638.41999999999996</v>
      </c>
      <c r="I1007" s="26" t="s">
        <v>37</v>
      </c>
      <c r="J1007" s="36">
        <v>779.64</v>
      </c>
      <c r="K1007" s="26">
        <f>ROUND($G$1007*$M$1007,2)</f>
        <v>779.64</v>
      </c>
      <c r="L1007" s="27">
        <f>ROUND($K$1007/$E$6,3)</f>
        <v>0</v>
      </c>
      <c r="M1007" s="23">
        <f>ROUND($J$1007,2)</f>
        <v>779.64</v>
      </c>
    </row>
    <row r="1008" spans="1:13" ht="23" x14ac:dyDescent="0.35">
      <c r="A1008" s="22" t="s">
        <v>31</v>
      </c>
      <c r="B1008" s="25" t="s">
        <v>2286</v>
      </c>
      <c r="C1008" s="24" t="s">
        <v>50</v>
      </c>
      <c r="D1008" s="24" t="s">
        <v>2287</v>
      </c>
      <c r="E1008" s="45" t="s">
        <v>2288</v>
      </c>
      <c r="F1008" s="25" t="s">
        <v>17</v>
      </c>
      <c r="G1008" s="26">
        <v>2</v>
      </c>
      <c r="H1008" s="26">
        <v>171.99</v>
      </c>
      <c r="I1008" s="26" t="s">
        <v>37</v>
      </c>
      <c r="J1008" s="36">
        <v>210.03</v>
      </c>
      <c r="K1008" s="26">
        <f>ROUND($G$1008*$M$1008,2)</f>
        <v>420.06</v>
      </c>
      <c r="L1008" s="27">
        <f>ROUND($K$1008/$E$6,3)</f>
        <v>0</v>
      </c>
      <c r="M1008" s="23">
        <f>ROUND($J$1008,2)</f>
        <v>210.03</v>
      </c>
    </row>
    <row r="1009" spans="1:13" ht="23" x14ac:dyDescent="0.35">
      <c r="A1009" s="22" t="s">
        <v>31</v>
      </c>
      <c r="B1009" s="25" t="s">
        <v>2289</v>
      </c>
      <c r="C1009" s="24" t="s">
        <v>50</v>
      </c>
      <c r="D1009" s="24" t="s">
        <v>1201</v>
      </c>
      <c r="E1009" s="45" t="s">
        <v>1202</v>
      </c>
      <c r="F1009" s="25" t="s">
        <v>17</v>
      </c>
      <c r="G1009" s="26">
        <v>3</v>
      </c>
      <c r="H1009" s="26">
        <v>153.85</v>
      </c>
      <c r="I1009" s="26" t="s">
        <v>37</v>
      </c>
      <c r="J1009" s="36">
        <v>187.88</v>
      </c>
      <c r="K1009" s="26">
        <f>ROUND($G$1009*$M$1009,2)</f>
        <v>563.64</v>
      </c>
      <c r="L1009" s="27">
        <f>ROUND($K$1009/$E$6,3)</f>
        <v>0</v>
      </c>
      <c r="M1009" s="23">
        <f>ROUND($J$1009,2)</f>
        <v>187.88</v>
      </c>
    </row>
    <row r="1010" spans="1:13" ht="23" x14ac:dyDescent="0.35">
      <c r="A1010" s="22" t="s">
        <v>31</v>
      </c>
      <c r="B1010" s="25" t="s">
        <v>2290</v>
      </c>
      <c r="C1010" s="24" t="s">
        <v>50</v>
      </c>
      <c r="D1010" s="24" t="s">
        <v>1204</v>
      </c>
      <c r="E1010" s="45" t="s">
        <v>1205</v>
      </c>
      <c r="F1010" s="25" t="s">
        <v>17</v>
      </c>
      <c r="G1010" s="26">
        <v>1</v>
      </c>
      <c r="H1010" s="26">
        <v>156.16999999999999</v>
      </c>
      <c r="I1010" s="26" t="s">
        <v>37</v>
      </c>
      <c r="J1010" s="36">
        <v>190.71</v>
      </c>
      <c r="K1010" s="26">
        <f>ROUND($G$1010*$M$1010,2)</f>
        <v>190.71</v>
      </c>
      <c r="L1010" s="27">
        <f>ROUND($K$1010/$E$6,3)</f>
        <v>0</v>
      </c>
      <c r="M1010" s="23">
        <f>ROUND($J$1010,2)</f>
        <v>190.71</v>
      </c>
    </row>
    <row r="1011" spans="1:13" ht="23" x14ac:dyDescent="0.35">
      <c r="A1011" s="22" t="s">
        <v>31</v>
      </c>
      <c r="B1011" s="25" t="s">
        <v>2291</v>
      </c>
      <c r="C1011" s="24" t="s">
        <v>39</v>
      </c>
      <c r="D1011" s="24" t="s">
        <v>2292</v>
      </c>
      <c r="E1011" s="45" t="s">
        <v>2293</v>
      </c>
      <c r="F1011" s="25" t="s">
        <v>17</v>
      </c>
      <c r="G1011" s="26">
        <v>25</v>
      </c>
      <c r="H1011" s="26">
        <v>172.43</v>
      </c>
      <c r="I1011" s="26" t="s">
        <v>37</v>
      </c>
      <c r="J1011" s="36">
        <v>210.57</v>
      </c>
      <c r="K1011" s="26">
        <f>ROUND($G$1011*$M$1011,2)</f>
        <v>5264.25</v>
      </c>
      <c r="L1011" s="27">
        <f>ROUND($K$1011/$E$6,3)</f>
        <v>0</v>
      </c>
      <c r="M1011" s="23">
        <f>ROUND($J$1011,2)</f>
        <v>210.57</v>
      </c>
    </row>
    <row r="1012" spans="1:13" ht="23" x14ac:dyDescent="0.35">
      <c r="A1012" s="22" t="s">
        <v>31</v>
      </c>
      <c r="B1012" s="25" t="s">
        <v>2294</v>
      </c>
      <c r="C1012" s="24" t="s">
        <v>50</v>
      </c>
      <c r="D1012" s="24" t="s">
        <v>1210</v>
      </c>
      <c r="E1012" s="45" t="s">
        <v>1211</v>
      </c>
      <c r="F1012" s="25" t="s">
        <v>17</v>
      </c>
      <c r="G1012" s="26">
        <v>31</v>
      </c>
      <c r="H1012" s="26">
        <v>112.46</v>
      </c>
      <c r="I1012" s="26" t="s">
        <v>37</v>
      </c>
      <c r="J1012" s="36">
        <v>137.34</v>
      </c>
      <c r="K1012" s="26">
        <f>ROUND($G$1012*$M$1012,2)</f>
        <v>4257.54</v>
      </c>
      <c r="L1012" s="27">
        <f>ROUND($K$1012/$E$6,3)</f>
        <v>0</v>
      </c>
      <c r="M1012" s="23">
        <f>ROUND($J$1012,2)</f>
        <v>137.34</v>
      </c>
    </row>
    <row r="1013" spans="1:13" ht="23" x14ac:dyDescent="0.35">
      <c r="A1013" s="22" t="s">
        <v>31</v>
      </c>
      <c r="B1013" s="25" t="s">
        <v>2295</v>
      </c>
      <c r="C1013" s="24" t="s">
        <v>50</v>
      </c>
      <c r="D1013" s="24" t="s">
        <v>1213</v>
      </c>
      <c r="E1013" s="45" t="s">
        <v>1214</v>
      </c>
      <c r="F1013" s="25" t="s">
        <v>17</v>
      </c>
      <c r="G1013" s="26">
        <v>11</v>
      </c>
      <c r="H1013" s="26">
        <v>184.24</v>
      </c>
      <c r="I1013" s="26" t="s">
        <v>37</v>
      </c>
      <c r="J1013" s="36">
        <v>224.99</v>
      </c>
      <c r="K1013" s="26">
        <f>ROUND($G$1013*$M$1013,2)</f>
        <v>2474.89</v>
      </c>
      <c r="L1013" s="27">
        <f>ROUND($K$1013/$E$6,3)</f>
        <v>0</v>
      </c>
      <c r="M1013" s="23">
        <f>ROUND($J$1013,2)</f>
        <v>224.99</v>
      </c>
    </row>
    <row r="1014" spans="1:13" x14ac:dyDescent="0.35">
      <c r="A1014" s="22" t="s">
        <v>175</v>
      </c>
      <c r="B1014" s="41" t="s">
        <v>2296</v>
      </c>
      <c r="C1014" s="42"/>
      <c r="D1014" s="42" t="s">
        <v>26</v>
      </c>
      <c r="E1014" s="50" t="s">
        <v>1216</v>
      </c>
      <c r="F1014" s="41"/>
      <c r="G1014" s="43"/>
      <c r="H1014" s="43"/>
      <c r="I1014" s="43"/>
      <c r="J1014" s="43"/>
      <c r="K1014" s="43">
        <f>SUBTOTAL(9, $K$1015:$K$1041)</f>
        <v>131518.67000000001</v>
      </c>
      <c r="L1014" s="44">
        <f>ROUND($K$1014/$E$6,3)</f>
        <v>8.0000000000000002E-3</v>
      </c>
      <c r="M1014" s="23">
        <v>0</v>
      </c>
    </row>
    <row r="1015" spans="1:13" ht="34.5" x14ac:dyDescent="0.35">
      <c r="A1015" s="22" t="s">
        <v>31</v>
      </c>
      <c r="B1015" s="25" t="s">
        <v>2297</v>
      </c>
      <c r="C1015" s="24" t="s">
        <v>39</v>
      </c>
      <c r="D1015" s="24" t="s">
        <v>1218</v>
      </c>
      <c r="E1015" s="45" t="s">
        <v>1219</v>
      </c>
      <c r="F1015" s="25" t="s">
        <v>62</v>
      </c>
      <c r="G1015" s="26">
        <v>1464.69</v>
      </c>
      <c r="H1015" s="26">
        <v>20.59</v>
      </c>
      <c r="I1015" s="26" t="s">
        <v>37</v>
      </c>
      <c r="J1015" s="36">
        <v>25.14</v>
      </c>
      <c r="K1015" s="26">
        <f>ROUND($G$1015*$M$1015,2)</f>
        <v>36822.31</v>
      </c>
      <c r="L1015" s="27">
        <f>ROUND($K$1015/$E$6,3)</f>
        <v>2E-3</v>
      </c>
      <c r="M1015" s="23">
        <f>ROUND($J$1015,2)</f>
        <v>25.14</v>
      </c>
    </row>
    <row r="1016" spans="1:13" ht="34.5" x14ac:dyDescent="0.35">
      <c r="A1016" s="22" t="s">
        <v>31</v>
      </c>
      <c r="B1016" s="25" t="s">
        <v>2298</v>
      </c>
      <c r="C1016" s="24" t="s">
        <v>39</v>
      </c>
      <c r="D1016" s="24" t="s">
        <v>1221</v>
      </c>
      <c r="E1016" s="45" t="s">
        <v>1222</v>
      </c>
      <c r="F1016" s="25" t="s">
        <v>62</v>
      </c>
      <c r="G1016" s="26">
        <v>265.55</v>
      </c>
      <c r="H1016" s="26">
        <v>23.68</v>
      </c>
      <c r="I1016" s="26" t="s">
        <v>37</v>
      </c>
      <c r="J1016" s="36">
        <v>28.92</v>
      </c>
      <c r="K1016" s="26">
        <f>ROUND($G$1016*$M$1016,2)</f>
        <v>7679.71</v>
      </c>
      <c r="L1016" s="27">
        <f>ROUND($K$1016/$E$6,3)</f>
        <v>0</v>
      </c>
      <c r="M1016" s="23">
        <f>ROUND($J$1016,2)</f>
        <v>28.92</v>
      </c>
    </row>
    <row r="1017" spans="1:13" ht="34.5" x14ac:dyDescent="0.35">
      <c r="A1017" s="22" t="s">
        <v>31</v>
      </c>
      <c r="B1017" s="25" t="s">
        <v>2299</v>
      </c>
      <c r="C1017" s="24" t="s">
        <v>39</v>
      </c>
      <c r="D1017" s="24" t="s">
        <v>2300</v>
      </c>
      <c r="E1017" s="45" t="s">
        <v>2301</v>
      </c>
      <c r="F1017" s="25" t="s">
        <v>62</v>
      </c>
      <c r="G1017" s="26">
        <v>3</v>
      </c>
      <c r="H1017" s="26">
        <v>10.15</v>
      </c>
      <c r="I1017" s="26" t="s">
        <v>37</v>
      </c>
      <c r="J1017" s="36">
        <v>12.4</v>
      </c>
      <c r="K1017" s="26">
        <f>ROUND($G$1017*$M$1017,2)</f>
        <v>37.200000000000003</v>
      </c>
      <c r="L1017" s="27">
        <f>ROUND($K$1017/$E$6,3)</f>
        <v>0</v>
      </c>
      <c r="M1017" s="23">
        <f>ROUND($J$1017,2)</f>
        <v>12.4</v>
      </c>
    </row>
    <row r="1018" spans="1:13" ht="23" x14ac:dyDescent="0.35">
      <c r="A1018" s="22" t="s">
        <v>31</v>
      </c>
      <c r="B1018" s="25" t="s">
        <v>2302</v>
      </c>
      <c r="C1018" s="24" t="s">
        <v>50</v>
      </c>
      <c r="D1018" s="24" t="s">
        <v>2303</v>
      </c>
      <c r="E1018" s="45" t="s">
        <v>2304</v>
      </c>
      <c r="F1018" s="25" t="s">
        <v>62</v>
      </c>
      <c r="G1018" s="26">
        <v>135.66</v>
      </c>
      <c r="H1018" s="26">
        <v>37</v>
      </c>
      <c r="I1018" s="26" t="s">
        <v>37</v>
      </c>
      <c r="J1018" s="36">
        <v>45.18</v>
      </c>
      <c r="K1018" s="26">
        <f>ROUND($G$1018*$M$1018,2)</f>
        <v>6129.12</v>
      </c>
      <c r="L1018" s="27">
        <f>ROUND($K$1018/$E$6,3)</f>
        <v>0</v>
      </c>
      <c r="M1018" s="23">
        <f>ROUND($J$1018,2)</f>
        <v>45.18</v>
      </c>
    </row>
    <row r="1019" spans="1:13" ht="23" x14ac:dyDescent="0.35">
      <c r="A1019" s="22" t="s">
        <v>31</v>
      </c>
      <c r="B1019" s="25" t="s">
        <v>2305</v>
      </c>
      <c r="C1019" s="24" t="s">
        <v>50</v>
      </c>
      <c r="D1019" s="24" t="s">
        <v>2306</v>
      </c>
      <c r="E1019" s="45" t="s">
        <v>2307</v>
      </c>
      <c r="F1019" s="25" t="s">
        <v>62</v>
      </c>
      <c r="G1019" s="26">
        <v>58.3</v>
      </c>
      <c r="H1019" s="26">
        <v>60.67</v>
      </c>
      <c r="I1019" s="26" t="s">
        <v>37</v>
      </c>
      <c r="J1019" s="36">
        <v>74.09</v>
      </c>
      <c r="K1019" s="26">
        <f>ROUND($G$1019*$M$1019,2)</f>
        <v>4319.45</v>
      </c>
      <c r="L1019" s="27">
        <f>ROUND($K$1019/$E$6,3)</f>
        <v>0</v>
      </c>
      <c r="M1019" s="23">
        <f>ROUND($J$1019,2)</f>
        <v>74.09</v>
      </c>
    </row>
    <row r="1020" spans="1:13" ht="23" x14ac:dyDescent="0.35">
      <c r="A1020" s="22" t="s">
        <v>31</v>
      </c>
      <c r="B1020" s="25" t="s">
        <v>2308</v>
      </c>
      <c r="C1020" s="24" t="s">
        <v>50</v>
      </c>
      <c r="D1020" s="24" t="s">
        <v>1409</v>
      </c>
      <c r="E1020" s="45" t="s">
        <v>1410</v>
      </c>
      <c r="F1020" s="25" t="s">
        <v>62</v>
      </c>
      <c r="G1020" s="26">
        <v>127.6</v>
      </c>
      <c r="H1020" s="26">
        <v>49.79</v>
      </c>
      <c r="I1020" s="26" t="s">
        <v>37</v>
      </c>
      <c r="J1020" s="36">
        <v>60.8</v>
      </c>
      <c r="K1020" s="26">
        <f>ROUND($G$1020*$M$1020,2)</f>
        <v>7758.08</v>
      </c>
      <c r="L1020" s="27">
        <f>ROUND($K$1020/$E$6,3)</f>
        <v>0</v>
      </c>
      <c r="M1020" s="23">
        <f>ROUND($J$1020,2)</f>
        <v>60.8</v>
      </c>
    </row>
    <row r="1021" spans="1:13" ht="23" x14ac:dyDescent="0.35">
      <c r="A1021" s="22" t="s">
        <v>31</v>
      </c>
      <c r="B1021" s="25" t="s">
        <v>2309</v>
      </c>
      <c r="C1021" s="24" t="s">
        <v>50</v>
      </c>
      <c r="D1021" s="24" t="s">
        <v>1412</v>
      </c>
      <c r="E1021" s="45" t="s">
        <v>1413</v>
      </c>
      <c r="F1021" s="25" t="s">
        <v>62</v>
      </c>
      <c r="G1021" s="26">
        <v>44.75</v>
      </c>
      <c r="H1021" s="26">
        <v>76.86</v>
      </c>
      <c r="I1021" s="26" t="s">
        <v>37</v>
      </c>
      <c r="J1021" s="36">
        <v>93.86</v>
      </c>
      <c r="K1021" s="26">
        <f>ROUND($G$1021*$M$1021,2)</f>
        <v>4200.24</v>
      </c>
      <c r="L1021" s="27">
        <f>ROUND($K$1021/$E$6,3)</f>
        <v>0</v>
      </c>
      <c r="M1021" s="23">
        <f>ROUND($J$1021,2)</f>
        <v>93.86</v>
      </c>
    </row>
    <row r="1022" spans="1:13" ht="23" x14ac:dyDescent="0.35">
      <c r="A1022" s="22" t="s">
        <v>31</v>
      </c>
      <c r="B1022" s="25" t="s">
        <v>2310</v>
      </c>
      <c r="C1022" s="24" t="s">
        <v>50</v>
      </c>
      <c r="D1022" s="24" t="s">
        <v>1233</v>
      </c>
      <c r="E1022" s="45" t="s">
        <v>1234</v>
      </c>
      <c r="F1022" s="25" t="s">
        <v>62</v>
      </c>
      <c r="G1022" s="26">
        <v>667.35</v>
      </c>
      <c r="H1022" s="26">
        <v>31.04</v>
      </c>
      <c r="I1022" s="26" t="s">
        <v>37</v>
      </c>
      <c r="J1022" s="36">
        <v>37.909999999999997</v>
      </c>
      <c r="K1022" s="26">
        <f>ROUND($G$1022*$M$1022,2)</f>
        <v>25299.24</v>
      </c>
      <c r="L1022" s="27">
        <f>ROUND($K$1022/$E$6,3)</f>
        <v>2E-3</v>
      </c>
      <c r="M1022" s="23">
        <f>ROUND($J$1022,2)</f>
        <v>37.909999999999997</v>
      </c>
    </row>
    <row r="1023" spans="1:13" ht="23" x14ac:dyDescent="0.35">
      <c r="A1023" s="22" t="s">
        <v>31</v>
      </c>
      <c r="B1023" s="25" t="s">
        <v>2311</v>
      </c>
      <c r="C1023" s="24" t="s">
        <v>50</v>
      </c>
      <c r="D1023" s="24" t="s">
        <v>2312</v>
      </c>
      <c r="E1023" s="45" t="s">
        <v>2313</v>
      </c>
      <c r="F1023" s="25" t="s">
        <v>62</v>
      </c>
      <c r="G1023" s="26">
        <v>110.6</v>
      </c>
      <c r="H1023" s="26">
        <v>122.78</v>
      </c>
      <c r="I1023" s="26" t="s">
        <v>37</v>
      </c>
      <c r="J1023" s="36">
        <v>149.94</v>
      </c>
      <c r="K1023" s="26">
        <f>ROUND($G$1023*$M$1023,2)</f>
        <v>16583.36</v>
      </c>
      <c r="L1023" s="27">
        <f>ROUND($K$1023/$E$6,3)</f>
        <v>1E-3</v>
      </c>
      <c r="M1023" s="23">
        <f>ROUND($J$1023,2)</f>
        <v>149.94</v>
      </c>
    </row>
    <row r="1024" spans="1:13" ht="34.5" x14ac:dyDescent="0.35">
      <c r="A1024" s="22" t="s">
        <v>31</v>
      </c>
      <c r="B1024" s="25" t="s">
        <v>2314</v>
      </c>
      <c r="C1024" s="24" t="s">
        <v>39</v>
      </c>
      <c r="D1024" s="24" t="s">
        <v>1236</v>
      </c>
      <c r="E1024" s="45" t="s">
        <v>1237</v>
      </c>
      <c r="F1024" s="25" t="s">
        <v>17</v>
      </c>
      <c r="G1024" s="26">
        <v>8</v>
      </c>
      <c r="H1024" s="26">
        <v>200.42</v>
      </c>
      <c r="I1024" s="26" t="s">
        <v>37</v>
      </c>
      <c r="J1024" s="36">
        <v>244.75</v>
      </c>
      <c r="K1024" s="26">
        <f>ROUND($G$1024*$M$1024,2)</f>
        <v>1958</v>
      </c>
      <c r="L1024" s="27">
        <f>ROUND($K$1024/$E$6,3)</f>
        <v>0</v>
      </c>
      <c r="M1024" s="23">
        <f>ROUND($J$1024,2)</f>
        <v>244.75</v>
      </c>
    </row>
    <row r="1025" spans="1:13" ht="34.5" x14ac:dyDescent="0.35">
      <c r="A1025" s="22" t="s">
        <v>31</v>
      </c>
      <c r="B1025" s="25" t="s">
        <v>2315</v>
      </c>
      <c r="C1025" s="24" t="s">
        <v>39</v>
      </c>
      <c r="D1025" s="24" t="s">
        <v>2316</v>
      </c>
      <c r="E1025" s="45" t="s">
        <v>2317</v>
      </c>
      <c r="F1025" s="25" t="s">
        <v>17</v>
      </c>
      <c r="G1025" s="26">
        <v>10</v>
      </c>
      <c r="H1025" s="26">
        <v>316.05</v>
      </c>
      <c r="I1025" s="26" t="s">
        <v>37</v>
      </c>
      <c r="J1025" s="36">
        <v>385.96</v>
      </c>
      <c r="K1025" s="26">
        <f>ROUND($G$1025*$M$1025,2)</f>
        <v>3859.6</v>
      </c>
      <c r="L1025" s="27">
        <f>ROUND($K$1025/$E$6,3)</f>
        <v>0</v>
      </c>
      <c r="M1025" s="23">
        <f>ROUND($J$1025,2)</f>
        <v>385.96</v>
      </c>
    </row>
    <row r="1026" spans="1:13" ht="34.5" x14ac:dyDescent="0.35">
      <c r="A1026" s="22" t="s">
        <v>31</v>
      </c>
      <c r="B1026" s="25" t="s">
        <v>2318</v>
      </c>
      <c r="C1026" s="24" t="s">
        <v>33</v>
      </c>
      <c r="D1026" s="24" t="s">
        <v>2319</v>
      </c>
      <c r="E1026" s="45" t="s">
        <v>2320</v>
      </c>
      <c r="F1026" s="25" t="s">
        <v>17</v>
      </c>
      <c r="G1026" s="26">
        <v>2</v>
      </c>
      <c r="H1026" s="26">
        <v>55.77</v>
      </c>
      <c r="I1026" s="26" t="s">
        <v>37</v>
      </c>
      <c r="J1026" s="36">
        <v>68.11</v>
      </c>
      <c r="K1026" s="26">
        <f>ROUND($G$1026*$M$1026,2)</f>
        <v>136.22</v>
      </c>
      <c r="L1026" s="27">
        <f>ROUND($K$1026/$E$6,3)</f>
        <v>0</v>
      </c>
      <c r="M1026" s="23">
        <f>ROUND($J$1026,2)</f>
        <v>68.11</v>
      </c>
    </row>
    <row r="1027" spans="1:13" ht="34.5" x14ac:dyDescent="0.35">
      <c r="A1027" s="22" t="s">
        <v>31</v>
      </c>
      <c r="B1027" s="25" t="s">
        <v>2321</v>
      </c>
      <c r="C1027" s="24" t="s">
        <v>33</v>
      </c>
      <c r="D1027" s="24" t="s">
        <v>2322</v>
      </c>
      <c r="E1027" s="45" t="s">
        <v>2323</v>
      </c>
      <c r="F1027" s="25" t="s">
        <v>17</v>
      </c>
      <c r="G1027" s="26">
        <v>1</v>
      </c>
      <c r="H1027" s="26">
        <v>123.53</v>
      </c>
      <c r="I1027" s="26" t="s">
        <v>37</v>
      </c>
      <c r="J1027" s="36">
        <v>150.85</v>
      </c>
      <c r="K1027" s="26">
        <f>ROUND($G$1027*$M$1027,2)</f>
        <v>150.85</v>
      </c>
      <c r="L1027" s="27">
        <f>ROUND($K$1027/$E$6,3)</f>
        <v>0</v>
      </c>
      <c r="M1027" s="23">
        <f>ROUND($J$1027,2)</f>
        <v>150.85</v>
      </c>
    </row>
    <row r="1028" spans="1:13" ht="23" x14ac:dyDescent="0.35">
      <c r="A1028" s="22" t="s">
        <v>31</v>
      </c>
      <c r="B1028" s="25" t="s">
        <v>2324</v>
      </c>
      <c r="C1028" s="24" t="s">
        <v>39</v>
      </c>
      <c r="D1028" s="24" t="s">
        <v>1242</v>
      </c>
      <c r="E1028" s="45" t="s">
        <v>1243</v>
      </c>
      <c r="F1028" s="25" t="s">
        <v>17</v>
      </c>
      <c r="G1028" s="26">
        <v>15</v>
      </c>
      <c r="H1028" s="26">
        <v>24.76</v>
      </c>
      <c r="I1028" s="26" t="s">
        <v>37</v>
      </c>
      <c r="J1028" s="36">
        <v>30.24</v>
      </c>
      <c r="K1028" s="26">
        <f>ROUND($G$1028*$M$1028,2)</f>
        <v>453.6</v>
      </c>
      <c r="L1028" s="27">
        <f>ROUND($K$1028/$E$6,3)</f>
        <v>0</v>
      </c>
      <c r="M1028" s="23">
        <f>ROUND($J$1028,2)</f>
        <v>30.24</v>
      </c>
    </row>
    <row r="1029" spans="1:13" ht="23" x14ac:dyDescent="0.35">
      <c r="A1029" s="22" t="s">
        <v>31</v>
      </c>
      <c r="B1029" s="25" t="s">
        <v>2325</v>
      </c>
      <c r="C1029" s="24" t="s">
        <v>39</v>
      </c>
      <c r="D1029" s="24" t="s">
        <v>1245</v>
      </c>
      <c r="E1029" s="45" t="s">
        <v>1246</v>
      </c>
      <c r="F1029" s="25" t="s">
        <v>17</v>
      </c>
      <c r="G1029" s="26">
        <v>60</v>
      </c>
      <c r="H1029" s="26">
        <v>20.43</v>
      </c>
      <c r="I1029" s="26" t="s">
        <v>37</v>
      </c>
      <c r="J1029" s="36">
        <v>24.95</v>
      </c>
      <c r="K1029" s="26">
        <f>ROUND($G$1029*$M$1029,2)</f>
        <v>1497</v>
      </c>
      <c r="L1029" s="27">
        <f>ROUND($K$1029/$E$6,3)</f>
        <v>0</v>
      </c>
      <c r="M1029" s="23">
        <f>ROUND($J$1029,2)</f>
        <v>24.95</v>
      </c>
    </row>
    <row r="1030" spans="1:13" ht="34.5" x14ac:dyDescent="0.35">
      <c r="A1030" s="22" t="s">
        <v>31</v>
      </c>
      <c r="B1030" s="25" t="s">
        <v>2326</v>
      </c>
      <c r="C1030" s="24" t="s">
        <v>39</v>
      </c>
      <c r="D1030" s="24" t="s">
        <v>2327</v>
      </c>
      <c r="E1030" s="45" t="s">
        <v>2328</v>
      </c>
      <c r="F1030" s="25" t="s">
        <v>17</v>
      </c>
      <c r="G1030" s="26">
        <v>104</v>
      </c>
      <c r="H1030" s="26">
        <v>32.35</v>
      </c>
      <c r="I1030" s="26" t="s">
        <v>37</v>
      </c>
      <c r="J1030" s="36">
        <v>39.51</v>
      </c>
      <c r="K1030" s="26">
        <f>ROUND($G$1030*$M$1030,2)</f>
        <v>4109.04</v>
      </c>
      <c r="L1030" s="27">
        <f>ROUND($K$1030/$E$6,3)</f>
        <v>0</v>
      </c>
      <c r="M1030" s="23">
        <f>ROUND($J$1030,2)</f>
        <v>39.51</v>
      </c>
    </row>
    <row r="1031" spans="1:13" ht="34.5" x14ac:dyDescent="0.35">
      <c r="A1031" s="22" t="s">
        <v>31</v>
      </c>
      <c r="B1031" s="25" t="s">
        <v>2329</v>
      </c>
      <c r="C1031" s="24" t="s">
        <v>39</v>
      </c>
      <c r="D1031" s="24" t="s">
        <v>2327</v>
      </c>
      <c r="E1031" s="45" t="s">
        <v>2328</v>
      </c>
      <c r="F1031" s="25" t="s">
        <v>17</v>
      </c>
      <c r="G1031" s="26">
        <v>18</v>
      </c>
      <c r="H1031" s="26">
        <v>32.35</v>
      </c>
      <c r="I1031" s="26" t="s">
        <v>37</v>
      </c>
      <c r="J1031" s="36">
        <v>39.51</v>
      </c>
      <c r="K1031" s="26">
        <f>ROUND($G$1031*$M$1031,2)</f>
        <v>711.18</v>
      </c>
      <c r="L1031" s="27">
        <f>ROUND($K$1031/$E$6,3)</f>
        <v>0</v>
      </c>
      <c r="M1031" s="23">
        <f>ROUND($J$1031,2)</f>
        <v>39.51</v>
      </c>
    </row>
    <row r="1032" spans="1:13" ht="34.5" x14ac:dyDescent="0.35">
      <c r="A1032" s="22" t="s">
        <v>31</v>
      </c>
      <c r="B1032" s="25" t="s">
        <v>2330</v>
      </c>
      <c r="C1032" s="24" t="s">
        <v>39</v>
      </c>
      <c r="D1032" s="24" t="s">
        <v>2331</v>
      </c>
      <c r="E1032" s="45" t="s">
        <v>2332</v>
      </c>
      <c r="F1032" s="25" t="s">
        <v>17</v>
      </c>
      <c r="G1032" s="26">
        <v>17</v>
      </c>
      <c r="H1032" s="26">
        <v>46.34</v>
      </c>
      <c r="I1032" s="26" t="s">
        <v>37</v>
      </c>
      <c r="J1032" s="36">
        <v>56.59</v>
      </c>
      <c r="K1032" s="26">
        <f>ROUND($G$1032*$M$1032,2)</f>
        <v>962.03</v>
      </c>
      <c r="L1032" s="27">
        <f>ROUND($K$1032/$E$6,3)</f>
        <v>0</v>
      </c>
      <c r="M1032" s="23">
        <f>ROUND($J$1032,2)</f>
        <v>56.59</v>
      </c>
    </row>
    <row r="1033" spans="1:13" ht="34.5" x14ac:dyDescent="0.35">
      <c r="A1033" s="22" t="s">
        <v>31</v>
      </c>
      <c r="B1033" s="25" t="s">
        <v>2333</v>
      </c>
      <c r="C1033" s="24" t="s">
        <v>39</v>
      </c>
      <c r="D1033" s="24" t="s">
        <v>2334</v>
      </c>
      <c r="E1033" s="45" t="s">
        <v>2335</v>
      </c>
      <c r="F1033" s="25" t="s">
        <v>17</v>
      </c>
      <c r="G1033" s="26">
        <v>35</v>
      </c>
      <c r="H1033" s="26">
        <v>39.81</v>
      </c>
      <c r="I1033" s="26" t="s">
        <v>37</v>
      </c>
      <c r="J1033" s="36">
        <v>48.62</v>
      </c>
      <c r="K1033" s="26">
        <f>ROUND($G$1033*$M$1033,2)</f>
        <v>1701.7</v>
      </c>
      <c r="L1033" s="27">
        <f>ROUND($K$1033/$E$6,3)</f>
        <v>0</v>
      </c>
      <c r="M1033" s="23">
        <f>ROUND($J$1033,2)</f>
        <v>48.62</v>
      </c>
    </row>
    <row r="1034" spans="1:13" ht="34.5" x14ac:dyDescent="0.35">
      <c r="A1034" s="22" t="s">
        <v>31</v>
      </c>
      <c r="B1034" s="25" t="s">
        <v>2336</v>
      </c>
      <c r="C1034" s="24" t="s">
        <v>39</v>
      </c>
      <c r="D1034" s="24" t="s">
        <v>2327</v>
      </c>
      <c r="E1034" s="45" t="s">
        <v>2328</v>
      </c>
      <c r="F1034" s="25" t="s">
        <v>17</v>
      </c>
      <c r="G1034" s="26">
        <v>2</v>
      </c>
      <c r="H1034" s="26">
        <v>32.35</v>
      </c>
      <c r="I1034" s="26" t="s">
        <v>37</v>
      </c>
      <c r="J1034" s="36">
        <v>39.51</v>
      </c>
      <c r="K1034" s="26">
        <f>ROUND($G$1034*$M$1034,2)</f>
        <v>79.02</v>
      </c>
      <c r="L1034" s="27">
        <f>ROUND($K$1034/$E$6,3)</f>
        <v>0</v>
      </c>
      <c r="M1034" s="23">
        <f>ROUND($J$1034,2)</f>
        <v>39.51</v>
      </c>
    </row>
    <row r="1035" spans="1:13" ht="34.5" x14ac:dyDescent="0.35">
      <c r="A1035" s="22" t="s">
        <v>31</v>
      </c>
      <c r="B1035" s="25" t="s">
        <v>2337</v>
      </c>
      <c r="C1035" s="24" t="s">
        <v>39</v>
      </c>
      <c r="D1035" s="24" t="s">
        <v>2338</v>
      </c>
      <c r="E1035" s="45" t="s">
        <v>2339</v>
      </c>
      <c r="F1035" s="25" t="s">
        <v>17</v>
      </c>
      <c r="G1035" s="26">
        <v>11</v>
      </c>
      <c r="H1035" s="26">
        <v>61.76</v>
      </c>
      <c r="I1035" s="26" t="s">
        <v>37</v>
      </c>
      <c r="J1035" s="36">
        <v>75.42</v>
      </c>
      <c r="K1035" s="26">
        <f>ROUND($G$1035*$M$1035,2)</f>
        <v>829.62</v>
      </c>
      <c r="L1035" s="27">
        <f>ROUND($K$1035/$E$6,3)</f>
        <v>0</v>
      </c>
      <c r="M1035" s="23">
        <f>ROUND($J$1035,2)</f>
        <v>75.42</v>
      </c>
    </row>
    <row r="1036" spans="1:13" ht="34.5" x14ac:dyDescent="0.35">
      <c r="A1036" s="22" t="s">
        <v>31</v>
      </c>
      <c r="B1036" s="25" t="s">
        <v>2340</v>
      </c>
      <c r="C1036" s="24" t="s">
        <v>39</v>
      </c>
      <c r="D1036" s="24" t="s">
        <v>2327</v>
      </c>
      <c r="E1036" s="45" t="s">
        <v>2328</v>
      </c>
      <c r="F1036" s="25" t="s">
        <v>17</v>
      </c>
      <c r="G1036" s="26">
        <v>1</v>
      </c>
      <c r="H1036" s="26">
        <v>32.35</v>
      </c>
      <c r="I1036" s="26" t="s">
        <v>37</v>
      </c>
      <c r="J1036" s="36">
        <v>39.51</v>
      </c>
      <c r="K1036" s="26">
        <f>ROUND($G$1036*$M$1036,2)</f>
        <v>39.51</v>
      </c>
      <c r="L1036" s="27">
        <f>ROUND($K$1036/$E$6,3)</f>
        <v>0</v>
      </c>
      <c r="M1036" s="23">
        <f>ROUND($J$1036,2)</f>
        <v>39.51</v>
      </c>
    </row>
    <row r="1037" spans="1:13" ht="34.5" x14ac:dyDescent="0.35">
      <c r="A1037" s="22" t="s">
        <v>31</v>
      </c>
      <c r="B1037" s="25" t="s">
        <v>2341</v>
      </c>
      <c r="C1037" s="24" t="s">
        <v>39</v>
      </c>
      <c r="D1037" s="24" t="s">
        <v>2342</v>
      </c>
      <c r="E1037" s="45" t="s">
        <v>2343</v>
      </c>
      <c r="F1037" s="25" t="s">
        <v>17</v>
      </c>
      <c r="G1037" s="26">
        <v>24</v>
      </c>
      <c r="H1037" s="26">
        <v>133.94999999999999</v>
      </c>
      <c r="I1037" s="26" t="s">
        <v>37</v>
      </c>
      <c r="J1037" s="36">
        <v>163.58000000000001</v>
      </c>
      <c r="K1037" s="26">
        <f>ROUND($G$1037*$M$1037,2)</f>
        <v>3925.92</v>
      </c>
      <c r="L1037" s="27">
        <f>ROUND($K$1037/$E$6,3)</f>
        <v>0</v>
      </c>
      <c r="M1037" s="23">
        <f>ROUND($J$1037,2)</f>
        <v>163.58000000000001</v>
      </c>
    </row>
    <row r="1038" spans="1:13" ht="34.5" x14ac:dyDescent="0.35">
      <c r="A1038" s="22" t="s">
        <v>31</v>
      </c>
      <c r="B1038" s="25" t="s">
        <v>2344</v>
      </c>
      <c r="C1038" s="24" t="s">
        <v>39</v>
      </c>
      <c r="D1038" s="24" t="s">
        <v>2345</v>
      </c>
      <c r="E1038" s="45" t="s">
        <v>2346</v>
      </c>
      <c r="F1038" s="25" t="s">
        <v>17</v>
      </c>
      <c r="G1038" s="26">
        <v>3</v>
      </c>
      <c r="H1038" s="26">
        <v>43.43</v>
      </c>
      <c r="I1038" s="26" t="s">
        <v>37</v>
      </c>
      <c r="J1038" s="36">
        <v>53.04</v>
      </c>
      <c r="K1038" s="26">
        <f>ROUND($G$1038*$M$1038,2)</f>
        <v>159.12</v>
      </c>
      <c r="L1038" s="27">
        <f>ROUND($K$1038/$E$6,3)</f>
        <v>0</v>
      </c>
      <c r="M1038" s="23">
        <f>ROUND($J$1038,2)</f>
        <v>53.04</v>
      </c>
    </row>
    <row r="1039" spans="1:13" ht="34.5" x14ac:dyDescent="0.35">
      <c r="A1039" s="22" t="s">
        <v>31</v>
      </c>
      <c r="B1039" s="25" t="s">
        <v>2347</v>
      </c>
      <c r="C1039" s="24" t="s">
        <v>39</v>
      </c>
      <c r="D1039" s="24" t="s">
        <v>2348</v>
      </c>
      <c r="E1039" s="45" t="s">
        <v>2349</v>
      </c>
      <c r="F1039" s="25" t="s">
        <v>17</v>
      </c>
      <c r="G1039" s="26">
        <v>32</v>
      </c>
      <c r="H1039" s="26">
        <v>36.36</v>
      </c>
      <c r="I1039" s="26" t="s">
        <v>37</v>
      </c>
      <c r="J1039" s="36">
        <v>44.4</v>
      </c>
      <c r="K1039" s="26">
        <f>ROUND($G$1039*$M$1039,2)</f>
        <v>1420.8</v>
      </c>
      <c r="L1039" s="27">
        <f>ROUND($K$1039/$E$6,3)</f>
        <v>0</v>
      </c>
      <c r="M1039" s="23">
        <f>ROUND($J$1039,2)</f>
        <v>44.4</v>
      </c>
    </row>
    <row r="1040" spans="1:13" ht="34.5" x14ac:dyDescent="0.35">
      <c r="A1040" s="22" t="s">
        <v>31</v>
      </c>
      <c r="B1040" s="25" t="s">
        <v>2350</v>
      </c>
      <c r="C1040" s="24" t="s">
        <v>39</v>
      </c>
      <c r="D1040" s="24" t="s">
        <v>2351</v>
      </c>
      <c r="E1040" s="45" t="s">
        <v>2352</v>
      </c>
      <c r="F1040" s="25" t="s">
        <v>17</v>
      </c>
      <c r="G1040" s="26">
        <v>2</v>
      </c>
      <c r="H1040" s="26">
        <v>51.3</v>
      </c>
      <c r="I1040" s="26" t="s">
        <v>37</v>
      </c>
      <c r="J1040" s="36">
        <v>62.65</v>
      </c>
      <c r="K1040" s="26">
        <f>ROUND($G$1040*$M$1040,2)</f>
        <v>125.3</v>
      </c>
      <c r="L1040" s="27">
        <f>ROUND($K$1040/$E$6,3)</f>
        <v>0</v>
      </c>
      <c r="M1040" s="23">
        <f>ROUND($J$1040,2)</f>
        <v>62.65</v>
      </c>
    </row>
    <row r="1041" spans="1:13" ht="34.5" x14ac:dyDescent="0.35">
      <c r="A1041" s="22" t="s">
        <v>31</v>
      </c>
      <c r="B1041" s="25" t="s">
        <v>2353</v>
      </c>
      <c r="C1041" s="24" t="s">
        <v>39</v>
      </c>
      <c r="D1041" s="24" t="s">
        <v>2354</v>
      </c>
      <c r="E1041" s="45" t="s">
        <v>2355</v>
      </c>
      <c r="F1041" s="25" t="s">
        <v>17</v>
      </c>
      <c r="G1041" s="26">
        <v>11</v>
      </c>
      <c r="H1041" s="26">
        <v>42.54</v>
      </c>
      <c r="I1041" s="26" t="s">
        <v>37</v>
      </c>
      <c r="J1041" s="36">
        <v>51.95</v>
      </c>
      <c r="K1041" s="26">
        <f>ROUND($G$1041*$M$1041,2)</f>
        <v>571.45000000000005</v>
      </c>
      <c r="L1041" s="27">
        <f>ROUND($K$1041/$E$6,3)</f>
        <v>0</v>
      </c>
      <c r="M1041" s="23">
        <f>ROUND($J$1041,2)</f>
        <v>51.95</v>
      </c>
    </row>
    <row r="1042" spans="1:13" x14ac:dyDescent="0.35">
      <c r="A1042" s="22" t="s">
        <v>175</v>
      </c>
      <c r="B1042" s="41" t="s">
        <v>2356</v>
      </c>
      <c r="C1042" s="42"/>
      <c r="D1042" s="42" t="s">
        <v>26</v>
      </c>
      <c r="E1042" s="50" t="s">
        <v>1248</v>
      </c>
      <c r="F1042" s="41"/>
      <c r="G1042" s="43"/>
      <c r="H1042" s="43"/>
      <c r="I1042" s="43"/>
      <c r="J1042" s="43"/>
      <c r="K1042" s="43">
        <f>SUBTOTAL(9, $K$1043:$K$1055)</f>
        <v>244613.49</v>
      </c>
      <c r="L1042" s="44">
        <f>ROUND($K$1042/$E$6,3)</f>
        <v>1.4999999999999999E-2</v>
      </c>
      <c r="M1042" s="23">
        <v>0</v>
      </c>
    </row>
    <row r="1043" spans="1:13" ht="34.5" x14ac:dyDescent="0.35">
      <c r="A1043" s="22" t="s">
        <v>31</v>
      </c>
      <c r="B1043" s="25" t="s">
        <v>2357</v>
      </c>
      <c r="C1043" s="24" t="s">
        <v>39</v>
      </c>
      <c r="D1043" s="24" t="s">
        <v>1250</v>
      </c>
      <c r="E1043" s="45" t="s">
        <v>1251</v>
      </c>
      <c r="F1043" s="25" t="s">
        <v>62</v>
      </c>
      <c r="G1043" s="26">
        <v>9532.7999999999993</v>
      </c>
      <c r="H1043" s="26">
        <v>5.41</v>
      </c>
      <c r="I1043" s="26" t="s">
        <v>37</v>
      </c>
      <c r="J1043" s="36">
        <v>6.61</v>
      </c>
      <c r="K1043" s="26">
        <f>ROUND($G$1043*$M$1043,2)</f>
        <v>63011.81</v>
      </c>
      <c r="L1043" s="27">
        <f>ROUND($K$1043/$E$6,3)</f>
        <v>4.0000000000000001E-3</v>
      </c>
      <c r="M1043" s="23">
        <f>ROUND($J$1043,2)</f>
        <v>6.61</v>
      </c>
    </row>
    <row r="1044" spans="1:13" ht="23" x14ac:dyDescent="0.35">
      <c r="A1044" s="22" t="s">
        <v>31</v>
      </c>
      <c r="B1044" s="25" t="s">
        <v>2358</v>
      </c>
      <c r="C1044" s="24" t="s">
        <v>39</v>
      </c>
      <c r="D1044" s="24" t="s">
        <v>1253</v>
      </c>
      <c r="E1044" s="45" t="s">
        <v>1254</v>
      </c>
      <c r="F1044" s="25" t="s">
        <v>62</v>
      </c>
      <c r="G1044" s="26">
        <v>4010.27</v>
      </c>
      <c r="H1044" s="26">
        <v>8.27</v>
      </c>
      <c r="I1044" s="26" t="s">
        <v>37</v>
      </c>
      <c r="J1044" s="36">
        <v>10.1</v>
      </c>
      <c r="K1044" s="26">
        <f>ROUND($G$1044*$M$1044,2)</f>
        <v>40503.730000000003</v>
      </c>
      <c r="L1044" s="27">
        <f>ROUND($K$1044/$E$6,3)</f>
        <v>2E-3</v>
      </c>
      <c r="M1044" s="23">
        <f>ROUND($J$1044,2)</f>
        <v>10.1</v>
      </c>
    </row>
    <row r="1045" spans="1:13" ht="23" x14ac:dyDescent="0.35">
      <c r="A1045" s="22" t="s">
        <v>31</v>
      </c>
      <c r="B1045" s="25" t="s">
        <v>2359</v>
      </c>
      <c r="C1045" s="24" t="s">
        <v>39</v>
      </c>
      <c r="D1045" s="24" t="s">
        <v>1256</v>
      </c>
      <c r="E1045" s="45" t="s">
        <v>1257</v>
      </c>
      <c r="F1045" s="25" t="s">
        <v>62</v>
      </c>
      <c r="G1045" s="26">
        <v>2085.2399999999998</v>
      </c>
      <c r="H1045" s="26">
        <v>11.51</v>
      </c>
      <c r="I1045" s="26" t="s">
        <v>37</v>
      </c>
      <c r="J1045" s="36">
        <v>14.06</v>
      </c>
      <c r="K1045" s="26">
        <f>ROUND($G$1045*$M$1045,2)</f>
        <v>29318.47</v>
      </c>
      <c r="L1045" s="27">
        <f>ROUND($K$1045/$E$6,3)</f>
        <v>2E-3</v>
      </c>
      <c r="M1045" s="23">
        <f>ROUND($J$1045,2)</f>
        <v>14.06</v>
      </c>
    </row>
    <row r="1046" spans="1:13" ht="34.5" x14ac:dyDescent="0.35">
      <c r="A1046" s="22" t="s">
        <v>31</v>
      </c>
      <c r="B1046" s="25" t="s">
        <v>2360</v>
      </c>
      <c r="C1046" s="24" t="s">
        <v>39</v>
      </c>
      <c r="D1046" s="24" t="s">
        <v>1259</v>
      </c>
      <c r="E1046" s="45" t="s">
        <v>1260</v>
      </c>
      <c r="F1046" s="25" t="s">
        <v>62</v>
      </c>
      <c r="G1046" s="26">
        <v>113.1</v>
      </c>
      <c r="H1046" s="26">
        <v>20.350000000000001</v>
      </c>
      <c r="I1046" s="26" t="s">
        <v>37</v>
      </c>
      <c r="J1046" s="36">
        <v>24.85</v>
      </c>
      <c r="K1046" s="26">
        <f>ROUND($G$1046*$M$1046,2)</f>
        <v>2810.54</v>
      </c>
      <c r="L1046" s="27">
        <f>ROUND($K$1046/$E$6,3)</f>
        <v>0</v>
      </c>
      <c r="M1046" s="23">
        <f>ROUND($J$1046,2)</f>
        <v>24.85</v>
      </c>
    </row>
    <row r="1047" spans="1:13" ht="34.5" x14ac:dyDescent="0.35">
      <c r="A1047" s="22" t="s">
        <v>31</v>
      </c>
      <c r="B1047" s="25" t="s">
        <v>2361</v>
      </c>
      <c r="C1047" s="24" t="s">
        <v>39</v>
      </c>
      <c r="D1047" s="24" t="s">
        <v>1325</v>
      </c>
      <c r="E1047" s="45" t="s">
        <v>1326</v>
      </c>
      <c r="F1047" s="25" t="s">
        <v>62</v>
      </c>
      <c r="G1047" s="26">
        <v>519</v>
      </c>
      <c r="H1047" s="26">
        <v>6.02</v>
      </c>
      <c r="I1047" s="26" t="s">
        <v>37</v>
      </c>
      <c r="J1047" s="36">
        <v>7.35</v>
      </c>
      <c r="K1047" s="26">
        <f>ROUND($G$1047*$M$1047,2)</f>
        <v>3814.65</v>
      </c>
      <c r="L1047" s="27">
        <f>ROUND($K$1047/$E$6,3)</f>
        <v>0</v>
      </c>
      <c r="M1047" s="23">
        <f>ROUND($J$1047,2)</f>
        <v>7.35</v>
      </c>
    </row>
    <row r="1048" spans="1:13" ht="23" x14ac:dyDescent="0.35">
      <c r="A1048" s="22" t="s">
        <v>31</v>
      </c>
      <c r="B1048" s="25" t="s">
        <v>2362</v>
      </c>
      <c r="C1048" s="24" t="s">
        <v>39</v>
      </c>
      <c r="D1048" s="24" t="s">
        <v>1328</v>
      </c>
      <c r="E1048" s="45" t="s">
        <v>1329</v>
      </c>
      <c r="F1048" s="25" t="s">
        <v>62</v>
      </c>
      <c r="G1048" s="26">
        <v>708.13</v>
      </c>
      <c r="H1048" s="26">
        <v>8.8000000000000007</v>
      </c>
      <c r="I1048" s="26" t="s">
        <v>37</v>
      </c>
      <c r="J1048" s="36">
        <v>10.75</v>
      </c>
      <c r="K1048" s="26">
        <f>ROUND($G$1048*$M$1048,2)</f>
        <v>7612.4</v>
      </c>
      <c r="L1048" s="27">
        <f>ROUND($K$1048/$E$6,3)</f>
        <v>0</v>
      </c>
      <c r="M1048" s="23">
        <f>ROUND($J$1048,2)</f>
        <v>10.75</v>
      </c>
    </row>
    <row r="1049" spans="1:13" ht="23" x14ac:dyDescent="0.35">
      <c r="A1049" s="22" t="s">
        <v>31</v>
      </c>
      <c r="B1049" s="25" t="s">
        <v>2363</v>
      </c>
      <c r="C1049" s="24" t="s">
        <v>39</v>
      </c>
      <c r="D1049" s="24" t="s">
        <v>2364</v>
      </c>
      <c r="E1049" s="45" t="s">
        <v>2365</v>
      </c>
      <c r="F1049" s="25" t="s">
        <v>62</v>
      </c>
      <c r="G1049" s="26">
        <v>583</v>
      </c>
      <c r="H1049" s="26">
        <v>12.35</v>
      </c>
      <c r="I1049" s="26" t="s">
        <v>37</v>
      </c>
      <c r="J1049" s="36">
        <v>15.08</v>
      </c>
      <c r="K1049" s="26">
        <f>ROUND($G$1049*$M$1049,2)</f>
        <v>8791.64</v>
      </c>
      <c r="L1049" s="27">
        <f>ROUND($K$1049/$E$6,3)</f>
        <v>1E-3</v>
      </c>
      <c r="M1049" s="23">
        <f>ROUND($J$1049,2)</f>
        <v>15.08</v>
      </c>
    </row>
    <row r="1050" spans="1:13" ht="23" x14ac:dyDescent="0.35">
      <c r="A1050" s="22" t="s">
        <v>31</v>
      </c>
      <c r="B1050" s="25" t="s">
        <v>2366</v>
      </c>
      <c r="C1050" s="24" t="s">
        <v>39</v>
      </c>
      <c r="D1050" s="24" t="s">
        <v>2367</v>
      </c>
      <c r="E1050" s="45" t="s">
        <v>2368</v>
      </c>
      <c r="F1050" s="25" t="s">
        <v>62</v>
      </c>
      <c r="G1050" s="26">
        <v>245</v>
      </c>
      <c r="H1050" s="26">
        <v>11.75</v>
      </c>
      <c r="I1050" s="26" t="s">
        <v>37</v>
      </c>
      <c r="J1050" s="36">
        <v>14.35</v>
      </c>
      <c r="K1050" s="26">
        <f>ROUND($G$1050*$M$1050,2)</f>
        <v>3515.75</v>
      </c>
      <c r="L1050" s="27">
        <f>ROUND($K$1050/$E$6,3)</f>
        <v>0</v>
      </c>
      <c r="M1050" s="23">
        <f>ROUND($J$1050,2)</f>
        <v>14.35</v>
      </c>
    </row>
    <row r="1051" spans="1:13" ht="23" x14ac:dyDescent="0.35">
      <c r="A1051" s="22" t="s">
        <v>31</v>
      </c>
      <c r="B1051" s="25" t="s">
        <v>2369</v>
      </c>
      <c r="C1051" s="24" t="s">
        <v>39</v>
      </c>
      <c r="D1051" s="24" t="s">
        <v>2370</v>
      </c>
      <c r="E1051" s="45" t="s">
        <v>2371</v>
      </c>
      <c r="F1051" s="25" t="s">
        <v>62</v>
      </c>
      <c r="G1051" s="26">
        <v>151.62</v>
      </c>
      <c r="H1051" s="26">
        <v>18.649999999999999</v>
      </c>
      <c r="I1051" s="26" t="s">
        <v>37</v>
      </c>
      <c r="J1051" s="36">
        <v>22.78</v>
      </c>
      <c r="K1051" s="26">
        <f>ROUND($G$1051*$M$1051,2)</f>
        <v>3453.9</v>
      </c>
      <c r="L1051" s="27">
        <f>ROUND($K$1051/$E$6,3)</f>
        <v>0</v>
      </c>
      <c r="M1051" s="23">
        <f>ROUND($J$1051,2)</f>
        <v>22.78</v>
      </c>
    </row>
    <row r="1052" spans="1:13" ht="34.5" x14ac:dyDescent="0.35">
      <c r="A1052" s="22" t="s">
        <v>31</v>
      </c>
      <c r="B1052" s="25" t="s">
        <v>2372</v>
      </c>
      <c r="C1052" s="24" t="s">
        <v>39</v>
      </c>
      <c r="D1052" s="24" t="s">
        <v>2373</v>
      </c>
      <c r="E1052" s="45" t="s">
        <v>2374</v>
      </c>
      <c r="F1052" s="25" t="s">
        <v>62</v>
      </c>
      <c r="G1052" s="26">
        <v>50.6</v>
      </c>
      <c r="H1052" s="26">
        <v>44.91</v>
      </c>
      <c r="I1052" s="26" t="s">
        <v>37</v>
      </c>
      <c r="J1052" s="36">
        <v>54.84</v>
      </c>
      <c r="K1052" s="26">
        <f>ROUND($G$1052*$M$1052,2)</f>
        <v>2774.9</v>
      </c>
      <c r="L1052" s="27">
        <f>ROUND($K$1052/$E$6,3)</f>
        <v>0</v>
      </c>
      <c r="M1052" s="23">
        <f>ROUND($J$1052,2)</f>
        <v>54.84</v>
      </c>
    </row>
    <row r="1053" spans="1:13" ht="34.5" x14ac:dyDescent="0.35">
      <c r="A1053" s="22" t="s">
        <v>31</v>
      </c>
      <c r="B1053" s="25" t="s">
        <v>2375</v>
      </c>
      <c r="C1053" s="24" t="s">
        <v>39</v>
      </c>
      <c r="D1053" s="24" t="s">
        <v>2376</v>
      </c>
      <c r="E1053" s="45" t="s">
        <v>2377</v>
      </c>
      <c r="F1053" s="25" t="s">
        <v>62</v>
      </c>
      <c r="G1053" s="26">
        <v>202.4</v>
      </c>
      <c r="H1053" s="26">
        <v>89.59</v>
      </c>
      <c r="I1053" s="26" t="s">
        <v>37</v>
      </c>
      <c r="J1053" s="36">
        <v>109.41</v>
      </c>
      <c r="K1053" s="26">
        <f>ROUND($G$1053*$M$1053,2)</f>
        <v>22144.58</v>
      </c>
      <c r="L1053" s="27">
        <f>ROUND($K$1053/$E$6,3)</f>
        <v>1E-3</v>
      </c>
      <c r="M1053" s="23">
        <f>ROUND($J$1053,2)</f>
        <v>109.41</v>
      </c>
    </row>
    <row r="1054" spans="1:13" ht="34.5" x14ac:dyDescent="0.35">
      <c r="A1054" s="22" t="s">
        <v>31</v>
      </c>
      <c r="B1054" s="25" t="s">
        <v>2378</v>
      </c>
      <c r="C1054" s="24" t="s">
        <v>39</v>
      </c>
      <c r="D1054" s="24" t="s">
        <v>2379</v>
      </c>
      <c r="E1054" s="45" t="s">
        <v>2380</v>
      </c>
      <c r="F1054" s="25" t="s">
        <v>62</v>
      </c>
      <c r="G1054" s="26">
        <v>55.3</v>
      </c>
      <c r="H1054" s="26">
        <v>115.71</v>
      </c>
      <c r="I1054" s="26" t="s">
        <v>37</v>
      </c>
      <c r="J1054" s="36">
        <v>141.31</v>
      </c>
      <c r="K1054" s="26">
        <f>ROUND($G$1054*$M$1054,2)</f>
        <v>7814.44</v>
      </c>
      <c r="L1054" s="27">
        <f>ROUND($K$1054/$E$6,3)</f>
        <v>0</v>
      </c>
      <c r="M1054" s="23">
        <f>ROUND($J$1054,2)</f>
        <v>141.31</v>
      </c>
    </row>
    <row r="1055" spans="1:13" ht="34.5" x14ac:dyDescent="0.35">
      <c r="A1055" s="22" t="s">
        <v>31</v>
      </c>
      <c r="B1055" s="25" t="s">
        <v>2381</v>
      </c>
      <c r="C1055" s="24" t="s">
        <v>39</v>
      </c>
      <c r="D1055" s="24" t="s">
        <v>1274</v>
      </c>
      <c r="E1055" s="45" t="s">
        <v>1275</v>
      </c>
      <c r="F1055" s="25" t="s">
        <v>62</v>
      </c>
      <c r="G1055" s="26">
        <v>221.2</v>
      </c>
      <c r="H1055" s="26">
        <v>181.57</v>
      </c>
      <c r="I1055" s="26" t="s">
        <v>37</v>
      </c>
      <c r="J1055" s="36">
        <v>221.73</v>
      </c>
      <c r="K1055" s="26">
        <f>ROUND($G$1055*$M$1055,2)</f>
        <v>49046.68</v>
      </c>
      <c r="L1055" s="27">
        <f>ROUND($K$1055/$E$6,3)</f>
        <v>3.0000000000000001E-3</v>
      </c>
      <c r="M1055" s="23">
        <f>ROUND($J$1055,2)</f>
        <v>221.73</v>
      </c>
    </row>
    <row r="1056" spans="1:13" x14ac:dyDescent="0.35">
      <c r="A1056" s="22" t="s">
        <v>175</v>
      </c>
      <c r="B1056" s="41" t="s">
        <v>2382</v>
      </c>
      <c r="C1056" s="42"/>
      <c r="D1056" s="42" t="s">
        <v>26</v>
      </c>
      <c r="E1056" s="50" t="s">
        <v>1277</v>
      </c>
      <c r="F1056" s="41"/>
      <c r="G1056" s="43"/>
      <c r="H1056" s="43"/>
      <c r="I1056" s="43"/>
      <c r="J1056" s="43"/>
      <c r="K1056" s="43">
        <f>SUBTOTAL(9, $K$1057:$K$1062)</f>
        <v>39816.589999999997</v>
      </c>
      <c r="L1056" s="44">
        <f>ROUND($K$1056/$E$6,3)</f>
        <v>2E-3</v>
      </c>
      <c r="M1056" s="23">
        <v>0</v>
      </c>
    </row>
    <row r="1057" spans="1:13" ht="34.5" x14ac:dyDescent="0.35">
      <c r="A1057" s="22" t="s">
        <v>31</v>
      </c>
      <c r="B1057" s="25" t="s">
        <v>2383</v>
      </c>
      <c r="C1057" s="24" t="s">
        <v>39</v>
      </c>
      <c r="D1057" s="24" t="s">
        <v>1415</v>
      </c>
      <c r="E1057" s="45" t="s">
        <v>1416</v>
      </c>
      <c r="F1057" s="25" t="s">
        <v>62</v>
      </c>
      <c r="G1057" s="26">
        <v>17.329999999999998</v>
      </c>
      <c r="H1057" s="26">
        <v>125.4</v>
      </c>
      <c r="I1057" s="26" t="s">
        <v>37</v>
      </c>
      <c r="J1057" s="36">
        <v>153.13999999999999</v>
      </c>
      <c r="K1057" s="26">
        <f>ROUND($G$1057*$M$1057,2)</f>
        <v>2653.92</v>
      </c>
      <c r="L1057" s="27">
        <f>ROUND($K$1057/$E$6,3)</f>
        <v>0</v>
      </c>
      <c r="M1057" s="23">
        <f>ROUND($J$1057,2)</f>
        <v>153.13999999999999</v>
      </c>
    </row>
    <row r="1058" spans="1:13" ht="34.5" x14ac:dyDescent="0.35">
      <c r="A1058" s="22" t="s">
        <v>31</v>
      </c>
      <c r="B1058" s="25" t="s">
        <v>2384</v>
      </c>
      <c r="C1058" s="24" t="s">
        <v>50</v>
      </c>
      <c r="D1058" s="24" t="s">
        <v>1279</v>
      </c>
      <c r="E1058" s="45" t="s">
        <v>1280</v>
      </c>
      <c r="F1058" s="25" t="s">
        <v>62</v>
      </c>
      <c r="G1058" s="26">
        <v>8.5</v>
      </c>
      <c r="H1058" s="26">
        <v>137.36000000000001</v>
      </c>
      <c r="I1058" s="26" t="s">
        <v>37</v>
      </c>
      <c r="J1058" s="36">
        <v>167.74</v>
      </c>
      <c r="K1058" s="26">
        <f>ROUND($G$1058*$M$1058,2)</f>
        <v>1425.79</v>
      </c>
      <c r="L1058" s="27">
        <f>ROUND($K$1058/$E$6,3)</f>
        <v>0</v>
      </c>
      <c r="M1058" s="23">
        <f>ROUND($J$1058,2)</f>
        <v>167.74</v>
      </c>
    </row>
    <row r="1059" spans="1:13" ht="34.5" x14ac:dyDescent="0.35">
      <c r="A1059" s="22" t="s">
        <v>31</v>
      </c>
      <c r="B1059" s="25" t="s">
        <v>2385</v>
      </c>
      <c r="C1059" s="24" t="s">
        <v>50</v>
      </c>
      <c r="D1059" s="24" t="s">
        <v>2386</v>
      </c>
      <c r="E1059" s="45" t="s">
        <v>2387</v>
      </c>
      <c r="F1059" s="25" t="s">
        <v>62</v>
      </c>
      <c r="G1059" s="26">
        <v>157.1</v>
      </c>
      <c r="H1059" s="26">
        <v>119.27</v>
      </c>
      <c r="I1059" s="26" t="s">
        <v>37</v>
      </c>
      <c r="J1059" s="36">
        <v>145.65</v>
      </c>
      <c r="K1059" s="26">
        <f>ROUND($G$1059*$M$1059,2)</f>
        <v>22881.62</v>
      </c>
      <c r="L1059" s="27">
        <f>ROUND($K$1059/$E$6,3)</f>
        <v>1E-3</v>
      </c>
      <c r="M1059" s="23">
        <f>ROUND($J$1059,2)</f>
        <v>145.65</v>
      </c>
    </row>
    <row r="1060" spans="1:13" ht="34.5" x14ac:dyDescent="0.35">
      <c r="A1060" s="22" t="s">
        <v>31</v>
      </c>
      <c r="B1060" s="25" t="s">
        <v>2388</v>
      </c>
      <c r="C1060" s="24" t="s">
        <v>39</v>
      </c>
      <c r="D1060" s="24" t="s">
        <v>2389</v>
      </c>
      <c r="E1060" s="45" t="s">
        <v>2390</v>
      </c>
      <c r="F1060" s="25" t="s">
        <v>17</v>
      </c>
      <c r="G1060" s="26">
        <v>2</v>
      </c>
      <c r="H1060" s="26">
        <v>173.21</v>
      </c>
      <c r="I1060" s="26" t="s">
        <v>37</v>
      </c>
      <c r="J1060" s="36">
        <v>211.52</v>
      </c>
      <c r="K1060" s="26">
        <f>ROUND($G$1060*$M$1060,2)</f>
        <v>423.04</v>
      </c>
      <c r="L1060" s="27">
        <f>ROUND($K$1060/$E$6,3)</f>
        <v>0</v>
      </c>
      <c r="M1060" s="23">
        <f>ROUND($J$1060,2)</f>
        <v>211.52</v>
      </c>
    </row>
    <row r="1061" spans="1:13" ht="34.5" x14ac:dyDescent="0.35">
      <c r="A1061" s="22" t="s">
        <v>31</v>
      </c>
      <c r="B1061" s="25" t="s">
        <v>2391</v>
      </c>
      <c r="C1061" s="24" t="s">
        <v>50</v>
      </c>
      <c r="D1061" s="24" t="s">
        <v>2392</v>
      </c>
      <c r="E1061" s="45" t="s">
        <v>2393</v>
      </c>
      <c r="F1061" s="25" t="s">
        <v>17</v>
      </c>
      <c r="G1061" s="26">
        <v>2</v>
      </c>
      <c r="H1061" s="26">
        <v>165.73</v>
      </c>
      <c r="I1061" s="26" t="s">
        <v>37</v>
      </c>
      <c r="J1061" s="36">
        <v>202.39</v>
      </c>
      <c r="K1061" s="26">
        <f>ROUND($G$1061*$M$1061,2)</f>
        <v>404.78</v>
      </c>
      <c r="L1061" s="27">
        <f>ROUND($K$1061/$E$6,3)</f>
        <v>0</v>
      </c>
      <c r="M1061" s="23">
        <f>ROUND($J$1061,2)</f>
        <v>202.39</v>
      </c>
    </row>
    <row r="1062" spans="1:13" x14ac:dyDescent="0.35">
      <c r="A1062" s="22" t="s">
        <v>31</v>
      </c>
      <c r="B1062" s="25" t="s">
        <v>2394</v>
      </c>
      <c r="C1062" s="24" t="s">
        <v>50</v>
      </c>
      <c r="D1062" s="24" t="s">
        <v>2395</v>
      </c>
      <c r="E1062" s="45" t="s">
        <v>2396</v>
      </c>
      <c r="F1062" s="25" t="s">
        <v>62</v>
      </c>
      <c r="G1062" s="26">
        <v>129.62</v>
      </c>
      <c r="H1062" s="26">
        <v>75.98</v>
      </c>
      <c r="I1062" s="26" t="s">
        <v>37</v>
      </c>
      <c r="J1062" s="36">
        <v>92.79</v>
      </c>
      <c r="K1062" s="26">
        <f>ROUND($G$1062*$M$1062,2)</f>
        <v>12027.44</v>
      </c>
      <c r="L1062" s="27">
        <f>ROUND($K$1062/$E$6,3)</f>
        <v>1E-3</v>
      </c>
      <c r="M1062" s="23">
        <f>ROUND($J$1062,2)</f>
        <v>92.79</v>
      </c>
    </row>
    <row r="1063" spans="1:13" x14ac:dyDescent="0.35">
      <c r="A1063" s="22" t="s">
        <v>175</v>
      </c>
      <c r="B1063" s="41" t="s">
        <v>2397</v>
      </c>
      <c r="C1063" s="42"/>
      <c r="D1063" s="42" t="s">
        <v>26</v>
      </c>
      <c r="E1063" s="50" t="s">
        <v>1285</v>
      </c>
      <c r="F1063" s="41"/>
      <c r="G1063" s="43"/>
      <c r="H1063" s="43"/>
      <c r="I1063" s="43"/>
      <c r="J1063" s="43"/>
      <c r="K1063" s="43">
        <f>SUBTOTAL(9, $K$1064:$K$1080)</f>
        <v>95173.810000000012</v>
      </c>
      <c r="L1063" s="44">
        <f>ROUND($K$1063/$E$6,3)</f>
        <v>6.0000000000000001E-3</v>
      </c>
      <c r="M1063" s="23">
        <v>0</v>
      </c>
    </row>
    <row r="1064" spans="1:13" ht="23" x14ac:dyDescent="0.35">
      <c r="A1064" s="22" t="s">
        <v>31</v>
      </c>
      <c r="B1064" s="25" t="s">
        <v>2398</v>
      </c>
      <c r="C1064" s="24" t="s">
        <v>39</v>
      </c>
      <c r="D1064" s="24" t="s">
        <v>1287</v>
      </c>
      <c r="E1064" s="45" t="s">
        <v>1288</v>
      </c>
      <c r="F1064" s="25" t="s">
        <v>17</v>
      </c>
      <c r="G1064" s="26">
        <v>183</v>
      </c>
      <c r="H1064" s="26">
        <v>40.76</v>
      </c>
      <c r="I1064" s="26" t="s">
        <v>37</v>
      </c>
      <c r="J1064" s="36">
        <v>49.78</v>
      </c>
      <c r="K1064" s="26">
        <f>ROUND($G$1064*$M$1064,2)</f>
        <v>9109.74</v>
      </c>
      <c r="L1064" s="27">
        <f>ROUND($K$1064/$E$6,3)</f>
        <v>1E-3</v>
      </c>
      <c r="M1064" s="23">
        <f>ROUND($J$1064,2)</f>
        <v>49.78</v>
      </c>
    </row>
    <row r="1065" spans="1:13" ht="23" x14ac:dyDescent="0.35">
      <c r="A1065" s="22" t="s">
        <v>31</v>
      </c>
      <c r="B1065" s="25" t="s">
        <v>2399</v>
      </c>
      <c r="C1065" s="24" t="s">
        <v>39</v>
      </c>
      <c r="D1065" s="24" t="s">
        <v>1290</v>
      </c>
      <c r="E1065" s="45" t="s">
        <v>1291</v>
      </c>
      <c r="F1065" s="25" t="s">
        <v>17</v>
      </c>
      <c r="G1065" s="26">
        <v>36</v>
      </c>
      <c r="H1065" s="26">
        <v>43.04</v>
      </c>
      <c r="I1065" s="26" t="s">
        <v>37</v>
      </c>
      <c r="J1065" s="36">
        <v>52.56</v>
      </c>
      <c r="K1065" s="26">
        <f>ROUND($G$1065*$M$1065,2)</f>
        <v>1892.16</v>
      </c>
      <c r="L1065" s="27">
        <f>ROUND($K$1065/$E$6,3)</f>
        <v>0</v>
      </c>
      <c r="M1065" s="23">
        <f>ROUND($J$1065,2)</f>
        <v>52.56</v>
      </c>
    </row>
    <row r="1066" spans="1:13" ht="23" x14ac:dyDescent="0.35">
      <c r="A1066" s="22" t="s">
        <v>31</v>
      </c>
      <c r="B1066" s="25" t="s">
        <v>2400</v>
      </c>
      <c r="C1066" s="24" t="s">
        <v>39</v>
      </c>
      <c r="D1066" s="24" t="s">
        <v>2401</v>
      </c>
      <c r="E1066" s="45" t="s">
        <v>2402</v>
      </c>
      <c r="F1066" s="25" t="s">
        <v>17</v>
      </c>
      <c r="G1066" s="26">
        <v>5</v>
      </c>
      <c r="H1066" s="26">
        <v>47.62</v>
      </c>
      <c r="I1066" s="26" t="s">
        <v>37</v>
      </c>
      <c r="J1066" s="36">
        <v>58.15</v>
      </c>
      <c r="K1066" s="26">
        <f>ROUND($G$1066*$M$1066,2)</f>
        <v>290.75</v>
      </c>
      <c r="L1066" s="27">
        <f>ROUND($K$1066/$E$6,3)</f>
        <v>0</v>
      </c>
      <c r="M1066" s="23">
        <f>ROUND($J$1066,2)</f>
        <v>58.15</v>
      </c>
    </row>
    <row r="1067" spans="1:13" ht="34.5" x14ac:dyDescent="0.35">
      <c r="A1067" s="22" t="s">
        <v>31</v>
      </c>
      <c r="B1067" s="25" t="s">
        <v>2403</v>
      </c>
      <c r="C1067" s="24" t="s">
        <v>39</v>
      </c>
      <c r="D1067" s="24" t="s">
        <v>1296</v>
      </c>
      <c r="E1067" s="45" t="s">
        <v>1297</v>
      </c>
      <c r="F1067" s="25" t="s">
        <v>17</v>
      </c>
      <c r="G1067" s="26">
        <v>8</v>
      </c>
      <c r="H1067" s="26">
        <v>75.08</v>
      </c>
      <c r="I1067" s="26" t="s">
        <v>37</v>
      </c>
      <c r="J1067" s="36">
        <v>91.69</v>
      </c>
      <c r="K1067" s="26">
        <f>ROUND($G$1067*$M$1067,2)</f>
        <v>733.52</v>
      </c>
      <c r="L1067" s="27">
        <f>ROUND($K$1067/$E$6,3)</f>
        <v>0</v>
      </c>
      <c r="M1067" s="23">
        <f>ROUND($J$1067,2)</f>
        <v>91.69</v>
      </c>
    </row>
    <row r="1068" spans="1:13" ht="23" x14ac:dyDescent="0.35">
      <c r="A1068" s="22" t="s">
        <v>31</v>
      </c>
      <c r="B1068" s="25" t="s">
        <v>2404</v>
      </c>
      <c r="C1068" s="24" t="s">
        <v>39</v>
      </c>
      <c r="D1068" s="24" t="s">
        <v>1303</v>
      </c>
      <c r="E1068" s="45" t="s">
        <v>1304</v>
      </c>
      <c r="F1068" s="25" t="s">
        <v>17</v>
      </c>
      <c r="G1068" s="26">
        <v>33</v>
      </c>
      <c r="H1068" s="26">
        <v>39.020000000000003</v>
      </c>
      <c r="I1068" s="26" t="s">
        <v>37</v>
      </c>
      <c r="J1068" s="36">
        <v>47.65</v>
      </c>
      <c r="K1068" s="26">
        <f>ROUND($G$1068*$M$1068,2)</f>
        <v>1572.45</v>
      </c>
      <c r="L1068" s="27">
        <f>ROUND($K$1068/$E$6,3)</f>
        <v>0</v>
      </c>
      <c r="M1068" s="23">
        <f>ROUND($J$1068,2)</f>
        <v>47.65</v>
      </c>
    </row>
    <row r="1069" spans="1:13" ht="23" x14ac:dyDescent="0.35">
      <c r="A1069" s="22" t="s">
        <v>31</v>
      </c>
      <c r="B1069" s="25" t="s">
        <v>2405</v>
      </c>
      <c r="C1069" s="24" t="s">
        <v>39</v>
      </c>
      <c r="D1069" s="24" t="s">
        <v>1306</v>
      </c>
      <c r="E1069" s="45" t="s">
        <v>1307</v>
      </c>
      <c r="F1069" s="25" t="s">
        <v>17</v>
      </c>
      <c r="G1069" s="26">
        <v>13</v>
      </c>
      <c r="H1069" s="26">
        <v>59.06</v>
      </c>
      <c r="I1069" s="26" t="s">
        <v>37</v>
      </c>
      <c r="J1069" s="36">
        <v>72.12</v>
      </c>
      <c r="K1069" s="26">
        <f>ROUND($G$1069*$M$1069,2)</f>
        <v>937.56</v>
      </c>
      <c r="L1069" s="27">
        <f>ROUND($K$1069/$E$6,3)</f>
        <v>0</v>
      </c>
      <c r="M1069" s="23">
        <f>ROUND($J$1069,2)</f>
        <v>72.12</v>
      </c>
    </row>
    <row r="1070" spans="1:13" ht="23" x14ac:dyDescent="0.35">
      <c r="A1070" s="22" t="s">
        <v>31</v>
      </c>
      <c r="B1070" s="25" t="s">
        <v>2406</v>
      </c>
      <c r="C1070" s="24" t="s">
        <v>39</v>
      </c>
      <c r="D1070" s="24" t="s">
        <v>1309</v>
      </c>
      <c r="E1070" s="45" t="s">
        <v>1310</v>
      </c>
      <c r="F1070" s="25" t="s">
        <v>17</v>
      </c>
      <c r="G1070" s="26">
        <v>2</v>
      </c>
      <c r="H1070" s="26">
        <v>79.09</v>
      </c>
      <c r="I1070" s="26" t="s">
        <v>37</v>
      </c>
      <c r="J1070" s="36">
        <v>96.58</v>
      </c>
      <c r="K1070" s="26">
        <f>ROUND($G$1070*$M$1070,2)</f>
        <v>193.16</v>
      </c>
      <c r="L1070" s="27">
        <f>ROUND($K$1070/$E$6,3)</f>
        <v>0</v>
      </c>
      <c r="M1070" s="23">
        <f>ROUND($J$1070,2)</f>
        <v>96.58</v>
      </c>
    </row>
    <row r="1071" spans="1:13" ht="23" x14ac:dyDescent="0.35">
      <c r="A1071" s="22" t="s">
        <v>31</v>
      </c>
      <c r="B1071" s="25" t="s">
        <v>2407</v>
      </c>
      <c r="C1071" s="24" t="s">
        <v>39</v>
      </c>
      <c r="D1071" s="24" t="s">
        <v>2408</v>
      </c>
      <c r="E1071" s="45" t="s">
        <v>2409</v>
      </c>
      <c r="F1071" s="25" t="s">
        <v>17</v>
      </c>
      <c r="G1071" s="26">
        <v>2</v>
      </c>
      <c r="H1071" s="26">
        <v>104.82</v>
      </c>
      <c r="I1071" s="26" t="s">
        <v>37</v>
      </c>
      <c r="J1071" s="36">
        <v>128.01</v>
      </c>
      <c r="K1071" s="26">
        <f>ROUND($G$1071*$M$1071,2)</f>
        <v>256.02</v>
      </c>
      <c r="L1071" s="27">
        <f>ROUND($K$1071/$E$6,3)</f>
        <v>0</v>
      </c>
      <c r="M1071" s="23">
        <f>ROUND($J$1071,2)</f>
        <v>128.01</v>
      </c>
    </row>
    <row r="1072" spans="1:13" ht="34.5" x14ac:dyDescent="0.35">
      <c r="A1072" s="22" t="s">
        <v>31</v>
      </c>
      <c r="B1072" s="25" t="s">
        <v>2410</v>
      </c>
      <c r="C1072" s="24" t="s">
        <v>39</v>
      </c>
      <c r="D1072" s="24" t="s">
        <v>2411</v>
      </c>
      <c r="E1072" s="45" t="s">
        <v>2412</v>
      </c>
      <c r="F1072" s="25" t="s">
        <v>17</v>
      </c>
      <c r="G1072" s="26">
        <v>2</v>
      </c>
      <c r="H1072" s="26">
        <v>103.64</v>
      </c>
      <c r="I1072" s="26" t="s">
        <v>37</v>
      </c>
      <c r="J1072" s="36">
        <v>126.57</v>
      </c>
      <c r="K1072" s="26">
        <f>ROUND($G$1072*$M$1072,2)</f>
        <v>253.14</v>
      </c>
      <c r="L1072" s="27">
        <f>ROUND($K$1072/$E$6,3)</f>
        <v>0</v>
      </c>
      <c r="M1072" s="23">
        <f>ROUND($J$1072,2)</f>
        <v>126.57</v>
      </c>
    </row>
    <row r="1073" spans="1:13" ht="23" x14ac:dyDescent="0.35">
      <c r="A1073" s="22" t="s">
        <v>31</v>
      </c>
      <c r="B1073" s="25" t="s">
        <v>2413</v>
      </c>
      <c r="C1073" s="24" t="s">
        <v>50</v>
      </c>
      <c r="D1073" s="24" t="s">
        <v>1312</v>
      </c>
      <c r="E1073" s="45" t="s">
        <v>1313</v>
      </c>
      <c r="F1073" s="25" t="s">
        <v>17</v>
      </c>
      <c r="G1073" s="26">
        <v>16</v>
      </c>
      <c r="H1073" s="26">
        <v>16.829999999999998</v>
      </c>
      <c r="I1073" s="26" t="s">
        <v>37</v>
      </c>
      <c r="J1073" s="36">
        <v>20.55</v>
      </c>
      <c r="K1073" s="26">
        <f>ROUND($G$1073*$M$1073,2)</f>
        <v>328.8</v>
      </c>
      <c r="L1073" s="27">
        <f>ROUND($K$1073/$E$6,3)</f>
        <v>0</v>
      </c>
      <c r="M1073" s="23">
        <f>ROUND($J$1073,2)</f>
        <v>20.55</v>
      </c>
    </row>
    <row r="1074" spans="1:13" ht="23" x14ac:dyDescent="0.35">
      <c r="A1074" s="22" t="s">
        <v>31</v>
      </c>
      <c r="B1074" s="25" t="s">
        <v>2414</v>
      </c>
      <c r="C1074" s="24" t="s">
        <v>50</v>
      </c>
      <c r="D1074" s="24" t="s">
        <v>1318</v>
      </c>
      <c r="E1074" s="45" t="s">
        <v>1319</v>
      </c>
      <c r="F1074" s="25" t="s">
        <v>17</v>
      </c>
      <c r="G1074" s="26">
        <v>30</v>
      </c>
      <c r="H1074" s="26">
        <v>133.96</v>
      </c>
      <c r="I1074" s="26" t="s">
        <v>37</v>
      </c>
      <c r="J1074" s="36">
        <v>163.59</v>
      </c>
      <c r="K1074" s="26">
        <f>ROUND($G$1074*$M$1074,2)</f>
        <v>4907.7</v>
      </c>
      <c r="L1074" s="27">
        <f>ROUND($K$1074/$E$6,3)</f>
        <v>0</v>
      </c>
      <c r="M1074" s="23">
        <f>ROUND($J$1074,2)</f>
        <v>163.59</v>
      </c>
    </row>
    <row r="1075" spans="1:13" ht="23" x14ac:dyDescent="0.35">
      <c r="A1075" s="22" t="s">
        <v>31</v>
      </c>
      <c r="B1075" s="25" t="s">
        <v>2415</v>
      </c>
      <c r="C1075" s="24" t="s">
        <v>50</v>
      </c>
      <c r="D1075" s="24" t="s">
        <v>2416</v>
      </c>
      <c r="E1075" s="45" t="s">
        <v>2417</v>
      </c>
      <c r="F1075" s="25" t="s">
        <v>17</v>
      </c>
      <c r="G1075" s="26">
        <v>20</v>
      </c>
      <c r="H1075" s="26">
        <v>194.27</v>
      </c>
      <c r="I1075" s="26" t="s">
        <v>37</v>
      </c>
      <c r="J1075" s="36">
        <v>237.24</v>
      </c>
      <c r="K1075" s="26">
        <f>ROUND($G$1075*$M$1075,2)</f>
        <v>4744.8</v>
      </c>
      <c r="L1075" s="27">
        <f>ROUND($K$1075/$E$6,3)</f>
        <v>0</v>
      </c>
      <c r="M1075" s="23">
        <f>ROUND($J$1075,2)</f>
        <v>237.24</v>
      </c>
    </row>
    <row r="1076" spans="1:13" ht="23" x14ac:dyDescent="0.35">
      <c r="A1076" s="22" t="s">
        <v>31</v>
      </c>
      <c r="B1076" s="25" t="s">
        <v>2418</v>
      </c>
      <c r="C1076" s="24" t="s">
        <v>50</v>
      </c>
      <c r="D1076" s="24" t="s">
        <v>2419</v>
      </c>
      <c r="E1076" s="45" t="s">
        <v>2420</v>
      </c>
      <c r="F1076" s="25" t="s">
        <v>17</v>
      </c>
      <c r="G1076" s="26">
        <v>135</v>
      </c>
      <c r="H1076" s="26">
        <v>304.54000000000002</v>
      </c>
      <c r="I1076" s="26" t="s">
        <v>37</v>
      </c>
      <c r="J1076" s="36">
        <v>371.9</v>
      </c>
      <c r="K1076" s="26">
        <f>ROUND($G$1076*$M$1076,2)</f>
        <v>50206.5</v>
      </c>
      <c r="L1076" s="27">
        <f>ROUND($K$1076/$E$6,3)</f>
        <v>3.0000000000000001E-3</v>
      </c>
      <c r="M1076" s="23">
        <f>ROUND($J$1076,2)</f>
        <v>371.9</v>
      </c>
    </row>
    <row r="1077" spans="1:13" ht="23" x14ac:dyDescent="0.35">
      <c r="A1077" s="22" t="s">
        <v>31</v>
      </c>
      <c r="B1077" s="25" t="s">
        <v>2421</v>
      </c>
      <c r="C1077" s="24" t="s">
        <v>39</v>
      </c>
      <c r="D1077" s="24" t="s">
        <v>2422</v>
      </c>
      <c r="E1077" s="45" t="s">
        <v>2423</v>
      </c>
      <c r="F1077" s="25" t="s">
        <v>17</v>
      </c>
      <c r="G1077" s="26">
        <v>79</v>
      </c>
      <c r="H1077" s="26">
        <v>41.26</v>
      </c>
      <c r="I1077" s="26" t="s">
        <v>37</v>
      </c>
      <c r="J1077" s="36">
        <v>50.39</v>
      </c>
      <c r="K1077" s="26">
        <f>ROUND($G$1077*$M$1077,2)</f>
        <v>3980.81</v>
      </c>
      <c r="L1077" s="27">
        <f>ROUND($K$1077/$E$6,3)</f>
        <v>0</v>
      </c>
      <c r="M1077" s="23">
        <f>ROUND($J$1077,2)</f>
        <v>50.39</v>
      </c>
    </row>
    <row r="1078" spans="1:13" ht="34.5" x14ac:dyDescent="0.35">
      <c r="A1078" s="22" t="s">
        <v>31</v>
      </c>
      <c r="B1078" s="25" t="s">
        <v>2424</v>
      </c>
      <c r="C1078" s="24" t="s">
        <v>50</v>
      </c>
      <c r="D1078" s="24" t="s">
        <v>2425</v>
      </c>
      <c r="E1078" s="45" t="s">
        <v>2426</v>
      </c>
      <c r="F1078" s="25" t="s">
        <v>17</v>
      </c>
      <c r="G1078" s="26">
        <v>26</v>
      </c>
      <c r="H1078" s="26">
        <v>202.02</v>
      </c>
      <c r="I1078" s="26" t="s">
        <v>37</v>
      </c>
      <c r="J1078" s="36">
        <v>246.71</v>
      </c>
      <c r="K1078" s="26">
        <f>ROUND($G$1078*$M$1078,2)</f>
        <v>6414.46</v>
      </c>
      <c r="L1078" s="27">
        <f>ROUND($K$1078/$E$6,3)</f>
        <v>0</v>
      </c>
      <c r="M1078" s="23">
        <f>ROUND($J$1078,2)</f>
        <v>246.71</v>
      </c>
    </row>
    <row r="1079" spans="1:13" x14ac:dyDescent="0.35">
      <c r="A1079" s="22" t="s">
        <v>31</v>
      </c>
      <c r="B1079" s="25" t="s">
        <v>2427</v>
      </c>
      <c r="C1079" s="24" t="s">
        <v>50</v>
      </c>
      <c r="D1079" s="24" t="s">
        <v>2428</v>
      </c>
      <c r="E1079" s="45" t="s">
        <v>2429</v>
      </c>
      <c r="F1079" s="25" t="s">
        <v>17</v>
      </c>
      <c r="G1079" s="26">
        <v>40</v>
      </c>
      <c r="H1079" s="26">
        <v>109.62</v>
      </c>
      <c r="I1079" s="26" t="s">
        <v>37</v>
      </c>
      <c r="J1079" s="36">
        <v>133.87</v>
      </c>
      <c r="K1079" s="26">
        <f>ROUND($G$1079*$M$1079,2)</f>
        <v>5354.8</v>
      </c>
      <c r="L1079" s="27">
        <f>ROUND($K$1079/$E$6,3)</f>
        <v>0</v>
      </c>
      <c r="M1079" s="23">
        <f>ROUND($J$1079,2)</f>
        <v>133.87</v>
      </c>
    </row>
    <row r="1080" spans="1:13" x14ac:dyDescent="0.35">
      <c r="A1080" s="22" t="s">
        <v>31</v>
      </c>
      <c r="B1080" s="25" t="s">
        <v>2430</v>
      </c>
      <c r="C1080" s="24" t="s">
        <v>50</v>
      </c>
      <c r="D1080" s="24" t="s">
        <v>2431</v>
      </c>
      <c r="E1080" s="45" t="s">
        <v>2432</v>
      </c>
      <c r="F1080" s="25" t="s">
        <v>17</v>
      </c>
      <c r="G1080" s="26">
        <v>18</v>
      </c>
      <c r="H1080" s="26">
        <v>181.85</v>
      </c>
      <c r="I1080" s="26" t="s">
        <v>37</v>
      </c>
      <c r="J1080" s="36">
        <v>222.08</v>
      </c>
      <c r="K1080" s="26">
        <f>ROUND($G$1080*$M$1080,2)</f>
        <v>3997.44</v>
      </c>
      <c r="L1080" s="27">
        <f>ROUND($K$1080/$E$6,3)</f>
        <v>0</v>
      </c>
      <c r="M1080" s="23">
        <f>ROUND($J$1080,2)</f>
        <v>222.08</v>
      </c>
    </row>
    <row r="1081" spans="1:13" x14ac:dyDescent="0.35">
      <c r="A1081" s="22" t="s">
        <v>28</v>
      </c>
      <c r="B1081" s="32" t="s">
        <v>2433</v>
      </c>
      <c r="C1081" s="33"/>
      <c r="D1081" s="33" t="s">
        <v>26</v>
      </c>
      <c r="E1081" s="48" t="s">
        <v>1321</v>
      </c>
      <c r="F1081" s="32"/>
      <c r="G1081" s="34"/>
      <c r="H1081" s="34"/>
      <c r="I1081" s="34"/>
      <c r="J1081" s="34"/>
      <c r="K1081" s="34">
        <f>SUBTOTAL(9, $K$1082:$K$1096)</f>
        <v>58381.780000000006</v>
      </c>
      <c r="L1081" s="35">
        <f>ROUND($K$1081/$E$6,3)</f>
        <v>3.0000000000000001E-3</v>
      </c>
      <c r="M1081" s="23">
        <v>0</v>
      </c>
    </row>
    <row r="1082" spans="1:13" x14ac:dyDescent="0.35">
      <c r="A1082" s="22" t="s">
        <v>175</v>
      </c>
      <c r="B1082" s="41" t="s">
        <v>2434</v>
      </c>
      <c r="C1082" s="42"/>
      <c r="D1082" s="42" t="s">
        <v>26</v>
      </c>
      <c r="E1082" s="50" t="s">
        <v>1323</v>
      </c>
      <c r="F1082" s="41"/>
      <c r="G1082" s="43"/>
      <c r="H1082" s="43"/>
      <c r="I1082" s="43"/>
      <c r="J1082" s="43"/>
      <c r="K1082" s="43">
        <f>SUBTOTAL(9, $K$1083:$K$1088)</f>
        <v>44304.39</v>
      </c>
      <c r="L1082" s="44">
        <f>ROUND($K$1082/$E$6,3)</f>
        <v>3.0000000000000001E-3</v>
      </c>
      <c r="M1082" s="23">
        <v>0</v>
      </c>
    </row>
    <row r="1083" spans="1:13" ht="34.5" x14ac:dyDescent="0.35">
      <c r="A1083" s="22" t="s">
        <v>31</v>
      </c>
      <c r="B1083" s="25" t="s">
        <v>2435</v>
      </c>
      <c r="C1083" s="24" t="s">
        <v>39</v>
      </c>
      <c r="D1083" s="24" t="s">
        <v>1334</v>
      </c>
      <c r="E1083" s="45" t="s">
        <v>1335</v>
      </c>
      <c r="F1083" s="25" t="s">
        <v>62</v>
      </c>
      <c r="G1083" s="26">
        <v>206</v>
      </c>
      <c r="H1083" s="26">
        <v>45.75</v>
      </c>
      <c r="I1083" s="26" t="s">
        <v>37</v>
      </c>
      <c r="J1083" s="36">
        <v>55.87</v>
      </c>
      <c r="K1083" s="26">
        <f>ROUND($G$1083*$M$1083,2)</f>
        <v>11509.22</v>
      </c>
      <c r="L1083" s="27">
        <f>ROUND($K$1083/$E$6,3)</f>
        <v>1E-3</v>
      </c>
      <c r="M1083" s="23">
        <f>ROUND($J$1083,2)</f>
        <v>55.87</v>
      </c>
    </row>
    <row r="1084" spans="1:13" ht="34.5" x14ac:dyDescent="0.35">
      <c r="A1084" s="22" t="s">
        <v>31</v>
      </c>
      <c r="B1084" s="25" t="s">
        <v>2436</v>
      </c>
      <c r="C1084" s="24" t="s">
        <v>39</v>
      </c>
      <c r="D1084" s="24" t="s">
        <v>1331</v>
      </c>
      <c r="E1084" s="45" t="s">
        <v>1332</v>
      </c>
      <c r="F1084" s="25" t="s">
        <v>62</v>
      </c>
      <c r="G1084" s="26">
        <v>18</v>
      </c>
      <c r="H1084" s="26">
        <v>28.08</v>
      </c>
      <c r="I1084" s="26" t="s">
        <v>37</v>
      </c>
      <c r="J1084" s="36">
        <v>34.29</v>
      </c>
      <c r="K1084" s="26">
        <f>ROUND($G$1084*$M$1084,2)</f>
        <v>617.22</v>
      </c>
      <c r="L1084" s="27">
        <f>ROUND($K$1084/$E$6,3)</f>
        <v>0</v>
      </c>
      <c r="M1084" s="23">
        <f>ROUND($J$1084,2)</f>
        <v>34.29</v>
      </c>
    </row>
    <row r="1085" spans="1:13" ht="34.5" x14ac:dyDescent="0.35">
      <c r="A1085" s="22" t="s">
        <v>31</v>
      </c>
      <c r="B1085" s="25" t="s">
        <v>2437</v>
      </c>
      <c r="C1085" s="24" t="s">
        <v>39</v>
      </c>
      <c r="D1085" s="24" t="s">
        <v>2438</v>
      </c>
      <c r="E1085" s="45" t="s">
        <v>2439</v>
      </c>
      <c r="F1085" s="25" t="s">
        <v>62</v>
      </c>
      <c r="G1085" s="26">
        <v>190</v>
      </c>
      <c r="H1085" s="26">
        <v>123.1</v>
      </c>
      <c r="I1085" s="26" t="s">
        <v>37</v>
      </c>
      <c r="J1085" s="36">
        <v>150.33000000000001</v>
      </c>
      <c r="K1085" s="26">
        <f>ROUND($G$1085*$M$1085,2)</f>
        <v>28562.7</v>
      </c>
      <c r="L1085" s="27">
        <f>ROUND($K$1085/$E$6,3)</f>
        <v>2E-3</v>
      </c>
      <c r="M1085" s="23">
        <f>ROUND($J$1085,2)</f>
        <v>150.33000000000001</v>
      </c>
    </row>
    <row r="1086" spans="1:13" ht="34.5" x14ac:dyDescent="0.35">
      <c r="A1086" s="22" t="s">
        <v>31</v>
      </c>
      <c r="B1086" s="25" t="s">
        <v>2440</v>
      </c>
      <c r="C1086" s="24" t="s">
        <v>39</v>
      </c>
      <c r="D1086" s="24" t="s">
        <v>2441</v>
      </c>
      <c r="E1086" s="45" t="s">
        <v>2442</v>
      </c>
      <c r="F1086" s="25" t="s">
        <v>62</v>
      </c>
      <c r="G1086" s="26">
        <v>16</v>
      </c>
      <c r="H1086" s="26">
        <v>72.33</v>
      </c>
      <c r="I1086" s="26" t="s">
        <v>37</v>
      </c>
      <c r="J1086" s="36">
        <v>88.33</v>
      </c>
      <c r="K1086" s="26">
        <f>ROUND($G$1086*$M$1086,2)</f>
        <v>1413.28</v>
      </c>
      <c r="L1086" s="27">
        <f>ROUND($K$1086/$E$6,3)</f>
        <v>0</v>
      </c>
      <c r="M1086" s="23">
        <f>ROUND($J$1086,2)</f>
        <v>88.33</v>
      </c>
    </row>
    <row r="1087" spans="1:13" ht="34.5" x14ac:dyDescent="0.35">
      <c r="A1087" s="22" t="s">
        <v>31</v>
      </c>
      <c r="B1087" s="25" t="s">
        <v>2443</v>
      </c>
      <c r="C1087" s="24" t="s">
        <v>39</v>
      </c>
      <c r="D1087" s="24" t="s">
        <v>2444</v>
      </c>
      <c r="E1087" s="45" t="s">
        <v>2445</v>
      </c>
      <c r="F1087" s="25" t="s">
        <v>62</v>
      </c>
      <c r="G1087" s="26">
        <v>18</v>
      </c>
      <c r="H1087" s="26">
        <v>58.91</v>
      </c>
      <c r="I1087" s="26" t="s">
        <v>37</v>
      </c>
      <c r="J1087" s="36">
        <v>71.94</v>
      </c>
      <c r="K1087" s="26">
        <f>ROUND($G$1087*$M$1087,2)</f>
        <v>1294.92</v>
      </c>
      <c r="L1087" s="27">
        <f>ROUND($K$1087/$E$6,3)</f>
        <v>0</v>
      </c>
      <c r="M1087" s="23">
        <f>ROUND($J$1087,2)</f>
        <v>71.94</v>
      </c>
    </row>
    <row r="1088" spans="1:13" ht="46" x14ac:dyDescent="0.35">
      <c r="A1088" s="22" t="s">
        <v>31</v>
      </c>
      <c r="B1088" s="25" t="s">
        <v>2446</v>
      </c>
      <c r="C1088" s="24" t="s">
        <v>50</v>
      </c>
      <c r="D1088" s="24" t="s">
        <v>2447</v>
      </c>
      <c r="E1088" s="45" t="s">
        <v>2448</v>
      </c>
      <c r="F1088" s="25" t="s">
        <v>147</v>
      </c>
      <c r="G1088" s="26">
        <v>45.88</v>
      </c>
      <c r="H1088" s="26">
        <v>16.190000000000001</v>
      </c>
      <c r="I1088" s="26" t="s">
        <v>37</v>
      </c>
      <c r="J1088" s="36">
        <v>19.77</v>
      </c>
      <c r="K1088" s="26">
        <f>ROUND($G$1088*$M$1088,2)</f>
        <v>907.05</v>
      </c>
      <c r="L1088" s="27">
        <f>ROUND($K$1088/$E$6,3)</f>
        <v>0</v>
      </c>
      <c r="M1088" s="23">
        <f>ROUND($J$1088,2)</f>
        <v>19.77</v>
      </c>
    </row>
    <row r="1089" spans="1:13" x14ac:dyDescent="0.35">
      <c r="A1089" s="22" t="s">
        <v>175</v>
      </c>
      <c r="B1089" s="41" t="s">
        <v>2449</v>
      </c>
      <c r="C1089" s="42"/>
      <c r="D1089" s="42" t="s">
        <v>26</v>
      </c>
      <c r="E1089" s="50" t="s">
        <v>1340</v>
      </c>
      <c r="F1089" s="41"/>
      <c r="G1089" s="43"/>
      <c r="H1089" s="43"/>
      <c r="I1089" s="43"/>
      <c r="J1089" s="43"/>
      <c r="K1089" s="43">
        <f>SUBTOTAL(9, $K$1090:$K$1096)</f>
        <v>14077.39</v>
      </c>
      <c r="L1089" s="44">
        <f>ROUND($K$1089/$E$6,3)</f>
        <v>1E-3</v>
      </c>
      <c r="M1089" s="23">
        <v>0</v>
      </c>
    </row>
    <row r="1090" spans="1:13" ht="23" x14ac:dyDescent="0.35">
      <c r="A1090" s="22" t="s">
        <v>31</v>
      </c>
      <c r="B1090" s="25" t="s">
        <v>2450</v>
      </c>
      <c r="C1090" s="24" t="s">
        <v>39</v>
      </c>
      <c r="D1090" s="24" t="s">
        <v>1342</v>
      </c>
      <c r="E1090" s="45" t="s">
        <v>1343</v>
      </c>
      <c r="F1090" s="25" t="s">
        <v>62</v>
      </c>
      <c r="G1090" s="26">
        <v>125</v>
      </c>
      <c r="H1090" s="26">
        <v>20.65</v>
      </c>
      <c r="I1090" s="26" t="s">
        <v>37</v>
      </c>
      <c r="J1090" s="36">
        <v>25.22</v>
      </c>
      <c r="K1090" s="26">
        <f>ROUND($G$1090*$M$1090,2)</f>
        <v>3152.5</v>
      </c>
      <c r="L1090" s="27">
        <f>ROUND($K$1090/$E$6,3)</f>
        <v>0</v>
      </c>
      <c r="M1090" s="23">
        <f>ROUND($J$1090,2)</f>
        <v>25.22</v>
      </c>
    </row>
    <row r="1091" spans="1:13" ht="23" x14ac:dyDescent="0.35">
      <c r="A1091" s="22" t="s">
        <v>31</v>
      </c>
      <c r="B1091" s="25" t="s">
        <v>2451</v>
      </c>
      <c r="C1091" s="24" t="s">
        <v>39</v>
      </c>
      <c r="D1091" s="24" t="s">
        <v>1348</v>
      </c>
      <c r="E1091" s="45" t="s">
        <v>1349</v>
      </c>
      <c r="F1091" s="25" t="s">
        <v>17</v>
      </c>
      <c r="G1091" s="26">
        <v>145</v>
      </c>
      <c r="H1091" s="26">
        <v>9.09</v>
      </c>
      <c r="I1091" s="26" t="s">
        <v>37</v>
      </c>
      <c r="J1091" s="36">
        <v>11.1</v>
      </c>
      <c r="K1091" s="26">
        <f>ROUND($G$1091*$M$1091,2)</f>
        <v>1609.5</v>
      </c>
      <c r="L1091" s="27">
        <f>ROUND($K$1091/$E$6,3)</f>
        <v>0</v>
      </c>
      <c r="M1091" s="23">
        <f>ROUND($J$1091,2)</f>
        <v>11.1</v>
      </c>
    </row>
    <row r="1092" spans="1:13" ht="34.5" x14ac:dyDescent="0.35">
      <c r="A1092" s="22" t="s">
        <v>31</v>
      </c>
      <c r="B1092" s="25" t="s">
        <v>2452</v>
      </c>
      <c r="C1092" s="24" t="s">
        <v>39</v>
      </c>
      <c r="D1092" s="24" t="s">
        <v>1929</v>
      </c>
      <c r="E1092" s="45" t="s">
        <v>2453</v>
      </c>
      <c r="F1092" s="25" t="s">
        <v>17</v>
      </c>
      <c r="G1092" s="26">
        <v>25</v>
      </c>
      <c r="H1092" s="26">
        <v>9.08</v>
      </c>
      <c r="I1092" s="26" t="s">
        <v>37</v>
      </c>
      <c r="J1092" s="36">
        <v>11.09</v>
      </c>
      <c r="K1092" s="26">
        <f>ROUND($G$1092*$M$1092,2)</f>
        <v>277.25</v>
      </c>
      <c r="L1092" s="27">
        <f>ROUND($K$1092/$E$6,3)</f>
        <v>0</v>
      </c>
      <c r="M1092" s="23">
        <f>ROUND($J$1092,2)</f>
        <v>11.09</v>
      </c>
    </row>
    <row r="1093" spans="1:13" ht="23" x14ac:dyDescent="0.35">
      <c r="A1093" s="22" t="s">
        <v>31</v>
      </c>
      <c r="B1093" s="25" t="s">
        <v>2454</v>
      </c>
      <c r="C1093" s="24" t="s">
        <v>39</v>
      </c>
      <c r="D1093" s="24" t="s">
        <v>2455</v>
      </c>
      <c r="E1093" s="45" t="s">
        <v>2456</v>
      </c>
      <c r="F1093" s="25" t="s">
        <v>62</v>
      </c>
      <c r="G1093" s="26">
        <v>207.2</v>
      </c>
      <c r="H1093" s="26">
        <v>28.85</v>
      </c>
      <c r="I1093" s="26" t="s">
        <v>37</v>
      </c>
      <c r="J1093" s="36">
        <v>35.229999999999997</v>
      </c>
      <c r="K1093" s="26">
        <f>ROUND($G$1093*$M$1093,2)</f>
        <v>7299.66</v>
      </c>
      <c r="L1093" s="27">
        <f>ROUND($K$1093/$E$6,3)</f>
        <v>0</v>
      </c>
      <c r="M1093" s="23">
        <f>ROUND($J$1093,2)</f>
        <v>35.229999999999997</v>
      </c>
    </row>
    <row r="1094" spans="1:13" ht="23" x14ac:dyDescent="0.35">
      <c r="A1094" s="22" t="s">
        <v>31</v>
      </c>
      <c r="B1094" s="25" t="s">
        <v>2457</v>
      </c>
      <c r="C1094" s="24" t="s">
        <v>39</v>
      </c>
      <c r="D1094" s="24" t="s">
        <v>2458</v>
      </c>
      <c r="E1094" s="45" t="s">
        <v>2459</v>
      </c>
      <c r="F1094" s="25" t="s">
        <v>17</v>
      </c>
      <c r="G1094" s="26">
        <v>8</v>
      </c>
      <c r="H1094" s="26">
        <v>20.47</v>
      </c>
      <c r="I1094" s="26" t="s">
        <v>37</v>
      </c>
      <c r="J1094" s="36">
        <v>25</v>
      </c>
      <c r="K1094" s="26">
        <f>ROUND($G$1094*$M$1094,2)</f>
        <v>200</v>
      </c>
      <c r="L1094" s="27">
        <f>ROUND($K$1094/$E$6,3)</f>
        <v>0</v>
      </c>
      <c r="M1094" s="23">
        <f>ROUND($J$1094,2)</f>
        <v>25</v>
      </c>
    </row>
    <row r="1095" spans="1:13" ht="23" x14ac:dyDescent="0.35">
      <c r="A1095" s="22" t="s">
        <v>31</v>
      </c>
      <c r="B1095" s="25" t="s">
        <v>2460</v>
      </c>
      <c r="C1095" s="24" t="s">
        <v>39</v>
      </c>
      <c r="D1095" s="24" t="s">
        <v>1944</v>
      </c>
      <c r="E1095" s="45" t="s">
        <v>2461</v>
      </c>
      <c r="F1095" s="25" t="s">
        <v>17</v>
      </c>
      <c r="G1095" s="26">
        <v>68</v>
      </c>
      <c r="H1095" s="26">
        <v>14.75</v>
      </c>
      <c r="I1095" s="26" t="s">
        <v>37</v>
      </c>
      <c r="J1095" s="36">
        <v>18.010000000000002</v>
      </c>
      <c r="K1095" s="26">
        <f>ROUND($G$1095*$M$1095,2)</f>
        <v>1224.68</v>
      </c>
      <c r="L1095" s="27">
        <f>ROUND($K$1095/$E$6,3)</f>
        <v>0</v>
      </c>
      <c r="M1095" s="23">
        <f>ROUND($J$1095,2)</f>
        <v>18.010000000000002</v>
      </c>
    </row>
    <row r="1096" spans="1:13" ht="23" x14ac:dyDescent="0.35">
      <c r="A1096" s="22" t="s">
        <v>31</v>
      </c>
      <c r="B1096" s="25" t="s">
        <v>2462</v>
      </c>
      <c r="C1096" s="24" t="s">
        <v>39</v>
      </c>
      <c r="D1096" s="24" t="s">
        <v>1969</v>
      </c>
      <c r="E1096" s="45" t="s">
        <v>1970</v>
      </c>
      <c r="F1096" s="25" t="s">
        <v>17</v>
      </c>
      <c r="G1096" s="26">
        <v>12</v>
      </c>
      <c r="H1096" s="26">
        <v>21.41</v>
      </c>
      <c r="I1096" s="26" t="s">
        <v>37</v>
      </c>
      <c r="J1096" s="36">
        <v>26.15</v>
      </c>
      <c r="K1096" s="26">
        <f>ROUND($G$1096*$M$1096,2)</f>
        <v>313.8</v>
      </c>
      <c r="L1096" s="27">
        <f>ROUND($K$1096/$E$6,3)</f>
        <v>0</v>
      </c>
      <c r="M1096" s="23">
        <f>ROUND($J$1096,2)</f>
        <v>26.15</v>
      </c>
    </row>
    <row r="1097" spans="1:13" x14ac:dyDescent="0.35">
      <c r="A1097" s="22" t="s">
        <v>28</v>
      </c>
      <c r="B1097" s="32" t="s">
        <v>2463</v>
      </c>
      <c r="C1097" s="33"/>
      <c r="D1097" s="33" t="s">
        <v>26</v>
      </c>
      <c r="E1097" s="48" t="s">
        <v>1354</v>
      </c>
      <c r="F1097" s="32"/>
      <c r="G1097" s="34"/>
      <c r="H1097" s="34"/>
      <c r="I1097" s="34"/>
      <c r="J1097" s="34"/>
      <c r="K1097" s="34">
        <f>SUBTOTAL(9, $K$1098:$K$1135)</f>
        <v>159830.67000000001</v>
      </c>
      <c r="L1097" s="35">
        <f>ROUND($K$1097/$E$6,3)</f>
        <v>0.01</v>
      </c>
      <c r="M1097" s="23">
        <v>0</v>
      </c>
    </row>
    <row r="1098" spans="1:13" x14ac:dyDescent="0.35">
      <c r="A1098" s="22" t="s">
        <v>175</v>
      </c>
      <c r="B1098" s="41" t="s">
        <v>2464</v>
      </c>
      <c r="C1098" s="42"/>
      <c r="D1098" s="42" t="s">
        <v>26</v>
      </c>
      <c r="E1098" s="50" t="s">
        <v>2465</v>
      </c>
      <c r="F1098" s="41"/>
      <c r="G1098" s="43"/>
      <c r="H1098" s="43"/>
      <c r="I1098" s="43"/>
      <c r="J1098" s="43"/>
      <c r="K1098" s="43">
        <f>SUBTOTAL(9, $K$1099:$K$1103)</f>
        <v>24263.63</v>
      </c>
      <c r="L1098" s="44">
        <f>ROUND($K$1098/$E$6,3)</f>
        <v>1E-3</v>
      </c>
      <c r="M1098" s="23">
        <v>0</v>
      </c>
    </row>
    <row r="1099" spans="1:13" ht="23" x14ac:dyDescent="0.35">
      <c r="A1099" s="22" t="s">
        <v>31</v>
      </c>
      <c r="B1099" s="25" t="s">
        <v>2466</v>
      </c>
      <c r="C1099" s="24" t="s">
        <v>39</v>
      </c>
      <c r="D1099" s="24" t="s">
        <v>2467</v>
      </c>
      <c r="E1099" s="45" t="s">
        <v>2468</v>
      </c>
      <c r="F1099" s="25" t="s">
        <v>17</v>
      </c>
      <c r="G1099" s="26">
        <v>14</v>
      </c>
      <c r="H1099" s="26">
        <v>719.59</v>
      </c>
      <c r="I1099" s="26" t="s">
        <v>37</v>
      </c>
      <c r="J1099" s="36">
        <v>878.76</v>
      </c>
      <c r="K1099" s="26">
        <f>ROUND($G$1099*$M$1099,2)</f>
        <v>12302.64</v>
      </c>
      <c r="L1099" s="27">
        <f>ROUND($K$1099/$E$6,3)</f>
        <v>1E-3</v>
      </c>
      <c r="M1099" s="23">
        <f>ROUND($J$1099,2)</f>
        <v>878.76</v>
      </c>
    </row>
    <row r="1100" spans="1:13" ht="23" x14ac:dyDescent="0.35">
      <c r="A1100" s="22" t="s">
        <v>31</v>
      </c>
      <c r="B1100" s="25" t="s">
        <v>2469</v>
      </c>
      <c r="C1100" s="24" t="s">
        <v>39</v>
      </c>
      <c r="D1100" s="24" t="s">
        <v>2470</v>
      </c>
      <c r="E1100" s="45" t="s">
        <v>2471</v>
      </c>
      <c r="F1100" s="25" t="s">
        <v>17</v>
      </c>
      <c r="G1100" s="26">
        <v>2</v>
      </c>
      <c r="H1100" s="26">
        <v>2699.54</v>
      </c>
      <c r="I1100" s="26" t="s">
        <v>37</v>
      </c>
      <c r="J1100" s="36">
        <v>3296.68</v>
      </c>
      <c r="K1100" s="26">
        <f>ROUND($G$1100*$M$1100,2)</f>
        <v>6593.36</v>
      </c>
      <c r="L1100" s="27">
        <f>ROUND($K$1100/$E$6,3)</f>
        <v>0</v>
      </c>
      <c r="M1100" s="23">
        <f>ROUND($J$1100,2)</f>
        <v>3296.68</v>
      </c>
    </row>
    <row r="1101" spans="1:13" x14ac:dyDescent="0.35">
      <c r="A1101" s="22" t="s">
        <v>31</v>
      </c>
      <c r="B1101" s="25" t="s">
        <v>2472</v>
      </c>
      <c r="C1101" s="24" t="s">
        <v>50</v>
      </c>
      <c r="D1101" s="24" t="s">
        <v>1368</v>
      </c>
      <c r="E1101" s="45" t="s">
        <v>1369</v>
      </c>
      <c r="F1101" s="25" t="s">
        <v>17</v>
      </c>
      <c r="G1101" s="26">
        <v>7</v>
      </c>
      <c r="H1101" s="26">
        <v>592.1</v>
      </c>
      <c r="I1101" s="26" t="s">
        <v>37</v>
      </c>
      <c r="J1101" s="36">
        <v>723.07</v>
      </c>
      <c r="K1101" s="26">
        <f>ROUND($G$1101*$M$1101,2)</f>
        <v>5061.49</v>
      </c>
      <c r="L1101" s="27">
        <f>ROUND($K$1101/$E$6,3)</f>
        <v>0</v>
      </c>
      <c r="M1101" s="23">
        <f>ROUND($J$1101,2)</f>
        <v>723.07</v>
      </c>
    </row>
    <row r="1102" spans="1:13" x14ac:dyDescent="0.35">
      <c r="A1102" s="22" t="s">
        <v>31</v>
      </c>
      <c r="B1102" s="25" t="s">
        <v>2473</v>
      </c>
      <c r="C1102" s="24" t="s">
        <v>50</v>
      </c>
      <c r="D1102" s="24" t="s">
        <v>1377</v>
      </c>
      <c r="E1102" s="45" t="s">
        <v>1378</v>
      </c>
      <c r="F1102" s="25" t="s">
        <v>17</v>
      </c>
      <c r="G1102" s="26">
        <v>1</v>
      </c>
      <c r="H1102" s="26">
        <v>182.25</v>
      </c>
      <c r="I1102" s="26" t="s">
        <v>37</v>
      </c>
      <c r="J1102" s="36">
        <v>222.56</v>
      </c>
      <c r="K1102" s="26">
        <f>ROUND($G$1102*$M$1102,2)</f>
        <v>222.56</v>
      </c>
      <c r="L1102" s="27">
        <f>ROUND($K$1102/$E$6,3)</f>
        <v>0</v>
      </c>
      <c r="M1102" s="23">
        <f>ROUND($J$1102,2)</f>
        <v>222.56</v>
      </c>
    </row>
    <row r="1103" spans="1:13" x14ac:dyDescent="0.35">
      <c r="A1103" s="22" t="s">
        <v>31</v>
      </c>
      <c r="B1103" s="25" t="s">
        <v>2474</v>
      </c>
      <c r="C1103" s="24" t="s">
        <v>50</v>
      </c>
      <c r="D1103" s="24" t="s">
        <v>1374</v>
      </c>
      <c r="E1103" s="45" t="s">
        <v>1375</v>
      </c>
      <c r="F1103" s="25" t="s">
        <v>17</v>
      </c>
      <c r="G1103" s="26">
        <v>2</v>
      </c>
      <c r="H1103" s="26">
        <v>34.22</v>
      </c>
      <c r="I1103" s="26" t="s">
        <v>37</v>
      </c>
      <c r="J1103" s="36">
        <v>41.79</v>
      </c>
      <c r="K1103" s="26">
        <f>ROUND($G$1103*$M$1103,2)</f>
        <v>83.58</v>
      </c>
      <c r="L1103" s="27">
        <f>ROUND($K$1103/$E$6,3)</f>
        <v>0</v>
      </c>
      <c r="M1103" s="23">
        <f>ROUND($J$1103,2)</f>
        <v>41.79</v>
      </c>
    </row>
    <row r="1104" spans="1:13" x14ac:dyDescent="0.35">
      <c r="A1104" s="22" t="s">
        <v>175</v>
      </c>
      <c r="B1104" s="41" t="s">
        <v>2475</v>
      </c>
      <c r="C1104" s="42"/>
      <c r="D1104" s="42" t="s">
        <v>26</v>
      </c>
      <c r="E1104" s="50" t="s">
        <v>2476</v>
      </c>
      <c r="F1104" s="41"/>
      <c r="G1104" s="43"/>
      <c r="H1104" s="43"/>
      <c r="I1104" s="43"/>
      <c r="J1104" s="43"/>
      <c r="K1104" s="43">
        <f>SUBTOTAL(9, $K$1105:$K$1105)</f>
        <v>64552.7</v>
      </c>
      <c r="L1104" s="44">
        <f>ROUND($K$1104/$E$6,3)</f>
        <v>4.0000000000000001E-3</v>
      </c>
      <c r="M1104" s="23">
        <v>0</v>
      </c>
    </row>
    <row r="1105" spans="1:13" ht="23" x14ac:dyDescent="0.35">
      <c r="A1105" s="22" t="s">
        <v>31</v>
      </c>
      <c r="B1105" s="25" t="s">
        <v>2477</v>
      </c>
      <c r="C1105" s="24" t="s">
        <v>39</v>
      </c>
      <c r="D1105" s="24" t="s">
        <v>1420</v>
      </c>
      <c r="E1105" s="45" t="s">
        <v>1421</v>
      </c>
      <c r="F1105" s="25" t="s">
        <v>62</v>
      </c>
      <c r="G1105" s="26">
        <v>5308.61</v>
      </c>
      <c r="H1105" s="26">
        <v>9.9600000000000009</v>
      </c>
      <c r="I1105" s="26" t="s">
        <v>37</v>
      </c>
      <c r="J1105" s="36">
        <v>12.16</v>
      </c>
      <c r="K1105" s="26">
        <f>ROUND($G$1105*$M$1105,2)</f>
        <v>64552.7</v>
      </c>
      <c r="L1105" s="27">
        <f>ROUND($K$1105/$E$6,3)</f>
        <v>4.0000000000000001E-3</v>
      </c>
      <c r="M1105" s="23">
        <f>ROUND($J$1105,2)</f>
        <v>12.16</v>
      </c>
    </row>
    <row r="1106" spans="1:13" x14ac:dyDescent="0.35">
      <c r="A1106" s="22" t="s">
        <v>175</v>
      </c>
      <c r="B1106" s="41" t="s">
        <v>2478</v>
      </c>
      <c r="C1106" s="42"/>
      <c r="D1106" s="42" t="s">
        <v>26</v>
      </c>
      <c r="E1106" s="50" t="s">
        <v>1101</v>
      </c>
      <c r="F1106" s="41"/>
      <c r="G1106" s="43"/>
      <c r="H1106" s="43"/>
      <c r="I1106" s="43"/>
      <c r="J1106" s="43"/>
      <c r="K1106" s="43">
        <f>SUBTOTAL(9, $K$1107:$K$1117)</f>
        <v>12630.92</v>
      </c>
      <c r="L1106" s="44">
        <f>ROUND($K$1106/$E$6,3)</f>
        <v>1E-3</v>
      </c>
      <c r="M1106" s="23">
        <v>0</v>
      </c>
    </row>
    <row r="1107" spans="1:13" x14ac:dyDescent="0.35">
      <c r="A1107" s="22" t="s">
        <v>31</v>
      </c>
      <c r="B1107" s="25" t="s">
        <v>2479</v>
      </c>
      <c r="C1107" s="24" t="s">
        <v>39</v>
      </c>
      <c r="D1107" s="24" t="s">
        <v>1385</v>
      </c>
      <c r="E1107" s="45" t="s">
        <v>1386</v>
      </c>
      <c r="F1107" s="25" t="s">
        <v>17</v>
      </c>
      <c r="G1107" s="26">
        <v>66</v>
      </c>
      <c r="H1107" s="26">
        <v>66.819999999999993</v>
      </c>
      <c r="I1107" s="26" t="s">
        <v>37</v>
      </c>
      <c r="J1107" s="36">
        <v>81.599999999999994</v>
      </c>
      <c r="K1107" s="26">
        <f>ROUND($G$1107*$M$1107,2)</f>
        <v>5385.6</v>
      </c>
      <c r="L1107" s="27">
        <f>ROUND($K$1107/$E$6,3)</f>
        <v>0</v>
      </c>
      <c r="M1107" s="23">
        <f>ROUND($J$1107,2)</f>
        <v>81.599999999999994</v>
      </c>
    </row>
    <row r="1108" spans="1:13" ht="34.5" x14ac:dyDescent="0.35">
      <c r="A1108" s="22" t="s">
        <v>31</v>
      </c>
      <c r="B1108" s="25" t="s">
        <v>2480</v>
      </c>
      <c r="C1108" s="24" t="s">
        <v>39</v>
      </c>
      <c r="D1108" s="24" t="s">
        <v>2354</v>
      </c>
      <c r="E1108" s="45" t="s">
        <v>2355</v>
      </c>
      <c r="F1108" s="25" t="s">
        <v>17</v>
      </c>
      <c r="G1108" s="26">
        <v>4</v>
      </c>
      <c r="H1108" s="26">
        <v>42.54</v>
      </c>
      <c r="I1108" s="26" t="s">
        <v>37</v>
      </c>
      <c r="J1108" s="36">
        <v>51.95</v>
      </c>
      <c r="K1108" s="26">
        <f>ROUND($G$1108*$M$1108,2)</f>
        <v>207.8</v>
      </c>
      <c r="L1108" s="27">
        <f>ROUND($K$1108/$E$6,3)</f>
        <v>0</v>
      </c>
      <c r="M1108" s="23">
        <f>ROUND($J$1108,2)</f>
        <v>51.95</v>
      </c>
    </row>
    <row r="1109" spans="1:13" ht="34.5" x14ac:dyDescent="0.35">
      <c r="A1109" s="22" t="s">
        <v>31</v>
      </c>
      <c r="B1109" s="25" t="s">
        <v>2481</v>
      </c>
      <c r="C1109" s="24" t="s">
        <v>39</v>
      </c>
      <c r="D1109" s="24" t="s">
        <v>2482</v>
      </c>
      <c r="E1109" s="45" t="s">
        <v>2483</v>
      </c>
      <c r="F1109" s="25" t="s">
        <v>17</v>
      </c>
      <c r="G1109" s="26">
        <v>18</v>
      </c>
      <c r="H1109" s="26">
        <v>11.38</v>
      </c>
      <c r="I1109" s="26" t="s">
        <v>37</v>
      </c>
      <c r="J1109" s="36">
        <v>13.9</v>
      </c>
      <c r="K1109" s="26">
        <f>ROUND($G$1109*$M$1109,2)</f>
        <v>250.2</v>
      </c>
      <c r="L1109" s="27">
        <f>ROUND($K$1109/$E$6,3)</f>
        <v>0</v>
      </c>
      <c r="M1109" s="23">
        <f>ROUND($J$1109,2)</f>
        <v>13.9</v>
      </c>
    </row>
    <row r="1110" spans="1:13" ht="23" x14ac:dyDescent="0.35">
      <c r="A1110" s="22" t="s">
        <v>31</v>
      </c>
      <c r="B1110" s="25" t="s">
        <v>2484</v>
      </c>
      <c r="C1110" s="24" t="s">
        <v>39</v>
      </c>
      <c r="D1110" s="24" t="s">
        <v>1242</v>
      </c>
      <c r="E1110" s="45" t="s">
        <v>1243</v>
      </c>
      <c r="F1110" s="25" t="s">
        <v>17</v>
      </c>
      <c r="G1110" s="26">
        <v>67</v>
      </c>
      <c r="H1110" s="26">
        <v>24.76</v>
      </c>
      <c r="I1110" s="26" t="s">
        <v>37</v>
      </c>
      <c r="J1110" s="36">
        <v>30.24</v>
      </c>
      <c r="K1110" s="26">
        <f>ROUND($G$1110*$M$1110,2)</f>
        <v>2026.08</v>
      </c>
      <c r="L1110" s="27">
        <f>ROUND($K$1110/$E$6,3)</f>
        <v>0</v>
      </c>
      <c r="M1110" s="23">
        <f>ROUND($J$1110,2)</f>
        <v>30.24</v>
      </c>
    </row>
    <row r="1111" spans="1:13" ht="23" x14ac:dyDescent="0.35">
      <c r="A1111" s="22" t="s">
        <v>31</v>
      </c>
      <c r="B1111" s="25" t="s">
        <v>2485</v>
      </c>
      <c r="C1111" s="24" t="s">
        <v>39</v>
      </c>
      <c r="D1111" s="24" t="s">
        <v>2223</v>
      </c>
      <c r="E1111" s="45" t="s">
        <v>2224</v>
      </c>
      <c r="F1111" s="25" t="s">
        <v>17</v>
      </c>
      <c r="G1111" s="26">
        <v>2</v>
      </c>
      <c r="H1111" s="26">
        <v>27.78</v>
      </c>
      <c r="I1111" s="26" t="s">
        <v>37</v>
      </c>
      <c r="J1111" s="36">
        <v>33.92</v>
      </c>
      <c r="K1111" s="26">
        <f>ROUND($G$1111*$M$1111,2)</f>
        <v>67.84</v>
      </c>
      <c r="L1111" s="27">
        <f>ROUND($K$1111/$E$6,3)</f>
        <v>0</v>
      </c>
      <c r="M1111" s="23">
        <f>ROUND($J$1111,2)</f>
        <v>33.92</v>
      </c>
    </row>
    <row r="1112" spans="1:13" ht="34.5" x14ac:dyDescent="0.35">
      <c r="A1112" s="22" t="s">
        <v>31</v>
      </c>
      <c r="B1112" s="25" t="s">
        <v>2486</v>
      </c>
      <c r="C1112" s="24" t="s">
        <v>39</v>
      </c>
      <c r="D1112" s="24" t="s">
        <v>2487</v>
      </c>
      <c r="E1112" s="45" t="s">
        <v>2488</v>
      </c>
      <c r="F1112" s="25" t="s">
        <v>17</v>
      </c>
      <c r="G1112" s="26">
        <v>16</v>
      </c>
      <c r="H1112" s="26">
        <v>42.16</v>
      </c>
      <c r="I1112" s="26" t="s">
        <v>37</v>
      </c>
      <c r="J1112" s="36">
        <v>51.49</v>
      </c>
      <c r="K1112" s="26">
        <f>ROUND($G$1112*$M$1112,2)</f>
        <v>823.84</v>
      </c>
      <c r="L1112" s="27">
        <f>ROUND($K$1112/$E$6,3)</f>
        <v>0</v>
      </c>
      <c r="M1112" s="23">
        <f>ROUND($J$1112,2)</f>
        <v>51.49</v>
      </c>
    </row>
    <row r="1113" spans="1:13" ht="34.5" x14ac:dyDescent="0.35">
      <c r="A1113" s="22" t="s">
        <v>31</v>
      </c>
      <c r="B1113" s="25" t="s">
        <v>2489</v>
      </c>
      <c r="C1113" s="24" t="s">
        <v>39</v>
      </c>
      <c r="D1113" s="24" t="s">
        <v>2331</v>
      </c>
      <c r="E1113" s="45" t="s">
        <v>2332</v>
      </c>
      <c r="F1113" s="25" t="s">
        <v>17</v>
      </c>
      <c r="G1113" s="26">
        <v>36</v>
      </c>
      <c r="H1113" s="26">
        <v>46.34</v>
      </c>
      <c r="I1113" s="26" t="s">
        <v>37</v>
      </c>
      <c r="J1113" s="36">
        <v>56.59</v>
      </c>
      <c r="K1113" s="26">
        <f>ROUND($G$1113*$M$1113,2)</f>
        <v>2037.24</v>
      </c>
      <c r="L1113" s="27">
        <f>ROUND($K$1113/$E$6,3)</f>
        <v>0</v>
      </c>
      <c r="M1113" s="23">
        <f>ROUND($J$1113,2)</f>
        <v>56.59</v>
      </c>
    </row>
    <row r="1114" spans="1:13" ht="34.5" x14ac:dyDescent="0.35">
      <c r="A1114" s="22" t="s">
        <v>31</v>
      </c>
      <c r="B1114" s="25" t="s">
        <v>2490</v>
      </c>
      <c r="C1114" s="24" t="s">
        <v>39</v>
      </c>
      <c r="D1114" s="24" t="s">
        <v>2334</v>
      </c>
      <c r="E1114" s="45" t="s">
        <v>2335</v>
      </c>
      <c r="F1114" s="25" t="s">
        <v>17</v>
      </c>
      <c r="G1114" s="26">
        <v>8</v>
      </c>
      <c r="H1114" s="26">
        <v>39.81</v>
      </c>
      <c r="I1114" s="26" t="s">
        <v>37</v>
      </c>
      <c r="J1114" s="36">
        <v>48.62</v>
      </c>
      <c r="K1114" s="26">
        <f>ROUND($G$1114*$M$1114,2)</f>
        <v>388.96</v>
      </c>
      <c r="L1114" s="27">
        <f>ROUND($K$1114/$E$6,3)</f>
        <v>0</v>
      </c>
      <c r="M1114" s="23">
        <f>ROUND($J$1114,2)</f>
        <v>48.62</v>
      </c>
    </row>
    <row r="1115" spans="1:13" ht="34.5" x14ac:dyDescent="0.35">
      <c r="A1115" s="22" t="s">
        <v>31</v>
      </c>
      <c r="B1115" s="25" t="s">
        <v>2491</v>
      </c>
      <c r="C1115" s="24" t="s">
        <v>39</v>
      </c>
      <c r="D1115" s="24" t="s">
        <v>2492</v>
      </c>
      <c r="E1115" s="45" t="s">
        <v>2493</v>
      </c>
      <c r="F1115" s="25" t="s">
        <v>17</v>
      </c>
      <c r="G1115" s="26">
        <v>8</v>
      </c>
      <c r="H1115" s="26">
        <v>95.98</v>
      </c>
      <c r="I1115" s="26" t="s">
        <v>37</v>
      </c>
      <c r="J1115" s="36">
        <v>117.21</v>
      </c>
      <c r="K1115" s="26">
        <f>ROUND($G$1115*$M$1115,2)</f>
        <v>937.68</v>
      </c>
      <c r="L1115" s="27">
        <f>ROUND($K$1115/$E$6,3)</f>
        <v>0</v>
      </c>
      <c r="M1115" s="23">
        <f>ROUND($J$1115,2)</f>
        <v>117.21</v>
      </c>
    </row>
    <row r="1116" spans="1:13" ht="34.5" x14ac:dyDescent="0.35">
      <c r="A1116" s="22" t="s">
        <v>31</v>
      </c>
      <c r="B1116" s="25" t="s">
        <v>2494</v>
      </c>
      <c r="C1116" s="24" t="s">
        <v>39</v>
      </c>
      <c r="D1116" s="24" t="s">
        <v>2348</v>
      </c>
      <c r="E1116" s="45" t="s">
        <v>2349</v>
      </c>
      <c r="F1116" s="25" t="s">
        <v>17</v>
      </c>
      <c r="G1116" s="26">
        <v>9</v>
      </c>
      <c r="H1116" s="26">
        <v>36.36</v>
      </c>
      <c r="I1116" s="26" t="s">
        <v>37</v>
      </c>
      <c r="J1116" s="36">
        <v>44.4</v>
      </c>
      <c r="K1116" s="26">
        <f>ROUND($G$1116*$M$1116,2)</f>
        <v>399.6</v>
      </c>
      <c r="L1116" s="27">
        <f>ROUND($K$1116/$E$6,3)</f>
        <v>0</v>
      </c>
      <c r="M1116" s="23">
        <f>ROUND($J$1116,2)</f>
        <v>44.4</v>
      </c>
    </row>
    <row r="1117" spans="1:13" ht="34.5" x14ac:dyDescent="0.35">
      <c r="A1117" s="22" t="s">
        <v>31</v>
      </c>
      <c r="B1117" s="25" t="s">
        <v>2495</v>
      </c>
      <c r="C1117" s="24" t="s">
        <v>39</v>
      </c>
      <c r="D1117" s="24" t="s">
        <v>2345</v>
      </c>
      <c r="E1117" s="45" t="s">
        <v>2346</v>
      </c>
      <c r="F1117" s="25" t="s">
        <v>17</v>
      </c>
      <c r="G1117" s="26">
        <v>2</v>
      </c>
      <c r="H1117" s="26">
        <v>43.43</v>
      </c>
      <c r="I1117" s="26" t="s">
        <v>37</v>
      </c>
      <c r="J1117" s="36">
        <v>53.04</v>
      </c>
      <c r="K1117" s="26">
        <f>ROUND($G$1117*$M$1117,2)</f>
        <v>106.08</v>
      </c>
      <c r="L1117" s="27">
        <f>ROUND($K$1117/$E$6,3)</f>
        <v>0</v>
      </c>
      <c r="M1117" s="23">
        <f>ROUND($J$1117,2)</f>
        <v>53.04</v>
      </c>
    </row>
    <row r="1118" spans="1:13" x14ac:dyDescent="0.35">
      <c r="A1118" s="22" t="s">
        <v>175</v>
      </c>
      <c r="B1118" s="41" t="s">
        <v>2496</v>
      </c>
      <c r="C1118" s="42"/>
      <c r="D1118" s="42" t="s">
        <v>26</v>
      </c>
      <c r="E1118" s="50" t="s">
        <v>1356</v>
      </c>
      <c r="F1118" s="41"/>
      <c r="G1118" s="43"/>
      <c r="H1118" s="43"/>
      <c r="I1118" s="43"/>
      <c r="J1118" s="43"/>
      <c r="K1118" s="43">
        <f>SUBTOTAL(9, $K$1119:$K$1124)</f>
        <v>6173.3499999999995</v>
      </c>
      <c r="L1118" s="44">
        <f>ROUND($K$1118/$E$6,3)</f>
        <v>0</v>
      </c>
      <c r="M1118" s="23">
        <v>0</v>
      </c>
    </row>
    <row r="1119" spans="1:13" ht="23" x14ac:dyDescent="0.35">
      <c r="A1119" s="22" t="s">
        <v>31</v>
      </c>
      <c r="B1119" s="25" t="s">
        <v>2497</v>
      </c>
      <c r="C1119" s="24" t="s">
        <v>50</v>
      </c>
      <c r="D1119" s="24" t="s">
        <v>2498</v>
      </c>
      <c r="E1119" s="45" t="s">
        <v>2499</v>
      </c>
      <c r="F1119" s="25" t="s">
        <v>17</v>
      </c>
      <c r="G1119" s="26">
        <v>1</v>
      </c>
      <c r="H1119" s="26">
        <v>357.33</v>
      </c>
      <c r="I1119" s="26" t="s">
        <v>37</v>
      </c>
      <c r="J1119" s="36">
        <v>436.37</v>
      </c>
      <c r="K1119" s="26">
        <f>ROUND($G$1119*$M$1119,2)</f>
        <v>436.37</v>
      </c>
      <c r="L1119" s="27">
        <f>ROUND($K$1119/$E$6,3)</f>
        <v>0</v>
      </c>
      <c r="M1119" s="23">
        <f>ROUND($J$1119,2)</f>
        <v>436.37</v>
      </c>
    </row>
    <row r="1120" spans="1:13" ht="34.5" x14ac:dyDescent="0.35">
      <c r="A1120" s="22" t="s">
        <v>31</v>
      </c>
      <c r="B1120" s="25" t="s">
        <v>2500</v>
      </c>
      <c r="C1120" s="24" t="s">
        <v>39</v>
      </c>
      <c r="D1120" s="24" t="s">
        <v>2501</v>
      </c>
      <c r="E1120" s="45" t="s">
        <v>2502</v>
      </c>
      <c r="F1120" s="25" t="s">
        <v>17</v>
      </c>
      <c r="G1120" s="26">
        <v>5</v>
      </c>
      <c r="H1120" s="26">
        <v>716.17</v>
      </c>
      <c r="I1120" s="26" t="s">
        <v>37</v>
      </c>
      <c r="J1120" s="36">
        <v>874.59</v>
      </c>
      <c r="K1120" s="26">
        <f>ROUND($G$1120*$M$1120,2)</f>
        <v>4372.95</v>
      </c>
      <c r="L1120" s="27">
        <f>ROUND($K$1120/$E$6,3)</f>
        <v>0</v>
      </c>
      <c r="M1120" s="23">
        <f>ROUND($J$1120,2)</f>
        <v>874.59</v>
      </c>
    </row>
    <row r="1121" spans="1:13" ht="23" x14ac:dyDescent="0.35">
      <c r="A1121" s="22" t="s">
        <v>31</v>
      </c>
      <c r="B1121" s="25" t="s">
        <v>2503</v>
      </c>
      <c r="C1121" s="24" t="s">
        <v>39</v>
      </c>
      <c r="D1121" s="24" t="s">
        <v>1360</v>
      </c>
      <c r="E1121" s="45" t="s">
        <v>1361</v>
      </c>
      <c r="F1121" s="25" t="s">
        <v>17</v>
      </c>
      <c r="G1121" s="26">
        <v>1</v>
      </c>
      <c r="H1121" s="26">
        <v>454.1</v>
      </c>
      <c r="I1121" s="26" t="s">
        <v>37</v>
      </c>
      <c r="J1121" s="36">
        <v>554.54999999999995</v>
      </c>
      <c r="K1121" s="26">
        <f>ROUND($G$1121*$M$1121,2)</f>
        <v>554.54999999999995</v>
      </c>
      <c r="L1121" s="27">
        <f>ROUND($K$1121/$E$6,3)</f>
        <v>0</v>
      </c>
      <c r="M1121" s="23">
        <f>ROUND($J$1121,2)</f>
        <v>554.54999999999995</v>
      </c>
    </row>
    <row r="1122" spans="1:13" ht="23" x14ac:dyDescent="0.35">
      <c r="A1122" s="22" t="s">
        <v>31</v>
      </c>
      <c r="B1122" s="25" t="s">
        <v>2504</v>
      </c>
      <c r="C1122" s="24" t="s">
        <v>39</v>
      </c>
      <c r="D1122" s="24" t="s">
        <v>2505</v>
      </c>
      <c r="E1122" s="45" t="s">
        <v>2506</v>
      </c>
      <c r="F1122" s="25" t="s">
        <v>17</v>
      </c>
      <c r="G1122" s="26">
        <v>1</v>
      </c>
      <c r="H1122" s="26">
        <v>35.619999999999997</v>
      </c>
      <c r="I1122" s="26" t="s">
        <v>37</v>
      </c>
      <c r="J1122" s="36">
        <v>43.5</v>
      </c>
      <c r="K1122" s="26">
        <f>ROUND($G$1122*$M$1122,2)</f>
        <v>43.5</v>
      </c>
      <c r="L1122" s="27">
        <f>ROUND($K$1122/$E$6,3)</f>
        <v>0</v>
      </c>
      <c r="M1122" s="23">
        <f>ROUND($J$1122,2)</f>
        <v>43.5</v>
      </c>
    </row>
    <row r="1123" spans="1:13" ht="34.5" x14ac:dyDescent="0.35">
      <c r="A1123" s="22" t="s">
        <v>31</v>
      </c>
      <c r="B1123" s="25" t="s">
        <v>2507</v>
      </c>
      <c r="C1123" s="24" t="s">
        <v>50</v>
      </c>
      <c r="D1123" s="24" t="s">
        <v>2508</v>
      </c>
      <c r="E1123" s="45" t="s">
        <v>2320</v>
      </c>
      <c r="F1123" s="25" t="s">
        <v>17</v>
      </c>
      <c r="G1123" s="26">
        <v>4</v>
      </c>
      <c r="H1123" s="26">
        <v>81.95</v>
      </c>
      <c r="I1123" s="26" t="s">
        <v>37</v>
      </c>
      <c r="J1123" s="36">
        <v>100.08</v>
      </c>
      <c r="K1123" s="26">
        <f>ROUND($G$1123*$M$1123,2)</f>
        <v>400.32</v>
      </c>
      <c r="L1123" s="27">
        <f>ROUND($K$1123/$E$6,3)</f>
        <v>0</v>
      </c>
      <c r="M1123" s="23">
        <f>ROUND($J$1123,2)</f>
        <v>100.08</v>
      </c>
    </row>
    <row r="1124" spans="1:13" ht="34.5" x14ac:dyDescent="0.35">
      <c r="A1124" s="22" t="s">
        <v>31</v>
      </c>
      <c r="B1124" s="25" t="s">
        <v>2509</v>
      </c>
      <c r="C1124" s="24" t="s">
        <v>50</v>
      </c>
      <c r="D1124" s="24" t="s">
        <v>2510</v>
      </c>
      <c r="E1124" s="45" t="s">
        <v>2323</v>
      </c>
      <c r="F1124" s="25" t="s">
        <v>17</v>
      </c>
      <c r="G1124" s="26">
        <v>2</v>
      </c>
      <c r="H1124" s="26">
        <v>149.71</v>
      </c>
      <c r="I1124" s="26" t="s">
        <v>37</v>
      </c>
      <c r="J1124" s="36">
        <v>182.83</v>
      </c>
      <c r="K1124" s="26">
        <f>ROUND($G$1124*$M$1124,2)</f>
        <v>365.66</v>
      </c>
      <c r="L1124" s="27">
        <f>ROUND($K$1124/$E$6,3)</f>
        <v>0</v>
      </c>
      <c r="M1124" s="23">
        <f>ROUND($J$1124,2)</f>
        <v>182.83</v>
      </c>
    </row>
    <row r="1125" spans="1:13" x14ac:dyDescent="0.35">
      <c r="A1125" s="22" t="s">
        <v>175</v>
      </c>
      <c r="B1125" s="41" t="s">
        <v>2511</v>
      </c>
      <c r="C1125" s="42"/>
      <c r="D1125" s="42" t="s">
        <v>26</v>
      </c>
      <c r="E1125" s="50" t="s">
        <v>1394</v>
      </c>
      <c r="F1125" s="41"/>
      <c r="G1125" s="43"/>
      <c r="H1125" s="43"/>
      <c r="I1125" s="43"/>
      <c r="J1125" s="43"/>
      <c r="K1125" s="43">
        <f>SUBTOTAL(9, $K$1126:$K$1135)</f>
        <v>52210.07</v>
      </c>
      <c r="L1125" s="44">
        <f>ROUND($K$1125/$E$6,3)</f>
        <v>3.0000000000000001E-3</v>
      </c>
      <c r="M1125" s="23">
        <v>0</v>
      </c>
    </row>
    <row r="1126" spans="1:13" ht="34.5" x14ac:dyDescent="0.35">
      <c r="A1126" s="22" t="s">
        <v>31</v>
      </c>
      <c r="B1126" s="25" t="s">
        <v>2512</v>
      </c>
      <c r="C1126" s="24" t="s">
        <v>39</v>
      </c>
      <c r="D1126" s="24" t="s">
        <v>1218</v>
      </c>
      <c r="E1126" s="45" t="s">
        <v>1219</v>
      </c>
      <c r="F1126" s="25" t="s">
        <v>62</v>
      </c>
      <c r="G1126" s="26">
        <v>214.99</v>
      </c>
      <c r="H1126" s="26">
        <v>20.59</v>
      </c>
      <c r="I1126" s="26" t="s">
        <v>37</v>
      </c>
      <c r="J1126" s="36">
        <v>25.14</v>
      </c>
      <c r="K1126" s="26">
        <f>ROUND($G$1126*$M$1126,2)</f>
        <v>5404.85</v>
      </c>
      <c r="L1126" s="27">
        <f>ROUND($K$1126/$E$6,3)</f>
        <v>0</v>
      </c>
      <c r="M1126" s="23">
        <f>ROUND($J$1126,2)</f>
        <v>25.14</v>
      </c>
    </row>
    <row r="1127" spans="1:13" ht="34.5" x14ac:dyDescent="0.35">
      <c r="A1127" s="22" t="s">
        <v>31</v>
      </c>
      <c r="B1127" s="25" t="s">
        <v>2513</v>
      </c>
      <c r="C1127" s="24" t="s">
        <v>39</v>
      </c>
      <c r="D1127" s="24" t="s">
        <v>2514</v>
      </c>
      <c r="E1127" s="45" t="s">
        <v>2515</v>
      </c>
      <c r="F1127" s="25" t="s">
        <v>62</v>
      </c>
      <c r="G1127" s="26">
        <v>100.59</v>
      </c>
      <c r="H1127" s="26">
        <v>14.06</v>
      </c>
      <c r="I1127" s="26" t="s">
        <v>37</v>
      </c>
      <c r="J1127" s="36">
        <v>17.170000000000002</v>
      </c>
      <c r="K1127" s="26">
        <f>ROUND($G$1127*$M$1127,2)</f>
        <v>1727.13</v>
      </c>
      <c r="L1127" s="27">
        <f>ROUND($K$1127/$E$6,3)</f>
        <v>0</v>
      </c>
      <c r="M1127" s="23">
        <f>ROUND($J$1127,2)</f>
        <v>17.170000000000002</v>
      </c>
    </row>
    <row r="1128" spans="1:13" ht="34.5" x14ac:dyDescent="0.35">
      <c r="A1128" s="22" t="s">
        <v>31</v>
      </c>
      <c r="B1128" s="25" t="s">
        <v>2516</v>
      </c>
      <c r="C1128" s="24" t="s">
        <v>39</v>
      </c>
      <c r="D1128" s="24" t="s">
        <v>2517</v>
      </c>
      <c r="E1128" s="45" t="s">
        <v>2518</v>
      </c>
      <c r="F1128" s="25" t="s">
        <v>62</v>
      </c>
      <c r="G1128" s="26">
        <v>9.9</v>
      </c>
      <c r="H1128" s="26">
        <v>18.420000000000002</v>
      </c>
      <c r="I1128" s="26" t="s">
        <v>37</v>
      </c>
      <c r="J1128" s="36">
        <v>22.49</v>
      </c>
      <c r="K1128" s="26">
        <f>ROUND($G$1128*$M$1128,2)</f>
        <v>222.65</v>
      </c>
      <c r="L1128" s="27">
        <f>ROUND($K$1128/$E$6,3)</f>
        <v>0</v>
      </c>
      <c r="M1128" s="23">
        <f>ROUND($J$1128,2)</f>
        <v>22.49</v>
      </c>
    </row>
    <row r="1129" spans="1:13" ht="23" x14ac:dyDescent="0.35">
      <c r="A1129" s="22" t="s">
        <v>31</v>
      </c>
      <c r="B1129" s="25" t="s">
        <v>2519</v>
      </c>
      <c r="C1129" s="24" t="s">
        <v>50</v>
      </c>
      <c r="D1129" s="24" t="s">
        <v>1233</v>
      </c>
      <c r="E1129" s="45" t="s">
        <v>1234</v>
      </c>
      <c r="F1129" s="25" t="s">
        <v>62</v>
      </c>
      <c r="G1129" s="26">
        <v>14.05</v>
      </c>
      <c r="H1129" s="26">
        <v>31.04</v>
      </c>
      <c r="I1129" s="26" t="s">
        <v>37</v>
      </c>
      <c r="J1129" s="36">
        <v>37.909999999999997</v>
      </c>
      <c r="K1129" s="26">
        <f>ROUND($G$1129*$M$1129,2)</f>
        <v>532.64</v>
      </c>
      <c r="L1129" s="27">
        <f>ROUND($K$1129/$E$6,3)</f>
        <v>0</v>
      </c>
      <c r="M1129" s="23">
        <f>ROUND($J$1129,2)</f>
        <v>37.909999999999997</v>
      </c>
    </row>
    <row r="1130" spans="1:13" ht="23" x14ac:dyDescent="0.35">
      <c r="A1130" s="22" t="s">
        <v>31</v>
      </c>
      <c r="B1130" s="25" t="s">
        <v>2520</v>
      </c>
      <c r="C1130" s="24" t="s">
        <v>50</v>
      </c>
      <c r="D1130" s="24" t="s">
        <v>2303</v>
      </c>
      <c r="E1130" s="45" t="s">
        <v>2304</v>
      </c>
      <c r="F1130" s="25" t="s">
        <v>62</v>
      </c>
      <c r="G1130" s="26">
        <v>32</v>
      </c>
      <c r="H1130" s="26">
        <v>37</v>
      </c>
      <c r="I1130" s="26" t="s">
        <v>37</v>
      </c>
      <c r="J1130" s="36">
        <v>45.18</v>
      </c>
      <c r="K1130" s="26">
        <f>ROUND($G$1130*$M$1130,2)</f>
        <v>1445.76</v>
      </c>
      <c r="L1130" s="27">
        <f>ROUND($K$1130/$E$6,3)</f>
        <v>0</v>
      </c>
      <c r="M1130" s="23">
        <f>ROUND($J$1130,2)</f>
        <v>45.18</v>
      </c>
    </row>
    <row r="1131" spans="1:13" ht="23" x14ac:dyDescent="0.35">
      <c r="A1131" s="22" t="s">
        <v>31</v>
      </c>
      <c r="B1131" s="25" t="s">
        <v>2521</v>
      </c>
      <c r="C1131" s="24" t="s">
        <v>50</v>
      </c>
      <c r="D1131" s="24" t="s">
        <v>2306</v>
      </c>
      <c r="E1131" s="45" t="s">
        <v>2307</v>
      </c>
      <c r="F1131" s="25" t="s">
        <v>62</v>
      </c>
      <c r="G1131" s="26">
        <v>128.9</v>
      </c>
      <c r="H1131" s="26">
        <v>60.67</v>
      </c>
      <c r="I1131" s="26" t="s">
        <v>37</v>
      </c>
      <c r="J1131" s="36">
        <v>74.09</v>
      </c>
      <c r="K1131" s="26">
        <f>ROUND($G$1131*$M$1131,2)</f>
        <v>9550.2000000000007</v>
      </c>
      <c r="L1131" s="27">
        <f>ROUND($K$1131/$E$6,3)</f>
        <v>1E-3</v>
      </c>
      <c r="M1131" s="23">
        <f>ROUND($J$1131,2)</f>
        <v>74.09</v>
      </c>
    </row>
    <row r="1132" spans="1:13" ht="23" x14ac:dyDescent="0.35">
      <c r="A1132" s="22" t="s">
        <v>31</v>
      </c>
      <c r="B1132" s="25" t="s">
        <v>2522</v>
      </c>
      <c r="C1132" s="24" t="s">
        <v>50</v>
      </c>
      <c r="D1132" s="24" t="s">
        <v>1409</v>
      </c>
      <c r="E1132" s="45" t="s">
        <v>1410</v>
      </c>
      <c r="F1132" s="25" t="s">
        <v>62</v>
      </c>
      <c r="G1132" s="26">
        <v>33.1</v>
      </c>
      <c r="H1132" s="26">
        <v>49.79</v>
      </c>
      <c r="I1132" s="26" t="s">
        <v>37</v>
      </c>
      <c r="J1132" s="36">
        <v>60.8</v>
      </c>
      <c r="K1132" s="26">
        <f>ROUND($G$1132*$M$1132,2)</f>
        <v>2012.48</v>
      </c>
      <c r="L1132" s="27">
        <f>ROUND($K$1132/$E$6,3)</f>
        <v>0</v>
      </c>
      <c r="M1132" s="23">
        <f>ROUND($J$1132,2)</f>
        <v>60.8</v>
      </c>
    </row>
    <row r="1133" spans="1:13" ht="23" x14ac:dyDescent="0.35">
      <c r="A1133" s="22" t="s">
        <v>31</v>
      </c>
      <c r="B1133" s="25" t="s">
        <v>2523</v>
      </c>
      <c r="C1133" s="24" t="s">
        <v>50</v>
      </c>
      <c r="D1133" s="24" t="s">
        <v>1412</v>
      </c>
      <c r="E1133" s="45" t="s">
        <v>1413</v>
      </c>
      <c r="F1133" s="25" t="s">
        <v>62</v>
      </c>
      <c r="G1133" s="26">
        <v>39.85</v>
      </c>
      <c r="H1133" s="26">
        <v>76.86</v>
      </c>
      <c r="I1133" s="26" t="s">
        <v>37</v>
      </c>
      <c r="J1133" s="36">
        <v>93.86</v>
      </c>
      <c r="K1133" s="26">
        <f>ROUND($G$1133*$M$1133,2)</f>
        <v>3740.32</v>
      </c>
      <c r="L1133" s="27">
        <f>ROUND($K$1133/$E$6,3)</f>
        <v>0</v>
      </c>
      <c r="M1133" s="23">
        <f>ROUND($J$1133,2)</f>
        <v>93.86</v>
      </c>
    </row>
    <row r="1134" spans="1:13" ht="34.5" x14ac:dyDescent="0.35">
      <c r="A1134" s="22" t="s">
        <v>31</v>
      </c>
      <c r="B1134" s="25" t="s">
        <v>2524</v>
      </c>
      <c r="C1134" s="24" t="s">
        <v>50</v>
      </c>
      <c r="D1134" s="24" t="s">
        <v>2386</v>
      </c>
      <c r="E1134" s="45" t="s">
        <v>2387</v>
      </c>
      <c r="F1134" s="25" t="s">
        <v>62</v>
      </c>
      <c r="G1134" s="26">
        <v>25.4</v>
      </c>
      <c r="H1134" s="26">
        <v>119.27</v>
      </c>
      <c r="I1134" s="26" t="s">
        <v>37</v>
      </c>
      <c r="J1134" s="36">
        <v>145.65</v>
      </c>
      <c r="K1134" s="26">
        <f>ROUND($G$1134*$M$1134,2)</f>
        <v>3699.51</v>
      </c>
      <c r="L1134" s="27">
        <f>ROUND($K$1134/$E$6,3)</f>
        <v>0</v>
      </c>
      <c r="M1134" s="23">
        <f>ROUND($J$1134,2)</f>
        <v>145.65</v>
      </c>
    </row>
    <row r="1135" spans="1:13" ht="34.5" x14ac:dyDescent="0.35">
      <c r="A1135" s="22" t="s">
        <v>31</v>
      </c>
      <c r="B1135" s="25" t="s">
        <v>2525</v>
      </c>
      <c r="C1135" s="24" t="s">
        <v>39</v>
      </c>
      <c r="D1135" s="24" t="s">
        <v>1415</v>
      </c>
      <c r="E1135" s="45" t="s">
        <v>1416</v>
      </c>
      <c r="F1135" s="25" t="s">
        <v>62</v>
      </c>
      <c r="G1135" s="26">
        <v>155.9</v>
      </c>
      <c r="H1135" s="26">
        <v>125.4</v>
      </c>
      <c r="I1135" s="26" t="s">
        <v>37</v>
      </c>
      <c r="J1135" s="36">
        <v>153.13999999999999</v>
      </c>
      <c r="K1135" s="26">
        <f>ROUND($G$1135*$M$1135,2)</f>
        <v>23874.53</v>
      </c>
      <c r="L1135" s="27">
        <f>ROUND($K$1135/$E$6,3)</f>
        <v>1E-3</v>
      </c>
      <c r="M1135" s="23">
        <f>ROUND($J$1135,2)</f>
        <v>153.13999999999999</v>
      </c>
    </row>
    <row r="1136" spans="1:13" x14ac:dyDescent="0.35">
      <c r="A1136" s="22" t="s">
        <v>28</v>
      </c>
      <c r="B1136" s="32" t="s">
        <v>2526</v>
      </c>
      <c r="C1136" s="33"/>
      <c r="D1136" s="33" t="s">
        <v>26</v>
      </c>
      <c r="E1136" s="48" t="s">
        <v>1426</v>
      </c>
      <c r="F1136" s="32"/>
      <c r="G1136" s="34"/>
      <c r="H1136" s="34"/>
      <c r="I1136" s="34"/>
      <c r="J1136" s="34"/>
      <c r="K1136" s="34">
        <f>SUBTOTAL(9, $K$1137:$K$1138)</f>
        <v>6534.93</v>
      </c>
      <c r="L1136" s="35">
        <f>ROUND($K$1136/$E$6,3)</f>
        <v>0</v>
      </c>
      <c r="M1136" s="23">
        <v>0</v>
      </c>
    </row>
    <row r="1137" spans="1:13" ht="23" x14ac:dyDescent="0.35">
      <c r="A1137" s="22" t="s">
        <v>31</v>
      </c>
      <c r="B1137" s="25" t="s">
        <v>2527</v>
      </c>
      <c r="C1137" s="24" t="s">
        <v>50</v>
      </c>
      <c r="D1137" s="24" t="s">
        <v>1428</v>
      </c>
      <c r="E1137" s="45" t="s">
        <v>1429</v>
      </c>
      <c r="F1137" s="25" t="s">
        <v>62</v>
      </c>
      <c r="G1137" s="26">
        <v>6</v>
      </c>
      <c r="H1137" s="26">
        <v>122.78</v>
      </c>
      <c r="I1137" s="26" t="s">
        <v>37</v>
      </c>
      <c r="J1137" s="36">
        <v>149.94</v>
      </c>
      <c r="K1137" s="26">
        <f>ROUND($G$1137*$M$1137,2)</f>
        <v>899.64</v>
      </c>
      <c r="L1137" s="27">
        <f>ROUND($K$1137/$E$6,3)</f>
        <v>0</v>
      </c>
      <c r="M1137" s="23">
        <f>ROUND($J$1137,2)</f>
        <v>149.94</v>
      </c>
    </row>
    <row r="1138" spans="1:13" ht="34.5" x14ac:dyDescent="0.35">
      <c r="A1138" s="22" t="s">
        <v>31</v>
      </c>
      <c r="B1138" s="25" t="s">
        <v>2528</v>
      </c>
      <c r="C1138" s="24" t="s">
        <v>50</v>
      </c>
      <c r="D1138" s="24" t="s">
        <v>1431</v>
      </c>
      <c r="E1138" s="45" t="s">
        <v>1432</v>
      </c>
      <c r="F1138" s="25" t="s">
        <v>17</v>
      </c>
      <c r="G1138" s="26">
        <v>1</v>
      </c>
      <c r="H1138" s="26">
        <v>4614.55</v>
      </c>
      <c r="I1138" s="26" t="s">
        <v>37</v>
      </c>
      <c r="J1138" s="36">
        <v>5635.29</v>
      </c>
      <c r="K1138" s="26">
        <f>ROUND($G$1138*$M$1138,2)</f>
        <v>5635.29</v>
      </c>
      <c r="L1138" s="27">
        <f>ROUND($K$1138/$E$6,3)</f>
        <v>0</v>
      </c>
      <c r="M1138" s="23">
        <f>ROUND($J$1138,2)</f>
        <v>5635.29</v>
      </c>
    </row>
    <row r="1139" spans="1:13" ht="28" x14ac:dyDescent="0.35">
      <c r="A1139" s="22" t="s">
        <v>28</v>
      </c>
      <c r="B1139" s="32" t="s">
        <v>2529</v>
      </c>
      <c r="C1139" s="33"/>
      <c r="D1139" s="33" t="s">
        <v>26</v>
      </c>
      <c r="E1139" s="48" t="s">
        <v>1437</v>
      </c>
      <c r="F1139" s="32"/>
      <c r="G1139" s="34"/>
      <c r="H1139" s="34"/>
      <c r="I1139" s="34"/>
      <c r="J1139" s="34"/>
      <c r="K1139" s="34">
        <f>SUBTOTAL(9, $K$1140:$K$1153)</f>
        <v>68119.08</v>
      </c>
      <c r="L1139" s="35">
        <f>ROUND($K$1139/$E$6,3)</f>
        <v>4.0000000000000001E-3</v>
      </c>
      <c r="M1139" s="23">
        <v>0</v>
      </c>
    </row>
    <row r="1140" spans="1:13" ht="23" x14ac:dyDescent="0.35">
      <c r="A1140" s="22" t="s">
        <v>31</v>
      </c>
      <c r="B1140" s="25" t="s">
        <v>2530</v>
      </c>
      <c r="C1140" s="24" t="s">
        <v>39</v>
      </c>
      <c r="D1140" s="24" t="s">
        <v>1439</v>
      </c>
      <c r="E1140" s="45" t="s">
        <v>1440</v>
      </c>
      <c r="F1140" s="25" t="s">
        <v>17</v>
      </c>
      <c r="G1140" s="26">
        <v>1</v>
      </c>
      <c r="H1140" s="26">
        <v>148.05000000000001</v>
      </c>
      <c r="I1140" s="26" t="s">
        <v>37</v>
      </c>
      <c r="J1140" s="36">
        <v>180.8</v>
      </c>
      <c r="K1140" s="26">
        <f>ROUND($G$1140*$M$1140,2)</f>
        <v>180.8</v>
      </c>
      <c r="L1140" s="27">
        <f>ROUND($K$1140/$E$6,3)</f>
        <v>0</v>
      </c>
      <c r="M1140" s="23">
        <f>ROUND($J$1140,2)</f>
        <v>180.8</v>
      </c>
    </row>
    <row r="1141" spans="1:13" x14ac:dyDescent="0.35">
      <c r="A1141" s="22" t="s">
        <v>31</v>
      </c>
      <c r="B1141" s="25" t="s">
        <v>2531</v>
      </c>
      <c r="C1141" s="24" t="s">
        <v>39</v>
      </c>
      <c r="D1141" s="24" t="s">
        <v>2532</v>
      </c>
      <c r="E1141" s="45" t="s">
        <v>2533</v>
      </c>
      <c r="F1141" s="25" t="s">
        <v>147</v>
      </c>
      <c r="G1141" s="26">
        <v>33.32</v>
      </c>
      <c r="H1141" s="26">
        <v>12.49</v>
      </c>
      <c r="I1141" s="26" t="s">
        <v>37</v>
      </c>
      <c r="J1141" s="36">
        <v>15.25</v>
      </c>
      <c r="K1141" s="26">
        <f>ROUND($G$1141*$M$1141,2)</f>
        <v>508.13</v>
      </c>
      <c r="L1141" s="27">
        <f>ROUND($K$1141/$E$6,3)</f>
        <v>0</v>
      </c>
      <c r="M1141" s="23">
        <f>ROUND($J$1141,2)</f>
        <v>15.25</v>
      </c>
    </row>
    <row r="1142" spans="1:13" ht="23" x14ac:dyDescent="0.35">
      <c r="A1142" s="22" t="s">
        <v>31</v>
      </c>
      <c r="B1142" s="25" t="s">
        <v>2534</v>
      </c>
      <c r="C1142" s="24" t="s">
        <v>39</v>
      </c>
      <c r="D1142" s="24" t="s">
        <v>1448</v>
      </c>
      <c r="E1142" s="45" t="s">
        <v>1449</v>
      </c>
      <c r="F1142" s="25" t="s">
        <v>17</v>
      </c>
      <c r="G1142" s="26">
        <v>31</v>
      </c>
      <c r="H1142" s="26">
        <v>27.13</v>
      </c>
      <c r="I1142" s="26" t="s">
        <v>37</v>
      </c>
      <c r="J1142" s="36">
        <v>33.130000000000003</v>
      </c>
      <c r="K1142" s="26">
        <f>ROUND($G$1142*$M$1142,2)</f>
        <v>1027.03</v>
      </c>
      <c r="L1142" s="27">
        <f>ROUND($K$1142/$E$6,3)</f>
        <v>0</v>
      </c>
      <c r="M1142" s="23">
        <f>ROUND($J$1142,2)</f>
        <v>33.130000000000003</v>
      </c>
    </row>
    <row r="1143" spans="1:13" ht="23" x14ac:dyDescent="0.35">
      <c r="A1143" s="22" t="s">
        <v>31</v>
      </c>
      <c r="B1143" s="25" t="s">
        <v>2535</v>
      </c>
      <c r="C1143" s="24" t="s">
        <v>39</v>
      </c>
      <c r="D1143" s="24" t="s">
        <v>1451</v>
      </c>
      <c r="E1143" s="45" t="s">
        <v>1452</v>
      </c>
      <c r="F1143" s="25" t="s">
        <v>17</v>
      </c>
      <c r="G1143" s="26">
        <v>6</v>
      </c>
      <c r="H1143" s="26">
        <v>33.57</v>
      </c>
      <c r="I1143" s="26" t="s">
        <v>37</v>
      </c>
      <c r="J1143" s="36">
        <v>41</v>
      </c>
      <c r="K1143" s="26">
        <f>ROUND($G$1143*$M$1143,2)</f>
        <v>246</v>
      </c>
      <c r="L1143" s="27">
        <f>ROUND($K$1143/$E$6,3)</f>
        <v>0</v>
      </c>
      <c r="M1143" s="23">
        <f>ROUND($J$1143,2)</f>
        <v>41</v>
      </c>
    </row>
    <row r="1144" spans="1:13" ht="23" x14ac:dyDescent="0.35">
      <c r="A1144" s="22" t="s">
        <v>31</v>
      </c>
      <c r="B1144" s="25" t="s">
        <v>2536</v>
      </c>
      <c r="C1144" s="24" t="s">
        <v>50</v>
      </c>
      <c r="D1144" s="24" t="s">
        <v>1442</v>
      </c>
      <c r="E1144" s="45" t="s">
        <v>1443</v>
      </c>
      <c r="F1144" s="25" t="s">
        <v>17</v>
      </c>
      <c r="G1144" s="26">
        <v>1</v>
      </c>
      <c r="H1144" s="26">
        <v>255.28</v>
      </c>
      <c r="I1144" s="26" t="s">
        <v>37</v>
      </c>
      <c r="J1144" s="36">
        <v>311.75</v>
      </c>
      <c r="K1144" s="26">
        <f>ROUND($G$1144*$M$1144,2)</f>
        <v>311.75</v>
      </c>
      <c r="L1144" s="27">
        <f>ROUND($K$1144/$E$6,3)</f>
        <v>0</v>
      </c>
      <c r="M1144" s="23">
        <f>ROUND($J$1144,2)</f>
        <v>311.75</v>
      </c>
    </row>
    <row r="1145" spans="1:13" ht="23" x14ac:dyDescent="0.35">
      <c r="A1145" s="22" t="s">
        <v>31</v>
      </c>
      <c r="B1145" s="25" t="s">
        <v>2537</v>
      </c>
      <c r="C1145" s="24" t="s">
        <v>39</v>
      </c>
      <c r="D1145" s="24" t="s">
        <v>1454</v>
      </c>
      <c r="E1145" s="45" t="s">
        <v>1455</v>
      </c>
      <c r="F1145" s="25" t="s">
        <v>17</v>
      </c>
      <c r="G1145" s="26">
        <v>150</v>
      </c>
      <c r="H1145" s="26">
        <v>33.56</v>
      </c>
      <c r="I1145" s="26" t="s">
        <v>37</v>
      </c>
      <c r="J1145" s="36">
        <v>40.98</v>
      </c>
      <c r="K1145" s="26">
        <f>ROUND($G$1145*$M$1145,2)</f>
        <v>6147</v>
      </c>
      <c r="L1145" s="27">
        <f>ROUND($K$1145/$E$6,3)</f>
        <v>0</v>
      </c>
      <c r="M1145" s="23">
        <f>ROUND($J$1145,2)</f>
        <v>40.98</v>
      </c>
    </row>
    <row r="1146" spans="1:13" ht="23" x14ac:dyDescent="0.35">
      <c r="A1146" s="22" t="s">
        <v>31</v>
      </c>
      <c r="B1146" s="25" t="s">
        <v>2538</v>
      </c>
      <c r="C1146" s="24" t="s">
        <v>50</v>
      </c>
      <c r="D1146" s="24" t="s">
        <v>1457</v>
      </c>
      <c r="E1146" s="45" t="s">
        <v>1458</v>
      </c>
      <c r="F1146" s="25" t="s">
        <v>17</v>
      </c>
      <c r="G1146" s="26">
        <v>1</v>
      </c>
      <c r="H1146" s="26">
        <v>282.08</v>
      </c>
      <c r="I1146" s="26" t="s">
        <v>37</v>
      </c>
      <c r="J1146" s="36">
        <v>344.48</v>
      </c>
      <c r="K1146" s="26">
        <f>ROUND($G$1146*$M$1146,2)</f>
        <v>344.48</v>
      </c>
      <c r="L1146" s="27">
        <f>ROUND($K$1146/$E$6,3)</f>
        <v>0</v>
      </c>
      <c r="M1146" s="23">
        <f>ROUND($J$1146,2)</f>
        <v>344.48</v>
      </c>
    </row>
    <row r="1147" spans="1:13" x14ac:dyDescent="0.35">
      <c r="A1147" s="22" t="s">
        <v>31</v>
      </c>
      <c r="B1147" s="25" t="s">
        <v>2539</v>
      </c>
      <c r="C1147" s="24" t="s">
        <v>39</v>
      </c>
      <c r="D1147" s="24" t="s">
        <v>1460</v>
      </c>
      <c r="E1147" s="45" t="s">
        <v>1461</v>
      </c>
      <c r="F1147" s="25" t="s">
        <v>80</v>
      </c>
      <c r="G1147" s="26">
        <v>48.16</v>
      </c>
      <c r="H1147" s="26">
        <v>104.7</v>
      </c>
      <c r="I1147" s="26" t="s">
        <v>37</v>
      </c>
      <c r="J1147" s="36">
        <v>127.86</v>
      </c>
      <c r="K1147" s="26">
        <f>ROUND($G$1147*$M$1147,2)</f>
        <v>6157.74</v>
      </c>
      <c r="L1147" s="27">
        <f>ROUND($K$1147/$E$6,3)</f>
        <v>0</v>
      </c>
      <c r="M1147" s="23">
        <f>ROUND($J$1147,2)</f>
        <v>127.86</v>
      </c>
    </row>
    <row r="1148" spans="1:13" ht="23" x14ac:dyDescent="0.35">
      <c r="A1148" s="22" t="s">
        <v>31</v>
      </c>
      <c r="B1148" s="25" t="s">
        <v>2540</v>
      </c>
      <c r="C1148" s="24" t="s">
        <v>39</v>
      </c>
      <c r="D1148" s="24" t="s">
        <v>1463</v>
      </c>
      <c r="E1148" s="45" t="s">
        <v>1464</v>
      </c>
      <c r="F1148" s="25" t="s">
        <v>80</v>
      </c>
      <c r="G1148" s="26">
        <v>48.16</v>
      </c>
      <c r="H1148" s="26">
        <v>32.380000000000003</v>
      </c>
      <c r="I1148" s="26" t="s">
        <v>37</v>
      </c>
      <c r="J1148" s="36">
        <v>39.54</v>
      </c>
      <c r="K1148" s="26">
        <f>ROUND($G$1148*$M$1148,2)</f>
        <v>1904.25</v>
      </c>
      <c r="L1148" s="27">
        <f>ROUND($K$1148/$E$6,3)</f>
        <v>0</v>
      </c>
      <c r="M1148" s="23">
        <f>ROUND($J$1148,2)</f>
        <v>39.54</v>
      </c>
    </row>
    <row r="1149" spans="1:13" ht="23" x14ac:dyDescent="0.35">
      <c r="A1149" s="22" t="s">
        <v>31</v>
      </c>
      <c r="B1149" s="25" t="s">
        <v>2541</v>
      </c>
      <c r="C1149" s="24" t="s">
        <v>39</v>
      </c>
      <c r="D1149" s="24" t="s">
        <v>1466</v>
      </c>
      <c r="E1149" s="45" t="s">
        <v>1467</v>
      </c>
      <c r="F1149" s="25" t="s">
        <v>17</v>
      </c>
      <c r="G1149" s="26">
        <v>18</v>
      </c>
      <c r="H1149" s="26">
        <v>79.94</v>
      </c>
      <c r="I1149" s="26" t="s">
        <v>37</v>
      </c>
      <c r="J1149" s="36">
        <v>97.62</v>
      </c>
      <c r="K1149" s="26">
        <f>ROUND($G$1149*$M$1149,2)</f>
        <v>1757.16</v>
      </c>
      <c r="L1149" s="27">
        <f>ROUND($K$1149/$E$6,3)</f>
        <v>0</v>
      </c>
      <c r="M1149" s="23">
        <f>ROUND($J$1149,2)</f>
        <v>97.62</v>
      </c>
    </row>
    <row r="1150" spans="1:13" ht="23" x14ac:dyDescent="0.35">
      <c r="A1150" s="22" t="s">
        <v>31</v>
      </c>
      <c r="B1150" s="25" t="s">
        <v>2542</v>
      </c>
      <c r="C1150" s="24" t="s">
        <v>39</v>
      </c>
      <c r="D1150" s="24" t="s">
        <v>1469</v>
      </c>
      <c r="E1150" s="45" t="s">
        <v>1470</v>
      </c>
      <c r="F1150" s="25" t="s">
        <v>62</v>
      </c>
      <c r="G1150" s="26">
        <v>60</v>
      </c>
      <c r="H1150" s="26">
        <v>85.89</v>
      </c>
      <c r="I1150" s="26" t="s">
        <v>37</v>
      </c>
      <c r="J1150" s="36">
        <v>104.89</v>
      </c>
      <c r="K1150" s="26">
        <f>ROUND($G$1150*$M$1150,2)</f>
        <v>6293.4</v>
      </c>
      <c r="L1150" s="27">
        <f>ROUND($K$1150/$E$6,3)</f>
        <v>0</v>
      </c>
      <c r="M1150" s="23">
        <f>ROUND($J$1150,2)</f>
        <v>104.89</v>
      </c>
    </row>
    <row r="1151" spans="1:13" ht="23" x14ac:dyDescent="0.35">
      <c r="A1151" s="22" t="s">
        <v>31</v>
      </c>
      <c r="B1151" s="25" t="s">
        <v>2543</v>
      </c>
      <c r="C1151" s="24" t="s">
        <v>39</v>
      </c>
      <c r="D1151" s="24" t="s">
        <v>1472</v>
      </c>
      <c r="E1151" s="45" t="s">
        <v>1473</v>
      </c>
      <c r="F1151" s="25" t="s">
        <v>62</v>
      </c>
      <c r="G1151" s="26">
        <v>515</v>
      </c>
      <c r="H1151" s="26">
        <v>66.209999999999994</v>
      </c>
      <c r="I1151" s="26" t="s">
        <v>37</v>
      </c>
      <c r="J1151" s="36">
        <v>80.86</v>
      </c>
      <c r="K1151" s="26">
        <f>ROUND($G$1151*$M$1151,2)</f>
        <v>41642.9</v>
      </c>
      <c r="L1151" s="27">
        <f>ROUND($K$1151/$E$6,3)</f>
        <v>2E-3</v>
      </c>
      <c r="M1151" s="23">
        <f>ROUND($J$1151,2)</f>
        <v>80.86</v>
      </c>
    </row>
    <row r="1152" spans="1:13" ht="23" x14ac:dyDescent="0.35">
      <c r="A1152" s="22" t="s">
        <v>31</v>
      </c>
      <c r="B1152" s="25" t="s">
        <v>2544</v>
      </c>
      <c r="C1152" s="24" t="s">
        <v>39</v>
      </c>
      <c r="D1152" s="24" t="s">
        <v>1475</v>
      </c>
      <c r="E1152" s="45" t="s">
        <v>1476</v>
      </c>
      <c r="F1152" s="25" t="s">
        <v>17</v>
      </c>
      <c r="G1152" s="26">
        <v>18</v>
      </c>
      <c r="H1152" s="26">
        <v>57.85</v>
      </c>
      <c r="I1152" s="26" t="s">
        <v>37</v>
      </c>
      <c r="J1152" s="36">
        <v>70.650000000000006</v>
      </c>
      <c r="K1152" s="26">
        <f>ROUND($G$1152*$M$1152,2)</f>
        <v>1271.7</v>
      </c>
      <c r="L1152" s="27">
        <f>ROUND($K$1152/$E$6,3)</f>
        <v>0</v>
      </c>
      <c r="M1152" s="23">
        <f>ROUND($J$1152,2)</f>
        <v>70.650000000000006</v>
      </c>
    </row>
    <row r="1153" spans="1:13" ht="34.5" x14ac:dyDescent="0.35">
      <c r="A1153" s="22" t="s">
        <v>31</v>
      </c>
      <c r="B1153" s="25" t="s">
        <v>2545</v>
      </c>
      <c r="C1153" s="24" t="s">
        <v>50</v>
      </c>
      <c r="D1153" s="24" t="s">
        <v>2546</v>
      </c>
      <c r="E1153" s="45" t="s">
        <v>2547</v>
      </c>
      <c r="F1153" s="25" t="s">
        <v>17</v>
      </c>
      <c r="G1153" s="26">
        <v>31</v>
      </c>
      <c r="H1153" s="26">
        <v>8.6300000000000008</v>
      </c>
      <c r="I1153" s="26" t="s">
        <v>37</v>
      </c>
      <c r="J1153" s="36">
        <v>10.54</v>
      </c>
      <c r="K1153" s="26">
        <f>ROUND($G$1153*$M$1153,2)</f>
        <v>326.74</v>
      </c>
      <c r="L1153" s="27">
        <f>ROUND($K$1153/$E$6,3)</f>
        <v>0</v>
      </c>
      <c r="M1153" s="23">
        <f>ROUND($J$1153,2)</f>
        <v>10.54</v>
      </c>
    </row>
    <row r="1154" spans="1:13" x14ac:dyDescent="0.35">
      <c r="A1154" s="22" t="s">
        <v>28</v>
      </c>
      <c r="B1154" s="32" t="s">
        <v>2548</v>
      </c>
      <c r="C1154" s="33"/>
      <c r="D1154" s="33" t="s">
        <v>26</v>
      </c>
      <c r="E1154" s="48" t="s">
        <v>2549</v>
      </c>
      <c r="F1154" s="32"/>
      <c r="G1154" s="34"/>
      <c r="H1154" s="34"/>
      <c r="I1154" s="34"/>
      <c r="J1154" s="34"/>
      <c r="K1154" s="34">
        <f>SUBTOTAL(9, $K$1155:$K$1167)</f>
        <v>246976.59999999998</v>
      </c>
      <c r="L1154" s="35">
        <f>ROUND($K$1154/$E$6,3)</f>
        <v>1.4999999999999999E-2</v>
      </c>
      <c r="M1154" s="23">
        <v>0</v>
      </c>
    </row>
    <row r="1155" spans="1:13" ht="23" x14ac:dyDescent="0.35">
      <c r="A1155" s="22" t="s">
        <v>31</v>
      </c>
      <c r="B1155" s="25" t="s">
        <v>2550</v>
      </c>
      <c r="C1155" s="24" t="s">
        <v>50</v>
      </c>
      <c r="D1155" s="24" t="s">
        <v>1481</v>
      </c>
      <c r="E1155" s="45" t="s">
        <v>1482</v>
      </c>
      <c r="F1155" s="25" t="s">
        <v>17</v>
      </c>
      <c r="G1155" s="26">
        <v>1</v>
      </c>
      <c r="H1155" s="26">
        <v>2846.56</v>
      </c>
      <c r="I1155" s="26" t="s">
        <v>37</v>
      </c>
      <c r="J1155" s="36">
        <v>3476.22</v>
      </c>
      <c r="K1155" s="26">
        <f>ROUND($G$1155*$M$1155,2)</f>
        <v>3476.22</v>
      </c>
      <c r="L1155" s="27">
        <f>ROUND($K$1155/$E$6,3)</f>
        <v>0</v>
      </c>
      <c r="M1155" s="23">
        <f>ROUND($J$1155,2)</f>
        <v>3476.22</v>
      </c>
    </row>
    <row r="1156" spans="1:13" ht="23" x14ac:dyDescent="0.35">
      <c r="A1156" s="22" t="s">
        <v>31</v>
      </c>
      <c r="B1156" s="25" t="s">
        <v>2551</v>
      </c>
      <c r="C1156" s="24" t="s">
        <v>50</v>
      </c>
      <c r="D1156" s="24" t="s">
        <v>1484</v>
      </c>
      <c r="E1156" s="45" t="s">
        <v>1485</v>
      </c>
      <c r="F1156" s="25" t="s">
        <v>36</v>
      </c>
      <c r="G1156" s="26">
        <v>77.89</v>
      </c>
      <c r="H1156" s="26">
        <v>833.75</v>
      </c>
      <c r="I1156" s="26" t="s">
        <v>37</v>
      </c>
      <c r="J1156" s="36">
        <v>1018.18</v>
      </c>
      <c r="K1156" s="26">
        <f>ROUND($G$1156*$M$1156,2)</f>
        <v>79306.039999999994</v>
      </c>
      <c r="L1156" s="27">
        <f>ROUND($K$1156/$E$6,3)</f>
        <v>5.0000000000000001E-3</v>
      </c>
      <c r="M1156" s="23">
        <f>ROUND($J$1156,2)</f>
        <v>1018.18</v>
      </c>
    </row>
    <row r="1157" spans="1:13" ht="23" x14ac:dyDescent="0.35">
      <c r="A1157" s="22" t="s">
        <v>31</v>
      </c>
      <c r="B1157" s="25" t="s">
        <v>2552</v>
      </c>
      <c r="C1157" s="24" t="s">
        <v>50</v>
      </c>
      <c r="D1157" s="24" t="s">
        <v>1487</v>
      </c>
      <c r="E1157" s="45" t="s">
        <v>1488</v>
      </c>
      <c r="F1157" s="25" t="s">
        <v>36</v>
      </c>
      <c r="G1157" s="26">
        <v>27.76</v>
      </c>
      <c r="H1157" s="26">
        <v>774.83</v>
      </c>
      <c r="I1157" s="26" t="s">
        <v>37</v>
      </c>
      <c r="J1157" s="36">
        <v>946.22</v>
      </c>
      <c r="K1157" s="26">
        <f>ROUND($G$1157*$M$1157,2)</f>
        <v>26267.07</v>
      </c>
      <c r="L1157" s="27">
        <f>ROUND($K$1157/$E$6,3)</f>
        <v>2E-3</v>
      </c>
      <c r="M1157" s="23">
        <f>ROUND($J$1157,2)</f>
        <v>946.22</v>
      </c>
    </row>
    <row r="1158" spans="1:13" ht="23" x14ac:dyDescent="0.35">
      <c r="A1158" s="22" t="s">
        <v>31</v>
      </c>
      <c r="B1158" s="25" t="s">
        <v>2553</v>
      </c>
      <c r="C1158" s="24" t="s">
        <v>50</v>
      </c>
      <c r="D1158" s="24" t="s">
        <v>1490</v>
      </c>
      <c r="E1158" s="45" t="s">
        <v>1491</v>
      </c>
      <c r="F1158" s="25" t="s">
        <v>36</v>
      </c>
      <c r="G1158" s="26">
        <v>207.87</v>
      </c>
      <c r="H1158" s="26">
        <v>189.02</v>
      </c>
      <c r="I1158" s="26" t="s">
        <v>37</v>
      </c>
      <c r="J1158" s="36">
        <v>230.83</v>
      </c>
      <c r="K1158" s="26">
        <f>ROUND($G$1158*$M$1158,2)</f>
        <v>47982.63</v>
      </c>
      <c r="L1158" s="27">
        <f>ROUND($K$1158/$E$6,3)</f>
        <v>3.0000000000000001E-3</v>
      </c>
      <c r="M1158" s="23">
        <f>ROUND($J$1158,2)</f>
        <v>230.83</v>
      </c>
    </row>
    <row r="1159" spans="1:13" ht="46" x14ac:dyDescent="0.35">
      <c r="A1159" s="22" t="s">
        <v>31</v>
      </c>
      <c r="B1159" s="25" t="s">
        <v>2554</v>
      </c>
      <c r="C1159" s="24" t="s">
        <v>50</v>
      </c>
      <c r="D1159" s="24" t="s">
        <v>2555</v>
      </c>
      <c r="E1159" s="45" t="s">
        <v>2556</v>
      </c>
      <c r="F1159" s="25" t="s">
        <v>17</v>
      </c>
      <c r="G1159" s="26">
        <v>6</v>
      </c>
      <c r="H1159" s="26">
        <v>634.22</v>
      </c>
      <c r="I1159" s="26" t="s">
        <v>37</v>
      </c>
      <c r="J1159" s="36">
        <v>774.51</v>
      </c>
      <c r="K1159" s="26">
        <f>ROUND($G$1159*$M$1159,2)</f>
        <v>4647.0600000000004</v>
      </c>
      <c r="L1159" s="27">
        <f>ROUND($K$1159/$E$6,3)</f>
        <v>0</v>
      </c>
      <c r="M1159" s="23">
        <f>ROUND($J$1159,2)</f>
        <v>774.51</v>
      </c>
    </row>
    <row r="1160" spans="1:13" ht="34.5" x14ac:dyDescent="0.35">
      <c r="A1160" s="22" t="s">
        <v>31</v>
      </c>
      <c r="B1160" s="25" t="s">
        <v>2557</v>
      </c>
      <c r="C1160" s="24" t="s">
        <v>50</v>
      </c>
      <c r="D1160" s="24" t="s">
        <v>2558</v>
      </c>
      <c r="E1160" s="45" t="s">
        <v>2559</v>
      </c>
      <c r="F1160" s="25" t="s">
        <v>62</v>
      </c>
      <c r="G1160" s="26">
        <v>50.4</v>
      </c>
      <c r="H1160" s="26">
        <v>322.24</v>
      </c>
      <c r="I1160" s="26" t="s">
        <v>37</v>
      </c>
      <c r="J1160" s="36">
        <v>393.52</v>
      </c>
      <c r="K1160" s="26">
        <f>ROUND($G$1160*$M$1160,2)</f>
        <v>19833.41</v>
      </c>
      <c r="L1160" s="27">
        <f>ROUND($K$1160/$E$6,3)</f>
        <v>1E-3</v>
      </c>
      <c r="M1160" s="23">
        <f>ROUND($J$1160,2)</f>
        <v>393.52</v>
      </c>
    </row>
    <row r="1161" spans="1:13" ht="23" x14ac:dyDescent="0.35">
      <c r="A1161" s="22" t="s">
        <v>31</v>
      </c>
      <c r="B1161" s="25" t="s">
        <v>2560</v>
      </c>
      <c r="C1161" s="24" t="s">
        <v>50</v>
      </c>
      <c r="D1161" s="24" t="s">
        <v>1487</v>
      </c>
      <c r="E1161" s="45" t="s">
        <v>2561</v>
      </c>
      <c r="F1161" s="25" t="s">
        <v>36</v>
      </c>
      <c r="G1161" s="26">
        <v>1.2</v>
      </c>
      <c r="H1161" s="26">
        <v>774.83</v>
      </c>
      <c r="I1161" s="26" t="s">
        <v>37</v>
      </c>
      <c r="J1161" s="36">
        <v>946.22</v>
      </c>
      <c r="K1161" s="26">
        <f>ROUND($G$1161*$M$1161,2)</f>
        <v>1135.46</v>
      </c>
      <c r="L1161" s="27">
        <f>ROUND($K$1161/$E$6,3)</f>
        <v>0</v>
      </c>
      <c r="M1161" s="23">
        <f>ROUND($J$1161,2)</f>
        <v>946.22</v>
      </c>
    </row>
    <row r="1162" spans="1:13" ht="23" x14ac:dyDescent="0.35">
      <c r="A1162" s="22" t="s">
        <v>31</v>
      </c>
      <c r="B1162" s="25" t="s">
        <v>2562</v>
      </c>
      <c r="C1162" s="24" t="s">
        <v>50</v>
      </c>
      <c r="D1162" s="24" t="s">
        <v>2563</v>
      </c>
      <c r="E1162" s="45" t="s">
        <v>2564</v>
      </c>
      <c r="F1162" s="25" t="s">
        <v>62</v>
      </c>
      <c r="G1162" s="26">
        <v>11.3</v>
      </c>
      <c r="H1162" s="26">
        <v>683.76</v>
      </c>
      <c r="I1162" s="26" t="s">
        <v>37</v>
      </c>
      <c r="J1162" s="36">
        <v>835.01</v>
      </c>
      <c r="K1162" s="26">
        <f>ROUND($G$1162*$M$1162,2)</f>
        <v>9435.61</v>
      </c>
      <c r="L1162" s="27">
        <f>ROUND($K$1162/$E$6,3)</f>
        <v>1E-3</v>
      </c>
      <c r="M1162" s="23">
        <f>ROUND($J$1162,2)</f>
        <v>835.01</v>
      </c>
    </row>
    <row r="1163" spans="1:13" ht="34.5" x14ac:dyDescent="0.35">
      <c r="A1163" s="22" t="s">
        <v>31</v>
      </c>
      <c r="B1163" s="25" t="s">
        <v>2565</v>
      </c>
      <c r="C1163" s="24" t="s">
        <v>50</v>
      </c>
      <c r="D1163" s="24" t="s">
        <v>2566</v>
      </c>
      <c r="E1163" s="45" t="s">
        <v>2567</v>
      </c>
      <c r="F1163" s="25" t="s">
        <v>62</v>
      </c>
      <c r="G1163" s="26">
        <v>116.5</v>
      </c>
      <c r="H1163" s="26">
        <v>257.27</v>
      </c>
      <c r="I1163" s="26" t="s">
        <v>37</v>
      </c>
      <c r="J1163" s="36">
        <v>314.18</v>
      </c>
      <c r="K1163" s="26">
        <f>ROUND($G$1163*$M$1163,2)</f>
        <v>36601.97</v>
      </c>
      <c r="L1163" s="27">
        <f>ROUND($K$1163/$E$6,3)</f>
        <v>2E-3</v>
      </c>
      <c r="M1163" s="23">
        <f>ROUND($J$1163,2)</f>
        <v>314.18</v>
      </c>
    </row>
    <row r="1164" spans="1:13" ht="23" x14ac:dyDescent="0.35">
      <c r="A1164" s="22" t="s">
        <v>31</v>
      </c>
      <c r="B1164" s="25" t="s">
        <v>2568</v>
      </c>
      <c r="C1164" s="24" t="s">
        <v>39</v>
      </c>
      <c r="D1164" s="24" t="s">
        <v>1496</v>
      </c>
      <c r="E1164" s="45" t="s">
        <v>1497</v>
      </c>
      <c r="F1164" s="25" t="s">
        <v>17</v>
      </c>
      <c r="G1164" s="26">
        <v>107</v>
      </c>
      <c r="H1164" s="26">
        <v>39.74</v>
      </c>
      <c r="I1164" s="26" t="s">
        <v>37</v>
      </c>
      <c r="J1164" s="36">
        <v>48.53</v>
      </c>
      <c r="K1164" s="26">
        <f>ROUND($G$1164*$M$1164,2)</f>
        <v>5192.71</v>
      </c>
      <c r="L1164" s="27">
        <f>ROUND($K$1164/$E$6,3)</f>
        <v>0</v>
      </c>
      <c r="M1164" s="23">
        <f>ROUND($J$1164,2)</f>
        <v>48.53</v>
      </c>
    </row>
    <row r="1165" spans="1:13" ht="46" x14ac:dyDescent="0.35">
      <c r="A1165" s="22" t="s">
        <v>31</v>
      </c>
      <c r="B1165" s="25" t="s">
        <v>2569</v>
      </c>
      <c r="C1165" s="24" t="s">
        <v>50</v>
      </c>
      <c r="D1165" s="24" t="s">
        <v>2570</v>
      </c>
      <c r="E1165" s="45" t="s">
        <v>2571</v>
      </c>
      <c r="F1165" s="25" t="s">
        <v>17</v>
      </c>
      <c r="G1165" s="26">
        <v>1</v>
      </c>
      <c r="H1165" s="26">
        <v>2527.94</v>
      </c>
      <c r="I1165" s="26" t="s">
        <v>37</v>
      </c>
      <c r="J1165" s="36">
        <v>3087.12</v>
      </c>
      <c r="K1165" s="26">
        <f>ROUND($G$1165*$M$1165,2)</f>
        <v>3087.12</v>
      </c>
      <c r="L1165" s="27">
        <f>ROUND($K$1165/$E$6,3)</f>
        <v>0</v>
      </c>
      <c r="M1165" s="23">
        <f>ROUND($J$1165,2)</f>
        <v>3087.12</v>
      </c>
    </row>
    <row r="1166" spans="1:13" ht="46" x14ac:dyDescent="0.35">
      <c r="A1166" s="22" t="s">
        <v>31</v>
      </c>
      <c r="B1166" s="25" t="s">
        <v>2572</v>
      </c>
      <c r="C1166" s="24" t="s">
        <v>50</v>
      </c>
      <c r="D1166" s="24" t="s">
        <v>2573</v>
      </c>
      <c r="E1166" s="45" t="s">
        <v>2574</v>
      </c>
      <c r="F1166" s="25" t="s">
        <v>17</v>
      </c>
      <c r="G1166" s="26">
        <v>1</v>
      </c>
      <c r="H1166" s="26">
        <v>4130.93</v>
      </c>
      <c r="I1166" s="26" t="s">
        <v>37</v>
      </c>
      <c r="J1166" s="36">
        <v>5044.6899999999996</v>
      </c>
      <c r="K1166" s="26">
        <f>ROUND($G$1166*$M$1166,2)</f>
        <v>5044.6899999999996</v>
      </c>
      <c r="L1166" s="27">
        <f>ROUND($K$1166/$E$6,3)</f>
        <v>0</v>
      </c>
      <c r="M1166" s="23">
        <f>ROUND($J$1166,2)</f>
        <v>5044.6899999999996</v>
      </c>
    </row>
    <row r="1167" spans="1:13" ht="23" x14ac:dyDescent="0.35">
      <c r="A1167" s="22" t="s">
        <v>31</v>
      </c>
      <c r="B1167" s="25" t="s">
        <v>2575</v>
      </c>
      <c r="C1167" s="24" t="s">
        <v>39</v>
      </c>
      <c r="D1167" s="24" t="s">
        <v>2576</v>
      </c>
      <c r="E1167" s="45" t="s">
        <v>2577</v>
      </c>
      <c r="F1167" s="25" t="s">
        <v>17</v>
      </c>
      <c r="G1167" s="26">
        <v>1</v>
      </c>
      <c r="H1167" s="26">
        <v>4066.99</v>
      </c>
      <c r="I1167" s="26" t="s">
        <v>37</v>
      </c>
      <c r="J1167" s="36">
        <v>4966.6099999999997</v>
      </c>
      <c r="K1167" s="26">
        <f>ROUND($G$1167*$M$1167,2)</f>
        <v>4966.6099999999997</v>
      </c>
      <c r="L1167" s="27">
        <f>ROUND($K$1167/$E$6,3)</f>
        <v>0</v>
      </c>
      <c r="M1167" s="23">
        <f>ROUND($J$1167,2)</f>
        <v>4966.6099999999997</v>
      </c>
    </row>
    <row r="1168" spans="1:13" x14ac:dyDescent="0.35">
      <c r="A1168" s="22" t="s">
        <v>28</v>
      </c>
      <c r="B1168" s="32" t="s">
        <v>2578</v>
      </c>
      <c r="C1168" s="33"/>
      <c r="D1168" s="33" t="s">
        <v>26</v>
      </c>
      <c r="E1168" s="48" t="s">
        <v>1505</v>
      </c>
      <c r="F1168" s="32"/>
      <c r="G1168" s="34"/>
      <c r="H1168" s="34"/>
      <c r="I1168" s="34"/>
      <c r="J1168" s="34"/>
      <c r="K1168" s="34">
        <f>SUBTOTAL(9, $K$1169:$K$1170)</f>
        <v>16756.59</v>
      </c>
      <c r="L1168" s="35">
        <f>ROUND($K$1168/$E$6,3)</f>
        <v>1E-3</v>
      </c>
      <c r="M1168" s="23">
        <v>0</v>
      </c>
    </row>
    <row r="1169" spans="1:13" ht="46" x14ac:dyDescent="0.35">
      <c r="A1169" s="22" t="s">
        <v>31</v>
      </c>
      <c r="B1169" s="25" t="s">
        <v>2579</v>
      </c>
      <c r="C1169" s="24" t="s">
        <v>1507</v>
      </c>
      <c r="D1169" s="24" t="s">
        <v>1508</v>
      </c>
      <c r="E1169" s="45" t="s">
        <v>1509</v>
      </c>
      <c r="F1169" s="25" t="s">
        <v>36</v>
      </c>
      <c r="G1169" s="26">
        <v>3607</v>
      </c>
      <c r="H1169" s="26">
        <v>3.02</v>
      </c>
      <c r="I1169" s="26" t="s">
        <v>37</v>
      </c>
      <c r="J1169" s="36">
        <v>3.69</v>
      </c>
      <c r="K1169" s="26">
        <f>ROUND($G$1169*$M$1169,2)</f>
        <v>13309.83</v>
      </c>
      <c r="L1169" s="27">
        <f>ROUND($K$1169/$E$6,3)</f>
        <v>1E-3</v>
      </c>
      <c r="M1169" s="23">
        <f>ROUND($J$1169,2)</f>
        <v>3.69</v>
      </c>
    </row>
    <row r="1170" spans="1:13" ht="23" x14ac:dyDescent="0.35">
      <c r="A1170" s="22" t="s">
        <v>31</v>
      </c>
      <c r="B1170" s="25" t="s">
        <v>2580</v>
      </c>
      <c r="C1170" s="24" t="s">
        <v>39</v>
      </c>
      <c r="D1170" s="24" t="s">
        <v>1511</v>
      </c>
      <c r="E1170" s="45" t="s">
        <v>1512</v>
      </c>
      <c r="F1170" s="25" t="s">
        <v>36</v>
      </c>
      <c r="G1170" s="26">
        <v>6</v>
      </c>
      <c r="H1170" s="26">
        <v>470.41</v>
      </c>
      <c r="I1170" s="26" t="s">
        <v>37</v>
      </c>
      <c r="J1170" s="36">
        <v>574.46</v>
      </c>
      <c r="K1170" s="26">
        <f>ROUND($G$1170*$M$1170,2)</f>
        <v>3446.76</v>
      </c>
      <c r="L1170" s="27">
        <f>ROUND($K$1170/$E$6,3)</f>
        <v>0</v>
      </c>
      <c r="M1170" s="23">
        <f>ROUND($J$1170,2)</f>
        <v>574.46</v>
      </c>
    </row>
    <row r="1171" spans="1:13" ht="16.5" x14ac:dyDescent="0.35">
      <c r="A1171" s="22" t="s">
        <v>24</v>
      </c>
      <c r="B1171" s="37" t="s">
        <v>2581</v>
      </c>
      <c r="C1171" s="38"/>
      <c r="D1171" s="38" t="s">
        <v>26</v>
      </c>
      <c r="E1171" s="49" t="s">
        <v>2582</v>
      </c>
      <c r="F1171" s="37"/>
      <c r="G1171" s="39"/>
      <c r="H1171" s="39"/>
      <c r="I1171" s="39"/>
      <c r="J1171" s="39"/>
      <c r="K1171" s="39">
        <f>SUBTOTAL(9, $K$1172:$K$1279)</f>
        <v>128640.07000000005</v>
      </c>
      <c r="L1171" s="40">
        <f>ROUND($K$1171/$E$6,3)</f>
        <v>8.0000000000000002E-3</v>
      </c>
      <c r="M1171" s="23">
        <v>0</v>
      </c>
    </row>
    <row r="1172" spans="1:13" x14ac:dyDescent="0.35">
      <c r="A1172" s="22" t="s">
        <v>28</v>
      </c>
      <c r="B1172" s="32" t="s">
        <v>2583</v>
      </c>
      <c r="C1172" s="33"/>
      <c r="D1172" s="33" t="s">
        <v>26</v>
      </c>
      <c r="E1172" s="48" t="s">
        <v>2584</v>
      </c>
      <c r="F1172" s="32"/>
      <c r="G1172" s="34"/>
      <c r="H1172" s="34"/>
      <c r="I1172" s="34"/>
      <c r="J1172" s="34"/>
      <c r="K1172" s="34">
        <f>SUBTOTAL(9, $K$1173:$K$1193)</f>
        <v>7370.7300000000005</v>
      </c>
      <c r="L1172" s="35">
        <f>ROUND($K$1172/$E$6,3)</f>
        <v>0</v>
      </c>
      <c r="M1172" s="23">
        <v>0</v>
      </c>
    </row>
    <row r="1173" spans="1:13" x14ac:dyDescent="0.35">
      <c r="A1173" s="22" t="s">
        <v>175</v>
      </c>
      <c r="B1173" s="41" t="s">
        <v>2585</v>
      </c>
      <c r="C1173" s="42"/>
      <c r="D1173" s="42" t="s">
        <v>26</v>
      </c>
      <c r="E1173" s="50" t="s">
        <v>2586</v>
      </c>
      <c r="F1173" s="41"/>
      <c r="G1173" s="43"/>
      <c r="H1173" s="43"/>
      <c r="I1173" s="43"/>
      <c r="J1173" s="43"/>
      <c r="K1173" s="43">
        <f>SUBTOTAL(9, $K$1174:$K$1183)</f>
        <v>2360.3199999999997</v>
      </c>
      <c r="L1173" s="44">
        <f>ROUND($K$1173/$E$6,3)</f>
        <v>0</v>
      </c>
      <c r="M1173" s="23">
        <v>0</v>
      </c>
    </row>
    <row r="1174" spans="1:13" ht="23" x14ac:dyDescent="0.35">
      <c r="A1174" s="22" t="s">
        <v>31</v>
      </c>
      <c r="B1174" s="25" t="s">
        <v>2587</v>
      </c>
      <c r="C1174" s="24" t="s">
        <v>50</v>
      </c>
      <c r="D1174" s="24" t="s">
        <v>235</v>
      </c>
      <c r="E1174" s="45" t="s">
        <v>236</v>
      </c>
      <c r="F1174" s="25" t="s">
        <v>80</v>
      </c>
      <c r="G1174" s="26">
        <v>0.28999999999999998</v>
      </c>
      <c r="H1174" s="26">
        <v>207.48</v>
      </c>
      <c r="I1174" s="26" t="s">
        <v>37</v>
      </c>
      <c r="J1174" s="36">
        <v>253.37</v>
      </c>
      <c r="K1174" s="26">
        <f>ROUND($G$1174*$M$1174,2)</f>
        <v>73.48</v>
      </c>
      <c r="L1174" s="27">
        <f>ROUND($K$1174/$E$6,3)</f>
        <v>0</v>
      </c>
      <c r="M1174" s="23">
        <f>ROUND($J$1174,2)</f>
        <v>253.37</v>
      </c>
    </row>
    <row r="1175" spans="1:13" ht="23" x14ac:dyDescent="0.35">
      <c r="A1175" s="22" t="s">
        <v>31</v>
      </c>
      <c r="B1175" s="25" t="s">
        <v>2588</v>
      </c>
      <c r="C1175" s="24" t="s">
        <v>39</v>
      </c>
      <c r="D1175" s="24" t="s">
        <v>2589</v>
      </c>
      <c r="E1175" s="45" t="s">
        <v>2590</v>
      </c>
      <c r="F1175" s="25" t="s">
        <v>147</v>
      </c>
      <c r="G1175" s="26">
        <v>7.7</v>
      </c>
      <c r="H1175" s="26">
        <v>17.010000000000002</v>
      </c>
      <c r="I1175" s="26" t="s">
        <v>37</v>
      </c>
      <c r="J1175" s="36">
        <v>20.77</v>
      </c>
      <c r="K1175" s="26">
        <f>ROUND($G$1175*$M$1175,2)</f>
        <v>159.93</v>
      </c>
      <c r="L1175" s="27">
        <f>ROUND($K$1175/$E$6,3)</f>
        <v>0</v>
      </c>
      <c r="M1175" s="23">
        <f>ROUND($J$1175,2)</f>
        <v>20.77</v>
      </c>
    </row>
    <row r="1176" spans="1:13" ht="23" x14ac:dyDescent="0.35">
      <c r="A1176" s="22" t="s">
        <v>31</v>
      </c>
      <c r="B1176" s="25" t="s">
        <v>2591</v>
      </c>
      <c r="C1176" s="24" t="s">
        <v>39</v>
      </c>
      <c r="D1176" s="24" t="s">
        <v>1656</v>
      </c>
      <c r="E1176" s="45" t="s">
        <v>1657</v>
      </c>
      <c r="F1176" s="25" t="s">
        <v>147</v>
      </c>
      <c r="G1176" s="26">
        <v>9.1999999999999993</v>
      </c>
      <c r="H1176" s="26">
        <v>14.53</v>
      </c>
      <c r="I1176" s="26" t="s">
        <v>37</v>
      </c>
      <c r="J1176" s="36">
        <v>17.739999999999998</v>
      </c>
      <c r="K1176" s="26">
        <f>ROUND($G$1176*$M$1176,2)</f>
        <v>163.21</v>
      </c>
      <c r="L1176" s="27">
        <f>ROUND($K$1176/$E$6,3)</f>
        <v>0</v>
      </c>
      <c r="M1176" s="23">
        <f>ROUND($J$1176,2)</f>
        <v>17.739999999999998</v>
      </c>
    </row>
    <row r="1177" spans="1:13" ht="23" x14ac:dyDescent="0.35">
      <c r="A1177" s="22" t="s">
        <v>31</v>
      </c>
      <c r="B1177" s="25" t="s">
        <v>2592</v>
      </c>
      <c r="C1177" s="24" t="s">
        <v>39</v>
      </c>
      <c r="D1177" s="24" t="s">
        <v>327</v>
      </c>
      <c r="E1177" s="45" t="s">
        <v>328</v>
      </c>
      <c r="F1177" s="25" t="s">
        <v>36</v>
      </c>
      <c r="G1177" s="26">
        <v>2.88</v>
      </c>
      <c r="H1177" s="26">
        <v>2.92</v>
      </c>
      <c r="I1177" s="26" t="s">
        <v>37</v>
      </c>
      <c r="J1177" s="36">
        <v>3.57</v>
      </c>
      <c r="K1177" s="26">
        <f>ROUND($G$1177*$M$1177,2)</f>
        <v>10.28</v>
      </c>
      <c r="L1177" s="27">
        <f>ROUND($K$1177/$E$6,3)</f>
        <v>0</v>
      </c>
      <c r="M1177" s="23">
        <f>ROUND($J$1177,2)</f>
        <v>3.57</v>
      </c>
    </row>
    <row r="1178" spans="1:13" ht="23" x14ac:dyDescent="0.35">
      <c r="A1178" s="22" t="s">
        <v>31</v>
      </c>
      <c r="B1178" s="25" t="s">
        <v>2593</v>
      </c>
      <c r="C1178" s="24" t="s">
        <v>39</v>
      </c>
      <c r="D1178" s="24" t="s">
        <v>215</v>
      </c>
      <c r="E1178" s="45" t="s">
        <v>216</v>
      </c>
      <c r="F1178" s="25" t="s">
        <v>147</v>
      </c>
      <c r="G1178" s="26">
        <v>9</v>
      </c>
      <c r="H1178" s="26">
        <v>22.74</v>
      </c>
      <c r="I1178" s="26" t="s">
        <v>37</v>
      </c>
      <c r="J1178" s="36">
        <v>27.77</v>
      </c>
      <c r="K1178" s="26">
        <f>ROUND($G$1178*$M$1178,2)</f>
        <v>249.93</v>
      </c>
      <c r="L1178" s="27">
        <f>ROUND($K$1178/$E$6,3)</f>
        <v>0</v>
      </c>
      <c r="M1178" s="23">
        <f>ROUND($J$1178,2)</f>
        <v>27.77</v>
      </c>
    </row>
    <row r="1179" spans="1:13" ht="23" x14ac:dyDescent="0.35">
      <c r="A1179" s="22" t="s">
        <v>31</v>
      </c>
      <c r="B1179" s="25" t="s">
        <v>2594</v>
      </c>
      <c r="C1179" s="24" t="s">
        <v>39</v>
      </c>
      <c r="D1179" s="24" t="s">
        <v>1572</v>
      </c>
      <c r="E1179" s="45" t="s">
        <v>1573</v>
      </c>
      <c r="F1179" s="25" t="s">
        <v>147</v>
      </c>
      <c r="G1179" s="26">
        <v>13.6</v>
      </c>
      <c r="H1179" s="26">
        <v>17.41</v>
      </c>
      <c r="I1179" s="26" t="s">
        <v>37</v>
      </c>
      <c r="J1179" s="36">
        <v>21.26</v>
      </c>
      <c r="K1179" s="26">
        <f>ROUND($G$1179*$M$1179,2)</f>
        <v>289.14</v>
      </c>
      <c r="L1179" s="27">
        <f>ROUND($K$1179/$E$6,3)</f>
        <v>0</v>
      </c>
      <c r="M1179" s="23">
        <f>ROUND($J$1179,2)</f>
        <v>21.26</v>
      </c>
    </row>
    <row r="1180" spans="1:13" ht="23" x14ac:dyDescent="0.35">
      <c r="A1180" s="22" t="s">
        <v>31</v>
      </c>
      <c r="B1180" s="25" t="s">
        <v>2595</v>
      </c>
      <c r="C1180" s="24" t="s">
        <v>39</v>
      </c>
      <c r="D1180" s="24" t="s">
        <v>218</v>
      </c>
      <c r="E1180" s="45" t="s">
        <v>219</v>
      </c>
      <c r="F1180" s="25" t="s">
        <v>147</v>
      </c>
      <c r="G1180" s="26">
        <v>6.7</v>
      </c>
      <c r="H1180" s="26">
        <v>14.96</v>
      </c>
      <c r="I1180" s="26" t="s">
        <v>37</v>
      </c>
      <c r="J1180" s="36">
        <v>18.27</v>
      </c>
      <c r="K1180" s="26">
        <f>ROUND($G$1180*$M$1180,2)</f>
        <v>122.41</v>
      </c>
      <c r="L1180" s="27">
        <f>ROUND($K$1180/$E$6,3)</f>
        <v>0</v>
      </c>
      <c r="M1180" s="23">
        <f>ROUND($J$1180,2)</f>
        <v>18.27</v>
      </c>
    </row>
    <row r="1181" spans="1:13" ht="23" x14ac:dyDescent="0.35">
      <c r="A1181" s="22" t="s">
        <v>31</v>
      </c>
      <c r="B1181" s="25" t="s">
        <v>2596</v>
      </c>
      <c r="C1181" s="24" t="s">
        <v>39</v>
      </c>
      <c r="D1181" s="24" t="s">
        <v>238</v>
      </c>
      <c r="E1181" s="45" t="s">
        <v>239</v>
      </c>
      <c r="F1181" s="25" t="s">
        <v>36</v>
      </c>
      <c r="G1181" s="26">
        <v>3.56</v>
      </c>
      <c r="H1181" s="26">
        <v>77.91</v>
      </c>
      <c r="I1181" s="26" t="s">
        <v>37</v>
      </c>
      <c r="J1181" s="36">
        <v>95.14</v>
      </c>
      <c r="K1181" s="26">
        <f>ROUND($G$1181*$M$1181,2)</f>
        <v>338.7</v>
      </c>
      <c r="L1181" s="27">
        <f>ROUND($K$1181/$E$6,3)</f>
        <v>0</v>
      </c>
      <c r="M1181" s="23">
        <f>ROUND($J$1181,2)</f>
        <v>95.14</v>
      </c>
    </row>
    <row r="1182" spans="1:13" ht="23" x14ac:dyDescent="0.35">
      <c r="A1182" s="22" t="s">
        <v>31</v>
      </c>
      <c r="B1182" s="25" t="s">
        <v>2597</v>
      </c>
      <c r="C1182" s="24" t="s">
        <v>50</v>
      </c>
      <c r="D1182" s="24" t="s">
        <v>1596</v>
      </c>
      <c r="E1182" s="45" t="s">
        <v>2598</v>
      </c>
      <c r="F1182" s="25" t="s">
        <v>80</v>
      </c>
      <c r="G1182" s="26">
        <v>0.76</v>
      </c>
      <c r="H1182" s="26">
        <v>770.2</v>
      </c>
      <c r="I1182" s="26" t="s">
        <v>37</v>
      </c>
      <c r="J1182" s="36">
        <v>940.57</v>
      </c>
      <c r="K1182" s="26">
        <f>ROUND($G$1182*$M$1182,2)</f>
        <v>714.83</v>
      </c>
      <c r="L1182" s="27">
        <f>ROUND($K$1182/$E$6,3)</f>
        <v>0</v>
      </c>
      <c r="M1182" s="23">
        <f>ROUND($J$1182,2)</f>
        <v>940.57</v>
      </c>
    </row>
    <row r="1183" spans="1:13" ht="23" x14ac:dyDescent="0.35">
      <c r="A1183" s="22" t="s">
        <v>31</v>
      </c>
      <c r="B1183" s="25" t="s">
        <v>2599</v>
      </c>
      <c r="C1183" s="24" t="s">
        <v>39</v>
      </c>
      <c r="D1183" s="24" t="s">
        <v>155</v>
      </c>
      <c r="E1183" s="45" t="s">
        <v>156</v>
      </c>
      <c r="F1183" s="25" t="s">
        <v>36</v>
      </c>
      <c r="G1183" s="26">
        <v>3.56</v>
      </c>
      <c r="H1183" s="26">
        <v>54.84</v>
      </c>
      <c r="I1183" s="26" t="s">
        <v>37</v>
      </c>
      <c r="J1183" s="36">
        <v>66.97</v>
      </c>
      <c r="K1183" s="26">
        <f>ROUND($G$1183*$M$1183,2)</f>
        <v>238.41</v>
      </c>
      <c r="L1183" s="27">
        <f>ROUND($K$1183/$E$6,3)</f>
        <v>0</v>
      </c>
      <c r="M1183" s="23">
        <f>ROUND($J$1183,2)</f>
        <v>66.97</v>
      </c>
    </row>
    <row r="1184" spans="1:13" x14ac:dyDescent="0.35">
      <c r="A1184" s="22" t="s">
        <v>175</v>
      </c>
      <c r="B1184" s="41" t="s">
        <v>2600</v>
      </c>
      <c r="C1184" s="42"/>
      <c r="D1184" s="42" t="s">
        <v>26</v>
      </c>
      <c r="E1184" s="50" t="s">
        <v>2601</v>
      </c>
      <c r="F1184" s="41"/>
      <c r="G1184" s="43"/>
      <c r="H1184" s="43"/>
      <c r="I1184" s="43"/>
      <c r="J1184" s="43"/>
      <c r="K1184" s="43">
        <f>SUBTOTAL(9, $K$1185:$K$1193)</f>
        <v>5010.41</v>
      </c>
      <c r="L1184" s="44">
        <f>ROUND($K$1184/$E$6,3)</f>
        <v>0</v>
      </c>
      <c r="M1184" s="23">
        <v>0</v>
      </c>
    </row>
    <row r="1185" spans="1:13" ht="34.5" x14ac:dyDescent="0.35">
      <c r="A1185" s="22" t="s">
        <v>31</v>
      </c>
      <c r="B1185" s="25" t="s">
        <v>2602</v>
      </c>
      <c r="C1185" s="24" t="s">
        <v>39</v>
      </c>
      <c r="D1185" s="24" t="s">
        <v>270</v>
      </c>
      <c r="E1185" s="45" t="s">
        <v>271</v>
      </c>
      <c r="F1185" s="25" t="s">
        <v>147</v>
      </c>
      <c r="G1185" s="26">
        <v>18.100000000000001</v>
      </c>
      <c r="H1185" s="26">
        <v>15.28</v>
      </c>
      <c r="I1185" s="26" t="s">
        <v>37</v>
      </c>
      <c r="J1185" s="36">
        <v>18.66</v>
      </c>
      <c r="K1185" s="26">
        <f>ROUND($G$1185*$M$1185,2)</f>
        <v>337.75</v>
      </c>
      <c r="L1185" s="27">
        <f>ROUND($K$1185/$E$6,3)</f>
        <v>0</v>
      </c>
      <c r="M1185" s="23">
        <f>ROUND($J$1185,2)</f>
        <v>18.66</v>
      </c>
    </row>
    <row r="1186" spans="1:13" ht="34.5" x14ac:dyDescent="0.35">
      <c r="A1186" s="22" t="s">
        <v>31</v>
      </c>
      <c r="B1186" s="25" t="s">
        <v>2603</v>
      </c>
      <c r="C1186" s="24" t="s">
        <v>39</v>
      </c>
      <c r="D1186" s="24" t="s">
        <v>304</v>
      </c>
      <c r="E1186" s="45" t="s">
        <v>305</v>
      </c>
      <c r="F1186" s="25" t="s">
        <v>147</v>
      </c>
      <c r="G1186" s="26">
        <v>13.8</v>
      </c>
      <c r="H1186" s="26">
        <v>13.9</v>
      </c>
      <c r="I1186" s="26" t="s">
        <v>37</v>
      </c>
      <c r="J1186" s="36">
        <v>16.97</v>
      </c>
      <c r="K1186" s="26">
        <f>ROUND($G$1186*$M$1186,2)</f>
        <v>234.19</v>
      </c>
      <c r="L1186" s="27">
        <f>ROUND($K$1186/$E$6,3)</f>
        <v>0</v>
      </c>
      <c r="M1186" s="23">
        <f>ROUND($J$1186,2)</f>
        <v>16.97</v>
      </c>
    </row>
    <row r="1187" spans="1:13" ht="34.5" x14ac:dyDescent="0.35">
      <c r="A1187" s="22" t="s">
        <v>31</v>
      </c>
      <c r="B1187" s="25" t="s">
        <v>2604</v>
      </c>
      <c r="C1187" s="24" t="s">
        <v>39</v>
      </c>
      <c r="D1187" s="24" t="s">
        <v>264</v>
      </c>
      <c r="E1187" s="45" t="s">
        <v>265</v>
      </c>
      <c r="F1187" s="25" t="s">
        <v>147</v>
      </c>
      <c r="G1187" s="26">
        <v>23.5</v>
      </c>
      <c r="H1187" s="26">
        <v>11.15</v>
      </c>
      <c r="I1187" s="26" t="s">
        <v>37</v>
      </c>
      <c r="J1187" s="36">
        <v>13.62</v>
      </c>
      <c r="K1187" s="26">
        <f>ROUND($G$1187*$M$1187,2)</f>
        <v>320.07</v>
      </c>
      <c r="L1187" s="27">
        <f>ROUND($K$1187/$E$6,3)</f>
        <v>0</v>
      </c>
      <c r="M1187" s="23">
        <f>ROUND($J$1187,2)</f>
        <v>13.62</v>
      </c>
    </row>
    <row r="1188" spans="1:13" ht="23" x14ac:dyDescent="0.35">
      <c r="A1188" s="22" t="s">
        <v>31</v>
      </c>
      <c r="B1188" s="25" t="s">
        <v>2605</v>
      </c>
      <c r="C1188" s="24" t="s">
        <v>39</v>
      </c>
      <c r="D1188" s="24" t="s">
        <v>1656</v>
      </c>
      <c r="E1188" s="45" t="s">
        <v>1657</v>
      </c>
      <c r="F1188" s="25" t="s">
        <v>147</v>
      </c>
      <c r="G1188" s="26">
        <v>17.899999999999999</v>
      </c>
      <c r="H1188" s="26">
        <v>14.53</v>
      </c>
      <c r="I1188" s="26" t="s">
        <v>37</v>
      </c>
      <c r="J1188" s="36">
        <v>17.739999999999998</v>
      </c>
      <c r="K1188" s="26">
        <f>ROUND($G$1188*$M$1188,2)</f>
        <v>317.55</v>
      </c>
      <c r="L1188" s="27">
        <f>ROUND($K$1188/$E$6,3)</f>
        <v>0</v>
      </c>
      <c r="M1188" s="23">
        <f>ROUND($J$1188,2)</f>
        <v>17.739999999999998</v>
      </c>
    </row>
    <row r="1189" spans="1:13" ht="23" x14ac:dyDescent="0.35">
      <c r="A1189" s="22" t="s">
        <v>31</v>
      </c>
      <c r="B1189" s="25" t="s">
        <v>2606</v>
      </c>
      <c r="C1189" s="24" t="s">
        <v>39</v>
      </c>
      <c r="D1189" s="24" t="s">
        <v>2607</v>
      </c>
      <c r="E1189" s="45" t="s">
        <v>2608</v>
      </c>
      <c r="F1189" s="25" t="s">
        <v>147</v>
      </c>
      <c r="G1189" s="26">
        <v>21.6</v>
      </c>
      <c r="H1189" s="26">
        <v>13.19</v>
      </c>
      <c r="I1189" s="26" t="s">
        <v>37</v>
      </c>
      <c r="J1189" s="36">
        <v>16.11</v>
      </c>
      <c r="K1189" s="26">
        <f>ROUND($G$1189*$M$1189,2)</f>
        <v>347.98</v>
      </c>
      <c r="L1189" s="27">
        <f>ROUND($K$1189/$E$6,3)</f>
        <v>0</v>
      </c>
      <c r="M1189" s="23">
        <f>ROUND($J$1189,2)</f>
        <v>16.11</v>
      </c>
    </row>
    <row r="1190" spans="1:13" ht="34.5" x14ac:dyDescent="0.35">
      <c r="A1190" s="22" t="s">
        <v>31</v>
      </c>
      <c r="B1190" s="25" t="s">
        <v>2609</v>
      </c>
      <c r="C1190" s="24" t="s">
        <v>39</v>
      </c>
      <c r="D1190" s="24" t="s">
        <v>2610</v>
      </c>
      <c r="E1190" s="45" t="s">
        <v>2611</v>
      </c>
      <c r="F1190" s="25" t="s">
        <v>36</v>
      </c>
      <c r="G1190" s="26">
        <v>2.9</v>
      </c>
      <c r="H1190" s="26">
        <v>215.51</v>
      </c>
      <c r="I1190" s="26" t="s">
        <v>37</v>
      </c>
      <c r="J1190" s="36">
        <v>263.18</v>
      </c>
      <c r="K1190" s="26">
        <f>ROUND($G$1190*$M$1190,2)</f>
        <v>763.22</v>
      </c>
      <c r="L1190" s="27">
        <f>ROUND($K$1190/$E$6,3)</f>
        <v>0</v>
      </c>
      <c r="M1190" s="23">
        <f>ROUND($J$1190,2)</f>
        <v>263.18</v>
      </c>
    </row>
    <row r="1191" spans="1:13" ht="34.5" x14ac:dyDescent="0.35">
      <c r="A1191" s="22" t="s">
        <v>31</v>
      </c>
      <c r="B1191" s="25" t="s">
        <v>2612</v>
      </c>
      <c r="C1191" s="24" t="s">
        <v>39</v>
      </c>
      <c r="D1191" s="24" t="s">
        <v>2613</v>
      </c>
      <c r="E1191" s="45" t="s">
        <v>2614</v>
      </c>
      <c r="F1191" s="25" t="s">
        <v>36</v>
      </c>
      <c r="G1191" s="26">
        <v>8.06</v>
      </c>
      <c r="H1191" s="26">
        <v>118.23</v>
      </c>
      <c r="I1191" s="26" t="s">
        <v>37</v>
      </c>
      <c r="J1191" s="36">
        <v>144.38</v>
      </c>
      <c r="K1191" s="26">
        <f>ROUND($G$1191*$M$1191,2)</f>
        <v>1163.7</v>
      </c>
      <c r="L1191" s="27">
        <f>ROUND($K$1191/$E$6,3)</f>
        <v>0</v>
      </c>
      <c r="M1191" s="23">
        <f>ROUND($J$1191,2)</f>
        <v>144.38</v>
      </c>
    </row>
    <row r="1192" spans="1:13" ht="34.5" x14ac:dyDescent="0.35">
      <c r="A1192" s="22" t="s">
        <v>31</v>
      </c>
      <c r="B1192" s="25" t="s">
        <v>2615</v>
      </c>
      <c r="C1192" s="24" t="s">
        <v>39</v>
      </c>
      <c r="D1192" s="24" t="s">
        <v>1653</v>
      </c>
      <c r="E1192" s="45" t="s">
        <v>1654</v>
      </c>
      <c r="F1192" s="25" t="s">
        <v>36</v>
      </c>
      <c r="G1192" s="26">
        <v>6.35</v>
      </c>
      <c r="H1192" s="26">
        <v>69.42</v>
      </c>
      <c r="I1192" s="26" t="s">
        <v>37</v>
      </c>
      <c r="J1192" s="36">
        <v>84.78</v>
      </c>
      <c r="K1192" s="26">
        <f>ROUND($G$1192*$M$1192,2)</f>
        <v>538.35</v>
      </c>
      <c r="L1192" s="27">
        <f>ROUND($K$1192/$E$6,3)</f>
        <v>0</v>
      </c>
      <c r="M1192" s="23">
        <f>ROUND($J$1192,2)</f>
        <v>84.78</v>
      </c>
    </row>
    <row r="1193" spans="1:13" ht="23" x14ac:dyDescent="0.35">
      <c r="A1193" s="22" t="s">
        <v>31</v>
      </c>
      <c r="B1193" s="25" t="s">
        <v>2616</v>
      </c>
      <c r="C1193" s="24" t="s">
        <v>50</v>
      </c>
      <c r="D1193" s="24" t="s">
        <v>1596</v>
      </c>
      <c r="E1193" s="45" t="s">
        <v>2598</v>
      </c>
      <c r="F1193" s="25" t="s">
        <v>80</v>
      </c>
      <c r="G1193" s="26">
        <v>1.05</v>
      </c>
      <c r="H1193" s="26">
        <v>770.2</v>
      </c>
      <c r="I1193" s="26" t="s">
        <v>37</v>
      </c>
      <c r="J1193" s="36">
        <v>940.57</v>
      </c>
      <c r="K1193" s="26">
        <f>ROUND($G$1193*$M$1193,2)</f>
        <v>987.6</v>
      </c>
      <c r="L1193" s="27">
        <f>ROUND($K$1193/$E$6,3)</f>
        <v>0</v>
      </c>
      <c r="M1193" s="23">
        <f>ROUND($J$1193,2)</f>
        <v>940.57</v>
      </c>
    </row>
    <row r="1194" spans="1:13" x14ac:dyDescent="0.35">
      <c r="A1194" s="22" t="s">
        <v>28</v>
      </c>
      <c r="B1194" s="32" t="s">
        <v>2617</v>
      </c>
      <c r="C1194" s="33"/>
      <c r="D1194" s="33" t="s">
        <v>26</v>
      </c>
      <c r="E1194" s="48" t="s">
        <v>2618</v>
      </c>
      <c r="F1194" s="32"/>
      <c r="G1194" s="34"/>
      <c r="H1194" s="34"/>
      <c r="I1194" s="34"/>
      <c r="J1194" s="34"/>
      <c r="K1194" s="34">
        <f>SUBTOTAL(9, $K$1195:$K$1206)</f>
        <v>7497</v>
      </c>
      <c r="L1194" s="35">
        <f>ROUND($K$1194/$E$6,3)</f>
        <v>0</v>
      </c>
      <c r="M1194" s="23">
        <v>0</v>
      </c>
    </row>
    <row r="1195" spans="1:13" x14ac:dyDescent="0.35">
      <c r="A1195" s="22" t="s">
        <v>175</v>
      </c>
      <c r="B1195" s="41" t="s">
        <v>2619</v>
      </c>
      <c r="C1195" s="42"/>
      <c r="D1195" s="42" t="s">
        <v>26</v>
      </c>
      <c r="E1195" s="50" t="s">
        <v>352</v>
      </c>
      <c r="F1195" s="41"/>
      <c r="G1195" s="43"/>
      <c r="H1195" s="43"/>
      <c r="I1195" s="43"/>
      <c r="J1195" s="43"/>
      <c r="K1195" s="43">
        <f>SUBTOTAL(9, $K$1196:$K$1197)</f>
        <v>1792.49</v>
      </c>
      <c r="L1195" s="44">
        <f>ROUND($K$1195/$E$6,3)</f>
        <v>0</v>
      </c>
      <c r="M1195" s="23">
        <v>0</v>
      </c>
    </row>
    <row r="1196" spans="1:13" ht="34.5" x14ac:dyDescent="0.35">
      <c r="A1196" s="22" t="s">
        <v>31</v>
      </c>
      <c r="B1196" s="25" t="s">
        <v>2620</v>
      </c>
      <c r="C1196" s="24" t="s">
        <v>39</v>
      </c>
      <c r="D1196" s="24" t="s">
        <v>360</v>
      </c>
      <c r="E1196" s="45" t="s">
        <v>361</v>
      </c>
      <c r="F1196" s="25" t="s">
        <v>36</v>
      </c>
      <c r="G1196" s="26">
        <v>13.77</v>
      </c>
      <c r="H1196" s="26">
        <v>98</v>
      </c>
      <c r="I1196" s="26" t="s">
        <v>37</v>
      </c>
      <c r="J1196" s="36">
        <v>119.68</v>
      </c>
      <c r="K1196" s="26">
        <f>ROUND($G$1196*$M$1196,2)</f>
        <v>1647.99</v>
      </c>
      <c r="L1196" s="27">
        <f>ROUND($K$1196/$E$6,3)</f>
        <v>0</v>
      </c>
      <c r="M1196" s="23">
        <f>ROUND($J$1196,2)</f>
        <v>119.68</v>
      </c>
    </row>
    <row r="1197" spans="1:13" ht="23" x14ac:dyDescent="0.35">
      <c r="A1197" s="22" t="s">
        <v>31</v>
      </c>
      <c r="B1197" s="25" t="s">
        <v>2621</v>
      </c>
      <c r="C1197" s="24" t="s">
        <v>39</v>
      </c>
      <c r="D1197" s="24" t="s">
        <v>366</v>
      </c>
      <c r="E1197" s="45" t="s">
        <v>367</v>
      </c>
      <c r="F1197" s="25" t="s">
        <v>62</v>
      </c>
      <c r="G1197" s="26">
        <v>8.1</v>
      </c>
      <c r="H1197" s="26">
        <v>14.61</v>
      </c>
      <c r="I1197" s="26" t="s">
        <v>37</v>
      </c>
      <c r="J1197" s="36">
        <v>17.84</v>
      </c>
      <c r="K1197" s="26">
        <f>ROUND($G$1197*$M$1197,2)</f>
        <v>144.5</v>
      </c>
      <c r="L1197" s="27">
        <f>ROUND($K$1197/$E$6,3)</f>
        <v>0</v>
      </c>
      <c r="M1197" s="23">
        <f>ROUND($J$1197,2)</f>
        <v>17.84</v>
      </c>
    </row>
    <row r="1198" spans="1:13" x14ac:dyDescent="0.35">
      <c r="A1198" s="22" t="s">
        <v>175</v>
      </c>
      <c r="B1198" s="41" t="s">
        <v>2622</v>
      </c>
      <c r="C1198" s="42"/>
      <c r="D1198" s="42" t="s">
        <v>26</v>
      </c>
      <c r="E1198" s="50" t="s">
        <v>2623</v>
      </c>
      <c r="F1198" s="41"/>
      <c r="G1198" s="43"/>
      <c r="H1198" s="43"/>
      <c r="I1198" s="43"/>
      <c r="J1198" s="43"/>
      <c r="K1198" s="43">
        <f>SUBTOTAL(9, $K$1199:$K$1203)</f>
        <v>1709.47</v>
      </c>
      <c r="L1198" s="44">
        <f>ROUND($K$1198/$E$6,3)</f>
        <v>0</v>
      </c>
      <c r="M1198" s="23">
        <v>0</v>
      </c>
    </row>
    <row r="1199" spans="1:13" ht="34.5" x14ac:dyDescent="0.35">
      <c r="A1199" s="22" t="s">
        <v>31</v>
      </c>
      <c r="B1199" s="25" t="s">
        <v>2624</v>
      </c>
      <c r="C1199" s="24" t="s">
        <v>39</v>
      </c>
      <c r="D1199" s="24" t="s">
        <v>517</v>
      </c>
      <c r="E1199" s="45" t="s">
        <v>2625</v>
      </c>
      <c r="F1199" s="25" t="s">
        <v>36</v>
      </c>
      <c r="G1199" s="26">
        <v>15.3</v>
      </c>
      <c r="H1199" s="26">
        <v>10.26</v>
      </c>
      <c r="I1199" s="26" t="s">
        <v>37</v>
      </c>
      <c r="J1199" s="36">
        <v>12.53</v>
      </c>
      <c r="K1199" s="26">
        <f>ROUND($G$1199*$M$1199,2)</f>
        <v>191.71</v>
      </c>
      <c r="L1199" s="27">
        <f>ROUND($K$1199/$E$6,3)</f>
        <v>0</v>
      </c>
      <c r="M1199" s="23">
        <f>ROUND($J$1199,2)</f>
        <v>12.53</v>
      </c>
    </row>
    <row r="1200" spans="1:13" ht="46" x14ac:dyDescent="0.35">
      <c r="A1200" s="22" t="s">
        <v>31</v>
      </c>
      <c r="B1200" s="25" t="s">
        <v>2626</v>
      </c>
      <c r="C1200" s="24" t="s">
        <v>39</v>
      </c>
      <c r="D1200" s="24" t="s">
        <v>520</v>
      </c>
      <c r="E1200" s="45" t="s">
        <v>2627</v>
      </c>
      <c r="F1200" s="25" t="s">
        <v>36</v>
      </c>
      <c r="G1200" s="26">
        <v>15.3</v>
      </c>
      <c r="H1200" s="26">
        <v>48.47</v>
      </c>
      <c r="I1200" s="26" t="s">
        <v>37</v>
      </c>
      <c r="J1200" s="36">
        <v>59.19</v>
      </c>
      <c r="K1200" s="26">
        <f>ROUND($G$1200*$M$1200,2)</f>
        <v>905.61</v>
      </c>
      <c r="L1200" s="27">
        <f>ROUND($K$1200/$E$6,3)</f>
        <v>0</v>
      </c>
      <c r="M1200" s="23">
        <f>ROUND($J$1200,2)</f>
        <v>59.19</v>
      </c>
    </row>
    <row r="1201" spans="1:13" ht="23" x14ac:dyDescent="0.35">
      <c r="A1201" s="22" t="s">
        <v>31</v>
      </c>
      <c r="B1201" s="25" t="s">
        <v>2628</v>
      </c>
      <c r="C1201" s="24" t="s">
        <v>39</v>
      </c>
      <c r="D1201" s="24" t="s">
        <v>591</v>
      </c>
      <c r="E1201" s="45" t="s">
        <v>621</v>
      </c>
      <c r="F1201" s="25" t="s">
        <v>36</v>
      </c>
      <c r="G1201" s="26">
        <v>15.3</v>
      </c>
      <c r="H1201" s="26">
        <v>4.4000000000000004</v>
      </c>
      <c r="I1201" s="26" t="s">
        <v>37</v>
      </c>
      <c r="J1201" s="36">
        <v>5.37</v>
      </c>
      <c r="K1201" s="26">
        <f>ROUND($G$1201*$M$1201,2)</f>
        <v>82.16</v>
      </c>
      <c r="L1201" s="27">
        <f>ROUND($K$1201/$E$6,3)</f>
        <v>0</v>
      </c>
      <c r="M1201" s="23">
        <f>ROUND($J$1201,2)</f>
        <v>5.37</v>
      </c>
    </row>
    <row r="1202" spans="1:13" ht="23" x14ac:dyDescent="0.35">
      <c r="A1202" s="22" t="s">
        <v>31</v>
      </c>
      <c r="B1202" s="25" t="s">
        <v>2629</v>
      </c>
      <c r="C1202" s="24" t="s">
        <v>39</v>
      </c>
      <c r="D1202" s="24" t="s">
        <v>597</v>
      </c>
      <c r="E1202" s="45" t="s">
        <v>598</v>
      </c>
      <c r="F1202" s="25" t="s">
        <v>36</v>
      </c>
      <c r="G1202" s="26">
        <v>15.3</v>
      </c>
      <c r="H1202" s="26">
        <v>14.48</v>
      </c>
      <c r="I1202" s="26" t="s">
        <v>37</v>
      </c>
      <c r="J1202" s="36">
        <v>17.68</v>
      </c>
      <c r="K1202" s="26">
        <f>ROUND($G$1202*$M$1202,2)</f>
        <v>270.5</v>
      </c>
      <c r="L1202" s="27">
        <f>ROUND($K$1202/$E$6,3)</f>
        <v>0</v>
      </c>
      <c r="M1202" s="23">
        <f>ROUND($J$1202,2)</f>
        <v>17.68</v>
      </c>
    </row>
    <row r="1203" spans="1:13" ht="23" x14ac:dyDescent="0.35">
      <c r="A1203" s="22" t="s">
        <v>31</v>
      </c>
      <c r="B1203" s="25" t="s">
        <v>2630</v>
      </c>
      <c r="C1203" s="24" t="s">
        <v>39</v>
      </c>
      <c r="D1203" s="24" t="s">
        <v>600</v>
      </c>
      <c r="E1203" s="45" t="s">
        <v>601</v>
      </c>
      <c r="F1203" s="25" t="s">
        <v>36</v>
      </c>
      <c r="G1203" s="26">
        <v>15.3</v>
      </c>
      <c r="H1203" s="26">
        <v>13.89</v>
      </c>
      <c r="I1203" s="26" t="s">
        <v>37</v>
      </c>
      <c r="J1203" s="36">
        <v>16.96</v>
      </c>
      <c r="K1203" s="26">
        <f>ROUND($G$1203*$M$1203,2)</f>
        <v>259.49</v>
      </c>
      <c r="L1203" s="27">
        <f>ROUND($K$1203/$E$6,3)</f>
        <v>0</v>
      </c>
      <c r="M1203" s="23">
        <f>ROUND($J$1203,2)</f>
        <v>16.96</v>
      </c>
    </row>
    <row r="1204" spans="1:13" x14ac:dyDescent="0.35">
      <c r="A1204" s="22" t="s">
        <v>175</v>
      </c>
      <c r="B1204" s="41" t="s">
        <v>2631</v>
      </c>
      <c r="C1204" s="42"/>
      <c r="D1204" s="42" t="s">
        <v>26</v>
      </c>
      <c r="E1204" s="50" t="s">
        <v>386</v>
      </c>
      <c r="F1204" s="41"/>
      <c r="G1204" s="43"/>
      <c r="H1204" s="43"/>
      <c r="I1204" s="43"/>
      <c r="J1204" s="43"/>
      <c r="K1204" s="43">
        <f>SUBTOTAL(9, $K$1205:$K$1206)</f>
        <v>3995.04</v>
      </c>
      <c r="L1204" s="44">
        <f>ROUND($K$1204/$E$6,3)</f>
        <v>0</v>
      </c>
      <c r="M1204" s="23">
        <v>0</v>
      </c>
    </row>
    <row r="1205" spans="1:13" ht="34.5" x14ac:dyDescent="0.35">
      <c r="A1205" s="22" t="s">
        <v>31</v>
      </c>
      <c r="B1205" s="25" t="s">
        <v>2632</v>
      </c>
      <c r="C1205" s="24" t="s">
        <v>50</v>
      </c>
      <c r="D1205" s="24" t="s">
        <v>2633</v>
      </c>
      <c r="E1205" s="45" t="s">
        <v>2634</v>
      </c>
      <c r="F1205" s="25" t="s">
        <v>36</v>
      </c>
      <c r="G1205" s="26">
        <v>1.44</v>
      </c>
      <c r="H1205" s="26">
        <v>942.05</v>
      </c>
      <c r="I1205" s="26" t="s">
        <v>37</v>
      </c>
      <c r="J1205" s="36">
        <v>1150.43</v>
      </c>
      <c r="K1205" s="26">
        <f>ROUND($G$1205*$M$1205,2)</f>
        <v>1656.62</v>
      </c>
      <c r="L1205" s="27">
        <f>ROUND($K$1205/$E$6,3)</f>
        <v>0</v>
      </c>
      <c r="M1205" s="23">
        <f>ROUND($J$1205,2)</f>
        <v>1150.43</v>
      </c>
    </row>
    <row r="1206" spans="1:13" ht="23" x14ac:dyDescent="0.35">
      <c r="A1206" s="22" t="s">
        <v>31</v>
      </c>
      <c r="B1206" s="25" t="s">
        <v>2635</v>
      </c>
      <c r="C1206" s="24" t="s">
        <v>39</v>
      </c>
      <c r="D1206" s="24" t="s">
        <v>412</v>
      </c>
      <c r="E1206" s="45" t="s">
        <v>2636</v>
      </c>
      <c r="F1206" s="25" t="s">
        <v>36</v>
      </c>
      <c r="G1206" s="26">
        <v>1.89</v>
      </c>
      <c r="H1206" s="26">
        <v>1013.15</v>
      </c>
      <c r="I1206" s="26" t="s">
        <v>37</v>
      </c>
      <c r="J1206" s="36">
        <v>1237.26</v>
      </c>
      <c r="K1206" s="26">
        <f>ROUND($G$1206*$M$1206,2)</f>
        <v>2338.42</v>
      </c>
      <c r="L1206" s="27">
        <f>ROUND($K$1206/$E$6,3)</f>
        <v>0</v>
      </c>
      <c r="M1206" s="23">
        <f>ROUND($J$1206,2)</f>
        <v>1237.26</v>
      </c>
    </row>
    <row r="1207" spans="1:13" x14ac:dyDescent="0.35">
      <c r="A1207" s="22" t="s">
        <v>28</v>
      </c>
      <c r="B1207" s="32" t="s">
        <v>2637</v>
      </c>
      <c r="C1207" s="33"/>
      <c r="D1207" s="33" t="s">
        <v>26</v>
      </c>
      <c r="E1207" s="48" t="s">
        <v>1153</v>
      </c>
      <c r="F1207" s="32"/>
      <c r="G1207" s="34"/>
      <c r="H1207" s="34"/>
      <c r="I1207" s="34"/>
      <c r="J1207" s="34"/>
      <c r="K1207" s="34">
        <f>SUBTOTAL(9, $K$1208:$K$1279)</f>
        <v>113772.34000000003</v>
      </c>
      <c r="L1207" s="35">
        <f>ROUND($K$1207/$E$6,3)</f>
        <v>7.0000000000000001E-3</v>
      </c>
      <c r="M1207" s="23">
        <v>0</v>
      </c>
    </row>
    <row r="1208" spans="1:13" x14ac:dyDescent="0.35">
      <c r="A1208" s="22" t="s">
        <v>175</v>
      </c>
      <c r="B1208" s="41" t="s">
        <v>2638</v>
      </c>
      <c r="C1208" s="42"/>
      <c r="D1208" s="42" t="s">
        <v>26</v>
      </c>
      <c r="E1208" s="50" t="s">
        <v>2639</v>
      </c>
      <c r="F1208" s="41"/>
      <c r="G1208" s="43"/>
      <c r="H1208" s="43"/>
      <c r="I1208" s="43"/>
      <c r="J1208" s="43"/>
      <c r="K1208" s="43">
        <f>SUBTOTAL(9, $K$1209:$K$1210)</f>
        <v>55537.05</v>
      </c>
      <c r="L1208" s="44">
        <f>ROUND($K$1208/$E$6,3)</f>
        <v>3.0000000000000001E-3</v>
      </c>
      <c r="M1208" s="23">
        <v>0</v>
      </c>
    </row>
    <row r="1209" spans="1:13" ht="34.5" x14ac:dyDescent="0.35">
      <c r="A1209" s="22" t="s">
        <v>31</v>
      </c>
      <c r="B1209" s="25" t="s">
        <v>2640</v>
      </c>
      <c r="C1209" s="24" t="s">
        <v>39</v>
      </c>
      <c r="D1209" s="24" t="s">
        <v>2641</v>
      </c>
      <c r="E1209" s="45" t="s">
        <v>2642</v>
      </c>
      <c r="F1209" s="25" t="s">
        <v>17</v>
      </c>
      <c r="G1209" s="26">
        <v>1</v>
      </c>
      <c r="H1209" s="26">
        <v>40804.54</v>
      </c>
      <c r="I1209" s="26" t="s">
        <v>37</v>
      </c>
      <c r="J1209" s="36">
        <v>49830.5</v>
      </c>
      <c r="K1209" s="26">
        <f>ROUND($G$1209*$M$1209,2)</f>
        <v>49830.5</v>
      </c>
      <c r="L1209" s="27">
        <f>ROUND($K$1209/$E$6,3)</f>
        <v>3.0000000000000001E-3</v>
      </c>
      <c r="M1209" s="23">
        <f>ROUND($J$1209,2)</f>
        <v>49830.5</v>
      </c>
    </row>
    <row r="1210" spans="1:13" ht="23" x14ac:dyDescent="0.35">
      <c r="A1210" s="22" t="s">
        <v>31</v>
      </c>
      <c r="B1210" s="25" t="s">
        <v>2643</v>
      </c>
      <c r="C1210" s="24" t="s">
        <v>50</v>
      </c>
      <c r="D1210" s="24" t="s">
        <v>2644</v>
      </c>
      <c r="E1210" s="45" t="s">
        <v>2645</v>
      </c>
      <c r="F1210" s="25" t="s">
        <v>17</v>
      </c>
      <c r="G1210" s="26">
        <v>1</v>
      </c>
      <c r="H1210" s="26">
        <v>4672.8999999999996</v>
      </c>
      <c r="I1210" s="26" t="s">
        <v>37</v>
      </c>
      <c r="J1210" s="36">
        <v>5706.55</v>
      </c>
      <c r="K1210" s="26">
        <f>ROUND($G$1210*$M$1210,2)</f>
        <v>5706.55</v>
      </c>
      <c r="L1210" s="27">
        <f>ROUND($K$1210/$E$6,3)</f>
        <v>0</v>
      </c>
      <c r="M1210" s="23">
        <f>ROUND($J$1210,2)</f>
        <v>5706.55</v>
      </c>
    </row>
    <row r="1211" spans="1:13" x14ac:dyDescent="0.35">
      <c r="A1211" s="22" t="s">
        <v>175</v>
      </c>
      <c r="B1211" s="41" t="s">
        <v>2646</v>
      </c>
      <c r="C1211" s="42"/>
      <c r="D1211" s="42" t="s">
        <v>26</v>
      </c>
      <c r="E1211" s="50" t="s">
        <v>2647</v>
      </c>
      <c r="F1211" s="41"/>
      <c r="G1211" s="43"/>
      <c r="H1211" s="43"/>
      <c r="I1211" s="43"/>
      <c r="J1211" s="43"/>
      <c r="K1211" s="43">
        <f>SUBTOTAL(9, $K$1212:$K$1218)</f>
        <v>28232.7</v>
      </c>
      <c r="L1211" s="44">
        <f>ROUND($K$1211/$E$6,3)</f>
        <v>2E-3</v>
      </c>
      <c r="M1211" s="23">
        <v>0</v>
      </c>
    </row>
    <row r="1212" spans="1:13" ht="34.5" x14ac:dyDescent="0.35">
      <c r="A1212" s="22" t="s">
        <v>31</v>
      </c>
      <c r="B1212" s="25" t="s">
        <v>2648</v>
      </c>
      <c r="C1212" s="24" t="s">
        <v>39</v>
      </c>
      <c r="D1212" s="24" t="s">
        <v>1250</v>
      </c>
      <c r="E1212" s="45" t="s">
        <v>1251</v>
      </c>
      <c r="F1212" s="25" t="s">
        <v>62</v>
      </c>
      <c r="G1212" s="26">
        <v>60</v>
      </c>
      <c r="H1212" s="26">
        <v>5.41</v>
      </c>
      <c r="I1212" s="26" t="s">
        <v>37</v>
      </c>
      <c r="J1212" s="36">
        <v>6.61</v>
      </c>
      <c r="K1212" s="26">
        <f>ROUND($G$1212*$M$1212,2)</f>
        <v>396.6</v>
      </c>
      <c r="L1212" s="27">
        <f>ROUND($K$1212/$E$6,3)</f>
        <v>0</v>
      </c>
      <c r="M1212" s="23">
        <f>ROUND($J$1212,2)</f>
        <v>6.61</v>
      </c>
    </row>
    <row r="1213" spans="1:13" ht="34.5" x14ac:dyDescent="0.35">
      <c r="A1213" s="22" t="s">
        <v>31</v>
      </c>
      <c r="B1213" s="25" t="s">
        <v>2649</v>
      </c>
      <c r="C1213" s="24" t="s">
        <v>39</v>
      </c>
      <c r="D1213" s="24" t="s">
        <v>2650</v>
      </c>
      <c r="E1213" s="45" t="s">
        <v>2651</v>
      </c>
      <c r="F1213" s="25" t="s">
        <v>62</v>
      </c>
      <c r="G1213" s="26">
        <v>5</v>
      </c>
      <c r="H1213" s="26">
        <v>19.670000000000002</v>
      </c>
      <c r="I1213" s="26" t="s">
        <v>37</v>
      </c>
      <c r="J1213" s="36">
        <v>24.02</v>
      </c>
      <c r="K1213" s="26">
        <f>ROUND($G$1213*$M$1213,2)</f>
        <v>120.1</v>
      </c>
      <c r="L1213" s="27">
        <f>ROUND($K$1213/$E$6,3)</f>
        <v>0</v>
      </c>
      <c r="M1213" s="23">
        <f>ROUND($J$1213,2)</f>
        <v>24.02</v>
      </c>
    </row>
    <row r="1214" spans="1:13" ht="34.5" x14ac:dyDescent="0.35">
      <c r="A1214" s="22" t="s">
        <v>31</v>
      </c>
      <c r="B1214" s="25" t="s">
        <v>2652</v>
      </c>
      <c r="C1214" s="24" t="s">
        <v>39</v>
      </c>
      <c r="D1214" s="24" t="s">
        <v>1265</v>
      </c>
      <c r="E1214" s="45" t="s">
        <v>1266</v>
      </c>
      <c r="F1214" s="25" t="s">
        <v>62</v>
      </c>
      <c r="G1214" s="26">
        <v>5</v>
      </c>
      <c r="H1214" s="26">
        <v>32.65</v>
      </c>
      <c r="I1214" s="26" t="s">
        <v>37</v>
      </c>
      <c r="J1214" s="36">
        <v>39.869999999999997</v>
      </c>
      <c r="K1214" s="26">
        <f>ROUND($G$1214*$M$1214,2)</f>
        <v>199.35</v>
      </c>
      <c r="L1214" s="27">
        <f>ROUND($K$1214/$E$6,3)</f>
        <v>0</v>
      </c>
      <c r="M1214" s="23">
        <f>ROUND($J$1214,2)</f>
        <v>39.869999999999997</v>
      </c>
    </row>
    <row r="1215" spans="1:13" ht="23" x14ac:dyDescent="0.35">
      <c r="A1215" s="22" t="s">
        <v>31</v>
      </c>
      <c r="B1215" s="25" t="s">
        <v>2653</v>
      </c>
      <c r="C1215" s="24" t="s">
        <v>39</v>
      </c>
      <c r="D1215" s="24" t="s">
        <v>2654</v>
      </c>
      <c r="E1215" s="45" t="s">
        <v>2655</v>
      </c>
      <c r="F1215" s="25" t="s">
        <v>62</v>
      </c>
      <c r="G1215" s="26">
        <v>96</v>
      </c>
      <c r="H1215" s="26">
        <v>142.71</v>
      </c>
      <c r="I1215" s="26" t="s">
        <v>37</v>
      </c>
      <c r="J1215" s="36">
        <v>174.28</v>
      </c>
      <c r="K1215" s="26">
        <f>ROUND($G$1215*$M$1215,2)</f>
        <v>16730.88</v>
      </c>
      <c r="L1215" s="27">
        <f>ROUND($K$1215/$E$6,3)</f>
        <v>1E-3</v>
      </c>
      <c r="M1215" s="23">
        <f>ROUND($J$1215,2)</f>
        <v>174.28</v>
      </c>
    </row>
    <row r="1216" spans="1:13" ht="34.5" x14ac:dyDescent="0.35">
      <c r="A1216" s="22" t="s">
        <v>31</v>
      </c>
      <c r="B1216" s="25" t="s">
        <v>2656</v>
      </c>
      <c r="C1216" s="24" t="s">
        <v>39</v>
      </c>
      <c r="D1216" s="24" t="s">
        <v>2657</v>
      </c>
      <c r="E1216" s="45" t="s">
        <v>2658</v>
      </c>
      <c r="F1216" s="25" t="s">
        <v>62</v>
      </c>
      <c r="G1216" s="26">
        <v>14</v>
      </c>
      <c r="H1216" s="26">
        <v>28.85</v>
      </c>
      <c r="I1216" s="26" t="s">
        <v>37</v>
      </c>
      <c r="J1216" s="36">
        <v>35.229999999999997</v>
      </c>
      <c r="K1216" s="26">
        <f>ROUND($G$1216*$M$1216,2)</f>
        <v>493.22</v>
      </c>
      <c r="L1216" s="27">
        <f>ROUND($K$1216/$E$6,3)</f>
        <v>0</v>
      </c>
      <c r="M1216" s="23">
        <f>ROUND($J$1216,2)</f>
        <v>35.229999999999997</v>
      </c>
    </row>
    <row r="1217" spans="1:13" ht="23" x14ac:dyDescent="0.35">
      <c r="A1217" s="22" t="s">
        <v>31</v>
      </c>
      <c r="B1217" s="25" t="s">
        <v>2659</v>
      </c>
      <c r="C1217" s="24" t="s">
        <v>39</v>
      </c>
      <c r="D1217" s="24" t="s">
        <v>1469</v>
      </c>
      <c r="E1217" s="45" t="s">
        <v>1470</v>
      </c>
      <c r="F1217" s="25" t="s">
        <v>62</v>
      </c>
      <c r="G1217" s="26">
        <v>75</v>
      </c>
      <c r="H1217" s="26">
        <v>85.89</v>
      </c>
      <c r="I1217" s="26" t="s">
        <v>37</v>
      </c>
      <c r="J1217" s="36">
        <v>104.89</v>
      </c>
      <c r="K1217" s="26">
        <f>ROUND($G$1217*$M$1217,2)</f>
        <v>7866.75</v>
      </c>
      <c r="L1217" s="27">
        <f>ROUND($K$1217/$E$6,3)</f>
        <v>0</v>
      </c>
      <c r="M1217" s="23">
        <f>ROUND($J$1217,2)</f>
        <v>104.89</v>
      </c>
    </row>
    <row r="1218" spans="1:13" ht="23" x14ac:dyDescent="0.35">
      <c r="A1218" s="22" t="s">
        <v>31</v>
      </c>
      <c r="B1218" s="25" t="s">
        <v>2660</v>
      </c>
      <c r="C1218" s="24" t="s">
        <v>39</v>
      </c>
      <c r="D1218" s="24" t="s">
        <v>1472</v>
      </c>
      <c r="E1218" s="45" t="s">
        <v>1473</v>
      </c>
      <c r="F1218" s="25" t="s">
        <v>62</v>
      </c>
      <c r="G1218" s="26">
        <v>30</v>
      </c>
      <c r="H1218" s="26">
        <v>66.209999999999994</v>
      </c>
      <c r="I1218" s="26" t="s">
        <v>37</v>
      </c>
      <c r="J1218" s="36">
        <v>80.86</v>
      </c>
      <c r="K1218" s="26">
        <f>ROUND($G$1218*$M$1218,2)</f>
        <v>2425.8000000000002</v>
      </c>
      <c r="L1218" s="27">
        <f>ROUND($K$1218/$E$6,3)</f>
        <v>0</v>
      </c>
      <c r="M1218" s="23">
        <f>ROUND($J$1218,2)</f>
        <v>80.86</v>
      </c>
    </row>
    <row r="1219" spans="1:13" x14ac:dyDescent="0.35">
      <c r="A1219" s="22" t="s">
        <v>175</v>
      </c>
      <c r="B1219" s="41" t="s">
        <v>2661</v>
      </c>
      <c r="C1219" s="42"/>
      <c r="D1219" s="42" t="s">
        <v>26</v>
      </c>
      <c r="E1219" s="50" t="s">
        <v>2662</v>
      </c>
      <c r="F1219" s="41"/>
      <c r="G1219" s="43"/>
      <c r="H1219" s="43"/>
      <c r="I1219" s="43"/>
      <c r="J1219" s="43"/>
      <c r="K1219" s="43">
        <f>SUBTOTAL(9, $K$1220:$K$1231)</f>
        <v>6532.9600000000009</v>
      </c>
      <c r="L1219" s="44">
        <f>ROUND($K$1219/$E$6,3)</f>
        <v>0</v>
      </c>
      <c r="M1219" s="23">
        <v>0</v>
      </c>
    </row>
    <row r="1220" spans="1:13" ht="34.5" x14ac:dyDescent="0.35">
      <c r="A1220" s="22" t="s">
        <v>31</v>
      </c>
      <c r="B1220" s="25" t="s">
        <v>2663</v>
      </c>
      <c r="C1220" s="24" t="s">
        <v>39</v>
      </c>
      <c r="D1220" s="24" t="s">
        <v>2664</v>
      </c>
      <c r="E1220" s="45" t="s">
        <v>2665</v>
      </c>
      <c r="F1220" s="25" t="s">
        <v>62</v>
      </c>
      <c r="G1220" s="26">
        <v>10</v>
      </c>
      <c r="H1220" s="26">
        <v>12.8</v>
      </c>
      <c r="I1220" s="26" t="s">
        <v>37</v>
      </c>
      <c r="J1220" s="36">
        <v>15.63</v>
      </c>
      <c r="K1220" s="26">
        <f>ROUND($G$1220*$M$1220,2)</f>
        <v>156.30000000000001</v>
      </c>
      <c r="L1220" s="27">
        <f>ROUND($K$1220/$E$6,3)</f>
        <v>0</v>
      </c>
      <c r="M1220" s="23">
        <f>ROUND($J$1220,2)</f>
        <v>15.63</v>
      </c>
    </row>
    <row r="1221" spans="1:13" ht="34.5" x14ac:dyDescent="0.35">
      <c r="A1221" s="22" t="s">
        <v>31</v>
      </c>
      <c r="B1221" s="25" t="s">
        <v>2666</v>
      </c>
      <c r="C1221" s="24" t="s">
        <v>39</v>
      </c>
      <c r="D1221" s="24" t="s">
        <v>2667</v>
      </c>
      <c r="E1221" s="45" t="s">
        <v>2668</v>
      </c>
      <c r="F1221" s="25" t="s">
        <v>62</v>
      </c>
      <c r="G1221" s="26">
        <v>10</v>
      </c>
      <c r="H1221" s="26">
        <v>15.82</v>
      </c>
      <c r="I1221" s="26" t="s">
        <v>37</v>
      </c>
      <c r="J1221" s="36">
        <v>19.32</v>
      </c>
      <c r="K1221" s="26">
        <f>ROUND($G$1221*$M$1221,2)</f>
        <v>193.2</v>
      </c>
      <c r="L1221" s="27">
        <f>ROUND($K$1221/$E$6,3)</f>
        <v>0</v>
      </c>
      <c r="M1221" s="23">
        <f>ROUND($J$1221,2)</f>
        <v>19.32</v>
      </c>
    </row>
    <row r="1222" spans="1:13" ht="34.5" x14ac:dyDescent="0.35">
      <c r="A1222" s="22" t="s">
        <v>31</v>
      </c>
      <c r="B1222" s="25" t="s">
        <v>2669</v>
      </c>
      <c r="C1222" s="24" t="s">
        <v>39</v>
      </c>
      <c r="D1222" s="24" t="s">
        <v>2670</v>
      </c>
      <c r="E1222" s="45" t="s">
        <v>2671</v>
      </c>
      <c r="F1222" s="25" t="s">
        <v>62</v>
      </c>
      <c r="G1222" s="26">
        <v>5</v>
      </c>
      <c r="H1222" s="26">
        <v>12.86</v>
      </c>
      <c r="I1222" s="26" t="s">
        <v>37</v>
      </c>
      <c r="J1222" s="36">
        <v>15.7</v>
      </c>
      <c r="K1222" s="26">
        <f>ROUND($G$1222*$M$1222,2)</f>
        <v>78.5</v>
      </c>
      <c r="L1222" s="27">
        <f>ROUND($K$1222/$E$6,3)</f>
        <v>0</v>
      </c>
      <c r="M1222" s="23">
        <f>ROUND($J$1222,2)</f>
        <v>15.7</v>
      </c>
    </row>
    <row r="1223" spans="1:13" ht="34.5" x14ac:dyDescent="0.35">
      <c r="A1223" s="22" t="s">
        <v>31</v>
      </c>
      <c r="B1223" s="25" t="s">
        <v>2672</v>
      </c>
      <c r="C1223" s="24" t="s">
        <v>39</v>
      </c>
      <c r="D1223" s="24" t="s">
        <v>2673</v>
      </c>
      <c r="E1223" s="45" t="s">
        <v>2674</v>
      </c>
      <c r="F1223" s="25" t="s">
        <v>62</v>
      </c>
      <c r="G1223" s="26">
        <v>10</v>
      </c>
      <c r="H1223" s="26">
        <v>24.17</v>
      </c>
      <c r="I1223" s="26" t="s">
        <v>37</v>
      </c>
      <c r="J1223" s="36">
        <v>29.52</v>
      </c>
      <c r="K1223" s="26">
        <f>ROUND($G$1223*$M$1223,2)</f>
        <v>295.2</v>
      </c>
      <c r="L1223" s="27">
        <f>ROUND($K$1223/$E$6,3)</f>
        <v>0</v>
      </c>
      <c r="M1223" s="23">
        <f>ROUND($J$1223,2)</f>
        <v>29.52</v>
      </c>
    </row>
    <row r="1224" spans="1:13" ht="23" x14ac:dyDescent="0.35">
      <c r="A1224" s="22" t="s">
        <v>31</v>
      </c>
      <c r="B1224" s="25" t="s">
        <v>2675</v>
      </c>
      <c r="C1224" s="24" t="s">
        <v>39</v>
      </c>
      <c r="D1224" s="24" t="s">
        <v>2676</v>
      </c>
      <c r="E1224" s="45" t="s">
        <v>2677</v>
      </c>
      <c r="F1224" s="25" t="s">
        <v>62</v>
      </c>
      <c r="G1224" s="26">
        <v>12</v>
      </c>
      <c r="H1224" s="26">
        <v>20.03</v>
      </c>
      <c r="I1224" s="26" t="s">
        <v>37</v>
      </c>
      <c r="J1224" s="36">
        <v>24.46</v>
      </c>
      <c r="K1224" s="26">
        <f>ROUND($G$1224*$M$1224,2)</f>
        <v>293.52</v>
      </c>
      <c r="L1224" s="27">
        <f>ROUND($K$1224/$E$6,3)</f>
        <v>0</v>
      </c>
      <c r="M1224" s="23">
        <f>ROUND($J$1224,2)</f>
        <v>24.46</v>
      </c>
    </row>
    <row r="1225" spans="1:13" ht="34.5" x14ac:dyDescent="0.35">
      <c r="A1225" s="22" t="s">
        <v>31</v>
      </c>
      <c r="B1225" s="25" t="s">
        <v>2678</v>
      </c>
      <c r="C1225" s="24" t="s">
        <v>39</v>
      </c>
      <c r="D1225" s="24" t="s">
        <v>2679</v>
      </c>
      <c r="E1225" s="45" t="s">
        <v>2680</v>
      </c>
      <c r="F1225" s="25" t="s">
        <v>17</v>
      </c>
      <c r="G1225" s="26">
        <v>3</v>
      </c>
      <c r="H1225" s="26">
        <v>17.940000000000001</v>
      </c>
      <c r="I1225" s="26" t="s">
        <v>37</v>
      </c>
      <c r="J1225" s="36">
        <v>21.91</v>
      </c>
      <c r="K1225" s="26">
        <f>ROUND($G$1225*$M$1225,2)</f>
        <v>65.73</v>
      </c>
      <c r="L1225" s="27">
        <f>ROUND($K$1225/$E$6,3)</f>
        <v>0</v>
      </c>
      <c r="M1225" s="23">
        <f>ROUND($J$1225,2)</f>
        <v>21.91</v>
      </c>
    </row>
    <row r="1226" spans="1:13" ht="34.5" x14ac:dyDescent="0.35">
      <c r="A1226" s="22" t="s">
        <v>31</v>
      </c>
      <c r="B1226" s="25" t="s">
        <v>2681</v>
      </c>
      <c r="C1226" s="24" t="s">
        <v>39</v>
      </c>
      <c r="D1226" s="24" t="s">
        <v>2682</v>
      </c>
      <c r="E1226" s="45" t="s">
        <v>2683</v>
      </c>
      <c r="F1226" s="25" t="s">
        <v>17</v>
      </c>
      <c r="G1226" s="26">
        <v>1</v>
      </c>
      <c r="H1226" s="26">
        <v>19.63</v>
      </c>
      <c r="I1226" s="26" t="s">
        <v>37</v>
      </c>
      <c r="J1226" s="36">
        <v>23.97</v>
      </c>
      <c r="K1226" s="26">
        <f>ROUND($G$1226*$M$1226,2)</f>
        <v>23.97</v>
      </c>
      <c r="L1226" s="27">
        <f>ROUND($K$1226/$E$6,3)</f>
        <v>0</v>
      </c>
      <c r="M1226" s="23">
        <f>ROUND($J$1226,2)</f>
        <v>23.97</v>
      </c>
    </row>
    <row r="1227" spans="1:13" ht="34.5" x14ac:dyDescent="0.35">
      <c r="A1227" s="22" t="s">
        <v>31</v>
      </c>
      <c r="B1227" s="25" t="s">
        <v>2684</v>
      </c>
      <c r="C1227" s="24" t="s">
        <v>39</v>
      </c>
      <c r="D1227" s="24" t="s">
        <v>2685</v>
      </c>
      <c r="E1227" s="45" t="s">
        <v>2686</v>
      </c>
      <c r="F1227" s="25" t="s">
        <v>17</v>
      </c>
      <c r="G1227" s="26">
        <v>7</v>
      </c>
      <c r="H1227" s="26">
        <v>15.92</v>
      </c>
      <c r="I1227" s="26" t="s">
        <v>37</v>
      </c>
      <c r="J1227" s="36">
        <v>19.440000000000001</v>
      </c>
      <c r="K1227" s="26">
        <f>ROUND($G$1227*$M$1227,2)</f>
        <v>136.08000000000001</v>
      </c>
      <c r="L1227" s="27">
        <f>ROUND($K$1227/$E$6,3)</f>
        <v>0</v>
      </c>
      <c r="M1227" s="23">
        <f>ROUND($J$1227,2)</f>
        <v>19.440000000000001</v>
      </c>
    </row>
    <row r="1228" spans="1:13" ht="34.5" x14ac:dyDescent="0.35">
      <c r="A1228" s="22" t="s">
        <v>31</v>
      </c>
      <c r="B1228" s="25" t="s">
        <v>2687</v>
      </c>
      <c r="C1228" s="24" t="s">
        <v>39</v>
      </c>
      <c r="D1228" s="24" t="s">
        <v>2688</v>
      </c>
      <c r="E1228" s="45" t="s">
        <v>2689</v>
      </c>
      <c r="F1228" s="25" t="s">
        <v>62</v>
      </c>
      <c r="G1228" s="26">
        <v>12</v>
      </c>
      <c r="H1228" s="26">
        <v>223.8</v>
      </c>
      <c r="I1228" s="26" t="s">
        <v>37</v>
      </c>
      <c r="J1228" s="36">
        <v>273.3</v>
      </c>
      <c r="K1228" s="26">
        <f>ROUND($G$1228*$M$1228,2)</f>
        <v>3279.6</v>
      </c>
      <c r="L1228" s="27">
        <f>ROUND($K$1228/$E$6,3)</f>
        <v>0</v>
      </c>
      <c r="M1228" s="23">
        <f>ROUND($J$1228,2)</f>
        <v>273.3</v>
      </c>
    </row>
    <row r="1229" spans="1:13" ht="23" x14ac:dyDescent="0.35">
      <c r="A1229" s="22" t="s">
        <v>31</v>
      </c>
      <c r="B1229" s="25" t="s">
        <v>2690</v>
      </c>
      <c r="C1229" s="24" t="s">
        <v>39</v>
      </c>
      <c r="D1229" s="24" t="s">
        <v>2691</v>
      </c>
      <c r="E1229" s="45" t="s">
        <v>2692</v>
      </c>
      <c r="F1229" s="25" t="s">
        <v>17</v>
      </c>
      <c r="G1229" s="26">
        <v>2</v>
      </c>
      <c r="H1229" s="26">
        <v>333.87</v>
      </c>
      <c r="I1229" s="26" t="s">
        <v>37</v>
      </c>
      <c r="J1229" s="36">
        <v>407.72</v>
      </c>
      <c r="K1229" s="26">
        <f>ROUND($G$1229*$M$1229,2)</f>
        <v>815.44</v>
      </c>
      <c r="L1229" s="27">
        <f>ROUND($K$1229/$E$6,3)</f>
        <v>0</v>
      </c>
      <c r="M1229" s="23">
        <f>ROUND($J$1229,2)</f>
        <v>407.72</v>
      </c>
    </row>
    <row r="1230" spans="1:13" ht="23" x14ac:dyDescent="0.35">
      <c r="A1230" s="22" t="s">
        <v>31</v>
      </c>
      <c r="B1230" s="25" t="s">
        <v>2693</v>
      </c>
      <c r="C1230" s="24" t="s">
        <v>39</v>
      </c>
      <c r="D1230" s="24" t="s">
        <v>2694</v>
      </c>
      <c r="E1230" s="45" t="s">
        <v>2695</v>
      </c>
      <c r="F1230" s="25" t="s">
        <v>17</v>
      </c>
      <c r="G1230" s="26">
        <v>4</v>
      </c>
      <c r="H1230" s="26">
        <v>212.62</v>
      </c>
      <c r="I1230" s="26" t="s">
        <v>37</v>
      </c>
      <c r="J1230" s="36">
        <v>259.64999999999998</v>
      </c>
      <c r="K1230" s="26">
        <f>ROUND($G$1230*$M$1230,2)</f>
        <v>1038.5999999999999</v>
      </c>
      <c r="L1230" s="27">
        <f>ROUND($K$1230/$E$6,3)</f>
        <v>0</v>
      </c>
      <c r="M1230" s="23">
        <f>ROUND($J$1230,2)</f>
        <v>259.64999999999998</v>
      </c>
    </row>
    <row r="1231" spans="1:13" ht="34.5" x14ac:dyDescent="0.35">
      <c r="A1231" s="22" t="s">
        <v>31</v>
      </c>
      <c r="B1231" s="25" t="s">
        <v>2696</v>
      </c>
      <c r="C1231" s="24" t="s">
        <v>33</v>
      </c>
      <c r="D1231" s="24" t="s">
        <v>2697</v>
      </c>
      <c r="E1231" s="45" t="s">
        <v>2698</v>
      </c>
      <c r="F1231" s="25" t="s">
        <v>17</v>
      </c>
      <c r="G1231" s="26">
        <v>2</v>
      </c>
      <c r="H1231" s="26">
        <v>64.209999999999994</v>
      </c>
      <c r="I1231" s="26" t="s">
        <v>37</v>
      </c>
      <c r="J1231" s="36">
        <v>78.41</v>
      </c>
      <c r="K1231" s="26">
        <f>ROUND($G$1231*$M$1231,2)</f>
        <v>156.82</v>
      </c>
      <c r="L1231" s="27">
        <f>ROUND($K$1231/$E$6,3)</f>
        <v>0</v>
      </c>
      <c r="M1231" s="23">
        <f>ROUND($J$1231,2)</f>
        <v>78.41</v>
      </c>
    </row>
    <row r="1232" spans="1:13" x14ac:dyDescent="0.35">
      <c r="A1232" s="22" t="s">
        <v>175</v>
      </c>
      <c r="B1232" s="41" t="s">
        <v>2699</v>
      </c>
      <c r="C1232" s="42"/>
      <c r="D1232" s="42" t="s">
        <v>26</v>
      </c>
      <c r="E1232" s="50" t="s">
        <v>2700</v>
      </c>
      <c r="F1232" s="41"/>
      <c r="G1232" s="43"/>
      <c r="H1232" s="43"/>
      <c r="I1232" s="43"/>
      <c r="J1232" s="43"/>
      <c r="K1232" s="43">
        <f>SUBTOTAL(9, $K$1233:$K$1238)</f>
        <v>9503.15</v>
      </c>
      <c r="L1232" s="44">
        <f>ROUND($K$1232/$E$6,3)</f>
        <v>1E-3</v>
      </c>
      <c r="M1232" s="23">
        <v>0</v>
      </c>
    </row>
    <row r="1233" spans="1:13" ht="23" x14ac:dyDescent="0.35">
      <c r="A1233" s="22" t="s">
        <v>31</v>
      </c>
      <c r="B1233" s="25" t="s">
        <v>2701</v>
      </c>
      <c r="C1233" s="24" t="s">
        <v>50</v>
      </c>
      <c r="D1233" s="24" t="s">
        <v>2702</v>
      </c>
      <c r="E1233" s="45" t="s">
        <v>2703</v>
      </c>
      <c r="F1233" s="25" t="s">
        <v>17</v>
      </c>
      <c r="G1233" s="26">
        <v>1</v>
      </c>
      <c r="H1233" s="26">
        <v>4202.03</v>
      </c>
      <c r="I1233" s="26" t="s">
        <v>37</v>
      </c>
      <c r="J1233" s="36">
        <v>5131.5200000000004</v>
      </c>
      <c r="K1233" s="26">
        <f>ROUND($G$1233*$M$1233,2)</f>
        <v>5131.5200000000004</v>
      </c>
      <c r="L1233" s="27">
        <f>ROUND($K$1233/$E$6,3)</f>
        <v>0</v>
      </c>
      <c r="M1233" s="23">
        <f>ROUND($J$1233,2)</f>
        <v>5131.5200000000004</v>
      </c>
    </row>
    <row r="1234" spans="1:13" ht="23" x14ac:dyDescent="0.35">
      <c r="A1234" s="22" t="s">
        <v>31</v>
      </c>
      <c r="B1234" s="25" t="s">
        <v>2704</v>
      </c>
      <c r="C1234" s="24" t="s">
        <v>50</v>
      </c>
      <c r="D1234" s="24" t="s">
        <v>2705</v>
      </c>
      <c r="E1234" s="45" t="s">
        <v>2706</v>
      </c>
      <c r="F1234" s="25" t="s">
        <v>17</v>
      </c>
      <c r="G1234" s="26">
        <v>1</v>
      </c>
      <c r="H1234" s="26">
        <v>1860.65</v>
      </c>
      <c r="I1234" s="26" t="s">
        <v>37</v>
      </c>
      <c r="J1234" s="36">
        <v>2272.23</v>
      </c>
      <c r="K1234" s="26">
        <f>ROUND($G$1234*$M$1234,2)</f>
        <v>2272.23</v>
      </c>
      <c r="L1234" s="27">
        <f>ROUND($K$1234/$E$6,3)</f>
        <v>0</v>
      </c>
      <c r="M1234" s="23">
        <f>ROUND($J$1234,2)</f>
        <v>2272.23</v>
      </c>
    </row>
    <row r="1235" spans="1:13" ht="23" x14ac:dyDescent="0.35">
      <c r="A1235" s="22" t="s">
        <v>31</v>
      </c>
      <c r="B1235" s="25" t="s">
        <v>2707</v>
      </c>
      <c r="C1235" s="24" t="s">
        <v>50</v>
      </c>
      <c r="D1235" s="24" t="s">
        <v>2708</v>
      </c>
      <c r="E1235" s="45" t="s">
        <v>2709</v>
      </c>
      <c r="F1235" s="25" t="s">
        <v>17</v>
      </c>
      <c r="G1235" s="26">
        <v>1</v>
      </c>
      <c r="H1235" s="26">
        <v>1257.05</v>
      </c>
      <c r="I1235" s="26" t="s">
        <v>37</v>
      </c>
      <c r="J1235" s="36">
        <v>1535.11</v>
      </c>
      <c r="K1235" s="26">
        <f>ROUND($G$1235*$M$1235,2)</f>
        <v>1535.11</v>
      </c>
      <c r="L1235" s="27">
        <f>ROUND($K$1235/$E$6,3)</f>
        <v>0</v>
      </c>
      <c r="M1235" s="23">
        <f>ROUND($J$1235,2)</f>
        <v>1535.11</v>
      </c>
    </row>
    <row r="1236" spans="1:13" ht="23" x14ac:dyDescent="0.35">
      <c r="A1236" s="22" t="s">
        <v>31</v>
      </c>
      <c r="B1236" s="25" t="s">
        <v>2710</v>
      </c>
      <c r="C1236" s="24" t="s">
        <v>50</v>
      </c>
      <c r="D1236" s="24" t="s">
        <v>2711</v>
      </c>
      <c r="E1236" s="45" t="s">
        <v>2712</v>
      </c>
      <c r="F1236" s="25" t="s">
        <v>17</v>
      </c>
      <c r="G1236" s="26">
        <v>3</v>
      </c>
      <c r="H1236" s="26">
        <v>30.49</v>
      </c>
      <c r="I1236" s="26" t="s">
        <v>37</v>
      </c>
      <c r="J1236" s="36">
        <v>37.229999999999997</v>
      </c>
      <c r="K1236" s="26">
        <f>ROUND($G$1236*$M$1236,2)</f>
        <v>111.69</v>
      </c>
      <c r="L1236" s="27">
        <f>ROUND($K$1236/$E$6,3)</f>
        <v>0</v>
      </c>
      <c r="M1236" s="23">
        <f>ROUND($J$1236,2)</f>
        <v>37.229999999999997</v>
      </c>
    </row>
    <row r="1237" spans="1:13" ht="23" x14ac:dyDescent="0.35">
      <c r="A1237" s="22" t="s">
        <v>31</v>
      </c>
      <c r="B1237" s="25" t="s">
        <v>2713</v>
      </c>
      <c r="C1237" s="24" t="s">
        <v>50</v>
      </c>
      <c r="D1237" s="24" t="s">
        <v>2714</v>
      </c>
      <c r="E1237" s="45" t="s">
        <v>2715</v>
      </c>
      <c r="F1237" s="25" t="s">
        <v>17</v>
      </c>
      <c r="G1237" s="26">
        <v>1</v>
      </c>
      <c r="H1237" s="26">
        <v>121.91</v>
      </c>
      <c r="I1237" s="26" t="s">
        <v>37</v>
      </c>
      <c r="J1237" s="36">
        <v>148.88</v>
      </c>
      <c r="K1237" s="26">
        <f>ROUND($G$1237*$M$1237,2)</f>
        <v>148.88</v>
      </c>
      <c r="L1237" s="27">
        <f>ROUND($K$1237/$E$6,3)</f>
        <v>0</v>
      </c>
      <c r="M1237" s="23">
        <f>ROUND($J$1237,2)</f>
        <v>148.88</v>
      </c>
    </row>
    <row r="1238" spans="1:13" ht="34.5" x14ac:dyDescent="0.35">
      <c r="A1238" s="22" t="s">
        <v>31</v>
      </c>
      <c r="B1238" s="25" t="s">
        <v>2716</v>
      </c>
      <c r="C1238" s="24" t="s">
        <v>50</v>
      </c>
      <c r="D1238" s="24" t="s">
        <v>2717</v>
      </c>
      <c r="E1238" s="45" t="s">
        <v>2718</v>
      </c>
      <c r="F1238" s="25" t="s">
        <v>17</v>
      </c>
      <c r="G1238" s="26">
        <v>3</v>
      </c>
      <c r="H1238" s="26">
        <v>82.9</v>
      </c>
      <c r="I1238" s="26" t="s">
        <v>37</v>
      </c>
      <c r="J1238" s="36">
        <v>101.24</v>
      </c>
      <c r="K1238" s="26">
        <f>ROUND($G$1238*$M$1238,2)</f>
        <v>303.72000000000003</v>
      </c>
      <c r="L1238" s="27">
        <f>ROUND($K$1238/$E$6,3)</f>
        <v>0</v>
      </c>
      <c r="M1238" s="23">
        <f>ROUND($J$1238,2)</f>
        <v>101.24</v>
      </c>
    </row>
    <row r="1239" spans="1:13" x14ac:dyDescent="0.35">
      <c r="A1239" s="22" t="s">
        <v>175</v>
      </c>
      <c r="B1239" s="41" t="s">
        <v>2719</v>
      </c>
      <c r="C1239" s="42"/>
      <c r="D1239" s="42" t="s">
        <v>26</v>
      </c>
      <c r="E1239" s="50" t="s">
        <v>2720</v>
      </c>
      <c r="F1239" s="41"/>
      <c r="G1239" s="43"/>
      <c r="H1239" s="43"/>
      <c r="I1239" s="43"/>
      <c r="J1239" s="43"/>
      <c r="K1239" s="43">
        <f>SUBTOTAL(9, $K$1240:$K$1241)</f>
        <v>1026.45</v>
      </c>
      <c r="L1239" s="44">
        <f>ROUND($K$1239/$E$6,3)</f>
        <v>0</v>
      </c>
      <c r="M1239" s="23">
        <v>0</v>
      </c>
    </row>
    <row r="1240" spans="1:13" ht="34.5" x14ac:dyDescent="0.35">
      <c r="A1240" s="22" t="s">
        <v>31</v>
      </c>
      <c r="B1240" s="25" t="s">
        <v>2721</v>
      </c>
      <c r="C1240" s="24" t="s">
        <v>50</v>
      </c>
      <c r="D1240" s="24" t="s">
        <v>2722</v>
      </c>
      <c r="E1240" s="45" t="s">
        <v>2723</v>
      </c>
      <c r="F1240" s="25" t="s">
        <v>17</v>
      </c>
      <c r="G1240" s="26">
        <v>1</v>
      </c>
      <c r="H1240" s="26">
        <v>132.31</v>
      </c>
      <c r="I1240" s="26" t="s">
        <v>37</v>
      </c>
      <c r="J1240" s="36">
        <v>161.58000000000001</v>
      </c>
      <c r="K1240" s="26">
        <f>ROUND($G$1240*$M$1240,2)</f>
        <v>161.58000000000001</v>
      </c>
      <c r="L1240" s="27">
        <f>ROUND($K$1240/$E$6,3)</f>
        <v>0</v>
      </c>
      <c r="M1240" s="23">
        <f>ROUND($J$1240,2)</f>
        <v>161.58000000000001</v>
      </c>
    </row>
    <row r="1241" spans="1:13" ht="34.5" x14ac:dyDescent="0.35">
      <c r="A1241" s="22" t="s">
        <v>31</v>
      </c>
      <c r="B1241" s="25" t="s">
        <v>2724</v>
      </c>
      <c r="C1241" s="24" t="s">
        <v>50</v>
      </c>
      <c r="D1241" s="24" t="s">
        <v>2725</v>
      </c>
      <c r="E1241" s="45" t="s">
        <v>2726</v>
      </c>
      <c r="F1241" s="25" t="s">
        <v>17</v>
      </c>
      <c r="G1241" s="26">
        <v>1</v>
      </c>
      <c r="H1241" s="26">
        <v>708.21</v>
      </c>
      <c r="I1241" s="26" t="s">
        <v>37</v>
      </c>
      <c r="J1241" s="36">
        <v>864.87</v>
      </c>
      <c r="K1241" s="26">
        <f>ROUND($G$1241*$M$1241,2)</f>
        <v>864.87</v>
      </c>
      <c r="L1241" s="27">
        <f>ROUND($K$1241/$E$6,3)</f>
        <v>0</v>
      </c>
      <c r="M1241" s="23">
        <f>ROUND($J$1241,2)</f>
        <v>864.87</v>
      </c>
    </row>
    <row r="1242" spans="1:13" x14ac:dyDescent="0.35">
      <c r="A1242" s="22" t="s">
        <v>175</v>
      </c>
      <c r="B1242" s="41" t="s">
        <v>2727</v>
      </c>
      <c r="C1242" s="42"/>
      <c r="D1242" s="42" t="s">
        <v>26</v>
      </c>
      <c r="E1242" s="50" t="s">
        <v>2728</v>
      </c>
      <c r="F1242" s="41"/>
      <c r="G1242" s="43"/>
      <c r="H1242" s="43"/>
      <c r="I1242" s="43"/>
      <c r="J1242" s="43"/>
      <c r="K1242" s="43">
        <f>SUBTOTAL(9, $K$1243:$K$1279)</f>
        <v>12940.029999999999</v>
      </c>
      <c r="L1242" s="44">
        <f>ROUND($K$1242/$E$6,3)</f>
        <v>1E-3</v>
      </c>
      <c r="M1242" s="23">
        <v>0</v>
      </c>
    </row>
    <row r="1243" spans="1:13" ht="46" x14ac:dyDescent="0.35">
      <c r="A1243" s="22" t="s">
        <v>31</v>
      </c>
      <c r="B1243" s="25" t="s">
        <v>2729</v>
      </c>
      <c r="C1243" s="24" t="s">
        <v>50</v>
      </c>
      <c r="D1243" s="24" t="s">
        <v>2730</v>
      </c>
      <c r="E1243" s="45" t="s">
        <v>2731</v>
      </c>
      <c r="F1243" s="25" t="s">
        <v>17</v>
      </c>
      <c r="G1243" s="26">
        <v>1</v>
      </c>
      <c r="H1243" s="26">
        <v>1334.85</v>
      </c>
      <c r="I1243" s="26" t="s">
        <v>37</v>
      </c>
      <c r="J1243" s="36">
        <v>1630.12</v>
      </c>
      <c r="K1243" s="26">
        <f>ROUND($G$1243*$M$1243,2)</f>
        <v>1630.12</v>
      </c>
      <c r="L1243" s="27">
        <f>ROUND($K$1243/$E$6,3)</f>
        <v>0</v>
      </c>
      <c r="M1243" s="23">
        <f>ROUND($J$1243,2)</f>
        <v>1630.12</v>
      </c>
    </row>
    <row r="1244" spans="1:13" ht="23" x14ac:dyDescent="0.35">
      <c r="A1244" s="22" t="s">
        <v>31</v>
      </c>
      <c r="B1244" s="25" t="s">
        <v>2732</v>
      </c>
      <c r="C1244" s="24" t="s">
        <v>39</v>
      </c>
      <c r="D1244" s="24" t="s">
        <v>1242</v>
      </c>
      <c r="E1244" s="45" t="s">
        <v>1243</v>
      </c>
      <c r="F1244" s="25" t="s">
        <v>17</v>
      </c>
      <c r="G1244" s="26">
        <v>1</v>
      </c>
      <c r="H1244" s="26">
        <v>24.76</v>
      </c>
      <c r="I1244" s="26" t="s">
        <v>37</v>
      </c>
      <c r="J1244" s="36">
        <v>30.24</v>
      </c>
      <c r="K1244" s="26">
        <f>ROUND($G$1244*$M$1244,2)</f>
        <v>30.24</v>
      </c>
      <c r="L1244" s="27">
        <f>ROUND($K$1244/$E$6,3)</f>
        <v>0</v>
      </c>
      <c r="M1244" s="23">
        <f>ROUND($J$1244,2)</f>
        <v>30.24</v>
      </c>
    </row>
    <row r="1245" spans="1:13" ht="34.5" x14ac:dyDescent="0.35">
      <c r="A1245" s="22" t="s">
        <v>31</v>
      </c>
      <c r="B1245" s="25" t="s">
        <v>2733</v>
      </c>
      <c r="C1245" s="24" t="s">
        <v>39</v>
      </c>
      <c r="D1245" s="24" t="s">
        <v>2734</v>
      </c>
      <c r="E1245" s="45" t="s">
        <v>2735</v>
      </c>
      <c r="F1245" s="25" t="s">
        <v>17</v>
      </c>
      <c r="G1245" s="26">
        <v>1</v>
      </c>
      <c r="H1245" s="26">
        <v>66.400000000000006</v>
      </c>
      <c r="I1245" s="26" t="s">
        <v>37</v>
      </c>
      <c r="J1245" s="36">
        <v>81.09</v>
      </c>
      <c r="K1245" s="26">
        <f>ROUND($G$1245*$M$1245,2)</f>
        <v>81.09</v>
      </c>
      <c r="L1245" s="27">
        <f>ROUND($K$1245/$E$6,3)</f>
        <v>0</v>
      </c>
      <c r="M1245" s="23">
        <f>ROUND($J$1245,2)</f>
        <v>81.09</v>
      </c>
    </row>
    <row r="1246" spans="1:13" ht="23" x14ac:dyDescent="0.35">
      <c r="A1246" s="22" t="s">
        <v>31</v>
      </c>
      <c r="B1246" s="25" t="s">
        <v>2736</v>
      </c>
      <c r="C1246" s="24" t="s">
        <v>39</v>
      </c>
      <c r="D1246" s="24" t="s">
        <v>2737</v>
      </c>
      <c r="E1246" s="45" t="s">
        <v>2738</v>
      </c>
      <c r="F1246" s="25" t="s">
        <v>17</v>
      </c>
      <c r="G1246" s="26">
        <v>1</v>
      </c>
      <c r="H1246" s="26">
        <v>22.05</v>
      </c>
      <c r="I1246" s="26" t="s">
        <v>37</v>
      </c>
      <c r="J1246" s="36">
        <v>26.93</v>
      </c>
      <c r="K1246" s="26">
        <f>ROUND($G$1246*$M$1246,2)</f>
        <v>26.93</v>
      </c>
      <c r="L1246" s="27">
        <f>ROUND($K$1246/$E$6,3)</f>
        <v>0</v>
      </c>
      <c r="M1246" s="23">
        <f>ROUND($J$1246,2)</f>
        <v>26.93</v>
      </c>
    </row>
    <row r="1247" spans="1:13" ht="23" x14ac:dyDescent="0.35">
      <c r="A1247" s="22" t="s">
        <v>31</v>
      </c>
      <c r="B1247" s="25" t="s">
        <v>2739</v>
      </c>
      <c r="C1247" s="24" t="s">
        <v>39</v>
      </c>
      <c r="D1247" s="24" t="s">
        <v>1466</v>
      </c>
      <c r="E1247" s="45" t="s">
        <v>1467</v>
      </c>
      <c r="F1247" s="25" t="s">
        <v>17</v>
      </c>
      <c r="G1247" s="26">
        <v>6</v>
      </c>
      <c r="H1247" s="26">
        <v>79.94</v>
      </c>
      <c r="I1247" s="26" t="s">
        <v>37</v>
      </c>
      <c r="J1247" s="36">
        <v>97.62</v>
      </c>
      <c r="K1247" s="26">
        <f>ROUND($G$1247*$M$1247,2)</f>
        <v>585.72</v>
      </c>
      <c r="L1247" s="27">
        <f>ROUND($K$1247/$E$6,3)</f>
        <v>0</v>
      </c>
      <c r="M1247" s="23">
        <f>ROUND($J$1247,2)</f>
        <v>97.62</v>
      </c>
    </row>
    <row r="1248" spans="1:13" ht="23" x14ac:dyDescent="0.35">
      <c r="A1248" s="22" t="s">
        <v>31</v>
      </c>
      <c r="B1248" s="25" t="s">
        <v>2740</v>
      </c>
      <c r="C1248" s="24" t="s">
        <v>50</v>
      </c>
      <c r="D1248" s="24" t="s">
        <v>2741</v>
      </c>
      <c r="E1248" s="45" t="s">
        <v>2742</v>
      </c>
      <c r="F1248" s="25" t="s">
        <v>17</v>
      </c>
      <c r="G1248" s="26">
        <v>1</v>
      </c>
      <c r="H1248" s="26">
        <v>1177.7</v>
      </c>
      <c r="I1248" s="26" t="s">
        <v>37</v>
      </c>
      <c r="J1248" s="36">
        <v>1438.21</v>
      </c>
      <c r="K1248" s="26">
        <f>ROUND($G$1248*$M$1248,2)</f>
        <v>1438.21</v>
      </c>
      <c r="L1248" s="27">
        <f>ROUND($K$1248/$E$6,3)</f>
        <v>0</v>
      </c>
      <c r="M1248" s="23">
        <f>ROUND($J$1248,2)</f>
        <v>1438.21</v>
      </c>
    </row>
    <row r="1249" spans="1:13" ht="23" x14ac:dyDescent="0.35">
      <c r="A1249" s="22" t="s">
        <v>31</v>
      </c>
      <c r="B1249" s="25" t="s">
        <v>2743</v>
      </c>
      <c r="C1249" s="24" t="s">
        <v>50</v>
      </c>
      <c r="D1249" s="24" t="s">
        <v>2744</v>
      </c>
      <c r="E1249" s="45" t="s">
        <v>2745</v>
      </c>
      <c r="F1249" s="25" t="s">
        <v>17</v>
      </c>
      <c r="G1249" s="26">
        <v>1</v>
      </c>
      <c r="H1249" s="26">
        <v>1462.86</v>
      </c>
      <c r="I1249" s="26" t="s">
        <v>37</v>
      </c>
      <c r="J1249" s="36">
        <v>1786.44</v>
      </c>
      <c r="K1249" s="26">
        <f>ROUND($G$1249*$M$1249,2)</f>
        <v>1786.44</v>
      </c>
      <c r="L1249" s="27">
        <f>ROUND($K$1249/$E$6,3)</f>
        <v>0</v>
      </c>
      <c r="M1249" s="23">
        <f>ROUND($J$1249,2)</f>
        <v>1786.44</v>
      </c>
    </row>
    <row r="1250" spans="1:13" ht="23" x14ac:dyDescent="0.35">
      <c r="A1250" s="22" t="s">
        <v>31</v>
      </c>
      <c r="B1250" s="25" t="s">
        <v>2746</v>
      </c>
      <c r="C1250" s="24" t="s">
        <v>50</v>
      </c>
      <c r="D1250" s="24" t="s">
        <v>2747</v>
      </c>
      <c r="E1250" s="45" t="s">
        <v>2748</v>
      </c>
      <c r="F1250" s="25" t="s">
        <v>17</v>
      </c>
      <c r="G1250" s="26">
        <v>1</v>
      </c>
      <c r="H1250" s="26">
        <v>441.26</v>
      </c>
      <c r="I1250" s="26" t="s">
        <v>37</v>
      </c>
      <c r="J1250" s="36">
        <v>538.87</v>
      </c>
      <c r="K1250" s="26">
        <f>ROUND($G$1250*$M$1250,2)</f>
        <v>538.87</v>
      </c>
      <c r="L1250" s="27">
        <f>ROUND($K$1250/$E$6,3)</f>
        <v>0</v>
      </c>
      <c r="M1250" s="23">
        <f>ROUND($J$1250,2)</f>
        <v>538.87</v>
      </c>
    </row>
    <row r="1251" spans="1:13" ht="23" x14ac:dyDescent="0.35">
      <c r="A1251" s="22" t="s">
        <v>31</v>
      </c>
      <c r="B1251" s="25" t="s">
        <v>2749</v>
      </c>
      <c r="C1251" s="24" t="s">
        <v>50</v>
      </c>
      <c r="D1251" s="24" t="s">
        <v>1318</v>
      </c>
      <c r="E1251" s="45" t="s">
        <v>1319</v>
      </c>
      <c r="F1251" s="25" t="s">
        <v>17</v>
      </c>
      <c r="G1251" s="26">
        <v>1</v>
      </c>
      <c r="H1251" s="26">
        <v>133.96</v>
      </c>
      <c r="I1251" s="26" t="s">
        <v>37</v>
      </c>
      <c r="J1251" s="36">
        <v>163.59</v>
      </c>
      <c r="K1251" s="26">
        <f>ROUND($G$1251*$M$1251,2)</f>
        <v>163.59</v>
      </c>
      <c r="L1251" s="27">
        <f>ROUND($K$1251/$E$6,3)</f>
        <v>0</v>
      </c>
      <c r="M1251" s="23">
        <f>ROUND($J$1251,2)</f>
        <v>163.59</v>
      </c>
    </row>
    <row r="1252" spans="1:13" ht="23" x14ac:dyDescent="0.35">
      <c r="A1252" s="22" t="s">
        <v>31</v>
      </c>
      <c r="B1252" s="25" t="s">
        <v>2750</v>
      </c>
      <c r="C1252" s="24" t="s">
        <v>50</v>
      </c>
      <c r="D1252" s="24" t="s">
        <v>2751</v>
      </c>
      <c r="E1252" s="45" t="s">
        <v>2752</v>
      </c>
      <c r="F1252" s="25" t="s">
        <v>17</v>
      </c>
      <c r="G1252" s="26">
        <v>1</v>
      </c>
      <c r="H1252" s="26">
        <v>152.37</v>
      </c>
      <c r="I1252" s="26" t="s">
        <v>37</v>
      </c>
      <c r="J1252" s="36">
        <v>186.07</v>
      </c>
      <c r="K1252" s="26">
        <f>ROUND($G$1252*$M$1252,2)</f>
        <v>186.07</v>
      </c>
      <c r="L1252" s="27">
        <f>ROUND($K$1252/$E$6,3)</f>
        <v>0</v>
      </c>
      <c r="M1252" s="23">
        <f>ROUND($J$1252,2)</f>
        <v>186.07</v>
      </c>
    </row>
    <row r="1253" spans="1:13" ht="23" x14ac:dyDescent="0.35">
      <c r="A1253" s="22" t="s">
        <v>31</v>
      </c>
      <c r="B1253" s="25" t="s">
        <v>2753</v>
      </c>
      <c r="C1253" s="24" t="s">
        <v>50</v>
      </c>
      <c r="D1253" s="24" t="s">
        <v>2754</v>
      </c>
      <c r="E1253" s="45" t="s">
        <v>2755</v>
      </c>
      <c r="F1253" s="25" t="s">
        <v>17</v>
      </c>
      <c r="G1253" s="26">
        <v>1</v>
      </c>
      <c r="H1253" s="26">
        <v>69.31</v>
      </c>
      <c r="I1253" s="26" t="s">
        <v>37</v>
      </c>
      <c r="J1253" s="36">
        <v>84.64</v>
      </c>
      <c r="K1253" s="26">
        <f>ROUND($G$1253*$M$1253,2)</f>
        <v>84.64</v>
      </c>
      <c r="L1253" s="27">
        <f>ROUND($K$1253/$E$6,3)</f>
        <v>0</v>
      </c>
      <c r="M1253" s="23">
        <f>ROUND($J$1253,2)</f>
        <v>84.64</v>
      </c>
    </row>
    <row r="1254" spans="1:13" x14ac:dyDescent="0.35">
      <c r="A1254" s="22" t="s">
        <v>31</v>
      </c>
      <c r="B1254" s="25" t="s">
        <v>2756</v>
      </c>
      <c r="C1254" s="24" t="s">
        <v>50</v>
      </c>
      <c r="D1254" s="24" t="s">
        <v>2757</v>
      </c>
      <c r="E1254" s="45" t="s">
        <v>2758</v>
      </c>
      <c r="F1254" s="25" t="s">
        <v>17</v>
      </c>
      <c r="G1254" s="26">
        <v>1</v>
      </c>
      <c r="H1254" s="26">
        <v>30.51</v>
      </c>
      <c r="I1254" s="26" t="s">
        <v>37</v>
      </c>
      <c r="J1254" s="36">
        <v>37.26</v>
      </c>
      <c r="K1254" s="26">
        <f>ROUND($G$1254*$M$1254,2)</f>
        <v>37.26</v>
      </c>
      <c r="L1254" s="27">
        <f>ROUND($K$1254/$E$6,3)</f>
        <v>0</v>
      </c>
      <c r="M1254" s="23">
        <f>ROUND($J$1254,2)</f>
        <v>37.26</v>
      </c>
    </row>
    <row r="1255" spans="1:13" x14ac:dyDescent="0.35">
      <c r="A1255" s="22" t="s">
        <v>31</v>
      </c>
      <c r="B1255" s="25" t="s">
        <v>2759</v>
      </c>
      <c r="C1255" s="24" t="s">
        <v>50</v>
      </c>
      <c r="D1255" s="24" t="s">
        <v>2760</v>
      </c>
      <c r="E1255" s="45" t="s">
        <v>2761</v>
      </c>
      <c r="F1255" s="25" t="s">
        <v>17</v>
      </c>
      <c r="G1255" s="26">
        <v>2</v>
      </c>
      <c r="H1255" s="26">
        <v>58.29</v>
      </c>
      <c r="I1255" s="26" t="s">
        <v>37</v>
      </c>
      <c r="J1255" s="36">
        <v>71.180000000000007</v>
      </c>
      <c r="K1255" s="26">
        <f>ROUND($G$1255*$M$1255,2)</f>
        <v>142.36000000000001</v>
      </c>
      <c r="L1255" s="27">
        <f>ROUND($K$1255/$E$6,3)</f>
        <v>0</v>
      </c>
      <c r="M1255" s="23">
        <f>ROUND($J$1255,2)</f>
        <v>71.180000000000007</v>
      </c>
    </row>
    <row r="1256" spans="1:13" ht="23" x14ac:dyDescent="0.35">
      <c r="A1256" s="22" t="s">
        <v>31</v>
      </c>
      <c r="B1256" s="25" t="s">
        <v>2762</v>
      </c>
      <c r="C1256" s="24" t="s">
        <v>50</v>
      </c>
      <c r="D1256" s="24" t="s">
        <v>2763</v>
      </c>
      <c r="E1256" s="45" t="s">
        <v>2764</v>
      </c>
      <c r="F1256" s="25" t="s">
        <v>17</v>
      </c>
      <c r="G1256" s="26">
        <v>2</v>
      </c>
      <c r="H1256" s="26">
        <v>16.79</v>
      </c>
      <c r="I1256" s="26" t="s">
        <v>37</v>
      </c>
      <c r="J1256" s="36">
        <v>20.5</v>
      </c>
      <c r="K1256" s="26">
        <f>ROUND($G$1256*$M$1256,2)</f>
        <v>41</v>
      </c>
      <c r="L1256" s="27">
        <f>ROUND($K$1256/$E$6,3)</f>
        <v>0</v>
      </c>
      <c r="M1256" s="23">
        <f>ROUND($J$1256,2)</f>
        <v>20.5</v>
      </c>
    </row>
    <row r="1257" spans="1:13" ht="23" x14ac:dyDescent="0.35">
      <c r="A1257" s="22" t="s">
        <v>31</v>
      </c>
      <c r="B1257" s="25" t="s">
        <v>2765</v>
      </c>
      <c r="C1257" s="24" t="s">
        <v>50</v>
      </c>
      <c r="D1257" s="24" t="s">
        <v>2766</v>
      </c>
      <c r="E1257" s="45" t="s">
        <v>2767</v>
      </c>
      <c r="F1257" s="25" t="s">
        <v>17</v>
      </c>
      <c r="G1257" s="26">
        <v>2</v>
      </c>
      <c r="H1257" s="26">
        <v>15.51</v>
      </c>
      <c r="I1257" s="26" t="s">
        <v>37</v>
      </c>
      <c r="J1257" s="36">
        <v>18.940000000000001</v>
      </c>
      <c r="K1257" s="26">
        <f>ROUND($G$1257*$M$1257,2)</f>
        <v>37.880000000000003</v>
      </c>
      <c r="L1257" s="27">
        <f>ROUND($K$1257/$E$6,3)</f>
        <v>0</v>
      </c>
      <c r="M1257" s="23">
        <f>ROUND($J$1257,2)</f>
        <v>18.940000000000001</v>
      </c>
    </row>
    <row r="1258" spans="1:13" ht="23" x14ac:dyDescent="0.35">
      <c r="A1258" s="22" t="s">
        <v>31</v>
      </c>
      <c r="B1258" s="25" t="s">
        <v>2768</v>
      </c>
      <c r="C1258" s="24" t="s">
        <v>50</v>
      </c>
      <c r="D1258" s="24" t="s">
        <v>2769</v>
      </c>
      <c r="E1258" s="45" t="s">
        <v>2770</v>
      </c>
      <c r="F1258" s="25" t="s">
        <v>17</v>
      </c>
      <c r="G1258" s="26">
        <v>2</v>
      </c>
      <c r="H1258" s="26">
        <v>11.83</v>
      </c>
      <c r="I1258" s="26" t="s">
        <v>37</v>
      </c>
      <c r="J1258" s="36">
        <v>14.45</v>
      </c>
      <c r="K1258" s="26">
        <f>ROUND($G$1258*$M$1258,2)</f>
        <v>28.9</v>
      </c>
      <c r="L1258" s="27">
        <f>ROUND($K$1258/$E$6,3)</f>
        <v>0</v>
      </c>
      <c r="M1258" s="23">
        <f>ROUND($J$1258,2)</f>
        <v>14.45</v>
      </c>
    </row>
    <row r="1259" spans="1:13" ht="23" x14ac:dyDescent="0.35">
      <c r="A1259" s="22" t="s">
        <v>31</v>
      </c>
      <c r="B1259" s="25" t="s">
        <v>2771</v>
      </c>
      <c r="C1259" s="24" t="s">
        <v>50</v>
      </c>
      <c r="D1259" s="24" t="s">
        <v>2772</v>
      </c>
      <c r="E1259" s="45" t="s">
        <v>2773</v>
      </c>
      <c r="F1259" s="25" t="s">
        <v>17</v>
      </c>
      <c r="G1259" s="26">
        <v>3</v>
      </c>
      <c r="H1259" s="26">
        <v>14.09</v>
      </c>
      <c r="I1259" s="26" t="s">
        <v>37</v>
      </c>
      <c r="J1259" s="36">
        <v>17.21</v>
      </c>
      <c r="K1259" s="26">
        <f>ROUND($G$1259*$M$1259,2)</f>
        <v>51.63</v>
      </c>
      <c r="L1259" s="27">
        <f>ROUND($K$1259/$E$6,3)</f>
        <v>0</v>
      </c>
      <c r="M1259" s="23">
        <f>ROUND($J$1259,2)</f>
        <v>17.21</v>
      </c>
    </row>
    <row r="1260" spans="1:13" ht="23" x14ac:dyDescent="0.35">
      <c r="A1260" s="22" t="s">
        <v>31</v>
      </c>
      <c r="B1260" s="25" t="s">
        <v>2774</v>
      </c>
      <c r="C1260" s="24" t="s">
        <v>50</v>
      </c>
      <c r="D1260" s="24" t="s">
        <v>2775</v>
      </c>
      <c r="E1260" s="45" t="s">
        <v>2776</v>
      </c>
      <c r="F1260" s="25" t="s">
        <v>17</v>
      </c>
      <c r="G1260" s="26">
        <v>3</v>
      </c>
      <c r="H1260" s="26">
        <v>205.42</v>
      </c>
      <c r="I1260" s="26" t="s">
        <v>37</v>
      </c>
      <c r="J1260" s="36">
        <v>250.86</v>
      </c>
      <c r="K1260" s="26">
        <f>ROUND($G$1260*$M$1260,2)</f>
        <v>752.58</v>
      </c>
      <c r="L1260" s="27">
        <f>ROUND($K$1260/$E$6,3)</f>
        <v>0</v>
      </c>
      <c r="M1260" s="23">
        <f>ROUND($J$1260,2)</f>
        <v>250.86</v>
      </c>
    </row>
    <row r="1261" spans="1:13" x14ac:dyDescent="0.35">
      <c r="A1261" s="22" t="s">
        <v>31</v>
      </c>
      <c r="B1261" s="25" t="s">
        <v>2777</v>
      </c>
      <c r="C1261" s="24" t="s">
        <v>50</v>
      </c>
      <c r="D1261" s="24" t="s">
        <v>2778</v>
      </c>
      <c r="E1261" s="45" t="s">
        <v>2779</v>
      </c>
      <c r="F1261" s="25" t="s">
        <v>147</v>
      </c>
      <c r="G1261" s="26">
        <v>0.28999999999999998</v>
      </c>
      <c r="H1261" s="26">
        <v>58.26</v>
      </c>
      <c r="I1261" s="26" t="s">
        <v>37</v>
      </c>
      <c r="J1261" s="36">
        <v>71.150000000000006</v>
      </c>
      <c r="K1261" s="26">
        <f>ROUND($G$1261*$M$1261,2)</f>
        <v>20.63</v>
      </c>
      <c r="L1261" s="27">
        <f>ROUND($K$1261/$E$6,3)</f>
        <v>0</v>
      </c>
      <c r="M1261" s="23">
        <f>ROUND($J$1261,2)</f>
        <v>71.150000000000006</v>
      </c>
    </row>
    <row r="1262" spans="1:13" x14ac:dyDescent="0.35">
      <c r="A1262" s="22" t="s">
        <v>31</v>
      </c>
      <c r="B1262" s="25" t="s">
        <v>2780</v>
      </c>
      <c r="C1262" s="24" t="s">
        <v>50</v>
      </c>
      <c r="D1262" s="24" t="s">
        <v>2781</v>
      </c>
      <c r="E1262" s="45" t="s">
        <v>2782</v>
      </c>
      <c r="F1262" s="25" t="s">
        <v>62</v>
      </c>
      <c r="G1262" s="26">
        <v>10</v>
      </c>
      <c r="H1262" s="26">
        <v>2.85</v>
      </c>
      <c r="I1262" s="26" t="s">
        <v>37</v>
      </c>
      <c r="J1262" s="36">
        <v>3.48</v>
      </c>
      <c r="K1262" s="26">
        <f>ROUND($G$1262*$M$1262,2)</f>
        <v>34.799999999999997</v>
      </c>
      <c r="L1262" s="27">
        <f>ROUND($K$1262/$E$6,3)</f>
        <v>0</v>
      </c>
      <c r="M1262" s="23">
        <f>ROUND($J$1262,2)</f>
        <v>3.48</v>
      </c>
    </row>
    <row r="1263" spans="1:13" ht="23" x14ac:dyDescent="0.35">
      <c r="A1263" s="22" t="s">
        <v>31</v>
      </c>
      <c r="B1263" s="25" t="s">
        <v>2783</v>
      </c>
      <c r="C1263" s="24" t="s">
        <v>50</v>
      </c>
      <c r="D1263" s="24" t="s">
        <v>2784</v>
      </c>
      <c r="E1263" s="45" t="s">
        <v>2785</v>
      </c>
      <c r="F1263" s="25" t="s">
        <v>17</v>
      </c>
      <c r="G1263" s="26">
        <v>13</v>
      </c>
      <c r="H1263" s="26">
        <v>2.1800000000000002</v>
      </c>
      <c r="I1263" s="26" t="s">
        <v>37</v>
      </c>
      <c r="J1263" s="36">
        <v>2.66</v>
      </c>
      <c r="K1263" s="26">
        <f>ROUND($G$1263*$M$1263,2)</f>
        <v>34.58</v>
      </c>
      <c r="L1263" s="27">
        <f>ROUND($K$1263/$E$6,3)</f>
        <v>0</v>
      </c>
      <c r="M1263" s="23">
        <f>ROUND($J$1263,2)</f>
        <v>2.66</v>
      </c>
    </row>
    <row r="1264" spans="1:13" ht="23" x14ac:dyDescent="0.35">
      <c r="A1264" s="22" t="s">
        <v>31</v>
      </c>
      <c r="B1264" s="25" t="s">
        <v>2786</v>
      </c>
      <c r="C1264" s="24" t="s">
        <v>50</v>
      </c>
      <c r="D1264" s="24" t="s">
        <v>2787</v>
      </c>
      <c r="E1264" s="45" t="s">
        <v>2788</v>
      </c>
      <c r="F1264" s="25" t="s">
        <v>17</v>
      </c>
      <c r="G1264" s="26">
        <v>13</v>
      </c>
      <c r="H1264" s="26">
        <v>2.14</v>
      </c>
      <c r="I1264" s="26" t="s">
        <v>37</v>
      </c>
      <c r="J1264" s="36">
        <v>2.61</v>
      </c>
      <c r="K1264" s="26">
        <f>ROUND($G$1264*$M$1264,2)</f>
        <v>33.93</v>
      </c>
      <c r="L1264" s="27">
        <f>ROUND($K$1264/$E$6,3)</f>
        <v>0</v>
      </c>
      <c r="M1264" s="23">
        <f>ROUND($J$1264,2)</f>
        <v>2.61</v>
      </c>
    </row>
    <row r="1265" spans="1:13" ht="23" x14ac:dyDescent="0.35">
      <c r="A1265" s="22" t="s">
        <v>31</v>
      </c>
      <c r="B1265" s="25" t="s">
        <v>2789</v>
      </c>
      <c r="C1265" s="24" t="s">
        <v>50</v>
      </c>
      <c r="D1265" s="24" t="s">
        <v>2790</v>
      </c>
      <c r="E1265" s="45" t="s">
        <v>2791</v>
      </c>
      <c r="F1265" s="25" t="s">
        <v>17</v>
      </c>
      <c r="G1265" s="26">
        <v>3</v>
      </c>
      <c r="H1265" s="26">
        <v>99.47</v>
      </c>
      <c r="I1265" s="26" t="s">
        <v>37</v>
      </c>
      <c r="J1265" s="36">
        <v>121.47</v>
      </c>
      <c r="K1265" s="26">
        <f>ROUND($G$1265*$M$1265,2)</f>
        <v>364.41</v>
      </c>
      <c r="L1265" s="27">
        <f>ROUND($K$1265/$E$6,3)</f>
        <v>0</v>
      </c>
      <c r="M1265" s="23">
        <f>ROUND($J$1265,2)</f>
        <v>121.47</v>
      </c>
    </row>
    <row r="1266" spans="1:13" x14ac:dyDescent="0.35">
      <c r="A1266" s="22" t="s">
        <v>31</v>
      </c>
      <c r="B1266" s="25" t="s">
        <v>2792</v>
      </c>
      <c r="C1266" s="24" t="s">
        <v>50</v>
      </c>
      <c r="D1266" s="24" t="s">
        <v>2793</v>
      </c>
      <c r="E1266" s="45" t="s">
        <v>2794</v>
      </c>
      <c r="F1266" s="25" t="s">
        <v>17</v>
      </c>
      <c r="G1266" s="26">
        <v>3</v>
      </c>
      <c r="H1266" s="26">
        <v>37.01</v>
      </c>
      <c r="I1266" s="26" t="s">
        <v>37</v>
      </c>
      <c r="J1266" s="36">
        <v>45.2</v>
      </c>
      <c r="K1266" s="26">
        <f>ROUND($G$1266*$M$1266,2)</f>
        <v>135.6</v>
      </c>
      <c r="L1266" s="27">
        <f>ROUND($K$1266/$E$6,3)</f>
        <v>0</v>
      </c>
      <c r="M1266" s="23">
        <f>ROUND($J$1266,2)</f>
        <v>45.2</v>
      </c>
    </row>
    <row r="1267" spans="1:13" ht="23" x14ac:dyDescent="0.35">
      <c r="A1267" s="22" t="s">
        <v>31</v>
      </c>
      <c r="B1267" s="25" t="s">
        <v>2795</v>
      </c>
      <c r="C1267" s="24" t="s">
        <v>39</v>
      </c>
      <c r="D1267" s="24" t="s">
        <v>2796</v>
      </c>
      <c r="E1267" s="45" t="s">
        <v>2797</v>
      </c>
      <c r="F1267" s="25" t="s">
        <v>17</v>
      </c>
      <c r="G1267" s="26">
        <v>3</v>
      </c>
      <c r="H1267" s="26">
        <v>17.21</v>
      </c>
      <c r="I1267" s="26" t="s">
        <v>37</v>
      </c>
      <c r="J1267" s="36">
        <v>21.02</v>
      </c>
      <c r="K1267" s="26">
        <f>ROUND($G$1267*$M$1267,2)</f>
        <v>63.06</v>
      </c>
      <c r="L1267" s="27">
        <f>ROUND($K$1267/$E$6,3)</f>
        <v>0</v>
      </c>
      <c r="M1267" s="23">
        <f>ROUND($J$1267,2)</f>
        <v>21.02</v>
      </c>
    </row>
    <row r="1268" spans="1:13" x14ac:dyDescent="0.35">
      <c r="A1268" s="22" t="s">
        <v>31</v>
      </c>
      <c r="B1268" s="25" t="s">
        <v>2798</v>
      </c>
      <c r="C1268" s="24" t="s">
        <v>50</v>
      </c>
      <c r="D1268" s="24" t="s">
        <v>2799</v>
      </c>
      <c r="E1268" s="45" t="s">
        <v>2800</v>
      </c>
      <c r="F1268" s="25" t="s">
        <v>17</v>
      </c>
      <c r="G1268" s="26">
        <v>3</v>
      </c>
      <c r="H1268" s="26">
        <v>20.46</v>
      </c>
      <c r="I1268" s="26" t="s">
        <v>37</v>
      </c>
      <c r="J1268" s="36">
        <v>24.99</v>
      </c>
      <c r="K1268" s="26">
        <f>ROUND($G$1268*$M$1268,2)</f>
        <v>74.97</v>
      </c>
      <c r="L1268" s="27">
        <f>ROUND($K$1268/$E$6,3)</f>
        <v>0</v>
      </c>
      <c r="M1268" s="23">
        <f>ROUND($J$1268,2)</f>
        <v>24.99</v>
      </c>
    </row>
    <row r="1269" spans="1:13" x14ac:dyDescent="0.35">
      <c r="A1269" s="22" t="s">
        <v>31</v>
      </c>
      <c r="B1269" s="25" t="s">
        <v>2801</v>
      </c>
      <c r="C1269" s="24" t="s">
        <v>50</v>
      </c>
      <c r="D1269" s="24" t="s">
        <v>2802</v>
      </c>
      <c r="E1269" s="45" t="s">
        <v>2803</v>
      </c>
      <c r="F1269" s="25" t="s">
        <v>17</v>
      </c>
      <c r="G1269" s="26">
        <v>3</v>
      </c>
      <c r="H1269" s="26">
        <v>24.9</v>
      </c>
      <c r="I1269" s="26" t="s">
        <v>37</v>
      </c>
      <c r="J1269" s="36">
        <v>30.41</v>
      </c>
      <c r="K1269" s="26">
        <f>ROUND($G$1269*$M$1269,2)</f>
        <v>91.23</v>
      </c>
      <c r="L1269" s="27">
        <f>ROUND($K$1269/$E$6,3)</f>
        <v>0</v>
      </c>
      <c r="M1269" s="23">
        <f>ROUND($J$1269,2)</f>
        <v>30.41</v>
      </c>
    </row>
    <row r="1270" spans="1:13" ht="23" x14ac:dyDescent="0.35">
      <c r="A1270" s="22" t="s">
        <v>31</v>
      </c>
      <c r="B1270" s="25" t="s">
        <v>2804</v>
      </c>
      <c r="C1270" s="24" t="s">
        <v>50</v>
      </c>
      <c r="D1270" s="24" t="s">
        <v>2805</v>
      </c>
      <c r="E1270" s="45" t="s">
        <v>2806</v>
      </c>
      <c r="F1270" s="25" t="s">
        <v>17</v>
      </c>
      <c r="G1270" s="26">
        <v>3</v>
      </c>
      <c r="H1270" s="26">
        <v>661.35</v>
      </c>
      <c r="I1270" s="26" t="s">
        <v>37</v>
      </c>
      <c r="J1270" s="36">
        <v>807.64</v>
      </c>
      <c r="K1270" s="26">
        <f>ROUND($G$1270*$M$1270,2)</f>
        <v>2422.92</v>
      </c>
      <c r="L1270" s="27">
        <f>ROUND($K$1270/$E$6,3)</f>
        <v>0</v>
      </c>
      <c r="M1270" s="23">
        <f>ROUND($J$1270,2)</f>
        <v>807.64</v>
      </c>
    </row>
    <row r="1271" spans="1:13" x14ac:dyDescent="0.35">
      <c r="A1271" s="22" t="s">
        <v>31</v>
      </c>
      <c r="B1271" s="25" t="s">
        <v>2807</v>
      </c>
      <c r="C1271" s="24" t="s">
        <v>50</v>
      </c>
      <c r="D1271" s="24" t="s">
        <v>2808</v>
      </c>
      <c r="E1271" s="45" t="s">
        <v>2809</v>
      </c>
      <c r="F1271" s="25" t="s">
        <v>17</v>
      </c>
      <c r="G1271" s="26">
        <v>3</v>
      </c>
      <c r="H1271" s="26">
        <v>38.49</v>
      </c>
      <c r="I1271" s="26" t="s">
        <v>37</v>
      </c>
      <c r="J1271" s="36">
        <v>47</v>
      </c>
      <c r="K1271" s="26">
        <f>ROUND($G$1271*$M$1271,2)</f>
        <v>141</v>
      </c>
      <c r="L1271" s="27">
        <f>ROUND($K$1271/$E$6,3)</f>
        <v>0</v>
      </c>
      <c r="M1271" s="23">
        <f>ROUND($J$1271,2)</f>
        <v>47</v>
      </c>
    </row>
    <row r="1272" spans="1:13" ht="34.5" x14ac:dyDescent="0.35">
      <c r="A1272" s="22" t="s">
        <v>31</v>
      </c>
      <c r="B1272" s="25" t="s">
        <v>2810</v>
      </c>
      <c r="C1272" s="24" t="s">
        <v>50</v>
      </c>
      <c r="D1272" s="24" t="s">
        <v>2811</v>
      </c>
      <c r="E1272" s="45" t="s">
        <v>2812</v>
      </c>
      <c r="F1272" s="25" t="s">
        <v>17</v>
      </c>
      <c r="G1272" s="26">
        <v>3</v>
      </c>
      <c r="H1272" s="26">
        <v>292.33</v>
      </c>
      <c r="I1272" s="26" t="s">
        <v>37</v>
      </c>
      <c r="J1272" s="36">
        <v>356.99</v>
      </c>
      <c r="K1272" s="26">
        <f>ROUND($G$1272*$M$1272,2)</f>
        <v>1070.97</v>
      </c>
      <c r="L1272" s="27">
        <f>ROUND($K$1272/$E$6,3)</f>
        <v>0</v>
      </c>
      <c r="M1272" s="23">
        <f>ROUND($J$1272,2)</f>
        <v>356.99</v>
      </c>
    </row>
    <row r="1273" spans="1:13" ht="23" x14ac:dyDescent="0.35">
      <c r="A1273" s="22" t="s">
        <v>31</v>
      </c>
      <c r="B1273" s="25" t="s">
        <v>2813</v>
      </c>
      <c r="C1273" s="24" t="s">
        <v>39</v>
      </c>
      <c r="D1273" s="24" t="s">
        <v>2814</v>
      </c>
      <c r="E1273" s="45" t="s">
        <v>2815</v>
      </c>
      <c r="F1273" s="25" t="s">
        <v>17</v>
      </c>
      <c r="G1273" s="26">
        <v>2</v>
      </c>
      <c r="H1273" s="26">
        <v>88.51</v>
      </c>
      <c r="I1273" s="26" t="s">
        <v>37</v>
      </c>
      <c r="J1273" s="36">
        <v>108.09</v>
      </c>
      <c r="K1273" s="26">
        <f>ROUND($G$1273*$M$1273,2)</f>
        <v>216.18</v>
      </c>
      <c r="L1273" s="27">
        <f>ROUND($K$1273/$E$6,3)</f>
        <v>0</v>
      </c>
      <c r="M1273" s="23">
        <f>ROUND($J$1273,2)</f>
        <v>108.09</v>
      </c>
    </row>
    <row r="1274" spans="1:13" ht="23" x14ac:dyDescent="0.35">
      <c r="A1274" s="22" t="s">
        <v>31</v>
      </c>
      <c r="B1274" s="25" t="s">
        <v>2816</v>
      </c>
      <c r="C1274" s="24" t="s">
        <v>39</v>
      </c>
      <c r="D1274" s="24" t="s">
        <v>2817</v>
      </c>
      <c r="E1274" s="45" t="s">
        <v>2818</v>
      </c>
      <c r="F1274" s="25" t="s">
        <v>17</v>
      </c>
      <c r="G1274" s="26">
        <v>1</v>
      </c>
      <c r="H1274" s="26">
        <v>66.16</v>
      </c>
      <c r="I1274" s="26" t="s">
        <v>37</v>
      </c>
      <c r="J1274" s="36">
        <v>80.790000000000006</v>
      </c>
      <c r="K1274" s="26">
        <f>ROUND($G$1274*$M$1274,2)</f>
        <v>80.790000000000006</v>
      </c>
      <c r="L1274" s="27">
        <f>ROUND($K$1274/$E$6,3)</f>
        <v>0</v>
      </c>
      <c r="M1274" s="23">
        <f>ROUND($J$1274,2)</f>
        <v>80.790000000000006</v>
      </c>
    </row>
    <row r="1275" spans="1:13" ht="23" x14ac:dyDescent="0.35">
      <c r="A1275" s="22" t="s">
        <v>31</v>
      </c>
      <c r="B1275" s="25" t="s">
        <v>2819</v>
      </c>
      <c r="C1275" s="24" t="s">
        <v>50</v>
      </c>
      <c r="D1275" s="24" t="s">
        <v>2820</v>
      </c>
      <c r="E1275" s="45" t="s">
        <v>2821</v>
      </c>
      <c r="F1275" s="25" t="s">
        <v>17</v>
      </c>
      <c r="G1275" s="26">
        <v>6</v>
      </c>
      <c r="H1275" s="26">
        <v>15.75</v>
      </c>
      <c r="I1275" s="26" t="s">
        <v>37</v>
      </c>
      <c r="J1275" s="36">
        <v>19.23</v>
      </c>
      <c r="K1275" s="26">
        <f>ROUND($G$1275*$M$1275,2)</f>
        <v>115.38</v>
      </c>
      <c r="L1275" s="27">
        <f>ROUND($K$1275/$E$6,3)</f>
        <v>0</v>
      </c>
      <c r="M1275" s="23">
        <f>ROUND($J$1275,2)</f>
        <v>19.23</v>
      </c>
    </row>
    <row r="1276" spans="1:13" ht="23" x14ac:dyDescent="0.35">
      <c r="A1276" s="22" t="s">
        <v>31</v>
      </c>
      <c r="B1276" s="25" t="s">
        <v>2822</v>
      </c>
      <c r="C1276" s="24" t="s">
        <v>50</v>
      </c>
      <c r="D1276" s="24" t="s">
        <v>2823</v>
      </c>
      <c r="E1276" s="45" t="s">
        <v>2824</v>
      </c>
      <c r="F1276" s="25" t="s">
        <v>17</v>
      </c>
      <c r="G1276" s="26">
        <v>1</v>
      </c>
      <c r="H1276" s="26">
        <v>1.5</v>
      </c>
      <c r="I1276" s="26" t="s">
        <v>37</v>
      </c>
      <c r="J1276" s="36">
        <v>1.83</v>
      </c>
      <c r="K1276" s="26">
        <f>ROUND($G$1276*$M$1276,2)</f>
        <v>1.83</v>
      </c>
      <c r="L1276" s="27">
        <f>ROUND($K$1276/$E$6,3)</f>
        <v>0</v>
      </c>
      <c r="M1276" s="23">
        <f>ROUND($J$1276,2)</f>
        <v>1.83</v>
      </c>
    </row>
    <row r="1277" spans="1:13" ht="23" x14ac:dyDescent="0.35">
      <c r="A1277" s="22" t="s">
        <v>31</v>
      </c>
      <c r="B1277" s="25" t="s">
        <v>2825</v>
      </c>
      <c r="C1277" s="24" t="s">
        <v>50</v>
      </c>
      <c r="D1277" s="24" t="s">
        <v>2826</v>
      </c>
      <c r="E1277" s="45" t="s">
        <v>2827</v>
      </c>
      <c r="F1277" s="25" t="s">
        <v>17</v>
      </c>
      <c r="G1277" s="26">
        <v>2</v>
      </c>
      <c r="H1277" s="26">
        <v>3.01</v>
      </c>
      <c r="I1277" s="26" t="s">
        <v>37</v>
      </c>
      <c r="J1277" s="36">
        <v>3.68</v>
      </c>
      <c r="K1277" s="26">
        <f>ROUND($G$1277*$M$1277,2)</f>
        <v>7.36</v>
      </c>
      <c r="L1277" s="27">
        <f>ROUND($K$1277/$E$6,3)</f>
        <v>0</v>
      </c>
      <c r="M1277" s="23">
        <f>ROUND($J$1277,2)</f>
        <v>3.68</v>
      </c>
    </row>
    <row r="1278" spans="1:13" ht="23" x14ac:dyDescent="0.35">
      <c r="A1278" s="22" t="s">
        <v>31</v>
      </c>
      <c r="B1278" s="25" t="s">
        <v>2828</v>
      </c>
      <c r="C1278" s="24" t="s">
        <v>50</v>
      </c>
      <c r="D1278" s="24" t="s">
        <v>2829</v>
      </c>
      <c r="E1278" s="45" t="s">
        <v>2830</v>
      </c>
      <c r="F1278" s="25" t="s">
        <v>17</v>
      </c>
      <c r="G1278" s="26">
        <v>2</v>
      </c>
      <c r="H1278" s="26">
        <v>14.48</v>
      </c>
      <c r="I1278" s="26" t="s">
        <v>37</v>
      </c>
      <c r="J1278" s="36">
        <v>17.68</v>
      </c>
      <c r="K1278" s="26">
        <f>ROUND($G$1278*$M$1278,2)</f>
        <v>35.36</v>
      </c>
      <c r="L1278" s="27">
        <f>ROUND($K$1278/$E$6,3)</f>
        <v>0</v>
      </c>
      <c r="M1278" s="23">
        <f>ROUND($J$1278,2)</f>
        <v>17.68</v>
      </c>
    </row>
    <row r="1279" spans="1:13" x14ac:dyDescent="0.35">
      <c r="A1279" s="22" t="s">
        <v>31</v>
      </c>
      <c r="B1279" s="25" t="s">
        <v>2831</v>
      </c>
      <c r="C1279" s="24" t="s">
        <v>50</v>
      </c>
      <c r="D1279" s="24" t="s">
        <v>2832</v>
      </c>
      <c r="E1279" s="45" t="s">
        <v>2833</v>
      </c>
      <c r="F1279" s="25" t="s">
        <v>17</v>
      </c>
      <c r="G1279" s="26">
        <v>1</v>
      </c>
      <c r="H1279" s="26">
        <v>287.83</v>
      </c>
      <c r="I1279" s="26" t="s">
        <v>37</v>
      </c>
      <c r="J1279" s="36">
        <v>351.5</v>
      </c>
      <c r="K1279" s="26">
        <f>ROUND($G$1279*$M$1279,2)</f>
        <v>351.5</v>
      </c>
      <c r="L1279" s="27">
        <f>ROUND($K$1279/$E$6,3)</f>
        <v>0</v>
      </c>
      <c r="M1279" s="23">
        <f>ROUND($J$1279,2)</f>
        <v>351.5</v>
      </c>
    </row>
    <row r="1280" spans="1:13" ht="16.5" x14ac:dyDescent="0.35">
      <c r="A1280" s="22" t="s">
        <v>24</v>
      </c>
      <c r="B1280" s="37" t="s">
        <v>2834</v>
      </c>
      <c r="C1280" s="38"/>
      <c r="D1280" s="38" t="s">
        <v>26</v>
      </c>
      <c r="E1280" s="49" t="s">
        <v>2835</v>
      </c>
      <c r="F1280" s="37"/>
      <c r="G1280" s="39"/>
      <c r="H1280" s="39"/>
      <c r="I1280" s="39"/>
      <c r="J1280" s="39"/>
      <c r="K1280" s="39">
        <f>SUBTOTAL(9, $K$1281:$K$1288)</f>
        <v>86417.26</v>
      </c>
      <c r="L1280" s="40">
        <f>ROUND($K$1280/$E$6,3)</f>
        <v>5.0000000000000001E-3</v>
      </c>
      <c r="M1280" s="23">
        <v>0</v>
      </c>
    </row>
    <row r="1281" spans="1:13" x14ac:dyDescent="0.35">
      <c r="A1281" s="22" t="s">
        <v>28</v>
      </c>
      <c r="B1281" s="32" t="s">
        <v>2836</v>
      </c>
      <c r="C1281" s="33"/>
      <c r="D1281" s="33" t="s">
        <v>26</v>
      </c>
      <c r="E1281" s="48" t="s">
        <v>2835</v>
      </c>
      <c r="F1281" s="32"/>
      <c r="G1281" s="34"/>
      <c r="H1281" s="34"/>
      <c r="I1281" s="34"/>
      <c r="J1281" s="34"/>
      <c r="K1281" s="34">
        <f>SUBTOTAL(9, $K$1282:$K$1288)</f>
        <v>86417.26</v>
      </c>
      <c r="L1281" s="35">
        <f>ROUND($K$1281/$E$6,3)</f>
        <v>5.0000000000000001E-3</v>
      </c>
      <c r="M1281" s="23">
        <v>0</v>
      </c>
    </row>
    <row r="1282" spans="1:13" ht="23" x14ac:dyDescent="0.35">
      <c r="A1282" s="22" t="s">
        <v>31</v>
      </c>
      <c r="B1282" s="25" t="s">
        <v>2837</v>
      </c>
      <c r="C1282" s="24" t="s">
        <v>50</v>
      </c>
      <c r="D1282" s="24" t="s">
        <v>2838</v>
      </c>
      <c r="E1282" s="45" t="s">
        <v>2839</v>
      </c>
      <c r="F1282" s="25" t="s">
        <v>36</v>
      </c>
      <c r="G1282" s="26">
        <v>562.5</v>
      </c>
      <c r="H1282" s="26">
        <v>0.87</v>
      </c>
      <c r="I1282" s="26" t="s">
        <v>37</v>
      </c>
      <c r="J1282" s="36">
        <v>1.06</v>
      </c>
      <c r="K1282" s="26">
        <f>ROUND($G$1282*$M$1282,2)</f>
        <v>596.25</v>
      </c>
      <c r="L1282" s="27">
        <f>ROUND($K$1282/$E$6,3)</f>
        <v>0</v>
      </c>
      <c r="M1282" s="23">
        <f>ROUND($J$1282,2)</f>
        <v>1.06</v>
      </c>
    </row>
    <row r="1283" spans="1:13" ht="23" x14ac:dyDescent="0.35">
      <c r="A1283" s="22" t="s">
        <v>31</v>
      </c>
      <c r="B1283" s="25" t="s">
        <v>2840</v>
      </c>
      <c r="C1283" s="24" t="s">
        <v>39</v>
      </c>
      <c r="D1283" s="24" t="s">
        <v>90</v>
      </c>
      <c r="E1283" s="45" t="s">
        <v>91</v>
      </c>
      <c r="F1283" s="25" t="s">
        <v>36</v>
      </c>
      <c r="G1283" s="26">
        <v>125</v>
      </c>
      <c r="H1283" s="26">
        <v>16.420000000000002</v>
      </c>
      <c r="I1283" s="26" t="s">
        <v>37</v>
      </c>
      <c r="J1283" s="36">
        <v>20.05</v>
      </c>
      <c r="K1283" s="26">
        <f>ROUND($G$1283*$M$1283,2)</f>
        <v>2506.25</v>
      </c>
      <c r="L1283" s="27">
        <f>ROUND($K$1283/$E$6,3)</f>
        <v>0</v>
      </c>
      <c r="M1283" s="23">
        <f>ROUND($J$1283,2)</f>
        <v>20.05</v>
      </c>
    </row>
    <row r="1284" spans="1:13" x14ac:dyDescent="0.35">
      <c r="A1284" s="22" t="s">
        <v>31</v>
      </c>
      <c r="B1284" s="25" t="s">
        <v>2841</v>
      </c>
      <c r="C1284" s="24" t="s">
        <v>50</v>
      </c>
      <c r="D1284" s="24" t="s">
        <v>2842</v>
      </c>
      <c r="E1284" s="45" t="s">
        <v>2843</v>
      </c>
      <c r="F1284" s="25" t="s">
        <v>80</v>
      </c>
      <c r="G1284" s="26">
        <v>43.75</v>
      </c>
      <c r="H1284" s="26">
        <v>155.66999999999999</v>
      </c>
      <c r="I1284" s="26" t="s">
        <v>37</v>
      </c>
      <c r="J1284" s="36">
        <v>190.1</v>
      </c>
      <c r="K1284" s="26">
        <f>ROUND($G$1284*$M$1284,2)</f>
        <v>8316.8799999999992</v>
      </c>
      <c r="L1284" s="27">
        <f>ROUND($K$1284/$E$6,3)</f>
        <v>0</v>
      </c>
      <c r="M1284" s="23">
        <f>ROUND($J$1284,2)</f>
        <v>190.1</v>
      </c>
    </row>
    <row r="1285" spans="1:13" ht="34.5" x14ac:dyDescent="0.35">
      <c r="A1285" s="22" t="s">
        <v>31</v>
      </c>
      <c r="B1285" s="25" t="s">
        <v>2844</v>
      </c>
      <c r="C1285" s="24" t="s">
        <v>39</v>
      </c>
      <c r="D1285" s="24" t="s">
        <v>93</v>
      </c>
      <c r="E1285" s="45" t="s">
        <v>94</v>
      </c>
      <c r="F1285" s="25" t="s">
        <v>36</v>
      </c>
      <c r="G1285" s="26">
        <v>337.5</v>
      </c>
      <c r="H1285" s="26">
        <v>86.55</v>
      </c>
      <c r="I1285" s="26" t="s">
        <v>37</v>
      </c>
      <c r="J1285" s="36">
        <v>105.69</v>
      </c>
      <c r="K1285" s="26">
        <f>ROUND($G$1285*$M$1285,2)</f>
        <v>35670.379999999997</v>
      </c>
      <c r="L1285" s="27">
        <f>ROUND($K$1285/$E$6,3)</f>
        <v>2E-3</v>
      </c>
      <c r="M1285" s="23">
        <f>ROUND($J$1285,2)</f>
        <v>105.69</v>
      </c>
    </row>
    <row r="1286" spans="1:13" ht="34.5" x14ac:dyDescent="0.35">
      <c r="A1286" s="22" t="s">
        <v>31</v>
      </c>
      <c r="B1286" s="25" t="s">
        <v>2845</v>
      </c>
      <c r="C1286" s="24" t="s">
        <v>39</v>
      </c>
      <c r="D1286" s="24" t="s">
        <v>2846</v>
      </c>
      <c r="E1286" s="45" t="s">
        <v>2847</v>
      </c>
      <c r="F1286" s="25" t="s">
        <v>36</v>
      </c>
      <c r="G1286" s="26">
        <v>100</v>
      </c>
      <c r="H1286" s="26">
        <v>100.35</v>
      </c>
      <c r="I1286" s="26" t="s">
        <v>37</v>
      </c>
      <c r="J1286" s="36">
        <v>122.55</v>
      </c>
      <c r="K1286" s="26">
        <f>ROUND($G$1286*$M$1286,2)</f>
        <v>12255</v>
      </c>
      <c r="L1286" s="27">
        <f>ROUND($K$1286/$E$6,3)</f>
        <v>1E-3</v>
      </c>
      <c r="M1286" s="23">
        <f>ROUND($J$1286,2)</f>
        <v>122.55</v>
      </c>
    </row>
    <row r="1287" spans="1:13" ht="23" x14ac:dyDescent="0.35">
      <c r="A1287" s="22" t="s">
        <v>31</v>
      </c>
      <c r="B1287" s="25" t="s">
        <v>2848</v>
      </c>
      <c r="C1287" s="24" t="s">
        <v>50</v>
      </c>
      <c r="D1287" s="24" t="s">
        <v>2849</v>
      </c>
      <c r="E1287" s="45" t="s">
        <v>2850</v>
      </c>
      <c r="F1287" s="25" t="s">
        <v>62</v>
      </c>
      <c r="G1287" s="26">
        <v>250</v>
      </c>
      <c r="H1287" s="26">
        <v>40.159999999999997</v>
      </c>
      <c r="I1287" s="26" t="s">
        <v>37</v>
      </c>
      <c r="J1287" s="36">
        <v>49.04</v>
      </c>
      <c r="K1287" s="26">
        <f>ROUND($G$1287*$M$1287,2)</f>
        <v>12260</v>
      </c>
      <c r="L1287" s="27">
        <f>ROUND($K$1287/$E$6,3)</f>
        <v>1E-3</v>
      </c>
      <c r="M1287" s="23">
        <f>ROUND($J$1287,2)</f>
        <v>49.04</v>
      </c>
    </row>
    <row r="1288" spans="1:13" ht="46" x14ac:dyDescent="0.35">
      <c r="A1288" s="22" t="s">
        <v>31</v>
      </c>
      <c r="B1288" s="25" t="s">
        <v>2851</v>
      </c>
      <c r="C1288" s="24" t="s">
        <v>39</v>
      </c>
      <c r="D1288" s="24" t="s">
        <v>2852</v>
      </c>
      <c r="E1288" s="45" t="s">
        <v>2853</v>
      </c>
      <c r="F1288" s="25" t="s">
        <v>62</v>
      </c>
      <c r="G1288" s="26">
        <v>250</v>
      </c>
      <c r="H1288" s="26">
        <v>48.52</v>
      </c>
      <c r="I1288" s="26" t="s">
        <v>37</v>
      </c>
      <c r="J1288" s="36">
        <v>59.25</v>
      </c>
      <c r="K1288" s="26">
        <f>ROUND($G$1288*$M$1288,2)</f>
        <v>14812.5</v>
      </c>
      <c r="L1288" s="27">
        <f>ROUND($K$1288/$E$6,3)</f>
        <v>1E-3</v>
      </c>
      <c r="M1288" s="23">
        <f>ROUND($J$1288,2)</f>
        <v>59.25</v>
      </c>
    </row>
    <row r="1289" spans="1:13" ht="16.5" x14ac:dyDescent="0.35">
      <c r="A1289" s="22" t="s">
        <v>24</v>
      </c>
      <c r="B1289" s="37" t="s">
        <v>2854</v>
      </c>
      <c r="C1289" s="38"/>
      <c r="D1289" s="38" t="s">
        <v>26</v>
      </c>
      <c r="E1289" s="49" t="s">
        <v>2855</v>
      </c>
      <c r="F1289" s="37"/>
      <c r="G1289" s="39"/>
      <c r="H1289" s="39"/>
      <c r="I1289" s="39"/>
      <c r="J1289" s="39"/>
      <c r="K1289" s="39">
        <f>SUBTOTAL(9, $K$1290:$K$1291)</f>
        <v>688410.52</v>
      </c>
      <c r="L1289" s="40">
        <f>ROUND($K$1289/$E$6,3)</f>
        <v>4.1000000000000002E-2</v>
      </c>
      <c r="M1289" s="23">
        <v>0</v>
      </c>
    </row>
    <row r="1290" spans="1:13" x14ac:dyDescent="0.35">
      <c r="A1290" s="22" t="s">
        <v>28</v>
      </c>
      <c r="B1290" s="32" t="s">
        <v>2856</v>
      </c>
      <c r="C1290" s="33"/>
      <c r="D1290" s="33" t="s">
        <v>26</v>
      </c>
      <c r="E1290" s="48" t="s">
        <v>2855</v>
      </c>
      <c r="F1290" s="32"/>
      <c r="G1290" s="34"/>
      <c r="H1290" s="34"/>
      <c r="I1290" s="34"/>
      <c r="J1290" s="34"/>
      <c r="K1290" s="34">
        <f>SUBTOTAL(9, $K$1291:$K$1291)</f>
        <v>688410.52</v>
      </c>
      <c r="L1290" s="35">
        <f>ROUND($K$1290/$E$6,3)</f>
        <v>4.1000000000000002E-2</v>
      </c>
      <c r="M1290" s="23">
        <v>0</v>
      </c>
    </row>
    <row r="1291" spans="1:13" ht="80.5" x14ac:dyDescent="0.35">
      <c r="A1291" s="22" t="s">
        <v>31</v>
      </c>
      <c r="B1291" s="25" t="s">
        <v>2857</v>
      </c>
      <c r="C1291" s="24" t="s">
        <v>50</v>
      </c>
      <c r="D1291" s="24" t="s">
        <v>2858</v>
      </c>
      <c r="E1291" s="45" t="s">
        <v>2859</v>
      </c>
      <c r="F1291" s="25" t="s">
        <v>17</v>
      </c>
      <c r="G1291" s="26">
        <v>1</v>
      </c>
      <c r="H1291" s="26">
        <v>563716.43999999994</v>
      </c>
      <c r="I1291" s="26" t="s">
        <v>37</v>
      </c>
      <c r="J1291" s="36">
        <v>688410.52</v>
      </c>
      <c r="K1291" s="26">
        <f>ROUND($G$1291*$M$1291,2)</f>
        <v>688410.52</v>
      </c>
      <c r="L1291" s="27">
        <f>ROUND($K$1291/$E$6,3)</f>
        <v>4.1000000000000002E-2</v>
      </c>
      <c r="M1291" s="23">
        <f>ROUND($J$1291,2)</f>
        <v>688410.52</v>
      </c>
    </row>
    <row r="1293" spans="1:13" x14ac:dyDescent="0.35">
      <c r="J1293" s="46" t="s">
        <v>2860</v>
      </c>
      <c r="K1293" s="46"/>
      <c r="L1293" s="46"/>
    </row>
    <row r="1294" spans="1:13" x14ac:dyDescent="0.35">
      <c r="J1294" s="46">
        <f ca="1">TODAY()</f>
        <v>46129</v>
      </c>
      <c r="K1294" s="46"/>
      <c r="L1294" s="46"/>
    </row>
  </sheetData>
  <mergeCells count="12">
    <mergeCell ref="B1:L1"/>
    <mergeCell ref="J1293:L1293"/>
    <mergeCell ref="J1294:L1294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1E506-9E46-4619-AA09-1A8DC0B87C12}">
  <dimension ref="A1:DT72"/>
  <sheetViews>
    <sheetView showGridLines="0" workbookViewId="0"/>
  </sheetViews>
  <sheetFormatPr defaultRowHeight="14.5" x14ac:dyDescent="0.35"/>
  <cols>
    <col min="1" max="1" width="6.6328125" customWidth="1"/>
    <col min="2" max="2" width="30.6328125" customWidth="1"/>
    <col min="3" max="3" width="11.6328125" customWidth="1"/>
    <col min="4" max="5" width="8.1796875" customWidth="1"/>
    <col min="6" max="6" width="11.6328125" customWidth="1"/>
    <col min="7" max="7" width="8.1796875" customWidth="1"/>
    <col min="8" max="8" width="11.6328125" customWidth="1"/>
    <col min="9" max="9" width="8.1796875" customWidth="1"/>
    <col min="10" max="10" width="11.6328125" customWidth="1"/>
    <col min="11" max="11" width="8.1796875" customWidth="1"/>
    <col min="12" max="12" width="11.6328125" customWidth="1"/>
    <col min="13" max="13" width="8.1796875" customWidth="1"/>
    <col min="14" max="14" width="11.6328125" customWidth="1"/>
    <col min="15" max="15" width="8.1796875" customWidth="1"/>
    <col min="16" max="16" width="11.6328125" customWidth="1"/>
    <col min="17" max="17" width="8.1796875" customWidth="1"/>
    <col min="18" max="18" width="11.6328125" customWidth="1"/>
    <col min="19" max="19" width="8.1796875" customWidth="1"/>
    <col min="20" max="20" width="11.6328125" customWidth="1"/>
    <col min="21" max="21" width="8.1796875" customWidth="1"/>
    <col min="22" max="22" width="11.6328125" customWidth="1"/>
    <col min="23" max="23" width="8.1796875" customWidth="1"/>
    <col min="24" max="24" width="11.6328125" customWidth="1"/>
    <col min="25" max="25" width="8.1796875" customWidth="1"/>
    <col min="26" max="26" width="11.6328125" customWidth="1"/>
    <col min="27" max="27" width="8.1796875" customWidth="1"/>
    <col min="28" max="28" width="11.6328125" customWidth="1"/>
    <col min="29" max="29" width="8.1796875" customWidth="1"/>
    <col min="30" max="30" width="11.6328125" customWidth="1"/>
    <col min="31" max="31" width="8.1796875" customWidth="1"/>
    <col min="32" max="32" width="11.6328125" customWidth="1"/>
    <col min="33" max="33" width="8.1796875" customWidth="1"/>
    <col min="34" max="34" width="11.6328125" customWidth="1"/>
    <col min="35" max="35" width="8.1796875" customWidth="1"/>
    <col min="36" max="36" width="11.6328125" customWidth="1"/>
    <col min="37" max="37" width="8.1796875" customWidth="1"/>
    <col min="38" max="38" width="11.6328125" customWidth="1"/>
    <col min="39" max="39" width="8.1796875" customWidth="1"/>
    <col min="40" max="40" width="11.6328125" customWidth="1"/>
    <col min="41" max="41" width="8.1796875" customWidth="1"/>
    <col min="42" max="42" width="11.6328125" customWidth="1"/>
    <col min="43" max="43" width="8.1796875" customWidth="1"/>
    <col min="44" max="44" width="11.6328125" customWidth="1"/>
    <col min="45" max="45" width="8.1796875" customWidth="1"/>
    <col min="46" max="46" width="11.6328125" customWidth="1"/>
    <col min="47" max="47" width="8.1796875" customWidth="1"/>
    <col min="48" max="48" width="11.6328125" customWidth="1"/>
    <col min="49" max="49" width="8.1796875" customWidth="1"/>
    <col min="50" max="50" width="11.6328125" customWidth="1"/>
    <col min="51" max="51" width="8.1796875" customWidth="1"/>
    <col min="52" max="52" width="11.6328125" customWidth="1"/>
    <col min="53" max="53" width="8.1796875" hidden="1" customWidth="1"/>
    <col min="54" max="54" width="11.6328125" hidden="1" customWidth="1"/>
    <col min="55" max="55" width="8.1796875" hidden="1" customWidth="1"/>
    <col min="56" max="56" width="11.6328125" hidden="1" customWidth="1"/>
    <col min="57" max="57" width="8.1796875" hidden="1" customWidth="1"/>
    <col min="58" max="58" width="11.6328125" hidden="1" customWidth="1"/>
    <col min="59" max="59" width="8.1796875" hidden="1" customWidth="1"/>
    <col min="60" max="60" width="11.6328125" hidden="1" customWidth="1"/>
    <col min="61" max="61" width="8.1796875" hidden="1" customWidth="1"/>
    <col min="62" max="62" width="11.6328125" hidden="1" customWidth="1"/>
    <col min="63" max="63" width="8.1796875" hidden="1" customWidth="1"/>
    <col min="64" max="64" width="11.6328125" hidden="1" customWidth="1"/>
    <col min="65" max="65" width="8.1796875" hidden="1" customWidth="1"/>
    <col min="66" max="66" width="11.6328125" hidden="1" customWidth="1"/>
    <col min="67" max="67" width="8.1796875" hidden="1" customWidth="1"/>
    <col min="68" max="68" width="11.6328125" hidden="1" customWidth="1"/>
    <col min="69" max="69" width="8.1796875" hidden="1" customWidth="1"/>
    <col min="70" max="70" width="11.6328125" hidden="1" customWidth="1"/>
    <col min="71" max="71" width="8.1796875" hidden="1" customWidth="1"/>
    <col min="72" max="72" width="11.6328125" hidden="1" customWidth="1"/>
    <col min="73" max="73" width="8.1796875" hidden="1" customWidth="1"/>
    <col min="74" max="74" width="11.6328125" hidden="1" customWidth="1"/>
    <col min="75" max="75" width="8.1796875" hidden="1" customWidth="1"/>
    <col min="76" max="76" width="11.6328125" hidden="1" customWidth="1"/>
    <col min="77" max="77" width="8.1796875" hidden="1" customWidth="1"/>
    <col min="78" max="78" width="11.6328125" hidden="1" customWidth="1"/>
    <col min="79" max="79" width="8.1796875" hidden="1" customWidth="1"/>
    <col min="80" max="80" width="11.6328125" hidden="1" customWidth="1"/>
    <col min="81" max="81" width="8.1796875" hidden="1" customWidth="1"/>
    <col min="82" max="82" width="11.6328125" hidden="1" customWidth="1"/>
    <col min="83" max="83" width="8.1796875" hidden="1" customWidth="1"/>
    <col min="84" max="84" width="11.6328125" hidden="1" customWidth="1"/>
    <col min="85" max="85" width="8.1796875" hidden="1" customWidth="1"/>
    <col min="86" max="86" width="11.6328125" hidden="1" customWidth="1"/>
    <col min="87" max="87" width="8.1796875" hidden="1" customWidth="1"/>
    <col min="88" max="88" width="11.6328125" hidden="1" customWidth="1"/>
    <col min="89" max="89" width="8.1796875" hidden="1" customWidth="1"/>
    <col min="90" max="90" width="11.6328125" hidden="1" customWidth="1"/>
    <col min="91" max="91" width="8.1796875" hidden="1" customWidth="1"/>
    <col min="92" max="92" width="11.6328125" hidden="1" customWidth="1"/>
    <col min="93" max="93" width="8.1796875" hidden="1" customWidth="1"/>
    <col min="94" max="94" width="11.6328125" hidden="1" customWidth="1"/>
    <col min="95" max="95" width="8.1796875" hidden="1" customWidth="1"/>
    <col min="96" max="96" width="11.6328125" hidden="1" customWidth="1"/>
    <col min="97" max="97" width="8.1796875" hidden="1" customWidth="1"/>
    <col min="98" max="98" width="11.6328125" hidden="1" customWidth="1"/>
    <col min="99" max="99" width="8.1796875" hidden="1" customWidth="1"/>
    <col min="100" max="100" width="11.6328125" hidden="1" customWidth="1"/>
    <col min="101" max="101" width="8.1796875" hidden="1" customWidth="1"/>
    <col min="102" max="102" width="11.6328125" hidden="1" customWidth="1"/>
    <col min="103" max="103" width="8.1796875" hidden="1" customWidth="1"/>
    <col min="104" max="104" width="11.6328125" hidden="1" customWidth="1"/>
    <col min="105" max="105" width="8.1796875" hidden="1" customWidth="1"/>
    <col min="106" max="106" width="11.6328125" hidden="1" customWidth="1"/>
    <col min="107" max="107" width="8.1796875" hidden="1" customWidth="1"/>
    <col min="108" max="108" width="11.6328125" hidden="1" customWidth="1"/>
    <col min="109" max="109" width="8.1796875" hidden="1" customWidth="1"/>
    <col min="110" max="110" width="11.6328125" hidden="1" customWidth="1"/>
    <col min="111" max="111" width="8.1796875" hidden="1" customWidth="1"/>
    <col min="112" max="112" width="11.6328125" hidden="1" customWidth="1"/>
    <col min="113" max="113" width="8.1796875" hidden="1" customWidth="1"/>
    <col min="114" max="114" width="11.6328125" hidden="1" customWidth="1"/>
    <col min="115" max="115" width="8.1796875" hidden="1" customWidth="1"/>
    <col min="116" max="116" width="11.6328125" hidden="1" customWidth="1"/>
    <col min="117" max="117" width="8.1796875" hidden="1" customWidth="1"/>
    <col min="118" max="118" width="11.6328125" hidden="1" customWidth="1"/>
    <col min="119" max="119" width="8.1796875" hidden="1" customWidth="1"/>
    <col min="120" max="120" width="11.6328125" hidden="1" customWidth="1"/>
    <col min="121" max="121" width="8.1796875" hidden="1" customWidth="1"/>
    <col min="122" max="122" width="11.6328125" hidden="1" customWidth="1"/>
    <col min="123" max="123" width="8.1796875" hidden="1" customWidth="1"/>
    <col min="124" max="124" width="11.6328125" hidden="1" customWidth="1"/>
    <col min="125" max="125" width="0" hidden="1" customWidth="1"/>
  </cols>
  <sheetData>
    <row r="1" spans="1:124" x14ac:dyDescent="0.35">
      <c r="A1" t="s">
        <v>2861</v>
      </c>
    </row>
    <row r="2" spans="1:124" ht="22.5" x14ac:dyDescent="0.45">
      <c r="A2" s="51" t="s">
        <v>2862</v>
      </c>
    </row>
    <row r="3" spans="1:124" x14ac:dyDescent="0.35">
      <c r="A3" s="52" t="s">
        <v>2863</v>
      </c>
      <c r="B3" s="52"/>
    </row>
    <row r="4" spans="1:124" x14ac:dyDescent="0.35">
      <c r="A4" s="52" t="s">
        <v>2864</v>
      </c>
      <c r="B4" s="52"/>
    </row>
    <row r="5" spans="1:124" x14ac:dyDescent="0.35">
      <c r="A5" s="52" t="s">
        <v>2865</v>
      </c>
      <c r="B5" s="52"/>
    </row>
    <row r="6" spans="1:124" ht="15" thickBot="1" x14ac:dyDescent="0.4">
      <c r="A6" s="52"/>
      <c r="B6" s="52"/>
    </row>
    <row r="7" spans="1:124" x14ac:dyDescent="0.35">
      <c r="A7" s="53" t="s">
        <v>13</v>
      </c>
      <c r="B7" s="53" t="s">
        <v>2866</v>
      </c>
      <c r="C7" s="56" t="s">
        <v>2867</v>
      </c>
      <c r="D7" s="56" t="s">
        <v>23</v>
      </c>
      <c r="E7" s="87">
        <v>1</v>
      </c>
      <c r="F7" s="88"/>
      <c r="G7" s="87">
        <v>2</v>
      </c>
      <c r="H7" s="88"/>
      <c r="I7" s="87">
        <v>3</v>
      </c>
      <c r="J7" s="88"/>
      <c r="K7" s="87">
        <v>4</v>
      </c>
      <c r="L7" s="88"/>
      <c r="M7" s="87">
        <v>5</v>
      </c>
      <c r="N7" s="88"/>
      <c r="O7" s="87">
        <v>6</v>
      </c>
      <c r="P7" s="88"/>
      <c r="Q7" s="87">
        <v>7</v>
      </c>
      <c r="R7" s="88"/>
      <c r="S7" s="87">
        <v>8</v>
      </c>
      <c r="T7" s="88"/>
      <c r="U7" s="87">
        <v>9</v>
      </c>
      <c r="V7" s="88"/>
      <c r="W7" s="87">
        <v>10</v>
      </c>
      <c r="X7" s="88"/>
      <c r="Y7" s="87">
        <v>11</v>
      </c>
      <c r="Z7" s="88"/>
      <c r="AA7" s="87">
        <v>12</v>
      </c>
      <c r="AB7" s="88"/>
      <c r="AC7" s="87">
        <v>13</v>
      </c>
      <c r="AD7" s="88"/>
      <c r="AE7" s="87">
        <v>14</v>
      </c>
      <c r="AF7" s="88"/>
      <c r="AG7" s="87">
        <v>15</v>
      </c>
      <c r="AH7" s="88"/>
      <c r="AI7" s="87">
        <v>16</v>
      </c>
      <c r="AJ7" s="88"/>
      <c r="AK7" s="87">
        <v>17</v>
      </c>
      <c r="AL7" s="88"/>
      <c r="AM7" s="87">
        <v>18</v>
      </c>
      <c r="AN7" s="88"/>
      <c r="AO7" s="87">
        <v>19</v>
      </c>
      <c r="AP7" s="88"/>
      <c r="AQ7" s="87">
        <v>20</v>
      </c>
      <c r="AR7" s="88"/>
      <c r="AS7" s="87">
        <v>21</v>
      </c>
      <c r="AT7" s="88"/>
      <c r="AU7" s="87">
        <v>22</v>
      </c>
      <c r="AV7" s="88"/>
      <c r="AW7" s="87">
        <v>23</v>
      </c>
      <c r="AX7" s="88"/>
      <c r="AY7" s="87">
        <v>24</v>
      </c>
      <c r="AZ7" s="88"/>
      <c r="BA7" s="87">
        <v>25</v>
      </c>
      <c r="BB7" s="88"/>
      <c r="BC7" s="87">
        <v>26</v>
      </c>
      <c r="BD7" s="88"/>
      <c r="BE7" s="87">
        <v>27</v>
      </c>
      <c r="BF7" s="88"/>
      <c r="BG7" s="87">
        <v>28</v>
      </c>
      <c r="BH7" s="88"/>
      <c r="BI7" s="87">
        <v>29</v>
      </c>
      <c r="BJ7" s="88"/>
      <c r="BK7" s="87">
        <v>30</v>
      </c>
      <c r="BL7" s="88"/>
      <c r="BM7" s="87">
        <v>31</v>
      </c>
      <c r="BN7" s="88"/>
      <c r="BO7" s="87">
        <v>32</v>
      </c>
      <c r="BP7" s="88"/>
      <c r="BQ7" s="87">
        <v>33</v>
      </c>
      <c r="BR7" s="88"/>
      <c r="BS7" s="87">
        <v>34</v>
      </c>
      <c r="BT7" s="88"/>
      <c r="BU7" s="87">
        <v>35</v>
      </c>
      <c r="BV7" s="88"/>
      <c r="BW7" s="87">
        <v>36</v>
      </c>
      <c r="BX7" s="88"/>
      <c r="BY7" s="87">
        <v>37</v>
      </c>
      <c r="BZ7" s="88"/>
      <c r="CA7" s="87">
        <v>38</v>
      </c>
      <c r="CB7" s="88"/>
      <c r="CC7" s="87">
        <v>39</v>
      </c>
      <c r="CD7" s="88"/>
      <c r="CE7" s="87">
        <v>40</v>
      </c>
      <c r="CF7" s="88"/>
      <c r="CG7" s="87">
        <v>41</v>
      </c>
      <c r="CH7" s="88"/>
      <c r="CI7" s="87">
        <v>42</v>
      </c>
      <c r="CJ7" s="88"/>
      <c r="CK7" s="87">
        <v>43</v>
      </c>
      <c r="CL7" s="88"/>
      <c r="CM7" s="87">
        <v>44</v>
      </c>
      <c r="CN7" s="88"/>
      <c r="CO7" s="87">
        <v>45</v>
      </c>
      <c r="CP7" s="88"/>
      <c r="CQ7" s="87">
        <v>46</v>
      </c>
      <c r="CR7" s="88"/>
      <c r="CS7" s="87">
        <v>47</v>
      </c>
      <c r="CT7" s="88"/>
      <c r="CU7" s="87">
        <v>48</v>
      </c>
      <c r="CV7" s="88"/>
      <c r="CW7" s="87">
        <v>49</v>
      </c>
      <c r="CX7" s="88"/>
      <c r="CY7" s="87">
        <v>50</v>
      </c>
      <c r="CZ7" s="88"/>
      <c r="DA7" s="87">
        <v>51</v>
      </c>
      <c r="DB7" s="88"/>
      <c r="DC7" s="87">
        <v>52</v>
      </c>
      <c r="DD7" s="88"/>
      <c r="DE7" s="87">
        <v>53</v>
      </c>
      <c r="DF7" s="88"/>
      <c r="DG7" s="87">
        <v>54</v>
      </c>
      <c r="DH7" s="88"/>
      <c r="DI7" s="87">
        <v>55</v>
      </c>
      <c r="DJ7" s="88"/>
      <c r="DK7" s="87">
        <v>56</v>
      </c>
      <c r="DL7" s="88"/>
      <c r="DM7" s="87">
        <v>57</v>
      </c>
      <c r="DN7" s="88"/>
      <c r="DO7" s="87">
        <v>58</v>
      </c>
      <c r="DP7" s="88"/>
      <c r="DQ7" s="87">
        <v>59</v>
      </c>
      <c r="DR7" s="88"/>
      <c r="DS7" s="87">
        <v>60</v>
      </c>
      <c r="DT7" s="88"/>
    </row>
    <row r="8" spans="1:124" x14ac:dyDescent="0.35">
      <c r="A8" s="53"/>
      <c r="B8" s="53"/>
      <c r="C8" s="56"/>
      <c r="D8" s="56"/>
      <c r="E8" s="63" t="s">
        <v>23</v>
      </c>
      <c r="F8" s="60" t="s">
        <v>2868</v>
      </c>
      <c r="G8" s="63" t="s">
        <v>23</v>
      </c>
      <c r="H8" s="60" t="s">
        <v>2868</v>
      </c>
      <c r="I8" s="63" t="s">
        <v>23</v>
      </c>
      <c r="J8" s="60" t="s">
        <v>2868</v>
      </c>
      <c r="K8" s="63" t="s">
        <v>23</v>
      </c>
      <c r="L8" s="60" t="s">
        <v>2868</v>
      </c>
      <c r="M8" s="63" t="s">
        <v>23</v>
      </c>
      <c r="N8" s="60" t="s">
        <v>2868</v>
      </c>
      <c r="O8" s="63" t="s">
        <v>23</v>
      </c>
      <c r="P8" s="60" t="s">
        <v>2868</v>
      </c>
      <c r="Q8" s="63" t="s">
        <v>23</v>
      </c>
      <c r="R8" s="60" t="s">
        <v>2868</v>
      </c>
      <c r="S8" s="63" t="s">
        <v>23</v>
      </c>
      <c r="T8" s="60" t="s">
        <v>2868</v>
      </c>
      <c r="U8" s="63" t="s">
        <v>23</v>
      </c>
      <c r="V8" s="60" t="s">
        <v>2868</v>
      </c>
      <c r="W8" s="63" t="s">
        <v>23</v>
      </c>
      <c r="X8" s="60" t="s">
        <v>2868</v>
      </c>
      <c r="Y8" s="63" t="s">
        <v>23</v>
      </c>
      <c r="Z8" s="60" t="s">
        <v>2868</v>
      </c>
      <c r="AA8" s="63" t="s">
        <v>23</v>
      </c>
      <c r="AB8" s="60" t="s">
        <v>2868</v>
      </c>
      <c r="AC8" s="63" t="s">
        <v>23</v>
      </c>
      <c r="AD8" s="60" t="s">
        <v>2868</v>
      </c>
      <c r="AE8" s="63" t="s">
        <v>23</v>
      </c>
      <c r="AF8" s="60" t="s">
        <v>2868</v>
      </c>
      <c r="AG8" s="63" t="s">
        <v>23</v>
      </c>
      <c r="AH8" s="60" t="s">
        <v>2868</v>
      </c>
      <c r="AI8" s="63" t="s">
        <v>23</v>
      </c>
      <c r="AJ8" s="60" t="s">
        <v>2868</v>
      </c>
      <c r="AK8" s="63" t="s">
        <v>23</v>
      </c>
      <c r="AL8" s="60" t="s">
        <v>2868</v>
      </c>
      <c r="AM8" s="63" t="s">
        <v>23</v>
      </c>
      <c r="AN8" s="60" t="s">
        <v>2868</v>
      </c>
      <c r="AO8" s="63" t="s">
        <v>23</v>
      </c>
      <c r="AP8" s="60" t="s">
        <v>2868</v>
      </c>
      <c r="AQ8" s="63" t="s">
        <v>23</v>
      </c>
      <c r="AR8" s="60" t="s">
        <v>2868</v>
      </c>
      <c r="AS8" s="63" t="s">
        <v>23</v>
      </c>
      <c r="AT8" s="60" t="s">
        <v>2868</v>
      </c>
      <c r="AU8" s="63" t="s">
        <v>23</v>
      </c>
      <c r="AV8" s="60" t="s">
        <v>2868</v>
      </c>
      <c r="AW8" s="63" t="s">
        <v>23</v>
      </c>
      <c r="AX8" s="60" t="s">
        <v>2868</v>
      </c>
      <c r="AY8" s="63" t="s">
        <v>23</v>
      </c>
      <c r="AZ8" s="60" t="s">
        <v>2868</v>
      </c>
      <c r="BA8" s="63" t="s">
        <v>23</v>
      </c>
      <c r="BB8" s="60" t="s">
        <v>2868</v>
      </c>
      <c r="BC8" s="63" t="s">
        <v>23</v>
      </c>
      <c r="BD8" s="60" t="s">
        <v>2868</v>
      </c>
      <c r="BE8" s="63" t="s">
        <v>23</v>
      </c>
      <c r="BF8" s="60" t="s">
        <v>2868</v>
      </c>
      <c r="BG8" s="63" t="s">
        <v>23</v>
      </c>
      <c r="BH8" s="60" t="s">
        <v>2868</v>
      </c>
      <c r="BI8" s="63" t="s">
        <v>23</v>
      </c>
      <c r="BJ8" s="60" t="s">
        <v>2868</v>
      </c>
      <c r="BK8" s="63" t="s">
        <v>23</v>
      </c>
      <c r="BL8" s="60" t="s">
        <v>2868</v>
      </c>
      <c r="BM8" s="63" t="s">
        <v>23</v>
      </c>
      <c r="BN8" s="60" t="s">
        <v>2868</v>
      </c>
      <c r="BO8" s="63" t="s">
        <v>23</v>
      </c>
      <c r="BP8" s="60" t="s">
        <v>2868</v>
      </c>
      <c r="BQ8" s="63" t="s">
        <v>23</v>
      </c>
      <c r="BR8" s="60" t="s">
        <v>2868</v>
      </c>
      <c r="BS8" s="63" t="s">
        <v>23</v>
      </c>
      <c r="BT8" s="60" t="s">
        <v>2868</v>
      </c>
      <c r="BU8" s="63" t="s">
        <v>23</v>
      </c>
      <c r="BV8" s="60" t="s">
        <v>2868</v>
      </c>
      <c r="BW8" s="63" t="s">
        <v>23</v>
      </c>
      <c r="BX8" s="60" t="s">
        <v>2868</v>
      </c>
      <c r="BY8" s="63" t="s">
        <v>23</v>
      </c>
      <c r="BZ8" s="60" t="s">
        <v>2868</v>
      </c>
      <c r="CA8" s="63" t="s">
        <v>23</v>
      </c>
      <c r="CB8" s="60" t="s">
        <v>2868</v>
      </c>
      <c r="CC8" s="63" t="s">
        <v>23</v>
      </c>
      <c r="CD8" s="60" t="s">
        <v>2868</v>
      </c>
      <c r="CE8" s="63" t="s">
        <v>23</v>
      </c>
      <c r="CF8" s="60" t="s">
        <v>2868</v>
      </c>
      <c r="CG8" s="63" t="s">
        <v>23</v>
      </c>
      <c r="CH8" s="60" t="s">
        <v>2868</v>
      </c>
      <c r="CI8" s="63" t="s">
        <v>23</v>
      </c>
      <c r="CJ8" s="60" t="s">
        <v>2868</v>
      </c>
      <c r="CK8" s="63" t="s">
        <v>23</v>
      </c>
      <c r="CL8" s="60" t="s">
        <v>2868</v>
      </c>
      <c r="CM8" s="63" t="s">
        <v>23</v>
      </c>
      <c r="CN8" s="60" t="s">
        <v>2868</v>
      </c>
      <c r="CO8" s="63" t="s">
        <v>23</v>
      </c>
      <c r="CP8" s="60" t="s">
        <v>2868</v>
      </c>
      <c r="CQ8" s="63" t="s">
        <v>23</v>
      </c>
      <c r="CR8" s="60" t="s">
        <v>2868</v>
      </c>
      <c r="CS8" s="63" t="s">
        <v>23</v>
      </c>
      <c r="CT8" s="60" t="s">
        <v>2868</v>
      </c>
      <c r="CU8" s="63" t="s">
        <v>23</v>
      </c>
      <c r="CV8" s="60" t="s">
        <v>2868</v>
      </c>
      <c r="CW8" s="63" t="s">
        <v>23</v>
      </c>
      <c r="CX8" s="60" t="s">
        <v>2868</v>
      </c>
      <c r="CY8" s="63" t="s">
        <v>23</v>
      </c>
      <c r="CZ8" s="60" t="s">
        <v>2868</v>
      </c>
      <c r="DA8" s="63" t="s">
        <v>23</v>
      </c>
      <c r="DB8" s="60" t="s">
        <v>2868</v>
      </c>
      <c r="DC8" s="63" t="s">
        <v>23</v>
      </c>
      <c r="DD8" s="60" t="s">
        <v>2868</v>
      </c>
      <c r="DE8" s="63" t="s">
        <v>23</v>
      </c>
      <c r="DF8" s="60" t="s">
        <v>2868</v>
      </c>
      <c r="DG8" s="63" t="s">
        <v>23</v>
      </c>
      <c r="DH8" s="60" t="s">
        <v>2868</v>
      </c>
      <c r="DI8" s="63" t="s">
        <v>23</v>
      </c>
      <c r="DJ8" s="60" t="s">
        <v>2868</v>
      </c>
      <c r="DK8" s="63" t="s">
        <v>23</v>
      </c>
      <c r="DL8" s="60" t="s">
        <v>2868</v>
      </c>
      <c r="DM8" s="63" t="s">
        <v>23</v>
      </c>
      <c r="DN8" s="60" t="s">
        <v>2868</v>
      </c>
      <c r="DO8" s="63" t="s">
        <v>23</v>
      </c>
      <c r="DP8" s="60" t="s">
        <v>2868</v>
      </c>
      <c r="DQ8" s="63" t="s">
        <v>23</v>
      </c>
      <c r="DR8" s="60" t="s">
        <v>2868</v>
      </c>
      <c r="DS8" s="63" t="s">
        <v>23</v>
      </c>
      <c r="DT8" s="66" t="s">
        <v>2868</v>
      </c>
    </row>
    <row r="9" spans="1:124" x14ac:dyDescent="0.35">
      <c r="A9" s="84" t="s">
        <v>29</v>
      </c>
      <c r="B9" s="69" t="s">
        <v>2869</v>
      </c>
      <c r="C9" s="70">
        <f>Orçamento!$K$9</f>
        <v>237397.35</v>
      </c>
      <c r="D9" s="71">
        <f>ROUND($C$9/$C$72,5)</f>
        <v>1.414E-2</v>
      </c>
      <c r="E9" s="72">
        <v>0.4</v>
      </c>
      <c r="F9" s="70">
        <f>E9*$C9</f>
        <v>94958.94</v>
      </c>
      <c r="G9" s="72">
        <v>0.5</v>
      </c>
      <c r="H9" s="70">
        <f>G9*$C9</f>
        <v>118698.675</v>
      </c>
      <c r="I9" s="72">
        <v>0.1</v>
      </c>
      <c r="J9" s="70">
        <f>I9*$C9</f>
        <v>23739.735000000001</v>
      </c>
      <c r="K9" s="72"/>
      <c r="L9" s="70">
        <f>K9*$C9</f>
        <v>0</v>
      </c>
      <c r="M9" s="72"/>
      <c r="N9" s="70">
        <f>M9*$C9</f>
        <v>0</v>
      </c>
      <c r="O9" s="72"/>
      <c r="P9" s="70">
        <f>O9*$C9</f>
        <v>0</v>
      </c>
      <c r="Q9" s="72"/>
      <c r="R9" s="70">
        <f>Q9*$C9</f>
        <v>0</v>
      </c>
      <c r="S9" s="72"/>
      <c r="T9" s="70">
        <f>S9*$C9</f>
        <v>0</v>
      </c>
      <c r="U9" s="72"/>
      <c r="V9" s="70">
        <f>U9*$C9</f>
        <v>0</v>
      </c>
      <c r="W9" s="72"/>
      <c r="X9" s="70">
        <f>W9*$C9</f>
        <v>0</v>
      </c>
      <c r="Y9" s="72"/>
      <c r="Z9" s="70">
        <f>Y9*$C9</f>
        <v>0</v>
      </c>
      <c r="AA9" s="72"/>
      <c r="AB9" s="70">
        <f>AA9*$C9</f>
        <v>0</v>
      </c>
      <c r="AC9" s="72"/>
      <c r="AD9" s="70">
        <f>AC9*$C9</f>
        <v>0</v>
      </c>
      <c r="AE9" s="72"/>
      <c r="AF9" s="70">
        <f>AE9*$C9</f>
        <v>0</v>
      </c>
      <c r="AG9" s="72"/>
      <c r="AH9" s="70">
        <f>AG9*$C9</f>
        <v>0</v>
      </c>
      <c r="AI9" s="72"/>
      <c r="AJ9" s="70">
        <f>AI9*$C9</f>
        <v>0</v>
      </c>
      <c r="AK9" s="72"/>
      <c r="AL9" s="70">
        <f>AK9*$C9</f>
        <v>0</v>
      </c>
      <c r="AM9" s="72"/>
      <c r="AN9" s="70">
        <f>AM9*$C9</f>
        <v>0</v>
      </c>
      <c r="AO9" s="72"/>
      <c r="AP9" s="70">
        <f>AO9*$C9</f>
        <v>0</v>
      </c>
      <c r="AQ9" s="72"/>
      <c r="AR9" s="70">
        <f>AQ9*$C9</f>
        <v>0</v>
      </c>
      <c r="AS9" s="72"/>
      <c r="AT9" s="70">
        <f>AS9*$C9</f>
        <v>0</v>
      </c>
      <c r="AU9" s="72"/>
      <c r="AV9" s="70">
        <f>AU9*$C9</f>
        <v>0</v>
      </c>
      <c r="AW9" s="72"/>
      <c r="AX9" s="70">
        <f>AW9*$C9</f>
        <v>0</v>
      </c>
      <c r="AY9" s="72"/>
      <c r="AZ9" s="70">
        <f>AY9*$C9</f>
        <v>0</v>
      </c>
      <c r="BA9" s="72"/>
      <c r="BB9" s="70">
        <f>BA9*$C9</f>
        <v>0</v>
      </c>
      <c r="BC9" s="72"/>
      <c r="BD9" s="70">
        <f>BC9*$C9</f>
        <v>0</v>
      </c>
      <c r="BE9" s="72"/>
      <c r="BF9" s="70">
        <f>BE9*$C9</f>
        <v>0</v>
      </c>
      <c r="BG9" s="72"/>
      <c r="BH9" s="70">
        <f>BG9*$C9</f>
        <v>0</v>
      </c>
      <c r="BI9" s="72"/>
      <c r="BJ9" s="70">
        <f>BI9*$C9</f>
        <v>0</v>
      </c>
      <c r="BK9" s="72"/>
      <c r="BL9" s="70">
        <f>BK9*$C9</f>
        <v>0</v>
      </c>
      <c r="BM9" s="72"/>
      <c r="BN9" s="70">
        <f>BM9*$C9</f>
        <v>0</v>
      </c>
      <c r="BO9" s="72"/>
      <c r="BP9" s="70">
        <f>BO9*$C9</f>
        <v>0</v>
      </c>
      <c r="BQ9" s="72"/>
      <c r="BR9" s="70">
        <f>BQ9*$C9</f>
        <v>0</v>
      </c>
      <c r="BS9" s="72"/>
      <c r="BT9" s="70">
        <f>BS9*$C9</f>
        <v>0</v>
      </c>
      <c r="BU9" s="72"/>
      <c r="BV9" s="70">
        <f>BU9*$C9</f>
        <v>0</v>
      </c>
      <c r="BW9" s="72"/>
      <c r="BX9" s="70">
        <f>BW9*$C9</f>
        <v>0</v>
      </c>
      <c r="BY9" s="72"/>
      <c r="BZ9" s="70">
        <f>BY9*$C9</f>
        <v>0</v>
      </c>
      <c r="CA9" s="72"/>
      <c r="CB9" s="70">
        <f>CA9*$C9</f>
        <v>0</v>
      </c>
      <c r="CC9" s="72"/>
      <c r="CD9" s="70">
        <f>CC9*$C9</f>
        <v>0</v>
      </c>
      <c r="CE9" s="72"/>
      <c r="CF9" s="70">
        <f>CE9*$C9</f>
        <v>0</v>
      </c>
      <c r="CG9" s="72"/>
      <c r="CH9" s="70">
        <f>CG9*$C9</f>
        <v>0</v>
      </c>
      <c r="CI9" s="72"/>
      <c r="CJ9" s="70">
        <f>CI9*$C9</f>
        <v>0</v>
      </c>
      <c r="CK9" s="72"/>
      <c r="CL9" s="70">
        <f>CK9*$C9</f>
        <v>0</v>
      </c>
      <c r="CM9" s="72"/>
      <c r="CN9" s="70">
        <f>CM9*$C9</f>
        <v>0</v>
      </c>
      <c r="CO9" s="72"/>
      <c r="CP9" s="70">
        <f>CO9*$C9</f>
        <v>0</v>
      </c>
      <c r="CQ9" s="72"/>
      <c r="CR9" s="70">
        <f>CQ9*$C9</f>
        <v>0</v>
      </c>
      <c r="CS9" s="72"/>
      <c r="CT9" s="70">
        <f>CS9*$C9</f>
        <v>0</v>
      </c>
      <c r="CU9" s="72"/>
      <c r="CV9" s="70">
        <f>CU9*$C9</f>
        <v>0</v>
      </c>
      <c r="CW9" s="72"/>
      <c r="CX9" s="70">
        <f>CW9*$C9</f>
        <v>0</v>
      </c>
      <c r="CY9" s="72"/>
      <c r="CZ9" s="70">
        <f>CY9*$C9</f>
        <v>0</v>
      </c>
      <c r="DA9" s="72"/>
      <c r="DB9" s="70">
        <f>DA9*$C9</f>
        <v>0</v>
      </c>
      <c r="DC9" s="72"/>
      <c r="DD9" s="70">
        <f>DC9*$C9</f>
        <v>0</v>
      </c>
      <c r="DE9" s="72"/>
      <c r="DF9" s="70">
        <f>DE9*$C9</f>
        <v>0</v>
      </c>
      <c r="DG9" s="72"/>
      <c r="DH9" s="70">
        <f>DG9*$C9</f>
        <v>0</v>
      </c>
      <c r="DI9" s="72"/>
      <c r="DJ9" s="70">
        <f>DI9*$C9</f>
        <v>0</v>
      </c>
      <c r="DK9" s="72"/>
      <c r="DL9" s="70">
        <f>DK9*$C9</f>
        <v>0</v>
      </c>
      <c r="DM9" s="72"/>
      <c r="DN9" s="70">
        <f>DM9*$C9</f>
        <v>0</v>
      </c>
      <c r="DO9" s="72"/>
      <c r="DP9" s="70">
        <f>DO9*$C9</f>
        <v>0</v>
      </c>
      <c r="DQ9" s="72"/>
      <c r="DR9" s="70">
        <f>DQ9*$C9</f>
        <v>0</v>
      </c>
      <c r="DS9" s="72"/>
      <c r="DT9" s="73">
        <f>DS9*$C9</f>
        <v>0</v>
      </c>
    </row>
    <row r="10" spans="1:124" x14ac:dyDescent="0.35">
      <c r="A10" s="85" t="s">
        <v>65</v>
      </c>
      <c r="B10" s="74" t="s">
        <v>2870</v>
      </c>
      <c r="C10" s="75">
        <f>Orçamento!$K$19</f>
        <v>16161.650000000001</v>
      </c>
      <c r="D10" s="76">
        <f>ROUND($C$10/$C$72,5)</f>
        <v>9.6000000000000002E-4</v>
      </c>
      <c r="E10" s="77">
        <v>0.75</v>
      </c>
      <c r="F10" s="75">
        <f>E10*$C10</f>
        <v>12121.237500000001</v>
      </c>
      <c r="G10" s="77">
        <v>0.25</v>
      </c>
      <c r="H10" s="75">
        <f>G10*$C10</f>
        <v>4040.4125000000004</v>
      </c>
      <c r="I10" s="77"/>
      <c r="J10" s="75">
        <f>I10*$C10</f>
        <v>0</v>
      </c>
      <c r="K10" s="77"/>
      <c r="L10" s="75">
        <f>K10*$C10</f>
        <v>0</v>
      </c>
      <c r="M10" s="77"/>
      <c r="N10" s="75">
        <f>M10*$C10</f>
        <v>0</v>
      </c>
      <c r="O10" s="77"/>
      <c r="P10" s="75">
        <f>O10*$C10</f>
        <v>0</v>
      </c>
      <c r="Q10" s="77"/>
      <c r="R10" s="75">
        <f>Q10*$C10</f>
        <v>0</v>
      </c>
      <c r="S10" s="77"/>
      <c r="T10" s="75">
        <f>S10*$C10</f>
        <v>0</v>
      </c>
      <c r="U10" s="77"/>
      <c r="V10" s="75">
        <f>U10*$C10</f>
        <v>0</v>
      </c>
      <c r="W10" s="77"/>
      <c r="X10" s="75">
        <f>W10*$C10</f>
        <v>0</v>
      </c>
      <c r="Y10" s="77"/>
      <c r="Z10" s="75">
        <f>Y10*$C10</f>
        <v>0</v>
      </c>
      <c r="AA10" s="77"/>
      <c r="AB10" s="75">
        <f>AA10*$C10</f>
        <v>0</v>
      </c>
      <c r="AC10" s="77"/>
      <c r="AD10" s="75">
        <f>AC10*$C10</f>
        <v>0</v>
      </c>
      <c r="AE10" s="77"/>
      <c r="AF10" s="75">
        <f>AE10*$C10</f>
        <v>0</v>
      </c>
      <c r="AG10" s="77"/>
      <c r="AH10" s="75">
        <f>AG10*$C10</f>
        <v>0</v>
      </c>
      <c r="AI10" s="77"/>
      <c r="AJ10" s="75">
        <f>AI10*$C10</f>
        <v>0</v>
      </c>
      <c r="AK10" s="77"/>
      <c r="AL10" s="75">
        <f>AK10*$C10</f>
        <v>0</v>
      </c>
      <c r="AM10" s="77"/>
      <c r="AN10" s="75">
        <f>AM10*$C10</f>
        <v>0</v>
      </c>
      <c r="AO10" s="77"/>
      <c r="AP10" s="75">
        <f>AO10*$C10</f>
        <v>0</v>
      </c>
      <c r="AQ10" s="77"/>
      <c r="AR10" s="75">
        <f>AQ10*$C10</f>
        <v>0</v>
      </c>
      <c r="AS10" s="77"/>
      <c r="AT10" s="75">
        <f>AS10*$C10</f>
        <v>0</v>
      </c>
      <c r="AU10" s="77"/>
      <c r="AV10" s="75">
        <f>AU10*$C10</f>
        <v>0</v>
      </c>
      <c r="AW10" s="77"/>
      <c r="AX10" s="75">
        <f>AW10*$C10</f>
        <v>0</v>
      </c>
      <c r="AY10" s="77"/>
      <c r="AZ10" s="75">
        <f>AY10*$C10</f>
        <v>0</v>
      </c>
      <c r="BA10" s="77"/>
      <c r="BB10" s="75">
        <f>BA10*$C10</f>
        <v>0</v>
      </c>
      <c r="BC10" s="77"/>
      <c r="BD10" s="75">
        <f>BC10*$C10</f>
        <v>0</v>
      </c>
      <c r="BE10" s="77"/>
      <c r="BF10" s="75">
        <f>BE10*$C10</f>
        <v>0</v>
      </c>
      <c r="BG10" s="77"/>
      <c r="BH10" s="75">
        <f>BG10*$C10</f>
        <v>0</v>
      </c>
      <c r="BI10" s="77"/>
      <c r="BJ10" s="75">
        <f>BI10*$C10</f>
        <v>0</v>
      </c>
      <c r="BK10" s="77"/>
      <c r="BL10" s="75">
        <f>BK10*$C10</f>
        <v>0</v>
      </c>
      <c r="BM10" s="77"/>
      <c r="BN10" s="75">
        <f>BM10*$C10</f>
        <v>0</v>
      </c>
      <c r="BO10" s="77"/>
      <c r="BP10" s="75">
        <f>BO10*$C10</f>
        <v>0</v>
      </c>
      <c r="BQ10" s="77"/>
      <c r="BR10" s="75">
        <f>BQ10*$C10</f>
        <v>0</v>
      </c>
      <c r="BS10" s="77"/>
      <c r="BT10" s="75">
        <f>BS10*$C10</f>
        <v>0</v>
      </c>
      <c r="BU10" s="77"/>
      <c r="BV10" s="75">
        <f>BU10*$C10</f>
        <v>0</v>
      </c>
      <c r="BW10" s="77"/>
      <c r="BX10" s="75">
        <f>BW10*$C10</f>
        <v>0</v>
      </c>
      <c r="BY10" s="77"/>
      <c r="BZ10" s="75">
        <f>BY10*$C10</f>
        <v>0</v>
      </c>
      <c r="CA10" s="77"/>
      <c r="CB10" s="75">
        <f>CA10*$C10</f>
        <v>0</v>
      </c>
      <c r="CC10" s="77"/>
      <c r="CD10" s="75">
        <f>CC10*$C10</f>
        <v>0</v>
      </c>
      <c r="CE10" s="77"/>
      <c r="CF10" s="75">
        <f>CE10*$C10</f>
        <v>0</v>
      </c>
      <c r="CG10" s="77"/>
      <c r="CH10" s="75">
        <f>CG10*$C10</f>
        <v>0</v>
      </c>
      <c r="CI10" s="77"/>
      <c r="CJ10" s="75">
        <f>CI10*$C10</f>
        <v>0</v>
      </c>
      <c r="CK10" s="77"/>
      <c r="CL10" s="75">
        <f>CK10*$C10</f>
        <v>0</v>
      </c>
      <c r="CM10" s="77"/>
      <c r="CN10" s="75">
        <f>CM10*$C10</f>
        <v>0</v>
      </c>
      <c r="CO10" s="77"/>
      <c r="CP10" s="75">
        <f>CO10*$C10</f>
        <v>0</v>
      </c>
      <c r="CQ10" s="77"/>
      <c r="CR10" s="75">
        <f>CQ10*$C10</f>
        <v>0</v>
      </c>
      <c r="CS10" s="77"/>
      <c r="CT10" s="75">
        <f>CS10*$C10</f>
        <v>0</v>
      </c>
      <c r="CU10" s="77"/>
      <c r="CV10" s="75">
        <f>CU10*$C10</f>
        <v>0</v>
      </c>
      <c r="CW10" s="77"/>
      <c r="CX10" s="75">
        <f>CW10*$C10</f>
        <v>0</v>
      </c>
      <c r="CY10" s="77"/>
      <c r="CZ10" s="75">
        <f>CY10*$C10</f>
        <v>0</v>
      </c>
      <c r="DA10" s="77"/>
      <c r="DB10" s="75">
        <f>DA10*$C10</f>
        <v>0</v>
      </c>
      <c r="DC10" s="77"/>
      <c r="DD10" s="75">
        <f>DC10*$C10</f>
        <v>0</v>
      </c>
      <c r="DE10" s="77"/>
      <c r="DF10" s="75">
        <f>DE10*$C10</f>
        <v>0</v>
      </c>
      <c r="DG10" s="77"/>
      <c r="DH10" s="75">
        <f>DG10*$C10</f>
        <v>0</v>
      </c>
      <c r="DI10" s="77"/>
      <c r="DJ10" s="75">
        <f>DI10*$C10</f>
        <v>0</v>
      </c>
      <c r="DK10" s="77"/>
      <c r="DL10" s="75">
        <f>DK10*$C10</f>
        <v>0</v>
      </c>
      <c r="DM10" s="77"/>
      <c r="DN10" s="75">
        <f>DM10*$C10</f>
        <v>0</v>
      </c>
      <c r="DO10" s="77"/>
      <c r="DP10" s="75">
        <f>DO10*$C10</f>
        <v>0</v>
      </c>
      <c r="DQ10" s="77"/>
      <c r="DR10" s="75">
        <f>DQ10*$C10</f>
        <v>0</v>
      </c>
      <c r="DS10" s="77"/>
      <c r="DT10" s="78">
        <f>DS10*$C10</f>
        <v>0</v>
      </c>
    </row>
    <row r="11" spans="1:124" x14ac:dyDescent="0.35">
      <c r="A11" s="85" t="s">
        <v>87</v>
      </c>
      <c r="B11" s="74" t="s">
        <v>2871</v>
      </c>
      <c r="C11" s="75">
        <f>Orçamento!$K$26</f>
        <v>3644.75</v>
      </c>
      <c r="D11" s="76">
        <f>ROUND($C$11/$C$72,5)</f>
        <v>2.2000000000000001E-4</v>
      </c>
      <c r="E11" s="77"/>
      <c r="F11" s="75">
        <f>E11*$C11</f>
        <v>0</v>
      </c>
      <c r="G11" s="77"/>
      <c r="H11" s="75">
        <f>G11*$C11</f>
        <v>0</v>
      </c>
      <c r="I11" s="77">
        <v>1</v>
      </c>
      <c r="J11" s="75">
        <f>I11*$C11</f>
        <v>3644.75</v>
      </c>
      <c r="K11" s="77"/>
      <c r="L11" s="75">
        <f>K11*$C11</f>
        <v>0</v>
      </c>
      <c r="M11" s="77"/>
      <c r="N11" s="75">
        <f>M11*$C11</f>
        <v>0</v>
      </c>
      <c r="O11" s="77"/>
      <c r="P11" s="75">
        <f>O11*$C11</f>
        <v>0</v>
      </c>
      <c r="Q11" s="77"/>
      <c r="R11" s="75">
        <f>Q11*$C11</f>
        <v>0</v>
      </c>
      <c r="S11" s="77"/>
      <c r="T11" s="75">
        <f>S11*$C11</f>
        <v>0</v>
      </c>
      <c r="U11" s="77"/>
      <c r="V11" s="75">
        <f>U11*$C11</f>
        <v>0</v>
      </c>
      <c r="W11" s="77"/>
      <c r="X11" s="75">
        <f>W11*$C11</f>
        <v>0</v>
      </c>
      <c r="Y11" s="77"/>
      <c r="Z11" s="75">
        <f>Y11*$C11</f>
        <v>0</v>
      </c>
      <c r="AA11" s="77"/>
      <c r="AB11" s="75">
        <f>AA11*$C11</f>
        <v>0</v>
      </c>
      <c r="AC11" s="77"/>
      <c r="AD11" s="75">
        <f>AC11*$C11</f>
        <v>0</v>
      </c>
      <c r="AE11" s="77"/>
      <c r="AF11" s="75">
        <f>AE11*$C11</f>
        <v>0</v>
      </c>
      <c r="AG11" s="77"/>
      <c r="AH11" s="75">
        <f>AG11*$C11</f>
        <v>0</v>
      </c>
      <c r="AI11" s="77"/>
      <c r="AJ11" s="75">
        <f>AI11*$C11</f>
        <v>0</v>
      </c>
      <c r="AK11" s="77"/>
      <c r="AL11" s="75">
        <f>AK11*$C11</f>
        <v>0</v>
      </c>
      <c r="AM11" s="77"/>
      <c r="AN11" s="75">
        <f>AM11*$C11</f>
        <v>0</v>
      </c>
      <c r="AO11" s="77"/>
      <c r="AP11" s="75">
        <f>AO11*$C11</f>
        <v>0</v>
      </c>
      <c r="AQ11" s="77"/>
      <c r="AR11" s="75">
        <f>AQ11*$C11</f>
        <v>0</v>
      </c>
      <c r="AS11" s="77"/>
      <c r="AT11" s="75">
        <f>AS11*$C11</f>
        <v>0</v>
      </c>
      <c r="AU11" s="77"/>
      <c r="AV11" s="75">
        <f>AU11*$C11</f>
        <v>0</v>
      </c>
      <c r="AW11" s="77"/>
      <c r="AX11" s="75">
        <f>AW11*$C11</f>
        <v>0</v>
      </c>
      <c r="AY11" s="77"/>
      <c r="AZ11" s="75">
        <f>AY11*$C11</f>
        <v>0</v>
      </c>
      <c r="BA11" s="77"/>
      <c r="BB11" s="75">
        <f>BA11*$C11</f>
        <v>0</v>
      </c>
      <c r="BC11" s="77"/>
      <c r="BD11" s="75">
        <f>BC11*$C11</f>
        <v>0</v>
      </c>
      <c r="BE11" s="77"/>
      <c r="BF11" s="75">
        <f>BE11*$C11</f>
        <v>0</v>
      </c>
      <c r="BG11" s="77"/>
      <c r="BH11" s="75">
        <f>BG11*$C11</f>
        <v>0</v>
      </c>
      <c r="BI11" s="77"/>
      <c r="BJ11" s="75">
        <f>BI11*$C11</f>
        <v>0</v>
      </c>
      <c r="BK11" s="77"/>
      <c r="BL11" s="75">
        <f>BK11*$C11</f>
        <v>0</v>
      </c>
      <c r="BM11" s="77"/>
      <c r="BN11" s="75">
        <f>BM11*$C11</f>
        <v>0</v>
      </c>
      <c r="BO11" s="77"/>
      <c r="BP11" s="75">
        <f>BO11*$C11</f>
        <v>0</v>
      </c>
      <c r="BQ11" s="77"/>
      <c r="BR11" s="75">
        <f>BQ11*$C11</f>
        <v>0</v>
      </c>
      <c r="BS11" s="77"/>
      <c r="BT11" s="75">
        <f>BS11*$C11</f>
        <v>0</v>
      </c>
      <c r="BU11" s="77"/>
      <c r="BV11" s="75">
        <f>BU11*$C11</f>
        <v>0</v>
      </c>
      <c r="BW11" s="77"/>
      <c r="BX11" s="75">
        <f>BW11*$C11</f>
        <v>0</v>
      </c>
      <c r="BY11" s="77"/>
      <c r="BZ11" s="75">
        <f>BY11*$C11</f>
        <v>0</v>
      </c>
      <c r="CA11" s="77"/>
      <c r="CB11" s="75">
        <f>CA11*$C11</f>
        <v>0</v>
      </c>
      <c r="CC11" s="77"/>
      <c r="CD11" s="75">
        <f>CC11*$C11</f>
        <v>0</v>
      </c>
      <c r="CE11" s="77"/>
      <c r="CF11" s="75">
        <f>CE11*$C11</f>
        <v>0</v>
      </c>
      <c r="CG11" s="77"/>
      <c r="CH11" s="75">
        <f>CG11*$C11</f>
        <v>0</v>
      </c>
      <c r="CI11" s="77"/>
      <c r="CJ11" s="75">
        <f>CI11*$C11</f>
        <v>0</v>
      </c>
      <c r="CK11" s="77"/>
      <c r="CL11" s="75">
        <f>CK11*$C11</f>
        <v>0</v>
      </c>
      <c r="CM11" s="77"/>
      <c r="CN11" s="75">
        <f>CM11*$C11</f>
        <v>0</v>
      </c>
      <c r="CO11" s="77"/>
      <c r="CP11" s="75">
        <f>CO11*$C11</f>
        <v>0</v>
      </c>
      <c r="CQ11" s="77"/>
      <c r="CR11" s="75">
        <f>CQ11*$C11</f>
        <v>0</v>
      </c>
      <c r="CS11" s="77"/>
      <c r="CT11" s="75">
        <f>CS11*$C11</f>
        <v>0</v>
      </c>
      <c r="CU11" s="77"/>
      <c r="CV11" s="75">
        <f>CU11*$C11</f>
        <v>0</v>
      </c>
      <c r="CW11" s="77"/>
      <c r="CX11" s="75">
        <f>CW11*$C11</f>
        <v>0</v>
      </c>
      <c r="CY11" s="77"/>
      <c r="CZ11" s="75">
        <f>CY11*$C11</f>
        <v>0</v>
      </c>
      <c r="DA11" s="77"/>
      <c r="DB11" s="75">
        <f>DA11*$C11</f>
        <v>0</v>
      </c>
      <c r="DC11" s="77"/>
      <c r="DD11" s="75">
        <f>DC11*$C11</f>
        <v>0</v>
      </c>
      <c r="DE11" s="77"/>
      <c r="DF11" s="75">
        <f>DE11*$C11</f>
        <v>0</v>
      </c>
      <c r="DG11" s="77"/>
      <c r="DH11" s="75">
        <f>DG11*$C11</f>
        <v>0</v>
      </c>
      <c r="DI11" s="77"/>
      <c r="DJ11" s="75">
        <f>DI11*$C11</f>
        <v>0</v>
      </c>
      <c r="DK11" s="77"/>
      <c r="DL11" s="75">
        <f>DK11*$C11</f>
        <v>0</v>
      </c>
      <c r="DM11" s="77"/>
      <c r="DN11" s="75">
        <f>DM11*$C11</f>
        <v>0</v>
      </c>
      <c r="DO11" s="77"/>
      <c r="DP11" s="75">
        <f>DO11*$C11</f>
        <v>0</v>
      </c>
      <c r="DQ11" s="77"/>
      <c r="DR11" s="75">
        <f>DQ11*$C11</f>
        <v>0</v>
      </c>
      <c r="DS11" s="77"/>
      <c r="DT11" s="78">
        <f>DS11*$C11</f>
        <v>0</v>
      </c>
    </row>
    <row r="12" spans="1:124" x14ac:dyDescent="0.35">
      <c r="A12" s="85" t="s">
        <v>97</v>
      </c>
      <c r="B12" s="74" t="s">
        <v>2872</v>
      </c>
      <c r="C12" s="75">
        <f>Orçamento!$K$30</f>
        <v>122852.67000000001</v>
      </c>
      <c r="D12" s="76">
        <f>ROUND($C$12/$C$72,5)</f>
        <v>7.3200000000000001E-3</v>
      </c>
      <c r="E12" s="77">
        <v>0.75</v>
      </c>
      <c r="F12" s="75">
        <f>E12*$C12</f>
        <v>92139.502500000002</v>
      </c>
      <c r="G12" s="77">
        <v>0.25</v>
      </c>
      <c r="H12" s="75">
        <f>G12*$C12</f>
        <v>30713.167500000003</v>
      </c>
      <c r="I12" s="77"/>
      <c r="J12" s="75">
        <f>I12*$C12</f>
        <v>0</v>
      </c>
      <c r="K12" s="77"/>
      <c r="L12" s="75">
        <f>K12*$C12</f>
        <v>0</v>
      </c>
      <c r="M12" s="77"/>
      <c r="N12" s="75">
        <f>M12*$C12</f>
        <v>0</v>
      </c>
      <c r="O12" s="77"/>
      <c r="P12" s="75">
        <f>O12*$C12</f>
        <v>0</v>
      </c>
      <c r="Q12" s="77"/>
      <c r="R12" s="75">
        <f>Q12*$C12</f>
        <v>0</v>
      </c>
      <c r="S12" s="77"/>
      <c r="T12" s="75">
        <f>S12*$C12</f>
        <v>0</v>
      </c>
      <c r="U12" s="77"/>
      <c r="V12" s="75">
        <f>U12*$C12</f>
        <v>0</v>
      </c>
      <c r="W12" s="77"/>
      <c r="X12" s="75">
        <f>W12*$C12</f>
        <v>0</v>
      </c>
      <c r="Y12" s="77"/>
      <c r="Z12" s="75">
        <f>Y12*$C12</f>
        <v>0</v>
      </c>
      <c r="AA12" s="77"/>
      <c r="AB12" s="75">
        <f>AA12*$C12</f>
        <v>0</v>
      </c>
      <c r="AC12" s="77"/>
      <c r="AD12" s="75">
        <f>AC12*$C12</f>
        <v>0</v>
      </c>
      <c r="AE12" s="77"/>
      <c r="AF12" s="75">
        <f>AE12*$C12</f>
        <v>0</v>
      </c>
      <c r="AG12" s="77"/>
      <c r="AH12" s="75">
        <f>AG12*$C12</f>
        <v>0</v>
      </c>
      <c r="AI12" s="77"/>
      <c r="AJ12" s="75">
        <f>AI12*$C12</f>
        <v>0</v>
      </c>
      <c r="AK12" s="77"/>
      <c r="AL12" s="75">
        <f>AK12*$C12</f>
        <v>0</v>
      </c>
      <c r="AM12" s="77"/>
      <c r="AN12" s="75">
        <f>AM12*$C12</f>
        <v>0</v>
      </c>
      <c r="AO12" s="77"/>
      <c r="AP12" s="75">
        <f>AO12*$C12</f>
        <v>0</v>
      </c>
      <c r="AQ12" s="77"/>
      <c r="AR12" s="75">
        <f>AQ12*$C12</f>
        <v>0</v>
      </c>
      <c r="AS12" s="77"/>
      <c r="AT12" s="75">
        <f>AS12*$C12</f>
        <v>0</v>
      </c>
      <c r="AU12" s="77"/>
      <c r="AV12" s="75">
        <f>AU12*$C12</f>
        <v>0</v>
      </c>
      <c r="AW12" s="77"/>
      <c r="AX12" s="75">
        <f>AW12*$C12</f>
        <v>0</v>
      </c>
      <c r="AY12" s="77"/>
      <c r="AZ12" s="75">
        <f>AY12*$C12</f>
        <v>0</v>
      </c>
      <c r="BA12" s="77"/>
      <c r="BB12" s="75">
        <f>BA12*$C12</f>
        <v>0</v>
      </c>
      <c r="BC12" s="77"/>
      <c r="BD12" s="75">
        <f>BC12*$C12</f>
        <v>0</v>
      </c>
      <c r="BE12" s="77"/>
      <c r="BF12" s="75">
        <f>BE12*$C12</f>
        <v>0</v>
      </c>
      <c r="BG12" s="77"/>
      <c r="BH12" s="75">
        <f>BG12*$C12</f>
        <v>0</v>
      </c>
      <c r="BI12" s="77"/>
      <c r="BJ12" s="75">
        <f>BI12*$C12</f>
        <v>0</v>
      </c>
      <c r="BK12" s="77"/>
      <c r="BL12" s="75">
        <f>BK12*$C12</f>
        <v>0</v>
      </c>
      <c r="BM12" s="77"/>
      <c r="BN12" s="75">
        <f>BM12*$C12</f>
        <v>0</v>
      </c>
      <c r="BO12" s="77"/>
      <c r="BP12" s="75">
        <f>BO12*$C12</f>
        <v>0</v>
      </c>
      <c r="BQ12" s="77"/>
      <c r="BR12" s="75">
        <f>BQ12*$C12</f>
        <v>0</v>
      </c>
      <c r="BS12" s="77"/>
      <c r="BT12" s="75">
        <f>BS12*$C12</f>
        <v>0</v>
      </c>
      <c r="BU12" s="77"/>
      <c r="BV12" s="75">
        <f>BU12*$C12</f>
        <v>0</v>
      </c>
      <c r="BW12" s="77"/>
      <c r="BX12" s="75">
        <f>BW12*$C12</f>
        <v>0</v>
      </c>
      <c r="BY12" s="77"/>
      <c r="BZ12" s="75">
        <f>BY12*$C12</f>
        <v>0</v>
      </c>
      <c r="CA12" s="77"/>
      <c r="CB12" s="75">
        <f>CA12*$C12</f>
        <v>0</v>
      </c>
      <c r="CC12" s="77"/>
      <c r="CD12" s="75">
        <f>CC12*$C12</f>
        <v>0</v>
      </c>
      <c r="CE12" s="77"/>
      <c r="CF12" s="75">
        <f>CE12*$C12</f>
        <v>0</v>
      </c>
      <c r="CG12" s="77"/>
      <c r="CH12" s="75">
        <f>CG12*$C12</f>
        <v>0</v>
      </c>
      <c r="CI12" s="77"/>
      <c r="CJ12" s="75">
        <f>CI12*$C12</f>
        <v>0</v>
      </c>
      <c r="CK12" s="77"/>
      <c r="CL12" s="75">
        <f>CK12*$C12</f>
        <v>0</v>
      </c>
      <c r="CM12" s="77"/>
      <c r="CN12" s="75">
        <f>CM12*$C12</f>
        <v>0</v>
      </c>
      <c r="CO12" s="77"/>
      <c r="CP12" s="75">
        <f>CO12*$C12</f>
        <v>0</v>
      </c>
      <c r="CQ12" s="77"/>
      <c r="CR12" s="75">
        <f>CQ12*$C12</f>
        <v>0</v>
      </c>
      <c r="CS12" s="77"/>
      <c r="CT12" s="75">
        <f>CS12*$C12</f>
        <v>0</v>
      </c>
      <c r="CU12" s="77"/>
      <c r="CV12" s="75">
        <f>CU12*$C12</f>
        <v>0</v>
      </c>
      <c r="CW12" s="77"/>
      <c r="CX12" s="75">
        <f>CW12*$C12</f>
        <v>0</v>
      </c>
      <c r="CY12" s="77"/>
      <c r="CZ12" s="75">
        <f>CY12*$C12</f>
        <v>0</v>
      </c>
      <c r="DA12" s="77"/>
      <c r="DB12" s="75">
        <f>DA12*$C12</f>
        <v>0</v>
      </c>
      <c r="DC12" s="77"/>
      <c r="DD12" s="75">
        <f>DC12*$C12</f>
        <v>0</v>
      </c>
      <c r="DE12" s="77"/>
      <c r="DF12" s="75">
        <f>DE12*$C12</f>
        <v>0</v>
      </c>
      <c r="DG12" s="77"/>
      <c r="DH12" s="75">
        <f>DG12*$C12</f>
        <v>0</v>
      </c>
      <c r="DI12" s="77"/>
      <c r="DJ12" s="75">
        <f>DI12*$C12</f>
        <v>0</v>
      </c>
      <c r="DK12" s="77"/>
      <c r="DL12" s="75">
        <f>DK12*$C12</f>
        <v>0</v>
      </c>
      <c r="DM12" s="77"/>
      <c r="DN12" s="75">
        <f>DM12*$C12</f>
        <v>0</v>
      </c>
      <c r="DO12" s="77"/>
      <c r="DP12" s="75">
        <f>DO12*$C12</f>
        <v>0</v>
      </c>
      <c r="DQ12" s="77"/>
      <c r="DR12" s="75">
        <f>DQ12*$C12</f>
        <v>0</v>
      </c>
      <c r="DS12" s="77"/>
      <c r="DT12" s="78">
        <f>DS12*$C12</f>
        <v>0</v>
      </c>
    </row>
    <row r="13" spans="1:124" x14ac:dyDescent="0.35">
      <c r="A13" s="85" t="s">
        <v>118</v>
      </c>
      <c r="B13" s="74" t="s">
        <v>2873</v>
      </c>
      <c r="C13" s="75">
        <f>Orçamento!$K$37</f>
        <v>340205.47</v>
      </c>
      <c r="D13" s="76">
        <f>ROUND($C$13/$C$72,5)</f>
        <v>2.026E-2</v>
      </c>
      <c r="E13" s="77">
        <v>0.25</v>
      </c>
      <c r="F13" s="75">
        <f>E13*$C13</f>
        <v>85051.367499999993</v>
      </c>
      <c r="G13" s="77">
        <v>0.5</v>
      </c>
      <c r="H13" s="75">
        <f>G13*$C13</f>
        <v>170102.73499999999</v>
      </c>
      <c r="I13" s="77">
        <v>0.25</v>
      </c>
      <c r="J13" s="75">
        <f>I13*$C13</f>
        <v>85051.367499999993</v>
      </c>
      <c r="K13" s="77"/>
      <c r="L13" s="75">
        <f>K13*$C13</f>
        <v>0</v>
      </c>
      <c r="M13" s="77"/>
      <c r="N13" s="75">
        <f>M13*$C13</f>
        <v>0</v>
      </c>
      <c r="O13" s="77"/>
      <c r="P13" s="75">
        <f>O13*$C13</f>
        <v>0</v>
      </c>
      <c r="Q13" s="77"/>
      <c r="R13" s="75">
        <f>Q13*$C13</f>
        <v>0</v>
      </c>
      <c r="S13" s="77"/>
      <c r="T13" s="75">
        <f>S13*$C13</f>
        <v>0</v>
      </c>
      <c r="U13" s="77"/>
      <c r="V13" s="75">
        <f>U13*$C13</f>
        <v>0</v>
      </c>
      <c r="W13" s="77"/>
      <c r="X13" s="75">
        <f>W13*$C13</f>
        <v>0</v>
      </c>
      <c r="Y13" s="77"/>
      <c r="Z13" s="75">
        <f>Y13*$C13</f>
        <v>0</v>
      </c>
      <c r="AA13" s="77"/>
      <c r="AB13" s="75">
        <f>AA13*$C13</f>
        <v>0</v>
      </c>
      <c r="AC13" s="77"/>
      <c r="AD13" s="75">
        <f>AC13*$C13</f>
        <v>0</v>
      </c>
      <c r="AE13" s="77"/>
      <c r="AF13" s="75">
        <f>AE13*$C13</f>
        <v>0</v>
      </c>
      <c r="AG13" s="77"/>
      <c r="AH13" s="75">
        <f>AG13*$C13</f>
        <v>0</v>
      </c>
      <c r="AI13" s="77"/>
      <c r="AJ13" s="75">
        <f>AI13*$C13</f>
        <v>0</v>
      </c>
      <c r="AK13" s="77"/>
      <c r="AL13" s="75">
        <f>AK13*$C13</f>
        <v>0</v>
      </c>
      <c r="AM13" s="77"/>
      <c r="AN13" s="75">
        <f>AM13*$C13</f>
        <v>0</v>
      </c>
      <c r="AO13" s="77"/>
      <c r="AP13" s="75">
        <f>AO13*$C13</f>
        <v>0</v>
      </c>
      <c r="AQ13" s="77"/>
      <c r="AR13" s="75">
        <f>AQ13*$C13</f>
        <v>0</v>
      </c>
      <c r="AS13" s="77"/>
      <c r="AT13" s="75">
        <f>AS13*$C13</f>
        <v>0</v>
      </c>
      <c r="AU13" s="77"/>
      <c r="AV13" s="75">
        <f>AU13*$C13</f>
        <v>0</v>
      </c>
      <c r="AW13" s="77"/>
      <c r="AX13" s="75">
        <f>AW13*$C13</f>
        <v>0</v>
      </c>
      <c r="AY13" s="77"/>
      <c r="AZ13" s="75">
        <f>AY13*$C13</f>
        <v>0</v>
      </c>
      <c r="BA13" s="77"/>
      <c r="BB13" s="75">
        <f>BA13*$C13</f>
        <v>0</v>
      </c>
      <c r="BC13" s="77"/>
      <c r="BD13" s="75">
        <f>BC13*$C13</f>
        <v>0</v>
      </c>
      <c r="BE13" s="77"/>
      <c r="BF13" s="75">
        <f>BE13*$C13</f>
        <v>0</v>
      </c>
      <c r="BG13" s="77"/>
      <c r="BH13" s="75">
        <f>BG13*$C13</f>
        <v>0</v>
      </c>
      <c r="BI13" s="77"/>
      <c r="BJ13" s="75">
        <f>BI13*$C13</f>
        <v>0</v>
      </c>
      <c r="BK13" s="77"/>
      <c r="BL13" s="75">
        <f>BK13*$C13</f>
        <v>0</v>
      </c>
      <c r="BM13" s="77"/>
      <c r="BN13" s="75">
        <f>BM13*$C13</f>
        <v>0</v>
      </c>
      <c r="BO13" s="77"/>
      <c r="BP13" s="75">
        <f>BO13*$C13</f>
        <v>0</v>
      </c>
      <c r="BQ13" s="77"/>
      <c r="BR13" s="75">
        <f>BQ13*$C13</f>
        <v>0</v>
      </c>
      <c r="BS13" s="77"/>
      <c r="BT13" s="75">
        <f>BS13*$C13</f>
        <v>0</v>
      </c>
      <c r="BU13" s="77"/>
      <c r="BV13" s="75">
        <f>BU13*$C13</f>
        <v>0</v>
      </c>
      <c r="BW13" s="77"/>
      <c r="BX13" s="75">
        <f>BW13*$C13</f>
        <v>0</v>
      </c>
      <c r="BY13" s="77"/>
      <c r="BZ13" s="75">
        <f>BY13*$C13</f>
        <v>0</v>
      </c>
      <c r="CA13" s="77"/>
      <c r="CB13" s="75">
        <f>CA13*$C13</f>
        <v>0</v>
      </c>
      <c r="CC13" s="77"/>
      <c r="CD13" s="75">
        <f>CC13*$C13</f>
        <v>0</v>
      </c>
      <c r="CE13" s="77"/>
      <c r="CF13" s="75">
        <f>CE13*$C13</f>
        <v>0</v>
      </c>
      <c r="CG13" s="77"/>
      <c r="CH13" s="75">
        <f>CG13*$C13</f>
        <v>0</v>
      </c>
      <c r="CI13" s="77"/>
      <c r="CJ13" s="75">
        <f>CI13*$C13</f>
        <v>0</v>
      </c>
      <c r="CK13" s="77"/>
      <c r="CL13" s="75">
        <f>CK13*$C13</f>
        <v>0</v>
      </c>
      <c r="CM13" s="77"/>
      <c r="CN13" s="75">
        <f>CM13*$C13</f>
        <v>0</v>
      </c>
      <c r="CO13" s="77"/>
      <c r="CP13" s="75">
        <f>CO13*$C13</f>
        <v>0</v>
      </c>
      <c r="CQ13" s="77"/>
      <c r="CR13" s="75">
        <f>CQ13*$C13</f>
        <v>0</v>
      </c>
      <c r="CS13" s="77"/>
      <c r="CT13" s="75">
        <f>CS13*$C13</f>
        <v>0</v>
      </c>
      <c r="CU13" s="77"/>
      <c r="CV13" s="75">
        <f>CU13*$C13</f>
        <v>0</v>
      </c>
      <c r="CW13" s="77"/>
      <c r="CX13" s="75">
        <f>CW13*$C13</f>
        <v>0</v>
      </c>
      <c r="CY13" s="77"/>
      <c r="CZ13" s="75">
        <f>CY13*$C13</f>
        <v>0</v>
      </c>
      <c r="DA13" s="77"/>
      <c r="DB13" s="75">
        <f>DA13*$C13</f>
        <v>0</v>
      </c>
      <c r="DC13" s="77"/>
      <c r="DD13" s="75">
        <f>DC13*$C13</f>
        <v>0</v>
      </c>
      <c r="DE13" s="77"/>
      <c r="DF13" s="75">
        <f>DE13*$C13</f>
        <v>0</v>
      </c>
      <c r="DG13" s="77"/>
      <c r="DH13" s="75">
        <f>DG13*$C13</f>
        <v>0</v>
      </c>
      <c r="DI13" s="77"/>
      <c r="DJ13" s="75">
        <f>DI13*$C13</f>
        <v>0</v>
      </c>
      <c r="DK13" s="77"/>
      <c r="DL13" s="75">
        <f>DK13*$C13</f>
        <v>0</v>
      </c>
      <c r="DM13" s="77"/>
      <c r="DN13" s="75">
        <f>DM13*$C13</f>
        <v>0</v>
      </c>
      <c r="DO13" s="77"/>
      <c r="DP13" s="75">
        <f>DO13*$C13</f>
        <v>0</v>
      </c>
      <c r="DQ13" s="77"/>
      <c r="DR13" s="75">
        <f>DQ13*$C13</f>
        <v>0</v>
      </c>
      <c r="DS13" s="77"/>
      <c r="DT13" s="78">
        <f>DS13*$C13</f>
        <v>0</v>
      </c>
    </row>
    <row r="14" spans="1:124" x14ac:dyDescent="0.35">
      <c r="A14" s="85" t="s">
        <v>126</v>
      </c>
      <c r="B14" s="74" t="s">
        <v>2874</v>
      </c>
      <c r="C14" s="75">
        <f>Orçamento!$K$40</f>
        <v>464534.85000000009</v>
      </c>
      <c r="D14" s="76">
        <f>ROUND($C$14/$C$72,5)</f>
        <v>2.767E-2</v>
      </c>
      <c r="E14" s="77">
        <v>0.1</v>
      </c>
      <c r="F14" s="75">
        <f>E14*$C14</f>
        <v>46453.485000000015</v>
      </c>
      <c r="G14" s="77">
        <v>0.4</v>
      </c>
      <c r="H14" s="75">
        <f>G14*$C14</f>
        <v>185813.94000000006</v>
      </c>
      <c r="I14" s="77">
        <v>0.5</v>
      </c>
      <c r="J14" s="75">
        <f>I14*$C14</f>
        <v>232267.42500000005</v>
      </c>
      <c r="K14" s="77"/>
      <c r="L14" s="75">
        <f>K14*$C14</f>
        <v>0</v>
      </c>
      <c r="M14" s="77"/>
      <c r="N14" s="75">
        <f>M14*$C14</f>
        <v>0</v>
      </c>
      <c r="O14" s="77"/>
      <c r="P14" s="75">
        <f>O14*$C14</f>
        <v>0</v>
      </c>
      <c r="Q14" s="77"/>
      <c r="R14" s="75">
        <f>Q14*$C14</f>
        <v>0</v>
      </c>
      <c r="S14" s="77"/>
      <c r="T14" s="75">
        <f>S14*$C14</f>
        <v>0</v>
      </c>
      <c r="U14" s="77"/>
      <c r="V14" s="75">
        <f>U14*$C14</f>
        <v>0</v>
      </c>
      <c r="W14" s="77"/>
      <c r="X14" s="75">
        <f>W14*$C14</f>
        <v>0</v>
      </c>
      <c r="Y14" s="77"/>
      <c r="Z14" s="75">
        <f>Y14*$C14</f>
        <v>0</v>
      </c>
      <c r="AA14" s="77"/>
      <c r="AB14" s="75">
        <f>AA14*$C14</f>
        <v>0</v>
      </c>
      <c r="AC14" s="77"/>
      <c r="AD14" s="75">
        <f>AC14*$C14</f>
        <v>0</v>
      </c>
      <c r="AE14" s="77"/>
      <c r="AF14" s="75">
        <f>AE14*$C14</f>
        <v>0</v>
      </c>
      <c r="AG14" s="77"/>
      <c r="AH14" s="75">
        <f>AG14*$C14</f>
        <v>0</v>
      </c>
      <c r="AI14" s="77"/>
      <c r="AJ14" s="75">
        <f>AI14*$C14</f>
        <v>0</v>
      </c>
      <c r="AK14" s="77"/>
      <c r="AL14" s="75">
        <f>AK14*$C14</f>
        <v>0</v>
      </c>
      <c r="AM14" s="77"/>
      <c r="AN14" s="75">
        <f>AM14*$C14</f>
        <v>0</v>
      </c>
      <c r="AO14" s="77"/>
      <c r="AP14" s="75">
        <f>AO14*$C14</f>
        <v>0</v>
      </c>
      <c r="AQ14" s="77"/>
      <c r="AR14" s="75">
        <f>AQ14*$C14</f>
        <v>0</v>
      </c>
      <c r="AS14" s="77"/>
      <c r="AT14" s="75">
        <f>AS14*$C14</f>
        <v>0</v>
      </c>
      <c r="AU14" s="77"/>
      <c r="AV14" s="75">
        <f>AU14*$C14</f>
        <v>0</v>
      </c>
      <c r="AW14" s="77"/>
      <c r="AX14" s="75">
        <f>AW14*$C14</f>
        <v>0</v>
      </c>
      <c r="AY14" s="77"/>
      <c r="AZ14" s="75">
        <f>AY14*$C14</f>
        <v>0</v>
      </c>
      <c r="BA14" s="77"/>
      <c r="BB14" s="75">
        <f>BA14*$C14</f>
        <v>0</v>
      </c>
      <c r="BC14" s="77"/>
      <c r="BD14" s="75">
        <f>BC14*$C14</f>
        <v>0</v>
      </c>
      <c r="BE14" s="77"/>
      <c r="BF14" s="75">
        <f>BE14*$C14</f>
        <v>0</v>
      </c>
      <c r="BG14" s="77"/>
      <c r="BH14" s="75">
        <f>BG14*$C14</f>
        <v>0</v>
      </c>
      <c r="BI14" s="77"/>
      <c r="BJ14" s="75">
        <f>BI14*$C14</f>
        <v>0</v>
      </c>
      <c r="BK14" s="77"/>
      <c r="BL14" s="75">
        <f>BK14*$C14</f>
        <v>0</v>
      </c>
      <c r="BM14" s="77"/>
      <c r="BN14" s="75">
        <f>BM14*$C14</f>
        <v>0</v>
      </c>
      <c r="BO14" s="77"/>
      <c r="BP14" s="75">
        <f>BO14*$C14</f>
        <v>0</v>
      </c>
      <c r="BQ14" s="77"/>
      <c r="BR14" s="75">
        <f>BQ14*$C14</f>
        <v>0</v>
      </c>
      <c r="BS14" s="77"/>
      <c r="BT14" s="75">
        <f>BS14*$C14</f>
        <v>0</v>
      </c>
      <c r="BU14" s="77"/>
      <c r="BV14" s="75">
        <f>BU14*$C14</f>
        <v>0</v>
      </c>
      <c r="BW14" s="77"/>
      <c r="BX14" s="75">
        <f>BW14*$C14</f>
        <v>0</v>
      </c>
      <c r="BY14" s="77"/>
      <c r="BZ14" s="75">
        <f>BY14*$C14</f>
        <v>0</v>
      </c>
      <c r="CA14" s="77"/>
      <c r="CB14" s="75">
        <f>CA14*$C14</f>
        <v>0</v>
      </c>
      <c r="CC14" s="77"/>
      <c r="CD14" s="75">
        <f>CC14*$C14</f>
        <v>0</v>
      </c>
      <c r="CE14" s="77"/>
      <c r="CF14" s="75">
        <f>CE14*$C14</f>
        <v>0</v>
      </c>
      <c r="CG14" s="77"/>
      <c r="CH14" s="75">
        <f>CG14*$C14</f>
        <v>0</v>
      </c>
      <c r="CI14" s="77"/>
      <c r="CJ14" s="75">
        <f>CI14*$C14</f>
        <v>0</v>
      </c>
      <c r="CK14" s="77"/>
      <c r="CL14" s="75">
        <f>CK14*$C14</f>
        <v>0</v>
      </c>
      <c r="CM14" s="77"/>
      <c r="CN14" s="75">
        <f>CM14*$C14</f>
        <v>0</v>
      </c>
      <c r="CO14" s="77"/>
      <c r="CP14" s="75">
        <f>CO14*$C14</f>
        <v>0</v>
      </c>
      <c r="CQ14" s="77"/>
      <c r="CR14" s="75">
        <f>CQ14*$C14</f>
        <v>0</v>
      </c>
      <c r="CS14" s="77"/>
      <c r="CT14" s="75">
        <f>CS14*$C14</f>
        <v>0</v>
      </c>
      <c r="CU14" s="77"/>
      <c r="CV14" s="75">
        <f>CU14*$C14</f>
        <v>0</v>
      </c>
      <c r="CW14" s="77"/>
      <c r="CX14" s="75">
        <f>CW14*$C14</f>
        <v>0</v>
      </c>
      <c r="CY14" s="77"/>
      <c r="CZ14" s="75">
        <f>CY14*$C14</f>
        <v>0</v>
      </c>
      <c r="DA14" s="77"/>
      <c r="DB14" s="75">
        <f>DA14*$C14</f>
        <v>0</v>
      </c>
      <c r="DC14" s="77"/>
      <c r="DD14" s="75">
        <f>DC14*$C14</f>
        <v>0</v>
      </c>
      <c r="DE14" s="77"/>
      <c r="DF14" s="75">
        <f>DE14*$C14</f>
        <v>0</v>
      </c>
      <c r="DG14" s="77"/>
      <c r="DH14" s="75">
        <f>DG14*$C14</f>
        <v>0</v>
      </c>
      <c r="DI14" s="77"/>
      <c r="DJ14" s="75">
        <f>DI14*$C14</f>
        <v>0</v>
      </c>
      <c r="DK14" s="77"/>
      <c r="DL14" s="75">
        <f>DK14*$C14</f>
        <v>0</v>
      </c>
      <c r="DM14" s="77"/>
      <c r="DN14" s="75">
        <f>DM14*$C14</f>
        <v>0</v>
      </c>
      <c r="DO14" s="77"/>
      <c r="DP14" s="75">
        <f>DO14*$C14</f>
        <v>0</v>
      </c>
      <c r="DQ14" s="77"/>
      <c r="DR14" s="75">
        <f>DQ14*$C14</f>
        <v>0</v>
      </c>
      <c r="DS14" s="77"/>
      <c r="DT14" s="78">
        <f>DS14*$C14</f>
        <v>0</v>
      </c>
    </row>
    <row r="15" spans="1:124" x14ac:dyDescent="0.35">
      <c r="A15" s="85" t="s">
        <v>157</v>
      </c>
      <c r="B15" s="74" t="s">
        <v>2875</v>
      </c>
      <c r="C15" s="75">
        <f>Orçamento!$K$50</f>
        <v>34474.89</v>
      </c>
      <c r="D15" s="76">
        <f>ROUND($C$15/$C$72,5)</f>
        <v>2.0500000000000002E-3</v>
      </c>
      <c r="E15" s="77">
        <v>0.1</v>
      </c>
      <c r="F15" s="75">
        <f>E15*$C15</f>
        <v>3447.489</v>
      </c>
      <c r="G15" s="77">
        <v>0.1</v>
      </c>
      <c r="H15" s="75">
        <f>G15*$C15</f>
        <v>3447.489</v>
      </c>
      <c r="I15" s="77">
        <v>0.8</v>
      </c>
      <c r="J15" s="75">
        <f>I15*$C15</f>
        <v>27579.912</v>
      </c>
      <c r="K15" s="77"/>
      <c r="L15" s="75">
        <f>K15*$C15</f>
        <v>0</v>
      </c>
      <c r="M15" s="77"/>
      <c r="N15" s="75">
        <f>M15*$C15</f>
        <v>0</v>
      </c>
      <c r="O15" s="77"/>
      <c r="P15" s="75">
        <f>O15*$C15</f>
        <v>0</v>
      </c>
      <c r="Q15" s="77"/>
      <c r="R15" s="75">
        <f>Q15*$C15</f>
        <v>0</v>
      </c>
      <c r="S15" s="77"/>
      <c r="T15" s="75">
        <f>S15*$C15</f>
        <v>0</v>
      </c>
      <c r="U15" s="77"/>
      <c r="V15" s="75">
        <f>U15*$C15</f>
        <v>0</v>
      </c>
      <c r="W15" s="77"/>
      <c r="X15" s="75">
        <f>W15*$C15</f>
        <v>0</v>
      </c>
      <c r="Y15" s="77"/>
      <c r="Z15" s="75">
        <f>Y15*$C15</f>
        <v>0</v>
      </c>
      <c r="AA15" s="77"/>
      <c r="AB15" s="75">
        <f>AA15*$C15</f>
        <v>0</v>
      </c>
      <c r="AC15" s="77"/>
      <c r="AD15" s="75">
        <f>AC15*$C15</f>
        <v>0</v>
      </c>
      <c r="AE15" s="77"/>
      <c r="AF15" s="75">
        <f>AE15*$C15</f>
        <v>0</v>
      </c>
      <c r="AG15" s="77"/>
      <c r="AH15" s="75">
        <f>AG15*$C15</f>
        <v>0</v>
      </c>
      <c r="AI15" s="77"/>
      <c r="AJ15" s="75">
        <f>AI15*$C15</f>
        <v>0</v>
      </c>
      <c r="AK15" s="77"/>
      <c r="AL15" s="75">
        <f>AK15*$C15</f>
        <v>0</v>
      </c>
      <c r="AM15" s="77"/>
      <c r="AN15" s="75">
        <f>AM15*$C15</f>
        <v>0</v>
      </c>
      <c r="AO15" s="77"/>
      <c r="AP15" s="75">
        <f>AO15*$C15</f>
        <v>0</v>
      </c>
      <c r="AQ15" s="77"/>
      <c r="AR15" s="75">
        <f>AQ15*$C15</f>
        <v>0</v>
      </c>
      <c r="AS15" s="77"/>
      <c r="AT15" s="75">
        <f>AS15*$C15</f>
        <v>0</v>
      </c>
      <c r="AU15" s="77"/>
      <c r="AV15" s="75">
        <f>AU15*$C15</f>
        <v>0</v>
      </c>
      <c r="AW15" s="77"/>
      <c r="AX15" s="75">
        <f>AW15*$C15</f>
        <v>0</v>
      </c>
      <c r="AY15" s="77"/>
      <c r="AZ15" s="75">
        <f>AY15*$C15</f>
        <v>0</v>
      </c>
      <c r="BA15" s="77"/>
      <c r="BB15" s="75">
        <f>BA15*$C15</f>
        <v>0</v>
      </c>
      <c r="BC15" s="77"/>
      <c r="BD15" s="75">
        <f>BC15*$C15</f>
        <v>0</v>
      </c>
      <c r="BE15" s="77"/>
      <c r="BF15" s="75">
        <f>BE15*$C15</f>
        <v>0</v>
      </c>
      <c r="BG15" s="77"/>
      <c r="BH15" s="75">
        <f>BG15*$C15</f>
        <v>0</v>
      </c>
      <c r="BI15" s="77"/>
      <c r="BJ15" s="75">
        <f>BI15*$C15</f>
        <v>0</v>
      </c>
      <c r="BK15" s="77"/>
      <c r="BL15" s="75">
        <f>BK15*$C15</f>
        <v>0</v>
      </c>
      <c r="BM15" s="77"/>
      <c r="BN15" s="75">
        <f>BM15*$C15</f>
        <v>0</v>
      </c>
      <c r="BO15" s="77"/>
      <c r="BP15" s="75">
        <f>BO15*$C15</f>
        <v>0</v>
      </c>
      <c r="BQ15" s="77"/>
      <c r="BR15" s="75">
        <f>BQ15*$C15</f>
        <v>0</v>
      </c>
      <c r="BS15" s="77"/>
      <c r="BT15" s="75">
        <f>BS15*$C15</f>
        <v>0</v>
      </c>
      <c r="BU15" s="77"/>
      <c r="BV15" s="75">
        <f>BU15*$C15</f>
        <v>0</v>
      </c>
      <c r="BW15" s="77"/>
      <c r="BX15" s="75">
        <f>BW15*$C15</f>
        <v>0</v>
      </c>
      <c r="BY15" s="77"/>
      <c r="BZ15" s="75">
        <f>BY15*$C15</f>
        <v>0</v>
      </c>
      <c r="CA15" s="77"/>
      <c r="CB15" s="75">
        <f>CA15*$C15</f>
        <v>0</v>
      </c>
      <c r="CC15" s="77"/>
      <c r="CD15" s="75">
        <f>CC15*$C15</f>
        <v>0</v>
      </c>
      <c r="CE15" s="77"/>
      <c r="CF15" s="75">
        <f>CE15*$C15</f>
        <v>0</v>
      </c>
      <c r="CG15" s="77"/>
      <c r="CH15" s="75">
        <f>CG15*$C15</f>
        <v>0</v>
      </c>
      <c r="CI15" s="77"/>
      <c r="CJ15" s="75">
        <f>CI15*$C15</f>
        <v>0</v>
      </c>
      <c r="CK15" s="77"/>
      <c r="CL15" s="75">
        <f>CK15*$C15</f>
        <v>0</v>
      </c>
      <c r="CM15" s="77"/>
      <c r="CN15" s="75">
        <f>CM15*$C15</f>
        <v>0</v>
      </c>
      <c r="CO15" s="77"/>
      <c r="CP15" s="75">
        <f>CO15*$C15</f>
        <v>0</v>
      </c>
      <c r="CQ15" s="77"/>
      <c r="CR15" s="75">
        <f>CQ15*$C15</f>
        <v>0</v>
      </c>
      <c r="CS15" s="77"/>
      <c r="CT15" s="75">
        <f>CS15*$C15</f>
        <v>0</v>
      </c>
      <c r="CU15" s="77"/>
      <c r="CV15" s="75">
        <f>CU15*$C15</f>
        <v>0</v>
      </c>
      <c r="CW15" s="77"/>
      <c r="CX15" s="75">
        <f>CW15*$C15</f>
        <v>0</v>
      </c>
      <c r="CY15" s="77"/>
      <c r="CZ15" s="75">
        <f>CY15*$C15</f>
        <v>0</v>
      </c>
      <c r="DA15" s="77"/>
      <c r="DB15" s="75">
        <f>DA15*$C15</f>
        <v>0</v>
      </c>
      <c r="DC15" s="77"/>
      <c r="DD15" s="75">
        <f>DC15*$C15</f>
        <v>0</v>
      </c>
      <c r="DE15" s="77"/>
      <c r="DF15" s="75">
        <f>DE15*$C15</f>
        <v>0</v>
      </c>
      <c r="DG15" s="77"/>
      <c r="DH15" s="75">
        <f>DG15*$C15</f>
        <v>0</v>
      </c>
      <c r="DI15" s="77"/>
      <c r="DJ15" s="75">
        <f>DI15*$C15</f>
        <v>0</v>
      </c>
      <c r="DK15" s="77"/>
      <c r="DL15" s="75">
        <f>DK15*$C15</f>
        <v>0</v>
      </c>
      <c r="DM15" s="77"/>
      <c r="DN15" s="75">
        <f>DM15*$C15</f>
        <v>0</v>
      </c>
      <c r="DO15" s="77"/>
      <c r="DP15" s="75">
        <f>DO15*$C15</f>
        <v>0</v>
      </c>
      <c r="DQ15" s="77"/>
      <c r="DR15" s="75">
        <f>DQ15*$C15</f>
        <v>0</v>
      </c>
      <c r="DS15" s="77"/>
      <c r="DT15" s="78">
        <f>DS15*$C15</f>
        <v>0</v>
      </c>
    </row>
    <row r="16" spans="1:124" x14ac:dyDescent="0.35">
      <c r="A16" s="85" t="s">
        <v>173</v>
      </c>
      <c r="B16" s="74" t="s">
        <v>2876</v>
      </c>
      <c r="C16" s="75">
        <f>Orçamento!$K$56</f>
        <v>33448.71</v>
      </c>
      <c r="D16" s="76">
        <f>ROUND($C$16/$C$72,5)</f>
        <v>1.99E-3</v>
      </c>
      <c r="E16" s="77"/>
      <c r="F16" s="75">
        <f>E16*$C16</f>
        <v>0</v>
      </c>
      <c r="G16" s="77"/>
      <c r="H16" s="75">
        <f>G16*$C16</f>
        <v>0</v>
      </c>
      <c r="I16" s="77"/>
      <c r="J16" s="75">
        <f>I16*$C16</f>
        <v>0</v>
      </c>
      <c r="K16" s="77">
        <v>0.3</v>
      </c>
      <c r="L16" s="75">
        <f>K16*$C16</f>
        <v>10034.612999999999</v>
      </c>
      <c r="M16" s="77">
        <v>0.3</v>
      </c>
      <c r="N16" s="75">
        <f>M16*$C16</f>
        <v>10034.612999999999</v>
      </c>
      <c r="O16" s="77">
        <v>0.2</v>
      </c>
      <c r="P16" s="75">
        <f>O16*$C16</f>
        <v>6689.7420000000002</v>
      </c>
      <c r="Q16" s="77">
        <v>0.1</v>
      </c>
      <c r="R16" s="75">
        <f>Q16*$C16</f>
        <v>3344.8710000000001</v>
      </c>
      <c r="S16" s="77">
        <v>0.1</v>
      </c>
      <c r="T16" s="75">
        <f>S16*$C16</f>
        <v>3344.8710000000001</v>
      </c>
      <c r="U16" s="77"/>
      <c r="V16" s="75">
        <f>U16*$C16</f>
        <v>0</v>
      </c>
      <c r="W16" s="77"/>
      <c r="X16" s="75">
        <f>W16*$C16</f>
        <v>0</v>
      </c>
      <c r="Y16" s="77"/>
      <c r="Z16" s="75">
        <f>Y16*$C16</f>
        <v>0</v>
      </c>
      <c r="AA16" s="77"/>
      <c r="AB16" s="75">
        <f>AA16*$C16</f>
        <v>0</v>
      </c>
      <c r="AC16" s="77"/>
      <c r="AD16" s="75">
        <f>AC16*$C16</f>
        <v>0</v>
      </c>
      <c r="AE16" s="77"/>
      <c r="AF16" s="75">
        <f>AE16*$C16</f>
        <v>0</v>
      </c>
      <c r="AG16" s="77"/>
      <c r="AH16" s="75">
        <f>AG16*$C16</f>
        <v>0</v>
      </c>
      <c r="AI16" s="77"/>
      <c r="AJ16" s="75">
        <f>AI16*$C16</f>
        <v>0</v>
      </c>
      <c r="AK16" s="77"/>
      <c r="AL16" s="75">
        <f>AK16*$C16</f>
        <v>0</v>
      </c>
      <c r="AM16" s="77"/>
      <c r="AN16" s="75">
        <f>AM16*$C16</f>
        <v>0</v>
      </c>
      <c r="AO16" s="77"/>
      <c r="AP16" s="75">
        <f>AO16*$C16</f>
        <v>0</v>
      </c>
      <c r="AQ16" s="77"/>
      <c r="AR16" s="75">
        <f>AQ16*$C16</f>
        <v>0</v>
      </c>
      <c r="AS16" s="77"/>
      <c r="AT16" s="75">
        <f>AS16*$C16</f>
        <v>0</v>
      </c>
      <c r="AU16" s="77"/>
      <c r="AV16" s="75">
        <f>AU16*$C16</f>
        <v>0</v>
      </c>
      <c r="AW16" s="77"/>
      <c r="AX16" s="75">
        <f>AW16*$C16</f>
        <v>0</v>
      </c>
      <c r="AY16" s="77"/>
      <c r="AZ16" s="75">
        <f>AY16*$C16</f>
        <v>0</v>
      </c>
      <c r="BA16" s="77"/>
      <c r="BB16" s="75">
        <f>BA16*$C16</f>
        <v>0</v>
      </c>
      <c r="BC16" s="77"/>
      <c r="BD16" s="75">
        <f>BC16*$C16</f>
        <v>0</v>
      </c>
      <c r="BE16" s="77"/>
      <c r="BF16" s="75">
        <f>BE16*$C16</f>
        <v>0</v>
      </c>
      <c r="BG16" s="77"/>
      <c r="BH16" s="75">
        <f>BG16*$C16</f>
        <v>0</v>
      </c>
      <c r="BI16" s="77"/>
      <c r="BJ16" s="75">
        <f>BI16*$C16</f>
        <v>0</v>
      </c>
      <c r="BK16" s="77"/>
      <c r="BL16" s="75">
        <f>BK16*$C16</f>
        <v>0</v>
      </c>
      <c r="BM16" s="77"/>
      <c r="BN16" s="75">
        <f>BM16*$C16</f>
        <v>0</v>
      </c>
      <c r="BO16" s="77"/>
      <c r="BP16" s="75">
        <f>BO16*$C16</f>
        <v>0</v>
      </c>
      <c r="BQ16" s="77"/>
      <c r="BR16" s="75">
        <f>BQ16*$C16</f>
        <v>0</v>
      </c>
      <c r="BS16" s="77"/>
      <c r="BT16" s="75">
        <f>BS16*$C16</f>
        <v>0</v>
      </c>
      <c r="BU16" s="77"/>
      <c r="BV16" s="75">
        <f>BU16*$C16</f>
        <v>0</v>
      </c>
      <c r="BW16" s="77"/>
      <c r="BX16" s="75">
        <f>BW16*$C16</f>
        <v>0</v>
      </c>
      <c r="BY16" s="77"/>
      <c r="BZ16" s="75">
        <f>BY16*$C16</f>
        <v>0</v>
      </c>
      <c r="CA16" s="77"/>
      <c r="CB16" s="75">
        <f>CA16*$C16</f>
        <v>0</v>
      </c>
      <c r="CC16" s="77"/>
      <c r="CD16" s="75">
        <f>CC16*$C16</f>
        <v>0</v>
      </c>
      <c r="CE16" s="77"/>
      <c r="CF16" s="75">
        <f>CE16*$C16</f>
        <v>0</v>
      </c>
      <c r="CG16" s="77"/>
      <c r="CH16" s="75">
        <f>CG16*$C16</f>
        <v>0</v>
      </c>
      <c r="CI16" s="77"/>
      <c r="CJ16" s="75">
        <f>CI16*$C16</f>
        <v>0</v>
      </c>
      <c r="CK16" s="77"/>
      <c r="CL16" s="75">
        <f>CK16*$C16</f>
        <v>0</v>
      </c>
      <c r="CM16" s="77"/>
      <c r="CN16" s="75">
        <f>CM16*$C16</f>
        <v>0</v>
      </c>
      <c r="CO16" s="77"/>
      <c r="CP16" s="75">
        <f>CO16*$C16</f>
        <v>0</v>
      </c>
      <c r="CQ16" s="77"/>
      <c r="CR16" s="75">
        <f>CQ16*$C16</f>
        <v>0</v>
      </c>
      <c r="CS16" s="77"/>
      <c r="CT16" s="75">
        <f>CS16*$C16</f>
        <v>0</v>
      </c>
      <c r="CU16" s="77"/>
      <c r="CV16" s="75">
        <f>CU16*$C16</f>
        <v>0</v>
      </c>
      <c r="CW16" s="77"/>
      <c r="CX16" s="75">
        <f>CW16*$C16</f>
        <v>0</v>
      </c>
      <c r="CY16" s="77"/>
      <c r="CZ16" s="75">
        <f>CY16*$C16</f>
        <v>0</v>
      </c>
      <c r="DA16" s="77"/>
      <c r="DB16" s="75">
        <f>DA16*$C16</f>
        <v>0</v>
      </c>
      <c r="DC16" s="77"/>
      <c r="DD16" s="75">
        <f>DC16*$C16</f>
        <v>0</v>
      </c>
      <c r="DE16" s="77"/>
      <c r="DF16" s="75">
        <f>DE16*$C16</f>
        <v>0</v>
      </c>
      <c r="DG16" s="77"/>
      <c r="DH16" s="75">
        <f>DG16*$C16</f>
        <v>0</v>
      </c>
      <c r="DI16" s="77"/>
      <c r="DJ16" s="75">
        <f>DI16*$C16</f>
        <v>0</v>
      </c>
      <c r="DK16" s="77"/>
      <c r="DL16" s="75">
        <f>DK16*$C16</f>
        <v>0</v>
      </c>
      <c r="DM16" s="77"/>
      <c r="DN16" s="75">
        <f>DM16*$C16</f>
        <v>0</v>
      </c>
      <c r="DO16" s="77"/>
      <c r="DP16" s="75">
        <f>DO16*$C16</f>
        <v>0</v>
      </c>
      <c r="DQ16" s="77"/>
      <c r="DR16" s="75">
        <f>DQ16*$C16</f>
        <v>0</v>
      </c>
      <c r="DS16" s="77"/>
      <c r="DT16" s="78">
        <f>DS16*$C16</f>
        <v>0</v>
      </c>
    </row>
    <row r="17" spans="1:124" x14ac:dyDescent="0.35">
      <c r="A17" s="85" t="s">
        <v>187</v>
      </c>
      <c r="B17" s="74" t="s">
        <v>2877</v>
      </c>
      <c r="C17" s="75">
        <f>Orçamento!$K$61</f>
        <v>299427.89</v>
      </c>
      <c r="D17" s="76">
        <f>ROUND($C$17/$C$72,5)</f>
        <v>1.7840000000000002E-2</v>
      </c>
      <c r="E17" s="77"/>
      <c r="F17" s="75">
        <f>E17*$C17</f>
        <v>0</v>
      </c>
      <c r="G17" s="77"/>
      <c r="H17" s="75">
        <f>G17*$C17</f>
        <v>0</v>
      </c>
      <c r="I17" s="77">
        <v>0.25</v>
      </c>
      <c r="J17" s="75">
        <f>I17*$C17</f>
        <v>74856.972500000003</v>
      </c>
      <c r="K17" s="77">
        <v>0.5</v>
      </c>
      <c r="L17" s="75">
        <f>K17*$C17</f>
        <v>149713.94500000001</v>
      </c>
      <c r="M17" s="77">
        <v>0.25</v>
      </c>
      <c r="N17" s="75">
        <f>M17*$C17</f>
        <v>74856.972500000003</v>
      </c>
      <c r="O17" s="77"/>
      <c r="P17" s="75">
        <f>O17*$C17</f>
        <v>0</v>
      </c>
      <c r="Q17" s="77"/>
      <c r="R17" s="75">
        <f>Q17*$C17</f>
        <v>0</v>
      </c>
      <c r="S17" s="77"/>
      <c r="T17" s="75">
        <f>S17*$C17</f>
        <v>0</v>
      </c>
      <c r="U17" s="77"/>
      <c r="V17" s="75">
        <f>U17*$C17</f>
        <v>0</v>
      </c>
      <c r="W17" s="77"/>
      <c r="X17" s="75">
        <f>W17*$C17</f>
        <v>0</v>
      </c>
      <c r="Y17" s="77"/>
      <c r="Z17" s="75">
        <f>Y17*$C17</f>
        <v>0</v>
      </c>
      <c r="AA17" s="77"/>
      <c r="AB17" s="75">
        <f>AA17*$C17</f>
        <v>0</v>
      </c>
      <c r="AC17" s="77"/>
      <c r="AD17" s="75">
        <f>AC17*$C17</f>
        <v>0</v>
      </c>
      <c r="AE17" s="77"/>
      <c r="AF17" s="75">
        <f>AE17*$C17</f>
        <v>0</v>
      </c>
      <c r="AG17" s="77"/>
      <c r="AH17" s="75">
        <f>AG17*$C17</f>
        <v>0</v>
      </c>
      <c r="AI17" s="77"/>
      <c r="AJ17" s="75">
        <f>AI17*$C17</f>
        <v>0</v>
      </c>
      <c r="AK17" s="77"/>
      <c r="AL17" s="75">
        <f>AK17*$C17</f>
        <v>0</v>
      </c>
      <c r="AM17" s="77"/>
      <c r="AN17" s="75">
        <f>AM17*$C17</f>
        <v>0</v>
      </c>
      <c r="AO17" s="77"/>
      <c r="AP17" s="75">
        <f>AO17*$C17</f>
        <v>0</v>
      </c>
      <c r="AQ17" s="77"/>
      <c r="AR17" s="75">
        <f>AQ17*$C17</f>
        <v>0</v>
      </c>
      <c r="AS17" s="77"/>
      <c r="AT17" s="75">
        <f>AS17*$C17</f>
        <v>0</v>
      </c>
      <c r="AU17" s="77"/>
      <c r="AV17" s="75">
        <f>AU17*$C17</f>
        <v>0</v>
      </c>
      <c r="AW17" s="77"/>
      <c r="AX17" s="75">
        <f>AW17*$C17</f>
        <v>0</v>
      </c>
      <c r="AY17" s="77"/>
      <c r="AZ17" s="75">
        <f>AY17*$C17</f>
        <v>0</v>
      </c>
      <c r="BA17" s="77"/>
      <c r="BB17" s="75">
        <f>BA17*$C17</f>
        <v>0</v>
      </c>
      <c r="BC17" s="77"/>
      <c r="BD17" s="75">
        <f>BC17*$C17</f>
        <v>0</v>
      </c>
      <c r="BE17" s="77"/>
      <c r="BF17" s="75">
        <f>BE17*$C17</f>
        <v>0</v>
      </c>
      <c r="BG17" s="77"/>
      <c r="BH17" s="75">
        <f>BG17*$C17</f>
        <v>0</v>
      </c>
      <c r="BI17" s="77"/>
      <c r="BJ17" s="75">
        <f>BI17*$C17</f>
        <v>0</v>
      </c>
      <c r="BK17" s="77"/>
      <c r="BL17" s="75">
        <f>BK17*$C17</f>
        <v>0</v>
      </c>
      <c r="BM17" s="77"/>
      <c r="BN17" s="75">
        <f>BM17*$C17</f>
        <v>0</v>
      </c>
      <c r="BO17" s="77"/>
      <c r="BP17" s="75">
        <f>BO17*$C17</f>
        <v>0</v>
      </c>
      <c r="BQ17" s="77"/>
      <c r="BR17" s="75">
        <f>BQ17*$C17</f>
        <v>0</v>
      </c>
      <c r="BS17" s="77"/>
      <c r="BT17" s="75">
        <f>BS17*$C17</f>
        <v>0</v>
      </c>
      <c r="BU17" s="77"/>
      <c r="BV17" s="75">
        <f>BU17*$C17</f>
        <v>0</v>
      </c>
      <c r="BW17" s="77"/>
      <c r="BX17" s="75">
        <f>BW17*$C17</f>
        <v>0</v>
      </c>
      <c r="BY17" s="77"/>
      <c r="BZ17" s="75">
        <f>BY17*$C17</f>
        <v>0</v>
      </c>
      <c r="CA17" s="77"/>
      <c r="CB17" s="75">
        <f>CA17*$C17</f>
        <v>0</v>
      </c>
      <c r="CC17" s="77"/>
      <c r="CD17" s="75">
        <f>CC17*$C17</f>
        <v>0</v>
      </c>
      <c r="CE17" s="77"/>
      <c r="CF17" s="75">
        <f>CE17*$C17</f>
        <v>0</v>
      </c>
      <c r="CG17" s="77"/>
      <c r="CH17" s="75">
        <f>CG17*$C17</f>
        <v>0</v>
      </c>
      <c r="CI17" s="77"/>
      <c r="CJ17" s="75">
        <f>CI17*$C17</f>
        <v>0</v>
      </c>
      <c r="CK17" s="77"/>
      <c r="CL17" s="75">
        <f>CK17*$C17</f>
        <v>0</v>
      </c>
      <c r="CM17" s="77"/>
      <c r="CN17" s="75">
        <f>CM17*$C17</f>
        <v>0</v>
      </c>
      <c r="CO17" s="77"/>
      <c r="CP17" s="75">
        <f>CO17*$C17</f>
        <v>0</v>
      </c>
      <c r="CQ17" s="77"/>
      <c r="CR17" s="75">
        <f>CQ17*$C17</f>
        <v>0</v>
      </c>
      <c r="CS17" s="77"/>
      <c r="CT17" s="75">
        <f>CS17*$C17</f>
        <v>0</v>
      </c>
      <c r="CU17" s="77"/>
      <c r="CV17" s="75">
        <f>CU17*$C17</f>
        <v>0</v>
      </c>
      <c r="CW17" s="77"/>
      <c r="CX17" s="75">
        <f>CW17*$C17</f>
        <v>0</v>
      </c>
      <c r="CY17" s="77"/>
      <c r="CZ17" s="75">
        <f>CY17*$C17</f>
        <v>0</v>
      </c>
      <c r="DA17" s="77"/>
      <c r="DB17" s="75">
        <f>DA17*$C17</f>
        <v>0</v>
      </c>
      <c r="DC17" s="77"/>
      <c r="DD17" s="75">
        <f>DC17*$C17</f>
        <v>0</v>
      </c>
      <c r="DE17" s="77"/>
      <c r="DF17" s="75">
        <f>DE17*$C17</f>
        <v>0</v>
      </c>
      <c r="DG17" s="77"/>
      <c r="DH17" s="75">
        <f>DG17*$C17</f>
        <v>0</v>
      </c>
      <c r="DI17" s="77"/>
      <c r="DJ17" s="75">
        <f>DI17*$C17</f>
        <v>0</v>
      </c>
      <c r="DK17" s="77"/>
      <c r="DL17" s="75">
        <f>DK17*$C17</f>
        <v>0</v>
      </c>
      <c r="DM17" s="77"/>
      <c r="DN17" s="75">
        <f>DM17*$C17</f>
        <v>0</v>
      </c>
      <c r="DO17" s="77"/>
      <c r="DP17" s="75">
        <f>DO17*$C17</f>
        <v>0</v>
      </c>
      <c r="DQ17" s="77"/>
      <c r="DR17" s="75">
        <f>DQ17*$C17</f>
        <v>0</v>
      </c>
      <c r="DS17" s="77"/>
      <c r="DT17" s="78">
        <f>DS17*$C17</f>
        <v>0</v>
      </c>
    </row>
    <row r="18" spans="1:124" x14ac:dyDescent="0.35">
      <c r="A18" s="85" t="s">
        <v>256</v>
      </c>
      <c r="B18" s="74" t="s">
        <v>2878</v>
      </c>
      <c r="C18" s="75">
        <f>Orçamento!$K$86</f>
        <v>287661.1500000002</v>
      </c>
      <c r="D18" s="76">
        <f>ROUND($C$18/$C$72,5)</f>
        <v>1.7129999999999999E-2</v>
      </c>
      <c r="E18" s="77"/>
      <c r="F18" s="75">
        <f>E18*$C18</f>
        <v>0</v>
      </c>
      <c r="G18" s="77"/>
      <c r="H18" s="75">
        <f>G18*$C18</f>
        <v>0</v>
      </c>
      <c r="I18" s="77"/>
      <c r="J18" s="75">
        <f>I18*$C18</f>
        <v>0</v>
      </c>
      <c r="K18" s="77"/>
      <c r="L18" s="75">
        <f>K18*$C18</f>
        <v>0</v>
      </c>
      <c r="M18" s="77">
        <v>0.25</v>
      </c>
      <c r="N18" s="75">
        <f>M18*$C18</f>
        <v>71915.287500000049</v>
      </c>
      <c r="O18" s="77">
        <v>0.5</v>
      </c>
      <c r="P18" s="75">
        <f>O18*$C18</f>
        <v>143830.5750000001</v>
      </c>
      <c r="Q18" s="77">
        <v>0.25</v>
      </c>
      <c r="R18" s="75">
        <f>Q18*$C18</f>
        <v>71915.287500000049</v>
      </c>
      <c r="S18" s="77"/>
      <c r="T18" s="75">
        <f>S18*$C18</f>
        <v>0</v>
      </c>
      <c r="U18" s="77"/>
      <c r="V18" s="75">
        <f>U18*$C18</f>
        <v>0</v>
      </c>
      <c r="W18" s="77"/>
      <c r="X18" s="75">
        <f>W18*$C18</f>
        <v>0</v>
      </c>
      <c r="Y18" s="77"/>
      <c r="Z18" s="75">
        <f>Y18*$C18</f>
        <v>0</v>
      </c>
      <c r="AA18" s="77"/>
      <c r="AB18" s="75">
        <f>AA18*$C18</f>
        <v>0</v>
      </c>
      <c r="AC18" s="77"/>
      <c r="AD18" s="75">
        <f>AC18*$C18</f>
        <v>0</v>
      </c>
      <c r="AE18" s="77"/>
      <c r="AF18" s="75">
        <f>AE18*$C18</f>
        <v>0</v>
      </c>
      <c r="AG18" s="77"/>
      <c r="AH18" s="75">
        <f>AG18*$C18</f>
        <v>0</v>
      </c>
      <c r="AI18" s="77"/>
      <c r="AJ18" s="75">
        <f>AI18*$C18</f>
        <v>0</v>
      </c>
      <c r="AK18" s="77"/>
      <c r="AL18" s="75">
        <f>AK18*$C18</f>
        <v>0</v>
      </c>
      <c r="AM18" s="77"/>
      <c r="AN18" s="75">
        <f>AM18*$C18</f>
        <v>0</v>
      </c>
      <c r="AO18" s="77"/>
      <c r="AP18" s="75">
        <f>AO18*$C18</f>
        <v>0</v>
      </c>
      <c r="AQ18" s="77"/>
      <c r="AR18" s="75">
        <f>AQ18*$C18</f>
        <v>0</v>
      </c>
      <c r="AS18" s="77"/>
      <c r="AT18" s="75">
        <f>AS18*$C18</f>
        <v>0</v>
      </c>
      <c r="AU18" s="77"/>
      <c r="AV18" s="75">
        <f>AU18*$C18</f>
        <v>0</v>
      </c>
      <c r="AW18" s="77"/>
      <c r="AX18" s="75">
        <f>AW18*$C18</f>
        <v>0</v>
      </c>
      <c r="AY18" s="77"/>
      <c r="AZ18" s="75">
        <f>AY18*$C18</f>
        <v>0</v>
      </c>
      <c r="BA18" s="77"/>
      <c r="BB18" s="75">
        <f>BA18*$C18</f>
        <v>0</v>
      </c>
      <c r="BC18" s="77"/>
      <c r="BD18" s="75">
        <f>BC18*$C18</f>
        <v>0</v>
      </c>
      <c r="BE18" s="77"/>
      <c r="BF18" s="75">
        <f>BE18*$C18</f>
        <v>0</v>
      </c>
      <c r="BG18" s="77"/>
      <c r="BH18" s="75">
        <f>BG18*$C18</f>
        <v>0</v>
      </c>
      <c r="BI18" s="77"/>
      <c r="BJ18" s="75">
        <f>BI18*$C18</f>
        <v>0</v>
      </c>
      <c r="BK18" s="77"/>
      <c r="BL18" s="75">
        <f>BK18*$C18</f>
        <v>0</v>
      </c>
      <c r="BM18" s="77"/>
      <c r="BN18" s="75">
        <f>BM18*$C18</f>
        <v>0</v>
      </c>
      <c r="BO18" s="77"/>
      <c r="BP18" s="75">
        <f>BO18*$C18</f>
        <v>0</v>
      </c>
      <c r="BQ18" s="77"/>
      <c r="BR18" s="75">
        <f>BQ18*$C18</f>
        <v>0</v>
      </c>
      <c r="BS18" s="77"/>
      <c r="BT18" s="75">
        <f>BS18*$C18</f>
        <v>0</v>
      </c>
      <c r="BU18" s="77"/>
      <c r="BV18" s="75">
        <f>BU18*$C18</f>
        <v>0</v>
      </c>
      <c r="BW18" s="77"/>
      <c r="BX18" s="75">
        <f>BW18*$C18</f>
        <v>0</v>
      </c>
      <c r="BY18" s="77"/>
      <c r="BZ18" s="75">
        <f>BY18*$C18</f>
        <v>0</v>
      </c>
      <c r="CA18" s="77"/>
      <c r="CB18" s="75">
        <f>CA18*$C18</f>
        <v>0</v>
      </c>
      <c r="CC18" s="77"/>
      <c r="CD18" s="75">
        <f>CC18*$C18</f>
        <v>0</v>
      </c>
      <c r="CE18" s="77"/>
      <c r="CF18" s="75">
        <f>CE18*$C18</f>
        <v>0</v>
      </c>
      <c r="CG18" s="77"/>
      <c r="CH18" s="75">
        <f>CG18*$C18</f>
        <v>0</v>
      </c>
      <c r="CI18" s="77"/>
      <c r="CJ18" s="75">
        <f>CI18*$C18</f>
        <v>0</v>
      </c>
      <c r="CK18" s="77"/>
      <c r="CL18" s="75">
        <f>CK18*$C18</f>
        <v>0</v>
      </c>
      <c r="CM18" s="77"/>
      <c r="CN18" s="75">
        <f>CM18*$C18</f>
        <v>0</v>
      </c>
      <c r="CO18" s="77"/>
      <c r="CP18" s="75">
        <f>CO18*$C18</f>
        <v>0</v>
      </c>
      <c r="CQ18" s="77"/>
      <c r="CR18" s="75">
        <f>CQ18*$C18</f>
        <v>0</v>
      </c>
      <c r="CS18" s="77"/>
      <c r="CT18" s="75">
        <f>CS18*$C18</f>
        <v>0</v>
      </c>
      <c r="CU18" s="77"/>
      <c r="CV18" s="75">
        <f>CU18*$C18</f>
        <v>0</v>
      </c>
      <c r="CW18" s="77"/>
      <c r="CX18" s="75">
        <f>CW18*$C18</f>
        <v>0</v>
      </c>
      <c r="CY18" s="77"/>
      <c r="CZ18" s="75">
        <f>CY18*$C18</f>
        <v>0</v>
      </c>
      <c r="DA18" s="77"/>
      <c r="DB18" s="75">
        <f>DA18*$C18</f>
        <v>0</v>
      </c>
      <c r="DC18" s="77"/>
      <c r="DD18" s="75">
        <f>DC18*$C18</f>
        <v>0</v>
      </c>
      <c r="DE18" s="77"/>
      <c r="DF18" s="75">
        <f>DE18*$C18</f>
        <v>0</v>
      </c>
      <c r="DG18" s="77"/>
      <c r="DH18" s="75">
        <f>DG18*$C18</f>
        <v>0</v>
      </c>
      <c r="DI18" s="77"/>
      <c r="DJ18" s="75">
        <f>DI18*$C18</f>
        <v>0</v>
      </c>
      <c r="DK18" s="77"/>
      <c r="DL18" s="75">
        <f>DK18*$C18</f>
        <v>0</v>
      </c>
      <c r="DM18" s="77"/>
      <c r="DN18" s="75">
        <f>DM18*$C18</f>
        <v>0</v>
      </c>
      <c r="DO18" s="77"/>
      <c r="DP18" s="75">
        <f>DO18*$C18</f>
        <v>0</v>
      </c>
      <c r="DQ18" s="77"/>
      <c r="DR18" s="75">
        <f>DQ18*$C18</f>
        <v>0</v>
      </c>
      <c r="DS18" s="77"/>
      <c r="DT18" s="78">
        <f>DS18*$C18</f>
        <v>0</v>
      </c>
    </row>
    <row r="19" spans="1:124" x14ac:dyDescent="0.35">
      <c r="A19" s="85" t="s">
        <v>310</v>
      </c>
      <c r="B19" s="74" t="s">
        <v>2879</v>
      </c>
      <c r="C19" s="75">
        <f>Orçamento!$K$114</f>
        <v>308657.44</v>
      </c>
      <c r="D19" s="76">
        <f>ROUND($C$19/$C$72,5)</f>
        <v>1.8380000000000001E-2</v>
      </c>
      <c r="E19" s="77"/>
      <c r="F19" s="75">
        <f>E19*$C19</f>
        <v>0</v>
      </c>
      <c r="G19" s="77"/>
      <c r="H19" s="75">
        <f>G19*$C19</f>
        <v>0</v>
      </c>
      <c r="I19" s="77"/>
      <c r="J19" s="75">
        <f>I19*$C19</f>
        <v>0</v>
      </c>
      <c r="K19" s="77"/>
      <c r="L19" s="75">
        <f>K19*$C19</f>
        <v>0</v>
      </c>
      <c r="M19" s="77"/>
      <c r="N19" s="75">
        <f>M19*$C19</f>
        <v>0</v>
      </c>
      <c r="O19" s="77"/>
      <c r="P19" s="75">
        <f>O19*$C19</f>
        <v>0</v>
      </c>
      <c r="Q19" s="77">
        <v>0.25</v>
      </c>
      <c r="R19" s="75">
        <f>Q19*$C19</f>
        <v>77164.36</v>
      </c>
      <c r="S19" s="77">
        <v>0.25</v>
      </c>
      <c r="T19" s="75">
        <f>S19*$C19</f>
        <v>77164.36</v>
      </c>
      <c r="U19" s="77">
        <v>0.25</v>
      </c>
      <c r="V19" s="75">
        <f>U19*$C19</f>
        <v>77164.36</v>
      </c>
      <c r="W19" s="77">
        <v>0.25</v>
      </c>
      <c r="X19" s="75">
        <f>W19*$C19</f>
        <v>77164.36</v>
      </c>
      <c r="Y19" s="77"/>
      <c r="Z19" s="75">
        <f>Y19*$C19</f>
        <v>0</v>
      </c>
      <c r="AA19" s="77"/>
      <c r="AB19" s="75">
        <f>AA19*$C19</f>
        <v>0</v>
      </c>
      <c r="AC19" s="77"/>
      <c r="AD19" s="75">
        <f>AC19*$C19</f>
        <v>0</v>
      </c>
      <c r="AE19" s="77"/>
      <c r="AF19" s="75">
        <f>AE19*$C19</f>
        <v>0</v>
      </c>
      <c r="AG19" s="77"/>
      <c r="AH19" s="75">
        <f>AG19*$C19</f>
        <v>0</v>
      </c>
      <c r="AI19" s="77"/>
      <c r="AJ19" s="75">
        <f>AI19*$C19</f>
        <v>0</v>
      </c>
      <c r="AK19" s="77"/>
      <c r="AL19" s="75">
        <f>AK19*$C19</f>
        <v>0</v>
      </c>
      <c r="AM19" s="77"/>
      <c r="AN19" s="75">
        <f>AM19*$C19</f>
        <v>0</v>
      </c>
      <c r="AO19" s="77"/>
      <c r="AP19" s="75">
        <f>AO19*$C19</f>
        <v>0</v>
      </c>
      <c r="AQ19" s="77"/>
      <c r="AR19" s="75">
        <f>AQ19*$C19</f>
        <v>0</v>
      </c>
      <c r="AS19" s="77"/>
      <c r="AT19" s="75">
        <f>AS19*$C19</f>
        <v>0</v>
      </c>
      <c r="AU19" s="77"/>
      <c r="AV19" s="75">
        <f>AU19*$C19</f>
        <v>0</v>
      </c>
      <c r="AW19" s="77"/>
      <c r="AX19" s="75">
        <f>AW19*$C19</f>
        <v>0</v>
      </c>
      <c r="AY19" s="77"/>
      <c r="AZ19" s="75">
        <f>AY19*$C19</f>
        <v>0</v>
      </c>
      <c r="BA19" s="77"/>
      <c r="BB19" s="75">
        <f>BA19*$C19</f>
        <v>0</v>
      </c>
      <c r="BC19" s="77"/>
      <c r="BD19" s="75">
        <f>BC19*$C19</f>
        <v>0</v>
      </c>
      <c r="BE19" s="77"/>
      <c r="BF19" s="75">
        <f>BE19*$C19</f>
        <v>0</v>
      </c>
      <c r="BG19" s="77"/>
      <c r="BH19" s="75">
        <f>BG19*$C19</f>
        <v>0</v>
      </c>
      <c r="BI19" s="77"/>
      <c r="BJ19" s="75">
        <f>BI19*$C19</f>
        <v>0</v>
      </c>
      <c r="BK19" s="77"/>
      <c r="BL19" s="75">
        <f>BK19*$C19</f>
        <v>0</v>
      </c>
      <c r="BM19" s="77"/>
      <c r="BN19" s="75">
        <f>BM19*$C19</f>
        <v>0</v>
      </c>
      <c r="BO19" s="77"/>
      <c r="BP19" s="75">
        <f>BO19*$C19</f>
        <v>0</v>
      </c>
      <c r="BQ19" s="77"/>
      <c r="BR19" s="75">
        <f>BQ19*$C19</f>
        <v>0</v>
      </c>
      <c r="BS19" s="77"/>
      <c r="BT19" s="75">
        <f>BS19*$C19</f>
        <v>0</v>
      </c>
      <c r="BU19" s="77"/>
      <c r="BV19" s="75">
        <f>BU19*$C19</f>
        <v>0</v>
      </c>
      <c r="BW19" s="77"/>
      <c r="BX19" s="75">
        <f>BW19*$C19</f>
        <v>0</v>
      </c>
      <c r="BY19" s="77"/>
      <c r="BZ19" s="75">
        <f>BY19*$C19</f>
        <v>0</v>
      </c>
      <c r="CA19" s="77"/>
      <c r="CB19" s="75">
        <f>CA19*$C19</f>
        <v>0</v>
      </c>
      <c r="CC19" s="77"/>
      <c r="CD19" s="75">
        <f>CC19*$C19</f>
        <v>0</v>
      </c>
      <c r="CE19" s="77"/>
      <c r="CF19" s="75">
        <f>CE19*$C19</f>
        <v>0</v>
      </c>
      <c r="CG19" s="77"/>
      <c r="CH19" s="75">
        <f>CG19*$C19</f>
        <v>0</v>
      </c>
      <c r="CI19" s="77"/>
      <c r="CJ19" s="75">
        <f>CI19*$C19</f>
        <v>0</v>
      </c>
      <c r="CK19" s="77"/>
      <c r="CL19" s="75">
        <f>CK19*$C19</f>
        <v>0</v>
      </c>
      <c r="CM19" s="77"/>
      <c r="CN19" s="75">
        <f>CM19*$C19</f>
        <v>0</v>
      </c>
      <c r="CO19" s="77"/>
      <c r="CP19" s="75">
        <f>CO19*$C19</f>
        <v>0</v>
      </c>
      <c r="CQ19" s="77"/>
      <c r="CR19" s="75">
        <f>CQ19*$C19</f>
        <v>0</v>
      </c>
      <c r="CS19" s="77"/>
      <c r="CT19" s="75">
        <f>CS19*$C19</f>
        <v>0</v>
      </c>
      <c r="CU19" s="77"/>
      <c r="CV19" s="75">
        <f>CU19*$C19</f>
        <v>0</v>
      </c>
      <c r="CW19" s="77"/>
      <c r="CX19" s="75">
        <f>CW19*$C19</f>
        <v>0</v>
      </c>
      <c r="CY19" s="77"/>
      <c r="CZ19" s="75">
        <f>CY19*$C19</f>
        <v>0</v>
      </c>
      <c r="DA19" s="77"/>
      <c r="DB19" s="75">
        <f>DA19*$C19</f>
        <v>0</v>
      </c>
      <c r="DC19" s="77"/>
      <c r="DD19" s="75">
        <f>DC19*$C19</f>
        <v>0</v>
      </c>
      <c r="DE19" s="77"/>
      <c r="DF19" s="75">
        <f>DE19*$C19</f>
        <v>0</v>
      </c>
      <c r="DG19" s="77"/>
      <c r="DH19" s="75">
        <f>DG19*$C19</f>
        <v>0</v>
      </c>
      <c r="DI19" s="77"/>
      <c r="DJ19" s="75">
        <f>DI19*$C19</f>
        <v>0</v>
      </c>
      <c r="DK19" s="77"/>
      <c r="DL19" s="75">
        <f>DK19*$C19</f>
        <v>0</v>
      </c>
      <c r="DM19" s="77"/>
      <c r="DN19" s="75">
        <f>DM19*$C19</f>
        <v>0</v>
      </c>
      <c r="DO19" s="77"/>
      <c r="DP19" s="75">
        <f>DO19*$C19</f>
        <v>0</v>
      </c>
      <c r="DQ19" s="77"/>
      <c r="DR19" s="75">
        <f>DQ19*$C19</f>
        <v>0</v>
      </c>
      <c r="DS19" s="77"/>
      <c r="DT19" s="78">
        <f>DS19*$C19</f>
        <v>0</v>
      </c>
    </row>
    <row r="20" spans="1:124" x14ac:dyDescent="0.35">
      <c r="A20" s="85" t="s">
        <v>315</v>
      </c>
      <c r="B20" s="74" t="s">
        <v>2880</v>
      </c>
      <c r="C20" s="75">
        <f>Orçamento!$K$116</f>
        <v>204051.30000000002</v>
      </c>
      <c r="D20" s="76">
        <f>ROUND($C$20/$C$72,5)</f>
        <v>1.2149999999999999E-2</v>
      </c>
      <c r="E20" s="77"/>
      <c r="F20" s="75">
        <f>E20*$C20</f>
        <v>0</v>
      </c>
      <c r="G20" s="77"/>
      <c r="H20" s="75">
        <f>G20*$C20</f>
        <v>0</v>
      </c>
      <c r="I20" s="77"/>
      <c r="J20" s="75">
        <f>I20*$C20</f>
        <v>0</v>
      </c>
      <c r="K20" s="77"/>
      <c r="L20" s="75">
        <f>K20*$C20</f>
        <v>0</v>
      </c>
      <c r="M20" s="77"/>
      <c r="N20" s="75">
        <f>M20*$C20</f>
        <v>0</v>
      </c>
      <c r="O20" s="77"/>
      <c r="P20" s="75">
        <f>O20*$C20</f>
        <v>0</v>
      </c>
      <c r="Q20" s="77">
        <v>0.25</v>
      </c>
      <c r="R20" s="75">
        <f>Q20*$C20</f>
        <v>51012.825000000004</v>
      </c>
      <c r="S20" s="77">
        <v>0.25</v>
      </c>
      <c r="T20" s="75">
        <f>S20*$C20</f>
        <v>51012.825000000004</v>
      </c>
      <c r="U20" s="77">
        <v>0.2</v>
      </c>
      <c r="V20" s="75">
        <f>U20*$C20</f>
        <v>40810.260000000009</v>
      </c>
      <c r="W20" s="77">
        <v>0.2</v>
      </c>
      <c r="X20" s="75">
        <f>W20*$C20</f>
        <v>40810.260000000009</v>
      </c>
      <c r="Y20" s="77">
        <v>0.05</v>
      </c>
      <c r="Z20" s="75">
        <f>Y20*$C20</f>
        <v>10202.565000000002</v>
      </c>
      <c r="AA20" s="77">
        <v>0.05</v>
      </c>
      <c r="AB20" s="75">
        <f>AA20*$C20</f>
        <v>10202.565000000002</v>
      </c>
      <c r="AC20" s="77"/>
      <c r="AD20" s="75">
        <f>AC20*$C20</f>
        <v>0</v>
      </c>
      <c r="AE20" s="77"/>
      <c r="AF20" s="75">
        <f>AE20*$C20</f>
        <v>0</v>
      </c>
      <c r="AG20" s="77"/>
      <c r="AH20" s="75">
        <f>AG20*$C20</f>
        <v>0</v>
      </c>
      <c r="AI20" s="77"/>
      <c r="AJ20" s="75">
        <f>AI20*$C20</f>
        <v>0</v>
      </c>
      <c r="AK20" s="77"/>
      <c r="AL20" s="75">
        <f>AK20*$C20</f>
        <v>0</v>
      </c>
      <c r="AM20" s="77"/>
      <c r="AN20" s="75">
        <f>AM20*$C20</f>
        <v>0</v>
      </c>
      <c r="AO20" s="77"/>
      <c r="AP20" s="75">
        <f>AO20*$C20</f>
        <v>0</v>
      </c>
      <c r="AQ20" s="77"/>
      <c r="AR20" s="75">
        <f>AQ20*$C20</f>
        <v>0</v>
      </c>
      <c r="AS20" s="77"/>
      <c r="AT20" s="75">
        <f>AS20*$C20</f>
        <v>0</v>
      </c>
      <c r="AU20" s="77"/>
      <c r="AV20" s="75">
        <f>AU20*$C20</f>
        <v>0</v>
      </c>
      <c r="AW20" s="77"/>
      <c r="AX20" s="75">
        <f>AW20*$C20</f>
        <v>0</v>
      </c>
      <c r="AY20" s="77"/>
      <c r="AZ20" s="75">
        <f>AY20*$C20</f>
        <v>0</v>
      </c>
      <c r="BA20" s="77"/>
      <c r="BB20" s="75">
        <f>BA20*$C20</f>
        <v>0</v>
      </c>
      <c r="BC20" s="77"/>
      <c r="BD20" s="75">
        <f>BC20*$C20</f>
        <v>0</v>
      </c>
      <c r="BE20" s="77"/>
      <c r="BF20" s="75">
        <f>BE20*$C20</f>
        <v>0</v>
      </c>
      <c r="BG20" s="77"/>
      <c r="BH20" s="75">
        <f>BG20*$C20</f>
        <v>0</v>
      </c>
      <c r="BI20" s="77"/>
      <c r="BJ20" s="75">
        <f>BI20*$C20</f>
        <v>0</v>
      </c>
      <c r="BK20" s="77"/>
      <c r="BL20" s="75">
        <f>BK20*$C20</f>
        <v>0</v>
      </c>
      <c r="BM20" s="77"/>
      <c r="BN20" s="75">
        <f>BM20*$C20</f>
        <v>0</v>
      </c>
      <c r="BO20" s="77"/>
      <c r="BP20" s="75">
        <f>BO20*$C20</f>
        <v>0</v>
      </c>
      <c r="BQ20" s="77"/>
      <c r="BR20" s="75">
        <f>BQ20*$C20</f>
        <v>0</v>
      </c>
      <c r="BS20" s="77"/>
      <c r="BT20" s="75">
        <f>BS20*$C20</f>
        <v>0</v>
      </c>
      <c r="BU20" s="77"/>
      <c r="BV20" s="75">
        <f>BU20*$C20</f>
        <v>0</v>
      </c>
      <c r="BW20" s="77"/>
      <c r="BX20" s="75">
        <f>BW20*$C20</f>
        <v>0</v>
      </c>
      <c r="BY20" s="77"/>
      <c r="BZ20" s="75">
        <f>BY20*$C20</f>
        <v>0</v>
      </c>
      <c r="CA20" s="77"/>
      <c r="CB20" s="75">
        <f>CA20*$C20</f>
        <v>0</v>
      </c>
      <c r="CC20" s="77"/>
      <c r="CD20" s="75">
        <f>CC20*$C20</f>
        <v>0</v>
      </c>
      <c r="CE20" s="77"/>
      <c r="CF20" s="75">
        <f>CE20*$C20</f>
        <v>0</v>
      </c>
      <c r="CG20" s="77"/>
      <c r="CH20" s="75">
        <f>CG20*$C20</f>
        <v>0</v>
      </c>
      <c r="CI20" s="77"/>
      <c r="CJ20" s="75">
        <f>CI20*$C20</f>
        <v>0</v>
      </c>
      <c r="CK20" s="77"/>
      <c r="CL20" s="75">
        <f>CK20*$C20</f>
        <v>0</v>
      </c>
      <c r="CM20" s="77"/>
      <c r="CN20" s="75">
        <f>CM20*$C20</f>
        <v>0</v>
      </c>
      <c r="CO20" s="77"/>
      <c r="CP20" s="75">
        <f>CO20*$C20</f>
        <v>0</v>
      </c>
      <c r="CQ20" s="77"/>
      <c r="CR20" s="75">
        <f>CQ20*$C20</f>
        <v>0</v>
      </c>
      <c r="CS20" s="77"/>
      <c r="CT20" s="75">
        <f>CS20*$C20</f>
        <v>0</v>
      </c>
      <c r="CU20" s="77"/>
      <c r="CV20" s="75">
        <f>CU20*$C20</f>
        <v>0</v>
      </c>
      <c r="CW20" s="77"/>
      <c r="CX20" s="75">
        <f>CW20*$C20</f>
        <v>0</v>
      </c>
      <c r="CY20" s="77"/>
      <c r="CZ20" s="75">
        <f>CY20*$C20</f>
        <v>0</v>
      </c>
      <c r="DA20" s="77"/>
      <c r="DB20" s="75">
        <f>DA20*$C20</f>
        <v>0</v>
      </c>
      <c r="DC20" s="77"/>
      <c r="DD20" s="75">
        <f>DC20*$C20</f>
        <v>0</v>
      </c>
      <c r="DE20" s="77"/>
      <c r="DF20" s="75">
        <f>DE20*$C20</f>
        <v>0</v>
      </c>
      <c r="DG20" s="77"/>
      <c r="DH20" s="75">
        <f>DG20*$C20</f>
        <v>0</v>
      </c>
      <c r="DI20" s="77"/>
      <c r="DJ20" s="75">
        <f>DI20*$C20</f>
        <v>0</v>
      </c>
      <c r="DK20" s="77"/>
      <c r="DL20" s="75">
        <f>DK20*$C20</f>
        <v>0</v>
      </c>
      <c r="DM20" s="77"/>
      <c r="DN20" s="75">
        <f>DM20*$C20</f>
        <v>0</v>
      </c>
      <c r="DO20" s="77"/>
      <c r="DP20" s="75">
        <f>DO20*$C20</f>
        <v>0</v>
      </c>
      <c r="DQ20" s="77"/>
      <c r="DR20" s="75">
        <f>DQ20*$C20</f>
        <v>0</v>
      </c>
      <c r="DS20" s="77"/>
      <c r="DT20" s="78">
        <f>DS20*$C20</f>
        <v>0</v>
      </c>
    </row>
    <row r="21" spans="1:124" x14ac:dyDescent="0.35">
      <c r="A21" s="85" t="s">
        <v>344</v>
      </c>
      <c r="B21" s="74" t="s">
        <v>2881</v>
      </c>
      <c r="C21" s="75">
        <f>Orçamento!$K$130</f>
        <v>226404.00999999998</v>
      </c>
      <c r="D21" s="76">
        <f>ROUND($C$21/$C$72,5)</f>
        <v>1.349E-2</v>
      </c>
      <c r="E21" s="77"/>
      <c r="F21" s="75">
        <f>E21*$C21</f>
        <v>0</v>
      </c>
      <c r="G21" s="77"/>
      <c r="H21" s="75">
        <f>G21*$C21</f>
        <v>0</v>
      </c>
      <c r="I21" s="77"/>
      <c r="J21" s="75">
        <f>I21*$C21</f>
        <v>0</v>
      </c>
      <c r="K21" s="77"/>
      <c r="L21" s="75">
        <f>K21*$C21</f>
        <v>0</v>
      </c>
      <c r="M21" s="77"/>
      <c r="N21" s="75">
        <f>M21*$C21</f>
        <v>0</v>
      </c>
      <c r="O21" s="77"/>
      <c r="P21" s="75">
        <f>O21*$C21</f>
        <v>0</v>
      </c>
      <c r="Q21" s="77"/>
      <c r="R21" s="75">
        <f>Q21*$C21</f>
        <v>0</v>
      </c>
      <c r="S21" s="77">
        <v>0.1</v>
      </c>
      <c r="T21" s="75">
        <f>S21*$C21</f>
        <v>22640.400999999998</v>
      </c>
      <c r="U21" s="77">
        <v>0.25</v>
      </c>
      <c r="V21" s="75">
        <f>U21*$C21</f>
        <v>56601.002499999995</v>
      </c>
      <c r="W21" s="77">
        <v>0.35</v>
      </c>
      <c r="X21" s="75">
        <f>W21*$C21</f>
        <v>79241.403499999986</v>
      </c>
      <c r="Y21" s="77">
        <v>0.2</v>
      </c>
      <c r="Z21" s="75">
        <f>Y21*$C21</f>
        <v>45280.801999999996</v>
      </c>
      <c r="AA21" s="77">
        <v>0.05</v>
      </c>
      <c r="AB21" s="75">
        <f>AA21*$C21</f>
        <v>11320.200499999999</v>
      </c>
      <c r="AC21" s="77"/>
      <c r="AD21" s="75">
        <f>AC21*$C21</f>
        <v>0</v>
      </c>
      <c r="AE21" s="77"/>
      <c r="AF21" s="75">
        <f>AE21*$C21</f>
        <v>0</v>
      </c>
      <c r="AG21" s="77"/>
      <c r="AH21" s="75">
        <f>AG21*$C21</f>
        <v>0</v>
      </c>
      <c r="AI21" s="77"/>
      <c r="AJ21" s="75">
        <f>AI21*$C21</f>
        <v>0</v>
      </c>
      <c r="AK21" s="77"/>
      <c r="AL21" s="75">
        <f>AK21*$C21</f>
        <v>0</v>
      </c>
      <c r="AM21" s="77"/>
      <c r="AN21" s="75">
        <f>AM21*$C21</f>
        <v>0</v>
      </c>
      <c r="AO21" s="77">
        <v>0.05</v>
      </c>
      <c r="AP21" s="75">
        <f>AO21*$C21</f>
        <v>11320.200499999999</v>
      </c>
      <c r="AQ21" s="77"/>
      <c r="AR21" s="75">
        <f>AQ21*$C21</f>
        <v>0</v>
      </c>
      <c r="AS21" s="77"/>
      <c r="AT21" s="75">
        <f>AS21*$C21</f>
        <v>0</v>
      </c>
      <c r="AU21" s="77"/>
      <c r="AV21" s="75">
        <f>AU21*$C21</f>
        <v>0</v>
      </c>
      <c r="AW21" s="77"/>
      <c r="AX21" s="75">
        <f>AW21*$C21</f>
        <v>0</v>
      </c>
      <c r="AY21" s="77"/>
      <c r="AZ21" s="75">
        <f>AY21*$C21</f>
        <v>0</v>
      </c>
      <c r="BA21" s="77"/>
      <c r="BB21" s="75">
        <f>BA21*$C21</f>
        <v>0</v>
      </c>
      <c r="BC21" s="77"/>
      <c r="BD21" s="75">
        <f>BC21*$C21</f>
        <v>0</v>
      </c>
      <c r="BE21" s="77"/>
      <c r="BF21" s="75">
        <f>BE21*$C21</f>
        <v>0</v>
      </c>
      <c r="BG21" s="77"/>
      <c r="BH21" s="75">
        <f>BG21*$C21</f>
        <v>0</v>
      </c>
      <c r="BI21" s="77"/>
      <c r="BJ21" s="75">
        <f>BI21*$C21</f>
        <v>0</v>
      </c>
      <c r="BK21" s="77"/>
      <c r="BL21" s="75">
        <f>BK21*$C21</f>
        <v>0</v>
      </c>
      <c r="BM21" s="77"/>
      <c r="BN21" s="75">
        <f>BM21*$C21</f>
        <v>0</v>
      </c>
      <c r="BO21" s="77"/>
      <c r="BP21" s="75">
        <f>BO21*$C21</f>
        <v>0</v>
      </c>
      <c r="BQ21" s="77"/>
      <c r="BR21" s="75">
        <f>BQ21*$C21</f>
        <v>0</v>
      </c>
      <c r="BS21" s="77"/>
      <c r="BT21" s="75">
        <f>BS21*$C21</f>
        <v>0</v>
      </c>
      <c r="BU21" s="77"/>
      <c r="BV21" s="75">
        <f>BU21*$C21</f>
        <v>0</v>
      </c>
      <c r="BW21" s="77"/>
      <c r="BX21" s="75">
        <f>BW21*$C21</f>
        <v>0</v>
      </c>
      <c r="BY21" s="77"/>
      <c r="BZ21" s="75">
        <f>BY21*$C21</f>
        <v>0</v>
      </c>
      <c r="CA21" s="77"/>
      <c r="CB21" s="75">
        <f>CA21*$C21</f>
        <v>0</v>
      </c>
      <c r="CC21" s="77"/>
      <c r="CD21" s="75">
        <f>CC21*$C21</f>
        <v>0</v>
      </c>
      <c r="CE21" s="77"/>
      <c r="CF21" s="75">
        <f>CE21*$C21</f>
        <v>0</v>
      </c>
      <c r="CG21" s="77"/>
      <c r="CH21" s="75">
        <f>CG21*$C21</f>
        <v>0</v>
      </c>
      <c r="CI21" s="77"/>
      <c r="CJ21" s="75">
        <f>CI21*$C21</f>
        <v>0</v>
      </c>
      <c r="CK21" s="77"/>
      <c r="CL21" s="75">
        <f>CK21*$C21</f>
        <v>0</v>
      </c>
      <c r="CM21" s="77"/>
      <c r="CN21" s="75">
        <f>CM21*$C21</f>
        <v>0</v>
      </c>
      <c r="CO21" s="77"/>
      <c r="CP21" s="75">
        <f>CO21*$C21</f>
        <v>0</v>
      </c>
      <c r="CQ21" s="77"/>
      <c r="CR21" s="75">
        <f>CQ21*$C21</f>
        <v>0</v>
      </c>
      <c r="CS21" s="77"/>
      <c r="CT21" s="75">
        <f>CS21*$C21</f>
        <v>0</v>
      </c>
      <c r="CU21" s="77"/>
      <c r="CV21" s="75">
        <f>CU21*$C21</f>
        <v>0</v>
      </c>
      <c r="CW21" s="77"/>
      <c r="CX21" s="75">
        <f>CW21*$C21</f>
        <v>0</v>
      </c>
      <c r="CY21" s="77"/>
      <c r="CZ21" s="75">
        <f>CY21*$C21</f>
        <v>0</v>
      </c>
      <c r="DA21" s="77"/>
      <c r="DB21" s="75">
        <f>DA21*$C21</f>
        <v>0</v>
      </c>
      <c r="DC21" s="77"/>
      <c r="DD21" s="75">
        <f>DC21*$C21</f>
        <v>0</v>
      </c>
      <c r="DE21" s="77"/>
      <c r="DF21" s="75">
        <f>DE21*$C21</f>
        <v>0</v>
      </c>
      <c r="DG21" s="77"/>
      <c r="DH21" s="75">
        <f>DG21*$C21</f>
        <v>0</v>
      </c>
      <c r="DI21" s="77"/>
      <c r="DJ21" s="75">
        <f>DI21*$C21</f>
        <v>0</v>
      </c>
      <c r="DK21" s="77"/>
      <c r="DL21" s="75">
        <f>DK21*$C21</f>
        <v>0</v>
      </c>
      <c r="DM21" s="77"/>
      <c r="DN21" s="75">
        <f>DM21*$C21</f>
        <v>0</v>
      </c>
      <c r="DO21" s="77"/>
      <c r="DP21" s="75">
        <f>DO21*$C21</f>
        <v>0</v>
      </c>
      <c r="DQ21" s="77"/>
      <c r="DR21" s="75">
        <f>DQ21*$C21</f>
        <v>0</v>
      </c>
      <c r="DS21" s="77"/>
      <c r="DT21" s="78">
        <f>DS21*$C21</f>
        <v>0</v>
      </c>
    </row>
    <row r="22" spans="1:124" x14ac:dyDescent="0.35">
      <c r="A22" s="85" t="s">
        <v>385</v>
      </c>
      <c r="B22" s="74" t="s">
        <v>2882</v>
      </c>
      <c r="C22" s="75">
        <f>Orçamento!$K$146</f>
        <v>645729.63000000012</v>
      </c>
      <c r="D22" s="76">
        <f>ROUND($C$22/$C$72,5)</f>
        <v>3.8460000000000001E-2</v>
      </c>
      <c r="E22" s="77"/>
      <c r="F22" s="75">
        <f>E22*$C22</f>
        <v>0</v>
      </c>
      <c r="G22" s="77"/>
      <c r="H22" s="75">
        <f>G22*$C22</f>
        <v>0</v>
      </c>
      <c r="I22" s="77"/>
      <c r="J22" s="75">
        <f>I22*$C22</f>
        <v>0</v>
      </c>
      <c r="K22" s="77"/>
      <c r="L22" s="75">
        <f>K22*$C22</f>
        <v>0</v>
      </c>
      <c r="M22" s="77"/>
      <c r="N22" s="75">
        <f>M22*$C22</f>
        <v>0</v>
      </c>
      <c r="O22" s="77"/>
      <c r="P22" s="75">
        <f>O22*$C22</f>
        <v>0</v>
      </c>
      <c r="Q22" s="77"/>
      <c r="R22" s="75">
        <f>Q22*$C22</f>
        <v>0</v>
      </c>
      <c r="S22" s="77"/>
      <c r="T22" s="75">
        <f>S22*$C22</f>
        <v>0</v>
      </c>
      <c r="U22" s="77"/>
      <c r="V22" s="75">
        <f>U22*$C22</f>
        <v>0</v>
      </c>
      <c r="W22" s="77"/>
      <c r="X22" s="75">
        <f>W22*$C22</f>
        <v>0</v>
      </c>
      <c r="Y22" s="77"/>
      <c r="Z22" s="75">
        <f>Y22*$C22</f>
        <v>0</v>
      </c>
      <c r="AA22" s="77"/>
      <c r="AB22" s="75">
        <f>AA22*$C22</f>
        <v>0</v>
      </c>
      <c r="AC22" s="77"/>
      <c r="AD22" s="75">
        <f>AC22*$C22</f>
        <v>0</v>
      </c>
      <c r="AE22" s="77"/>
      <c r="AF22" s="75">
        <f>AE22*$C22</f>
        <v>0</v>
      </c>
      <c r="AG22" s="77">
        <v>0.15</v>
      </c>
      <c r="AH22" s="75">
        <f>AG22*$C22</f>
        <v>96859.444500000012</v>
      </c>
      <c r="AI22" s="77">
        <v>0.15</v>
      </c>
      <c r="AJ22" s="75">
        <f>AI22*$C22</f>
        <v>96859.444500000012</v>
      </c>
      <c r="AK22" s="77">
        <v>0.15</v>
      </c>
      <c r="AL22" s="75">
        <f>AK22*$C22</f>
        <v>96859.444500000012</v>
      </c>
      <c r="AM22" s="77">
        <v>0.15</v>
      </c>
      <c r="AN22" s="75">
        <f>AM22*$C22</f>
        <v>96859.444500000012</v>
      </c>
      <c r="AO22" s="77">
        <v>0.15</v>
      </c>
      <c r="AP22" s="75">
        <f>AO22*$C22</f>
        <v>96859.444500000012</v>
      </c>
      <c r="AQ22" s="77">
        <v>0.1</v>
      </c>
      <c r="AR22" s="75">
        <f>AQ22*$C22</f>
        <v>64572.963000000018</v>
      </c>
      <c r="AS22" s="77">
        <v>0.1</v>
      </c>
      <c r="AT22" s="75">
        <f>AS22*$C22</f>
        <v>64572.963000000018</v>
      </c>
      <c r="AU22" s="77">
        <v>0.05</v>
      </c>
      <c r="AV22" s="75">
        <f>AU22*$C22</f>
        <v>32286.481500000009</v>
      </c>
      <c r="AW22" s="77"/>
      <c r="AX22" s="75">
        <f>AW22*$C22</f>
        <v>0</v>
      </c>
      <c r="AY22" s="77"/>
      <c r="AZ22" s="75">
        <f>AY22*$C22</f>
        <v>0</v>
      </c>
      <c r="BA22" s="77"/>
      <c r="BB22" s="75">
        <f>BA22*$C22</f>
        <v>0</v>
      </c>
      <c r="BC22" s="77"/>
      <c r="BD22" s="75">
        <f>BC22*$C22</f>
        <v>0</v>
      </c>
      <c r="BE22" s="77"/>
      <c r="BF22" s="75">
        <f>BE22*$C22</f>
        <v>0</v>
      </c>
      <c r="BG22" s="77"/>
      <c r="BH22" s="75">
        <f>BG22*$C22</f>
        <v>0</v>
      </c>
      <c r="BI22" s="77"/>
      <c r="BJ22" s="75">
        <f>BI22*$C22</f>
        <v>0</v>
      </c>
      <c r="BK22" s="77"/>
      <c r="BL22" s="75">
        <f>BK22*$C22</f>
        <v>0</v>
      </c>
      <c r="BM22" s="77"/>
      <c r="BN22" s="75">
        <f>BM22*$C22</f>
        <v>0</v>
      </c>
      <c r="BO22" s="77"/>
      <c r="BP22" s="75">
        <f>BO22*$C22</f>
        <v>0</v>
      </c>
      <c r="BQ22" s="77"/>
      <c r="BR22" s="75">
        <f>BQ22*$C22</f>
        <v>0</v>
      </c>
      <c r="BS22" s="77"/>
      <c r="BT22" s="75">
        <f>BS22*$C22</f>
        <v>0</v>
      </c>
      <c r="BU22" s="77"/>
      <c r="BV22" s="75">
        <f>BU22*$C22</f>
        <v>0</v>
      </c>
      <c r="BW22" s="77"/>
      <c r="BX22" s="75">
        <f>BW22*$C22</f>
        <v>0</v>
      </c>
      <c r="BY22" s="77"/>
      <c r="BZ22" s="75">
        <f>BY22*$C22</f>
        <v>0</v>
      </c>
      <c r="CA22" s="77"/>
      <c r="CB22" s="75">
        <f>CA22*$C22</f>
        <v>0</v>
      </c>
      <c r="CC22" s="77"/>
      <c r="CD22" s="75">
        <f>CC22*$C22</f>
        <v>0</v>
      </c>
      <c r="CE22" s="77"/>
      <c r="CF22" s="75">
        <f>CE22*$C22</f>
        <v>0</v>
      </c>
      <c r="CG22" s="77"/>
      <c r="CH22" s="75">
        <f>CG22*$C22</f>
        <v>0</v>
      </c>
      <c r="CI22" s="77"/>
      <c r="CJ22" s="75">
        <f>CI22*$C22</f>
        <v>0</v>
      </c>
      <c r="CK22" s="77"/>
      <c r="CL22" s="75">
        <f>CK22*$C22</f>
        <v>0</v>
      </c>
      <c r="CM22" s="77"/>
      <c r="CN22" s="75">
        <f>CM22*$C22</f>
        <v>0</v>
      </c>
      <c r="CO22" s="77"/>
      <c r="CP22" s="75">
        <f>CO22*$C22</f>
        <v>0</v>
      </c>
      <c r="CQ22" s="77"/>
      <c r="CR22" s="75">
        <f>CQ22*$C22</f>
        <v>0</v>
      </c>
      <c r="CS22" s="77"/>
      <c r="CT22" s="75">
        <f>CS22*$C22</f>
        <v>0</v>
      </c>
      <c r="CU22" s="77"/>
      <c r="CV22" s="75">
        <f>CU22*$C22</f>
        <v>0</v>
      </c>
      <c r="CW22" s="77"/>
      <c r="CX22" s="75">
        <f>CW22*$C22</f>
        <v>0</v>
      </c>
      <c r="CY22" s="77"/>
      <c r="CZ22" s="75">
        <f>CY22*$C22</f>
        <v>0</v>
      </c>
      <c r="DA22" s="77"/>
      <c r="DB22" s="75">
        <f>DA22*$C22</f>
        <v>0</v>
      </c>
      <c r="DC22" s="77"/>
      <c r="DD22" s="75">
        <f>DC22*$C22</f>
        <v>0</v>
      </c>
      <c r="DE22" s="77"/>
      <c r="DF22" s="75">
        <f>DE22*$C22</f>
        <v>0</v>
      </c>
      <c r="DG22" s="77"/>
      <c r="DH22" s="75">
        <f>DG22*$C22</f>
        <v>0</v>
      </c>
      <c r="DI22" s="77"/>
      <c r="DJ22" s="75">
        <f>DI22*$C22</f>
        <v>0</v>
      </c>
      <c r="DK22" s="77"/>
      <c r="DL22" s="75">
        <f>DK22*$C22</f>
        <v>0</v>
      </c>
      <c r="DM22" s="77"/>
      <c r="DN22" s="75">
        <f>DM22*$C22</f>
        <v>0</v>
      </c>
      <c r="DO22" s="77"/>
      <c r="DP22" s="75">
        <f>DO22*$C22</f>
        <v>0</v>
      </c>
      <c r="DQ22" s="77"/>
      <c r="DR22" s="75">
        <f>DQ22*$C22</f>
        <v>0</v>
      </c>
      <c r="DS22" s="77"/>
      <c r="DT22" s="78">
        <f>DS22*$C22</f>
        <v>0</v>
      </c>
    </row>
    <row r="23" spans="1:124" x14ac:dyDescent="0.35">
      <c r="A23" s="85" t="s">
        <v>465</v>
      </c>
      <c r="B23" s="74" t="s">
        <v>2883</v>
      </c>
      <c r="C23" s="75">
        <f>Orçamento!$K$177</f>
        <v>456784.32</v>
      </c>
      <c r="D23" s="76">
        <f>ROUND($C$23/$C$72,5)</f>
        <v>2.7210000000000002E-2</v>
      </c>
      <c r="E23" s="77"/>
      <c r="F23" s="75">
        <f>E23*$C23</f>
        <v>0</v>
      </c>
      <c r="G23" s="77"/>
      <c r="H23" s="75">
        <f>G23*$C23</f>
        <v>0</v>
      </c>
      <c r="I23" s="77"/>
      <c r="J23" s="75">
        <f>I23*$C23</f>
        <v>0</v>
      </c>
      <c r="K23" s="77"/>
      <c r="L23" s="75">
        <f>K23*$C23</f>
        <v>0</v>
      </c>
      <c r="M23" s="77"/>
      <c r="N23" s="75">
        <f>M23*$C23</f>
        <v>0</v>
      </c>
      <c r="O23" s="77"/>
      <c r="P23" s="75">
        <f>O23*$C23</f>
        <v>0</v>
      </c>
      <c r="Q23" s="77"/>
      <c r="R23" s="75">
        <f>Q23*$C23</f>
        <v>0</v>
      </c>
      <c r="S23" s="77"/>
      <c r="T23" s="75">
        <f>S23*$C23</f>
        <v>0</v>
      </c>
      <c r="U23" s="77"/>
      <c r="V23" s="75">
        <f>U23*$C23</f>
        <v>0</v>
      </c>
      <c r="W23" s="77"/>
      <c r="X23" s="75">
        <f>W23*$C23</f>
        <v>0</v>
      </c>
      <c r="Y23" s="77">
        <v>0.25</v>
      </c>
      <c r="Z23" s="75">
        <f>Y23*$C23</f>
        <v>114196.08</v>
      </c>
      <c r="AA23" s="77">
        <v>0.25</v>
      </c>
      <c r="AB23" s="75">
        <f>AA23*$C23</f>
        <v>114196.08</v>
      </c>
      <c r="AC23" s="77">
        <v>0.25</v>
      </c>
      <c r="AD23" s="75">
        <f>AC23*$C23</f>
        <v>114196.08</v>
      </c>
      <c r="AE23" s="77">
        <v>0.25</v>
      </c>
      <c r="AF23" s="75">
        <f>AE23*$C23</f>
        <v>114196.08</v>
      </c>
      <c r="AG23" s="77"/>
      <c r="AH23" s="75">
        <f>AG23*$C23</f>
        <v>0</v>
      </c>
      <c r="AI23" s="77"/>
      <c r="AJ23" s="75">
        <f>AI23*$C23</f>
        <v>0</v>
      </c>
      <c r="AK23" s="77"/>
      <c r="AL23" s="75">
        <f>AK23*$C23</f>
        <v>0</v>
      </c>
      <c r="AM23" s="77"/>
      <c r="AN23" s="75">
        <f>AM23*$C23</f>
        <v>0</v>
      </c>
      <c r="AO23" s="77"/>
      <c r="AP23" s="75">
        <f>AO23*$C23</f>
        <v>0</v>
      </c>
      <c r="AQ23" s="77"/>
      <c r="AR23" s="75">
        <f>AQ23*$C23</f>
        <v>0</v>
      </c>
      <c r="AS23" s="77"/>
      <c r="AT23" s="75">
        <f>AS23*$C23</f>
        <v>0</v>
      </c>
      <c r="AU23" s="77"/>
      <c r="AV23" s="75">
        <f>AU23*$C23</f>
        <v>0</v>
      </c>
      <c r="AW23" s="77"/>
      <c r="AX23" s="75">
        <f>AW23*$C23</f>
        <v>0</v>
      </c>
      <c r="AY23" s="77"/>
      <c r="AZ23" s="75">
        <f>AY23*$C23</f>
        <v>0</v>
      </c>
      <c r="BA23" s="77"/>
      <c r="BB23" s="75">
        <f>BA23*$C23</f>
        <v>0</v>
      </c>
      <c r="BC23" s="77"/>
      <c r="BD23" s="75">
        <f>BC23*$C23</f>
        <v>0</v>
      </c>
      <c r="BE23" s="77"/>
      <c r="BF23" s="75">
        <f>BE23*$C23</f>
        <v>0</v>
      </c>
      <c r="BG23" s="77"/>
      <c r="BH23" s="75">
        <f>BG23*$C23</f>
        <v>0</v>
      </c>
      <c r="BI23" s="77"/>
      <c r="BJ23" s="75">
        <f>BI23*$C23</f>
        <v>0</v>
      </c>
      <c r="BK23" s="77"/>
      <c r="BL23" s="75">
        <f>BK23*$C23</f>
        <v>0</v>
      </c>
      <c r="BM23" s="77"/>
      <c r="BN23" s="75">
        <f>BM23*$C23</f>
        <v>0</v>
      </c>
      <c r="BO23" s="77"/>
      <c r="BP23" s="75">
        <f>BO23*$C23</f>
        <v>0</v>
      </c>
      <c r="BQ23" s="77"/>
      <c r="BR23" s="75">
        <f>BQ23*$C23</f>
        <v>0</v>
      </c>
      <c r="BS23" s="77"/>
      <c r="BT23" s="75">
        <f>BS23*$C23</f>
        <v>0</v>
      </c>
      <c r="BU23" s="77"/>
      <c r="BV23" s="75">
        <f>BU23*$C23</f>
        <v>0</v>
      </c>
      <c r="BW23" s="77"/>
      <c r="BX23" s="75">
        <f>BW23*$C23</f>
        <v>0</v>
      </c>
      <c r="BY23" s="77"/>
      <c r="BZ23" s="75">
        <f>BY23*$C23</f>
        <v>0</v>
      </c>
      <c r="CA23" s="77"/>
      <c r="CB23" s="75">
        <f>CA23*$C23</f>
        <v>0</v>
      </c>
      <c r="CC23" s="77"/>
      <c r="CD23" s="75">
        <f>CC23*$C23</f>
        <v>0</v>
      </c>
      <c r="CE23" s="77"/>
      <c r="CF23" s="75">
        <f>CE23*$C23</f>
        <v>0</v>
      </c>
      <c r="CG23" s="77"/>
      <c r="CH23" s="75">
        <f>CG23*$C23</f>
        <v>0</v>
      </c>
      <c r="CI23" s="77"/>
      <c r="CJ23" s="75">
        <f>CI23*$C23</f>
        <v>0</v>
      </c>
      <c r="CK23" s="77"/>
      <c r="CL23" s="75">
        <f>CK23*$C23</f>
        <v>0</v>
      </c>
      <c r="CM23" s="77"/>
      <c r="CN23" s="75">
        <f>CM23*$C23</f>
        <v>0</v>
      </c>
      <c r="CO23" s="77"/>
      <c r="CP23" s="75">
        <f>CO23*$C23</f>
        <v>0</v>
      </c>
      <c r="CQ23" s="77"/>
      <c r="CR23" s="75">
        <f>CQ23*$C23</f>
        <v>0</v>
      </c>
      <c r="CS23" s="77"/>
      <c r="CT23" s="75">
        <f>CS23*$C23</f>
        <v>0</v>
      </c>
      <c r="CU23" s="77"/>
      <c r="CV23" s="75">
        <f>CU23*$C23</f>
        <v>0</v>
      </c>
      <c r="CW23" s="77"/>
      <c r="CX23" s="75">
        <f>CW23*$C23</f>
        <v>0</v>
      </c>
      <c r="CY23" s="77"/>
      <c r="CZ23" s="75">
        <f>CY23*$C23</f>
        <v>0</v>
      </c>
      <c r="DA23" s="77"/>
      <c r="DB23" s="75">
        <f>DA23*$C23</f>
        <v>0</v>
      </c>
      <c r="DC23" s="77"/>
      <c r="DD23" s="75">
        <f>DC23*$C23</f>
        <v>0</v>
      </c>
      <c r="DE23" s="77"/>
      <c r="DF23" s="75">
        <f>DE23*$C23</f>
        <v>0</v>
      </c>
      <c r="DG23" s="77"/>
      <c r="DH23" s="75">
        <f>DG23*$C23</f>
        <v>0</v>
      </c>
      <c r="DI23" s="77"/>
      <c r="DJ23" s="75">
        <f>DI23*$C23</f>
        <v>0</v>
      </c>
      <c r="DK23" s="77"/>
      <c r="DL23" s="75">
        <f>DK23*$C23</f>
        <v>0</v>
      </c>
      <c r="DM23" s="77"/>
      <c r="DN23" s="75">
        <f>DM23*$C23</f>
        <v>0</v>
      </c>
      <c r="DO23" s="77"/>
      <c r="DP23" s="75">
        <f>DO23*$C23</f>
        <v>0</v>
      </c>
      <c r="DQ23" s="77"/>
      <c r="DR23" s="75">
        <f>DQ23*$C23</f>
        <v>0</v>
      </c>
      <c r="DS23" s="77"/>
      <c r="DT23" s="78">
        <f>DS23*$C23</f>
        <v>0</v>
      </c>
    </row>
    <row r="24" spans="1:124" x14ac:dyDescent="0.35">
      <c r="A24" s="85" t="s">
        <v>497</v>
      </c>
      <c r="B24" s="74" t="s">
        <v>2884</v>
      </c>
      <c r="C24" s="75">
        <f>Orçamento!$K$189</f>
        <v>65743.87999999999</v>
      </c>
      <c r="D24" s="76">
        <f>ROUND($C$24/$C$72,5)</f>
        <v>3.9199999999999999E-3</v>
      </c>
      <c r="E24" s="77"/>
      <c r="F24" s="75">
        <f>E24*$C24</f>
        <v>0</v>
      </c>
      <c r="G24" s="77"/>
      <c r="H24" s="75">
        <f>G24*$C24</f>
        <v>0</v>
      </c>
      <c r="I24" s="77">
        <v>0.05</v>
      </c>
      <c r="J24" s="75">
        <f>I24*$C24</f>
        <v>3287.1939999999995</v>
      </c>
      <c r="K24" s="77">
        <v>0.3</v>
      </c>
      <c r="L24" s="75">
        <f>K24*$C24</f>
        <v>19723.163999999997</v>
      </c>
      <c r="M24" s="77">
        <v>0.3</v>
      </c>
      <c r="N24" s="75">
        <f>M24*$C24</f>
        <v>19723.163999999997</v>
      </c>
      <c r="O24" s="77">
        <v>0.25</v>
      </c>
      <c r="P24" s="75">
        <f>O24*$C24</f>
        <v>16435.969999999998</v>
      </c>
      <c r="Q24" s="77">
        <v>0.1</v>
      </c>
      <c r="R24" s="75">
        <f>Q24*$C24</f>
        <v>6574.387999999999</v>
      </c>
      <c r="S24" s="77"/>
      <c r="T24" s="75">
        <f>S24*$C24</f>
        <v>0</v>
      </c>
      <c r="U24" s="77"/>
      <c r="V24" s="75">
        <f>U24*$C24</f>
        <v>0</v>
      </c>
      <c r="W24" s="77"/>
      <c r="X24" s="75">
        <f>W24*$C24</f>
        <v>0</v>
      </c>
      <c r="Y24" s="77"/>
      <c r="Z24" s="75">
        <f>Y24*$C24</f>
        <v>0</v>
      </c>
      <c r="AA24" s="77"/>
      <c r="AB24" s="75">
        <f>AA24*$C24</f>
        <v>0</v>
      </c>
      <c r="AC24" s="77"/>
      <c r="AD24" s="75">
        <f>AC24*$C24</f>
        <v>0</v>
      </c>
      <c r="AE24" s="77"/>
      <c r="AF24" s="75">
        <f>AE24*$C24</f>
        <v>0</v>
      </c>
      <c r="AG24" s="77"/>
      <c r="AH24" s="75">
        <f>AG24*$C24</f>
        <v>0</v>
      </c>
      <c r="AI24" s="77"/>
      <c r="AJ24" s="75">
        <f>AI24*$C24</f>
        <v>0</v>
      </c>
      <c r="AK24" s="77"/>
      <c r="AL24" s="75">
        <f>AK24*$C24</f>
        <v>0</v>
      </c>
      <c r="AM24" s="77"/>
      <c r="AN24" s="75">
        <f>AM24*$C24</f>
        <v>0</v>
      </c>
      <c r="AO24" s="77"/>
      <c r="AP24" s="75">
        <f>AO24*$C24</f>
        <v>0</v>
      </c>
      <c r="AQ24" s="77"/>
      <c r="AR24" s="75">
        <f>AQ24*$C24</f>
        <v>0</v>
      </c>
      <c r="AS24" s="77"/>
      <c r="AT24" s="75">
        <f>AS24*$C24</f>
        <v>0</v>
      </c>
      <c r="AU24" s="77"/>
      <c r="AV24" s="75">
        <f>AU24*$C24</f>
        <v>0</v>
      </c>
      <c r="AW24" s="77"/>
      <c r="AX24" s="75">
        <f>AW24*$C24</f>
        <v>0</v>
      </c>
      <c r="AY24" s="77"/>
      <c r="AZ24" s="75">
        <f>AY24*$C24</f>
        <v>0</v>
      </c>
      <c r="BA24" s="77"/>
      <c r="BB24" s="75">
        <f>BA24*$C24</f>
        <v>0</v>
      </c>
      <c r="BC24" s="77"/>
      <c r="BD24" s="75">
        <f>BC24*$C24</f>
        <v>0</v>
      </c>
      <c r="BE24" s="77"/>
      <c r="BF24" s="75">
        <f>BE24*$C24</f>
        <v>0</v>
      </c>
      <c r="BG24" s="77"/>
      <c r="BH24" s="75">
        <f>BG24*$C24</f>
        <v>0</v>
      </c>
      <c r="BI24" s="77"/>
      <c r="BJ24" s="75">
        <f>BI24*$C24</f>
        <v>0</v>
      </c>
      <c r="BK24" s="77"/>
      <c r="BL24" s="75">
        <f>BK24*$C24</f>
        <v>0</v>
      </c>
      <c r="BM24" s="77"/>
      <c r="BN24" s="75">
        <f>BM24*$C24</f>
        <v>0</v>
      </c>
      <c r="BO24" s="77"/>
      <c r="BP24" s="75">
        <f>BO24*$C24</f>
        <v>0</v>
      </c>
      <c r="BQ24" s="77"/>
      <c r="BR24" s="75">
        <f>BQ24*$C24</f>
        <v>0</v>
      </c>
      <c r="BS24" s="77"/>
      <c r="BT24" s="75">
        <f>BS24*$C24</f>
        <v>0</v>
      </c>
      <c r="BU24" s="77"/>
      <c r="BV24" s="75">
        <f>BU24*$C24</f>
        <v>0</v>
      </c>
      <c r="BW24" s="77"/>
      <c r="BX24" s="75">
        <f>BW24*$C24</f>
        <v>0</v>
      </c>
      <c r="BY24" s="77"/>
      <c r="BZ24" s="75">
        <f>BY24*$C24</f>
        <v>0</v>
      </c>
      <c r="CA24" s="77"/>
      <c r="CB24" s="75">
        <f>CA24*$C24</f>
        <v>0</v>
      </c>
      <c r="CC24" s="77"/>
      <c r="CD24" s="75">
        <f>CC24*$C24</f>
        <v>0</v>
      </c>
      <c r="CE24" s="77"/>
      <c r="CF24" s="75">
        <f>CE24*$C24</f>
        <v>0</v>
      </c>
      <c r="CG24" s="77"/>
      <c r="CH24" s="75">
        <f>CG24*$C24</f>
        <v>0</v>
      </c>
      <c r="CI24" s="77"/>
      <c r="CJ24" s="75">
        <f>CI24*$C24</f>
        <v>0</v>
      </c>
      <c r="CK24" s="77"/>
      <c r="CL24" s="75">
        <f>CK24*$C24</f>
        <v>0</v>
      </c>
      <c r="CM24" s="77"/>
      <c r="CN24" s="75">
        <f>CM24*$C24</f>
        <v>0</v>
      </c>
      <c r="CO24" s="77"/>
      <c r="CP24" s="75">
        <f>CO24*$C24</f>
        <v>0</v>
      </c>
      <c r="CQ24" s="77"/>
      <c r="CR24" s="75">
        <f>CQ24*$C24</f>
        <v>0</v>
      </c>
      <c r="CS24" s="77"/>
      <c r="CT24" s="75">
        <f>CS24*$C24</f>
        <v>0</v>
      </c>
      <c r="CU24" s="77"/>
      <c r="CV24" s="75">
        <f>CU24*$C24</f>
        <v>0</v>
      </c>
      <c r="CW24" s="77"/>
      <c r="CX24" s="75">
        <f>CW24*$C24</f>
        <v>0</v>
      </c>
      <c r="CY24" s="77"/>
      <c r="CZ24" s="75">
        <f>CY24*$C24</f>
        <v>0</v>
      </c>
      <c r="DA24" s="77"/>
      <c r="DB24" s="75">
        <f>DA24*$C24</f>
        <v>0</v>
      </c>
      <c r="DC24" s="77"/>
      <c r="DD24" s="75">
        <f>DC24*$C24</f>
        <v>0</v>
      </c>
      <c r="DE24" s="77"/>
      <c r="DF24" s="75">
        <f>DE24*$C24</f>
        <v>0</v>
      </c>
      <c r="DG24" s="77"/>
      <c r="DH24" s="75">
        <f>DG24*$C24</f>
        <v>0</v>
      </c>
      <c r="DI24" s="77"/>
      <c r="DJ24" s="75">
        <f>DI24*$C24</f>
        <v>0</v>
      </c>
      <c r="DK24" s="77"/>
      <c r="DL24" s="75">
        <f>DK24*$C24</f>
        <v>0</v>
      </c>
      <c r="DM24" s="77"/>
      <c r="DN24" s="75">
        <f>DM24*$C24</f>
        <v>0</v>
      </c>
      <c r="DO24" s="77"/>
      <c r="DP24" s="75">
        <f>DO24*$C24</f>
        <v>0</v>
      </c>
      <c r="DQ24" s="77"/>
      <c r="DR24" s="75">
        <f>DQ24*$C24</f>
        <v>0</v>
      </c>
      <c r="DS24" s="77"/>
      <c r="DT24" s="78">
        <f>DS24*$C24</f>
        <v>0</v>
      </c>
    </row>
    <row r="25" spans="1:124" x14ac:dyDescent="0.35">
      <c r="A25" s="85" t="s">
        <v>513</v>
      </c>
      <c r="B25" s="74" t="s">
        <v>2885</v>
      </c>
      <c r="C25" s="75">
        <f>Orçamento!$K$196</f>
        <v>540839.85000000009</v>
      </c>
      <c r="D25" s="76">
        <f>ROUND($C$25/$C$72,5)</f>
        <v>3.2210000000000003E-2</v>
      </c>
      <c r="E25" s="77"/>
      <c r="F25" s="75">
        <f>E25*$C25</f>
        <v>0</v>
      </c>
      <c r="G25" s="77"/>
      <c r="H25" s="75">
        <f>G25*$C25</f>
        <v>0</v>
      </c>
      <c r="I25" s="77"/>
      <c r="J25" s="75">
        <f>I25*$C25</f>
        <v>0</v>
      </c>
      <c r="K25" s="77"/>
      <c r="L25" s="75">
        <f>K25*$C25</f>
        <v>0</v>
      </c>
      <c r="M25" s="77"/>
      <c r="N25" s="75">
        <f>M25*$C25</f>
        <v>0</v>
      </c>
      <c r="O25" s="77"/>
      <c r="P25" s="75">
        <f>O25*$C25</f>
        <v>0</v>
      </c>
      <c r="Q25" s="77"/>
      <c r="R25" s="75">
        <f>Q25*$C25</f>
        <v>0</v>
      </c>
      <c r="S25" s="77"/>
      <c r="T25" s="75">
        <f>S25*$C25</f>
        <v>0</v>
      </c>
      <c r="U25" s="77"/>
      <c r="V25" s="75">
        <f>U25*$C25</f>
        <v>0</v>
      </c>
      <c r="W25" s="77"/>
      <c r="X25" s="75">
        <f>W25*$C25</f>
        <v>0</v>
      </c>
      <c r="Y25" s="77"/>
      <c r="Z25" s="75">
        <f>Y25*$C25</f>
        <v>0</v>
      </c>
      <c r="AA25" s="77"/>
      <c r="AB25" s="75">
        <f>AA25*$C25</f>
        <v>0</v>
      </c>
      <c r="AC25" s="77"/>
      <c r="AD25" s="75">
        <f>AC25*$C25</f>
        <v>0</v>
      </c>
      <c r="AE25" s="77"/>
      <c r="AF25" s="75">
        <f>AE25*$C25</f>
        <v>0</v>
      </c>
      <c r="AG25" s="77">
        <v>0.2</v>
      </c>
      <c r="AH25" s="75">
        <f>AG25*$C25</f>
        <v>108167.97000000003</v>
      </c>
      <c r="AI25" s="77">
        <v>0.25</v>
      </c>
      <c r="AJ25" s="75">
        <f>AI25*$C25</f>
        <v>135209.96250000002</v>
      </c>
      <c r="AK25" s="77">
        <v>0.25</v>
      </c>
      <c r="AL25" s="75">
        <f>AK25*$C25</f>
        <v>135209.96250000002</v>
      </c>
      <c r="AM25" s="77">
        <v>0.25</v>
      </c>
      <c r="AN25" s="75">
        <f>AM25*$C25</f>
        <v>135209.96250000002</v>
      </c>
      <c r="AO25" s="77">
        <v>0.05</v>
      </c>
      <c r="AP25" s="75">
        <f>AO25*$C25</f>
        <v>27041.992500000008</v>
      </c>
      <c r="AQ25" s="77"/>
      <c r="AR25" s="75">
        <f>AQ25*$C25</f>
        <v>0</v>
      </c>
      <c r="AS25" s="77"/>
      <c r="AT25" s="75">
        <f>AS25*$C25</f>
        <v>0</v>
      </c>
      <c r="AU25" s="77"/>
      <c r="AV25" s="75">
        <f>AU25*$C25</f>
        <v>0</v>
      </c>
      <c r="AW25" s="77"/>
      <c r="AX25" s="75">
        <f>AW25*$C25</f>
        <v>0</v>
      </c>
      <c r="AY25" s="77"/>
      <c r="AZ25" s="75">
        <f>AY25*$C25</f>
        <v>0</v>
      </c>
      <c r="BA25" s="77"/>
      <c r="BB25" s="75">
        <f>BA25*$C25</f>
        <v>0</v>
      </c>
      <c r="BC25" s="77"/>
      <c r="BD25" s="75">
        <f>BC25*$C25</f>
        <v>0</v>
      </c>
      <c r="BE25" s="77"/>
      <c r="BF25" s="75">
        <f>BE25*$C25</f>
        <v>0</v>
      </c>
      <c r="BG25" s="77"/>
      <c r="BH25" s="75">
        <f>BG25*$C25</f>
        <v>0</v>
      </c>
      <c r="BI25" s="77"/>
      <c r="BJ25" s="75">
        <f>BI25*$C25</f>
        <v>0</v>
      </c>
      <c r="BK25" s="77"/>
      <c r="BL25" s="75">
        <f>BK25*$C25</f>
        <v>0</v>
      </c>
      <c r="BM25" s="77"/>
      <c r="BN25" s="75">
        <f>BM25*$C25</f>
        <v>0</v>
      </c>
      <c r="BO25" s="77"/>
      <c r="BP25" s="75">
        <f>BO25*$C25</f>
        <v>0</v>
      </c>
      <c r="BQ25" s="77"/>
      <c r="BR25" s="75">
        <f>BQ25*$C25</f>
        <v>0</v>
      </c>
      <c r="BS25" s="77"/>
      <c r="BT25" s="75">
        <f>BS25*$C25</f>
        <v>0</v>
      </c>
      <c r="BU25" s="77"/>
      <c r="BV25" s="75">
        <f>BU25*$C25</f>
        <v>0</v>
      </c>
      <c r="BW25" s="77"/>
      <c r="BX25" s="75">
        <f>BW25*$C25</f>
        <v>0</v>
      </c>
      <c r="BY25" s="77"/>
      <c r="BZ25" s="75">
        <f>BY25*$C25</f>
        <v>0</v>
      </c>
      <c r="CA25" s="77"/>
      <c r="CB25" s="75">
        <f>CA25*$C25</f>
        <v>0</v>
      </c>
      <c r="CC25" s="77"/>
      <c r="CD25" s="75">
        <f>CC25*$C25</f>
        <v>0</v>
      </c>
      <c r="CE25" s="77"/>
      <c r="CF25" s="75">
        <f>CE25*$C25</f>
        <v>0</v>
      </c>
      <c r="CG25" s="77"/>
      <c r="CH25" s="75">
        <f>CG25*$C25</f>
        <v>0</v>
      </c>
      <c r="CI25" s="77"/>
      <c r="CJ25" s="75">
        <f>CI25*$C25</f>
        <v>0</v>
      </c>
      <c r="CK25" s="77"/>
      <c r="CL25" s="75">
        <f>CK25*$C25</f>
        <v>0</v>
      </c>
      <c r="CM25" s="77"/>
      <c r="CN25" s="75">
        <f>CM25*$C25</f>
        <v>0</v>
      </c>
      <c r="CO25" s="77"/>
      <c r="CP25" s="75">
        <f>CO25*$C25</f>
        <v>0</v>
      </c>
      <c r="CQ25" s="77"/>
      <c r="CR25" s="75">
        <f>CQ25*$C25</f>
        <v>0</v>
      </c>
      <c r="CS25" s="77"/>
      <c r="CT25" s="75">
        <f>CS25*$C25</f>
        <v>0</v>
      </c>
      <c r="CU25" s="77"/>
      <c r="CV25" s="75">
        <f>CU25*$C25</f>
        <v>0</v>
      </c>
      <c r="CW25" s="77"/>
      <c r="CX25" s="75">
        <f>CW25*$C25</f>
        <v>0</v>
      </c>
      <c r="CY25" s="77"/>
      <c r="CZ25" s="75">
        <f>CY25*$C25</f>
        <v>0</v>
      </c>
      <c r="DA25" s="77"/>
      <c r="DB25" s="75">
        <f>DA25*$C25</f>
        <v>0</v>
      </c>
      <c r="DC25" s="77"/>
      <c r="DD25" s="75">
        <f>DC25*$C25</f>
        <v>0</v>
      </c>
      <c r="DE25" s="77"/>
      <c r="DF25" s="75">
        <f>DE25*$C25</f>
        <v>0</v>
      </c>
      <c r="DG25" s="77"/>
      <c r="DH25" s="75">
        <f>DG25*$C25</f>
        <v>0</v>
      </c>
      <c r="DI25" s="77"/>
      <c r="DJ25" s="75">
        <f>DI25*$C25</f>
        <v>0</v>
      </c>
      <c r="DK25" s="77"/>
      <c r="DL25" s="75">
        <f>DK25*$C25</f>
        <v>0</v>
      </c>
      <c r="DM25" s="77"/>
      <c r="DN25" s="75">
        <f>DM25*$C25</f>
        <v>0</v>
      </c>
      <c r="DO25" s="77"/>
      <c r="DP25" s="75">
        <f>DO25*$C25</f>
        <v>0</v>
      </c>
      <c r="DQ25" s="77"/>
      <c r="DR25" s="75">
        <f>DQ25*$C25</f>
        <v>0</v>
      </c>
      <c r="DS25" s="77"/>
      <c r="DT25" s="78">
        <f>DS25*$C25</f>
        <v>0</v>
      </c>
    </row>
    <row r="26" spans="1:124" x14ac:dyDescent="0.35">
      <c r="A26" s="85" t="s">
        <v>542</v>
      </c>
      <c r="B26" s="74" t="s">
        <v>2886</v>
      </c>
      <c r="C26" s="75">
        <f>Orçamento!$K$208</f>
        <v>372394.95999999996</v>
      </c>
      <c r="D26" s="76">
        <f>ROUND($C$26/$C$72,5)</f>
        <v>2.2179999999999998E-2</v>
      </c>
      <c r="E26" s="77"/>
      <c r="F26" s="75">
        <f>E26*$C26</f>
        <v>0</v>
      </c>
      <c r="G26" s="77"/>
      <c r="H26" s="75">
        <f>G26*$C26</f>
        <v>0</v>
      </c>
      <c r="I26" s="77"/>
      <c r="J26" s="75">
        <f>I26*$C26</f>
        <v>0</v>
      </c>
      <c r="K26" s="77"/>
      <c r="L26" s="75">
        <f>K26*$C26</f>
        <v>0</v>
      </c>
      <c r="M26" s="77"/>
      <c r="N26" s="75">
        <f>M26*$C26</f>
        <v>0</v>
      </c>
      <c r="O26" s="77"/>
      <c r="P26" s="75">
        <f>O26*$C26</f>
        <v>0</v>
      </c>
      <c r="Q26" s="77"/>
      <c r="R26" s="75">
        <f>Q26*$C26</f>
        <v>0</v>
      </c>
      <c r="S26" s="77"/>
      <c r="T26" s="75">
        <f>S26*$C26</f>
        <v>0</v>
      </c>
      <c r="U26" s="77"/>
      <c r="V26" s="75">
        <f>U26*$C26</f>
        <v>0</v>
      </c>
      <c r="W26" s="77"/>
      <c r="X26" s="75">
        <f>W26*$C26</f>
        <v>0</v>
      </c>
      <c r="Y26" s="77"/>
      <c r="Z26" s="75">
        <f>Y26*$C26</f>
        <v>0</v>
      </c>
      <c r="AA26" s="77"/>
      <c r="AB26" s="75">
        <f>AA26*$C26</f>
        <v>0</v>
      </c>
      <c r="AC26" s="77"/>
      <c r="AD26" s="75">
        <f>AC26*$C26</f>
        <v>0</v>
      </c>
      <c r="AE26" s="77"/>
      <c r="AF26" s="75">
        <f>AE26*$C26</f>
        <v>0</v>
      </c>
      <c r="AG26" s="77"/>
      <c r="AH26" s="75">
        <f>AG26*$C26</f>
        <v>0</v>
      </c>
      <c r="AI26" s="77">
        <v>0.1</v>
      </c>
      <c r="AJ26" s="75">
        <f>AI26*$C26</f>
        <v>37239.495999999999</v>
      </c>
      <c r="AK26" s="77">
        <v>0.1</v>
      </c>
      <c r="AL26" s="75">
        <f>AK26*$C26</f>
        <v>37239.495999999999</v>
      </c>
      <c r="AM26" s="77">
        <v>0.1</v>
      </c>
      <c r="AN26" s="75">
        <f>AM26*$C26</f>
        <v>37239.495999999999</v>
      </c>
      <c r="AO26" s="77">
        <v>0.25</v>
      </c>
      <c r="AP26" s="75">
        <f>AO26*$C26</f>
        <v>93098.739999999991</v>
      </c>
      <c r="AQ26" s="77">
        <v>0.25</v>
      </c>
      <c r="AR26" s="75">
        <f>AQ26*$C26</f>
        <v>93098.739999999991</v>
      </c>
      <c r="AS26" s="77">
        <v>0.1</v>
      </c>
      <c r="AT26" s="75">
        <f>AS26*$C26</f>
        <v>37239.495999999999</v>
      </c>
      <c r="AU26" s="77">
        <v>0.1</v>
      </c>
      <c r="AV26" s="75">
        <f>AU26*$C26</f>
        <v>37239.495999999999</v>
      </c>
      <c r="AW26" s="77"/>
      <c r="AX26" s="75">
        <f>AW26*$C26</f>
        <v>0</v>
      </c>
      <c r="AY26" s="77"/>
      <c r="AZ26" s="75">
        <f>AY26*$C26</f>
        <v>0</v>
      </c>
      <c r="BA26" s="77"/>
      <c r="BB26" s="75">
        <f>BA26*$C26</f>
        <v>0</v>
      </c>
      <c r="BC26" s="77"/>
      <c r="BD26" s="75">
        <f>BC26*$C26</f>
        <v>0</v>
      </c>
      <c r="BE26" s="77"/>
      <c r="BF26" s="75">
        <f>BE26*$C26</f>
        <v>0</v>
      </c>
      <c r="BG26" s="77"/>
      <c r="BH26" s="75">
        <f>BG26*$C26</f>
        <v>0</v>
      </c>
      <c r="BI26" s="77"/>
      <c r="BJ26" s="75">
        <f>BI26*$C26</f>
        <v>0</v>
      </c>
      <c r="BK26" s="77"/>
      <c r="BL26" s="75">
        <f>BK26*$C26</f>
        <v>0</v>
      </c>
      <c r="BM26" s="77"/>
      <c r="BN26" s="75">
        <f>BM26*$C26</f>
        <v>0</v>
      </c>
      <c r="BO26" s="77"/>
      <c r="BP26" s="75">
        <f>BO26*$C26</f>
        <v>0</v>
      </c>
      <c r="BQ26" s="77"/>
      <c r="BR26" s="75">
        <f>BQ26*$C26</f>
        <v>0</v>
      </c>
      <c r="BS26" s="77"/>
      <c r="BT26" s="75">
        <f>BS26*$C26</f>
        <v>0</v>
      </c>
      <c r="BU26" s="77"/>
      <c r="BV26" s="75">
        <f>BU26*$C26</f>
        <v>0</v>
      </c>
      <c r="BW26" s="77"/>
      <c r="BX26" s="75">
        <f>BW26*$C26</f>
        <v>0</v>
      </c>
      <c r="BY26" s="77"/>
      <c r="BZ26" s="75">
        <f>BY26*$C26</f>
        <v>0</v>
      </c>
      <c r="CA26" s="77"/>
      <c r="CB26" s="75">
        <f>CA26*$C26</f>
        <v>0</v>
      </c>
      <c r="CC26" s="77"/>
      <c r="CD26" s="75">
        <f>CC26*$C26</f>
        <v>0</v>
      </c>
      <c r="CE26" s="77"/>
      <c r="CF26" s="75">
        <f>CE26*$C26</f>
        <v>0</v>
      </c>
      <c r="CG26" s="77"/>
      <c r="CH26" s="75">
        <f>CG26*$C26</f>
        <v>0</v>
      </c>
      <c r="CI26" s="77"/>
      <c r="CJ26" s="75">
        <f>CI26*$C26</f>
        <v>0</v>
      </c>
      <c r="CK26" s="77"/>
      <c r="CL26" s="75">
        <f>CK26*$C26</f>
        <v>0</v>
      </c>
      <c r="CM26" s="77"/>
      <c r="CN26" s="75">
        <f>CM26*$C26</f>
        <v>0</v>
      </c>
      <c r="CO26" s="77"/>
      <c r="CP26" s="75">
        <f>CO26*$C26</f>
        <v>0</v>
      </c>
      <c r="CQ26" s="77"/>
      <c r="CR26" s="75">
        <f>CQ26*$C26</f>
        <v>0</v>
      </c>
      <c r="CS26" s="77"/>
      <c r="CT26" s="75">
        <f>CS26*$C26</f>
        <v>0</v>
      </c>
      <c r="CU26" s="77"/>
      <c r="CV26" s="75">
        <f>CU26*$C26</f>
        <v>0</v>
      </c>
      <c r="CW26" s="77"/>
      <c r="CX26" s="75">
        <f>CW26*$C26</f>
        <v>0</v>
      </c>
      <c r="CY26" s="77"/>
      <c r="CZ26" s="75">
        <f>CY26*$C26</f>
        <v>0</v>
      </c>
      <c r="DA26" s="77"/>
      <c r="DB26" s="75">
        <f>DA26*$C26</f>
        <v>0</v>
      </c>
      <c r="DC26" s="77"/>
      <c r="DD26" s="75">
        <f>DC26*$C26</f>
        <v>0</v>
      </c>
      <c r="DE26" s="77"/>
      <c r="DF26" s="75">
        <f>DE26*$C26</f>
        <v>0</v>
      </c>
      <c r="DG26" s="77"/>
      <c r="DH26" s="75">
        <f>DG26*$C26</f>
        <v>0</v>
      </c>
      <c r="DI26" s="77"/>
      <c r="DJ26" s="75">
        <f>DI26*$C26</f>
        <v>0</v>
      </c>
      <c r="DK26" s="77"/>
      <c r="DL26" s="75">
        <f>DK26*$C26</f>
        <v>0</v>
      </c>
      <c r="DM26" s="77"/>
      <c r="DN26" s="75">
        <f>DM26*$C26</f>
        <v>0</v>
      </c>
      <c r="DO26" s="77"/>
      <c r="DP26" s="75">
        <f>DO26*$C26</f>
        <v>0</v>
      </c>
      <c r="DQ26" s="77"/>
      <c r="DR26" s="75">
        <f>DQ26*$C26</f>
        <v>0</v>
      </c>
      <c r="DS26" s="77"/>
      <c r="DT26" s="78">
        <f>DS26*$C26</f>
        <v>0</v>
      </c>
    </row>
    <row r="27" spans="1:124" x14ac:dyDescent="0.35">
      <c r="A27" s="85" t="s">
        <v>586</v>
      </c>
      <c r="B27" s="74" t="s">
        <v>2887</v>
      </c>
      <c r="C27" s="75">
        <f>Orçamento!$K$225</f>
        <v>133582.19</v>
      </c>
      <c r="D27" s="76">
        <f>ROUND($C$27/$C$72,5)</f>
        <v>7.9600000000000001E-3</v>
      </c>
      <c r="E27" s="77"/>
      <c r="F27" s="75">
        <f>E27*$C27</f>
        <v>0</v>
      </c>
      <c r="G27" s="77"/>
      <c r="H27" s="75">
        <f>G27*$C27</f>
        <v>0</v>
      </c>
      <c r="I27" s="77"/>
      <c r="J27" s="75">
        <f>I27*$C27</f>
        <v>0</v>
      </c>
      <c r="K27" s="77"/>
      <c r="L27" s="75">
        <f>K27*$C27</f>
        <v>0</v>
      </c>
      <c r="M27" s="77"/>
      <c r="N27" s="75">
        <f>M27*$C27</f>
        <v>0</v>
      </c>
      <c r="O27" s="77"/>
      <c r="P27" s="75">
        <f>O27*$C27</f>
        <v>0</v>
      </c>
      <c r="Q27" s="77"/>
      <c r="R27" s="75">
        <f>Q27*$C27</f>
        <v>0</v>
      </c>
      <c r="S27" s="77"/>
      <c r="T27" s="75">
        <f>S27*$C27</f>
        <v>0</v>
      </c>
      <c r="U27" s="77"/>
      <c r="V27" s="75">
        <f>U27*$C27</f>
        <v>0</v>
      </c>
      <c r="W27" s="77"/>
      <c r="X27" s="75">
        <f>W27*$C27</f>
        <v>0</v>
      </c>
      <c r="Y27" s="77"/>
      <c r="Z27" s="75">
        <f>Y27*$C27</f>
        <v>0</v>
      </c>
      <c r="AA27" s="77"/>
      <c r="AB27" s="75">
        <f>AA27*$C27</f>
        <v>0</v>
      </c>
      <c r="AC27" s="77"/>
      <c r="AD27" s="75">
        <f>AC27*$C27</f>
        <v>0</v>
      </c>
      <c r="AE27" s="77"/>
      <c r="AF27" s="75">
        <f>AE27*$C27</f>
        <v>0</v>
      </c>
      <c r="AG27" s="77"/>
      <c r="AH27" s="75">
        <f>AG27*$C27</f>
        <v>0</v>
      </c>
      <c r="AI27" s="77"/>
      <c r="AJ27" s="75">
        <f>AI27*$C27</f>
        <v>0</v>
      </c>
      <c r="AK27" s="77"/>
      <c r="AL27" s="75">
        <f>AK27*$C27</f>
        <v>0</v>
      </c>
      <c r="AM27" s="77">
        <v>0.25</v>
      </c>
      <c r="AN27" s="75">
        <f>AM27*$C27</f>
        <v>33395.547500000001</v>
      </c>
      <c r="AO27" s="77">
        <v>0.25</v>
      </c>
      <c r="AP27" s="75">
        <f>AO27*$C27</f>
        <v>33395.547500000001</v>
      </c>
      <c r="AQ27" s="77">
        <v>0.15</v>
      </c>
      <c r="AR27" s="75">
        <f>AQ27*$C27</f>
        <v>20037.3285</v>
      </c>
      <c r="AS27" s="77">
        <v>0.15</v>
      </c>
      <c r="AT27" s="75">
        <f>AS27*$C27</f>
        <v>20037.3285</v>
      </c>
      <c r="AU27" s="77">
        <v>0.15</v>
      </c>
      <c r="AV27" s="75">
        <f>AU27*$C27</f>
        <v>20037.3285</v>
      </c>
      <c r="AW27" s="77">
        <v>0.05</v>
      </c>
      <c r="AX27" s="75">
        <f>AW27*$C27</f>
        <v>6679.1095000000005</v>
      </c>
      <c r="AY27" s="77"/>
      <c r="AZ27" s="75">
        <f>AY27*$C27</f>
        <v>0</v>
      </c>
      <c r="BA27" s="77"/>
      <c r="BB27" s="75">
        <f>BA27*$C27</f>
        <v>0</v>
      </c>
      <c r="BC27" s="77"/>
      <c r="BD27" s="75">
        <f>BC27*$C27</f>
        <v>0</v>
      </c>
      <c r="BE27" s="77"/>
      <c r="BF27" s="75">
        <f>BE27*$C27</f>
        <v>0</v>
      </c>
      <c r="BG27" s="77"/>
      <c r="BH27" s="75">
        <f>BG27*$C27</f>
        <v>0</v>
      </c>
      <c r="BI27" s="77"/>
      <c r="BJ27" s="75">
        <f>BI27*$C27</f>
        <v>0</v>
      </c>
      <c r="BK27" s="77"/>
      <c r="BL27" s="75">
        <f>BK27*$C27</f>
        <v>0</v>
      </c>
      <c r="BM27" s="77"/>
      <c r="BN27" s="75">
        <f>BM27*$C27</f>
        <v>0</v>
      </c>
      <c r="BO27" s="77"/>
      <c r="BP27" s="75">
        <f>BO27*$C27</f>
        <v>0</v>
      </c>
      <c r="BQ27" s="77"/>
      <c r="BR27" s="75">
        <f>BQ27*$C27</f>
        <v>0</v>
      </c>
      <c r="BS27" s="77"/>
      <c r="BT27" s="75">
        <f>BS27*$C27</f>
        <v>0</v>
      </c>
      <c r="BU27" s="77"/>
      <c r="BV27" s="75">
        <f>BU27*$C27</f>
        <v>0</v>
      </c>
      <c r="BW27" s="77"/>
      <c r="BX27" s="75">
        <f>BW27*$C27</f>
        <v>0</v>
      </c>
      <c r="BY27" s="77"/>
      <c r="BZ27" s="75">
        <f>BY27*$C27</f>
        <v>0</v>
      </c>
      <c r="CA27" s="77"/>
      <c r="CB27" s="75">
        <f>CA27*$C27</f>
        <v>0</v>
      </c>
      <c r="CC27" s="77"/>
      <c r="CD27" s="75">
        <f>CC27*$C27</f>
        <v>0</v>
      </c>
      <c r="CE27" s="77"/>
      <c r="CF27" s="75">
        <f>CE27*$C27</f>
        <v>0</v>
      </c>
      <c r="CG27" s="77"/>
      <c r="CH27" s="75">
        <f>CG27*$C27</f>
        <v>0</v>
      </c>
      <c r="CI27" s="77"/>
      <c r="CJ27" s="75">
        <f>CI27*$C27</f>
        <v>0</v>
      </c>
      <c r="CK27" s="77"/>
      <c r="CL27" s="75">
        <f>CK27*$C27</f>
        <v>0</v>
      </c>
      <c r="CM27" s="77"/>
      <c r="CN27" s="75">
        <f>CM27*$C27</f>
        <v>0</v>
      </c>
      <c r="CO27" s="77"/>
      <c r="CP27" s="75">
        <f>CO27*$C27</f>
        <v>0</v>
      </c>
      <c r="CQ27" s="77"/>
      <c r="CR27" s="75">
        <f>CQ27*$C27</f>
        <v>0</v>
      </c>
      <c r="CS27" s="77"/>
      <c r="CT27" s="75">
        <f>CS27*$C27</f>
        <v>0</v>
      </c>
      <c r="CU27" s="77"/>
      <c r="CV27" s="75">
        <f>CU27*$C27</f>
        <v>0</v>
      </c>
      <c r="CW27" s="77"/>
      <c r="CX27" s="75">
        <f>CW27*$C27</f>
        <v>0</v>
      </c>
      <c r="CY27" s="77"/>
      <c r="CZ27" s="75">
        <f>CY27*$C27</f>
        <v>0</v>
      </c>
      <c r="DA27" s="77"/>
      <c r="DB27" s="75">
        <f>DA27*$C27</f>
        <v>0</v>
      </c>
      <c r="DC27" s="77"/>
      <c r="DD27" s="75">
        <f>DC27*$C27</f>
        <v>0</v>
      </c>
      <c r="DE27" s="77"/>
      <c r="DF27" s="75">
        <f>DE27*$C27</f>
        <v>0</v>
      </c>
      <c r="DG27" s="77"/>
      <c r="DH27" s="75">
        <f>DG27*$C27</f>
        <v>0</v>
      </c>
      <c r="DI27" s="77"/>
      <c r="DJ27" s="75">
        <f>DI27*$C27</f>
        <v>0</v>
      </c>
      <c r="DK27" s="77"/>
      <c r="DL27" s="75">
        <f>DK27*$C27</f>
        <v>0</v>
      </c>
      <c r="DM27" s="77"/>
      <c r="DN27" s="75">
        <f>DM27*$C27</f>
        <v>0</v>
      </c>
      <c r="DO27" s="77"/>
      <c r="DP27" s="75">
        <f>DO27*$C27</f>
        <v>0</v>
      </c>
      <c r="DQ27" s="77"/>
      <c r="DR27" s="75">
        <f>DQ27*$C27</f>
        <v>0</v>
      </c>
      <c r="DS27" s="77"/>
      <c r="DT27" s="78">
        <f>DS27*$C27</f>
        <v>0</v>
      </c>
    </row>
    <row r="28" spans="1:124" x14ac:dyDescent="0.35">
      <c r="A28" s="85" t="s">
        <v>624</v>
      </c>
      <c r="B28" s="74" t="s">
        <v>2888</v>
      </c>
      <c r="C28" s="75">
        <f>Orçamento!$K$241</f>
        <v>95192.109999999986</v>
      </c>
      <c r="D28" s="76">
        <f>ROUND($C$28/$C$72,5)</f>
        <v>5.6699999999999997E-3</v>
      </c>
      <c r="E28" s="77"/>
      <c r="F28" s="75">
        <f>E28*$C28</f>
        <v>0</v>
      </c>
      <c r="G28" s="77"/>
      <c r="H28" s="75">
        <f>G28*$C28</f>
        <v>0</v>
      </c>
      <c r="I28" s="77"/>
      <c r="J28" s="75">
        <f>I28*$C28</f>
        <v>0</v>
      </c>
      <c r="K28" s="77"/>
      <c r="L28" s="75">
        <f>K28*$C28</f>
        <v>0</v>
      </c>
      <c r="M28" s="77">
        <v>0.05</v>
      </c>
      <c r="N28" s="75">
        <f>M28*$C28</f>
        <v>4759.6054999999997</v>
      </c>
      <c r="O28" s="77">
        <v>0.05</v>
      </c>
      <c r="P28" s="75">
        <f>O28*$C28</f>
        <v>4759.6054999999997</v>
      </c>
      <c r="Q28" s="77">
        <v>0.1</v>
      </c>
      <c r="R28" s="75">
        <f>Q28*$C28</f>
        <v>9519.2109999999993</v>
      </c>
      <c r="S28" s="77">
        <v>0.1</v>
      </c>
      <c r="T28" s="75">
        <f>S28*$C28</f>
        <v>9519.2109999999993</v>
      </c>
      <c r="U28" s="77">
        <v>0.1</v>
      </c>
      <c r="V28" s="75">
        <f>U28*$C28</f>
        <v>9519.2109999999993</v>
      </c>
      <c r="W28" s="77">
        <v>0.15</v>
      </c>
      <c r="X28" s="75">
        <f>W28*$C28</f>
        <v>14278.816499999997</v>
      </c>
      <c r="Y28" s="77">
        <v>0.15</v>
      </c>
      <c r="Z28" s="75">
        <f>Y28*$C28</f>
        <v>14278.816499999997</v>
      </c>
      <c r="AA28" s="77">
        <v>0.05</v>
      </c>
      <c r="AB28" s="75">
        <f>AA28*$C28</f>
        <v>4759.6054999999997</v>
      </c>
      <c r="AC28" s="77">
        <v>0.05</v>
      </c>
      <c r="AD28" s="75">
        <f>AC28*$C28</f>
        <v>4759.6054999999997</v>
      </c>
      <c r="AE28" s="77">
        <v>0.05</v>
      </c>
      <c r="AF28" s="75">
        <f>AE28*$C28</f>
        <v>4759.6054999999997</v>
      </c>
      <c r="AG28" s="77">
        <v>0.05</v>
      </c>
      <c r="AH28" s="75">
        <f>AG28*$C28</f>
        <v>4759.6054999999997</v>
      </c>
      <c r="AI28" s="77">
        <v>0.05</v>
      </c>
      <c r="AJ28" s="75">
        <f>AI28*$C28</f>
        <v>4759.6054999999997</v>
      </c>
      <c r="AK28" s="77">
        <v>0.05</v>
      </c>
      <c r="AL28" s="75">
        <f>AK28*$C28</f>
        <v>4759.6054999999997</v>
      </c>
      <c r="AM28" s="77"/>
      <c r="AN28" s="75">
        <f>AM28*$C28</f>
        <v>0</v>
      </c>
      <c r="AO28" s="77"/>
      <c r="AP28" s="75">
        <f>AO28*$C28</f>
        <v>0</v>
      </c>
      <c r="AQ28" s="77"/>
      <c r="AR28" s="75">
        <f>AQ28*$C28</f>
        <v>0</v>
      </c>
      <c r="AS28" s="77"/>
      <c r="AT28" s="75">
        <f>AS28*$C28</f>
        <v>0</v>
      </c>
      <c r="AU28" s="77"/>
      <c r="AV28" s="75">
        <f>AU28*$C28</f>
        <v>0</v>
      </c>
      <c r="AW28" s="77"/>
      <c r="AX28" s="75">
        <f>AW28*$C28</f>
        <v>0</v>
      </c>
      <c r="AY28" s="77"/>
      <c r="AZ28" s="75">
        <f>AY28*$C28</f>
        <v>0</v>
      </c>
      <c r="BA28" s="77"/>
      <c r="BB28" s="75">
        <f>BA28*$C28</f>
        <v>0</v>
      </c>
      <c r="BC28" s="77"/>
      <c r="BD28" s="75">
        <f>BC28*$C28</f>
        <v>0</v>
      </c>
      <c r="BE28" s="77"/>
      <c r="BF28" s="75">
        <f>BE28*$C28</f>
        <v>0</v>
      </c>
      <c r="BG28" s="77"/>
      <c r="BH28" s="75">
        <f>BG28*$C28</f>
        <v>0</v>
      </c>
      <c r="BI28" s="77"/>
      <c r="BJ28" s="75">
        <f>BI28*$C28</f>
        <v>0</v>
      </c>
      <c r="BK28" s="77"/>
      <c r="BL28" s="75">
        <f>BK28*$C28</f>
        <v>0</v>
      </c>
      <c r="BM28" s="77"/>
      <c r="BN28" s="75">
        <f>BM28*$C28</f>
        <v>0</v>
      </c>
      <c r="BO28" s="77"/>
      <c r="BP28" s="75">
        <f>BO28*$C28</f>
        <v>0</v>
      </c>
      <c r="BQ28" s="77"/>
      <c r="BR28" s="75">
        <f>BQ28*$C28</f>
        <v>0</v>
      </c>
      <c r="BS28" s="77"/>
      <c r="BT28" s="75">
        <f>BS28*$C28</f>
        <v>0</v>
      </c>
      <c r="BU28" s="77"/>
      <c r="BV28" s="75">
        <f>BU28*$C28</f>
        <v>0</v>
      </c>
      <c r="BW28" s="77"/>
      <c r="BX28" s="75">
        <f>BW28*$C28</f>
        <v>0</v>
      </c>
      <c r="BY28" s="77"/>
      <c r="BZ28" s="75">
        <f>BY28*$C28</f>
        <v>0</v>
      </c>
      <c r="CA28" s="77"/>
      <c r="CB28" s="75">
        <f>CA28*$C28</f>
        <v>0</v>
      </c>
      <c r="CC28" s="77"/>
      <c r="CD28" s="75">
        <f>CC28*$C28</f>
        <v>0</v>
      </c>
      <c r="CE28" s="77"/>
      <c r="CF28" s="75">
        <f>CE28*$C28</f>
        <v>0</v>
      </c>
      <c r="CG28" s="77"/>
      <c r="CH28" s="75">
        <f>CG28*$C28</f>
        <v>0</v>
      </c>
      <c r="CI28" s="77"/>
      <c r="CJ28" s="75">
        <f>CI28*$C28</f>
        <v>0</v>
      </c>
      <c r="CK28" s="77"/>
      <c r="CL28" s="75">
        <f>CK28*$C28</f>
        <v>0</v>
      </c>
      <c r="CM28" s="77"/>
      <c r="CN28" s="75">
        <f>CM28*$C28</f>
        <v>0</v>
      </c>
      <c r="CO28" s="77"/>
      <c r="CP28" s="75">
        <f>CO28*$C28</f>
        <v>0</v>
      </c>
      <c r="CQ28" s="77"/>
      <c r="CR28" s="75">
        <f>CQ28*$C28</f>
        <v>0</v>
      </c>
      <c r="CS28" s="77"/>
      <c r="CT28" s="75">
        <f>CS28*$C28</f>
        <v>0</v>
      </c>
      <c r="CU28" s="77"/>
      <c r="CV28" s="75">
        <f>CU28*$C28</f>
        <v>0</v>
      </c>
      <c r="CW28" s="77"/>
      <c r="CX28" s="75">
        <f>CW28*$C28</f>
        <v>0</v>
      </c>
      <c r="CY28" s="77"/>
      <c r="CZ28" s="75">
        <f>CY28*$C28</f>
        <v>0</v>
      </c>
      <c r="DA28" s="77"/>
      <c r="DB28" s="75">
        <f>DA28*$C28</f>
        <v>0</v>
      </c>
      <c r="DC28" s="77"/>
      <c r="DD28" s="75">
        <f>DC28*$C28</f>
        <v>0</v>
      </c>
      <c r="DE28" s="77"/>
      <c r="DF28" s="75">
        <f>DE28*$C28</f>
        <v>0</v>
      </c>
      <c r="DG28" s="77"/>
      <c r="DH28" s="75">
        <f>DG28*$C28</f>
        <v>0</v>
      </c>
      <c r="DI28" s="77"/>
      <c r="DJ28" s="75">
        <f>DI28*$C28</f>
        <v>0</v>
      </c>
      <c r="DK28" s="77"/>
      <c r="DL28" s="75">
        <f>DK28*$C28</f>
        <v>0</v>
      </c>
      <c r="DM28" s="77"/>
      <c r="DN28" s="75">
        <f>DM28*$C28</f>
        <v>0</v>
      </c>
      <c r="DO28" s="77"/>
      <c r="DP28" s="75">
        <f>DO28*$C28</f>
        <v>0</v>
      </c>
      <c r="DQ28" s="77"/>
      <c r="DR28" s="75">
        <f>DQ28*$C28</f>
        <v>0</v>
      </c>
      <c r="DS28" s="77"/>
      <c r="DT28" s="78">
        <f>DS28*$C28</f>
        <v>0</v>
      </c>
    </row>
    <row r="29" spans="1:124" x14ac:dyDescent="0.35">
      <c r="A29" s="85" t="s">
        <v>755</v>
      </c>
      <c r="B29" s="74" t="s">
        <v>2889</v>
      </c>
      <c r="C29" s="75">
        <f>Orçamento!$K$287</f>
        <v>35590.759999999995</v>
      </c>
      <c r="D29" s="76">
        <f>ROUND($C$29/$C$72,5)</f>
        <v>2.1199999999999999E-3</v>
      </c>
      <c r="E29" s="77"/>
      <c r="F29" s="75">
        <f>E29*$C29</f>
        <v>0</v>
      </c>
      <c r="G29" s="77"/>
      <c r="H29" s="75">
        <f>G29*$C29</f>
        <v>0</v>
      </c>
      <c r="I29" s="77"/>
      <c r="J29" s="75">
        <f>I29*$C29</f>
        <v>0</v>
      </c>
      <c r="K29" s="77"/>
      <c r="L29" s="75">
        <f>K29*$C29</f>
        <v>0</v>
      </c>
      <c r="M29" s="77"/>
      <c r="N29" s="75">
        <f>M29*$C29</f>
        <v>0</v>
      </c>
      <c r="O29" s="77">
        <v>0.05</v>
      </c>
      <c r="P29" s="75">
        <f>O29*$C29</f>
        <v>1779.5379999999998</v>
      </c>
      <c r="Q29" s="77">
        <v>0.05</v>
      </c>
      <c r="R29" s="75">
        <f>Q29*$C29</f>
        <v>1779.5379999999998</v>
      </c>
      <c r="S29" s="77">
        <v>0.05</v>
      </c>
      <c r="T29" s="75">
        <f>S29*$C29</f>
        <v>1779.5379999999998</v>
      </c>
      <c r="U29" s="77">
        <v>0.1</v>
      </c>
      <c r="V29" s="75">
        <f>U29*$C29</f>
        <v>3559.0759999999996</v>
      </c>
      <c r="W29" s="77">
        <v>0.1</v>
      </c>
      <c r="X29" s="75">
        <f>W29*$C29</f>
        <v>3559.0759999999996</v>
      </c>
      <c r="Y29" s="77">
        <v>0.15</v>
      </c>
      <c r="Z29" s="75">
        <f>Y29*$C29</f>
        <v>5338.6139999999987</v>
      </c>
      <c r="AA29" s="77">
        <v>0.15</v>
      </c>
      <c r="AB29" s="75">
        <f>AA29*$C29</f>
        <v>5338.6139999999987</v>
      </c>
      <c r="AC29" s="77">
        <v>0.15</v>
      </c>
      <c r="AD29" s="75">
        <f>AC29*$C29</f>
        <v>5338.6139999999987</v>
      </c>
      <c r="AE29" s="77">
        <v>0.1</v>
      </c>
      <c r="AF29" s="75">
        <f>AE29*$C29</f>
        <v>3559.0759999999996</v>
      </c>
      <c r="AG29" s="77">
        <v>0.1</v>
      </c>
      <c r="AH29" s="75">
        <f>AG29*$C29</f>
        <v>3559.0759999999996</v>
      </c>
      <c r="AI29" s="77"/>
      <c r="AJ29" s="75">
        <f>AI29*$C29</f>
        <v>0</v>
      </c>
      <c r="AK29" s="77"/>
      <c r="AL29" s="75">
        <f>AK29*$C29</f>
        <v>0</v>
      </c>
      <c r="AM29" s="77"/>
      <c r="AN29" s="75">
        <f>AM29*$C29</f>
        <v>0</v>
      </c>
      <c r="AO29" s="77"/>
      <c r="AP29" s="75">
        <f>AO29*$C29</f>
        <v>0</v>
      </c>
      <c r="AQ29" s="77"/>
      <c r="AR29" s="75">
        <f>AQ29*$C29</f>
        <v>0</v>
      </c>
      <c r="AS29" s="77"/>
      <c r="AT29" s="75">
        <f>AS29*$C29</f>
        <v>0</v>
      </c>
      <c r="AU29" s="77"/>
      <c r="AV29" s="75">
        <f>AU29*$C29</f>
        <v>0</v>
      </c>
      <c r="AW29" s="77"/>
      <c r="AX29" s="75">
        <f>AW29*$C29</f>
        <v>0</v>
      </c>
      <c r="AY29" s="77"/>
      <c r="AZ29" s="75">
        <f>AY29*$C29</f>
        <v>0</v>
      </c>
      <c r="BA29" s="77"/>
      <c r="BB29" s="75">
        <f>BA29*$C29</f>
        <v>0</v>
      </c>
      <c r="BC29" s="77"/>
      <c r="BD29" s="75">
        <f>BC29*$C29</f>
        <v>0</v>
      </c>
      <c r="BE29" s="77"/>
      <c r="BF29" s="75">
        <f>BE29*$C29</f>
        <v>0</v>
      </c>
      <c r="BG29" s="77"/>
      <c r="BH29" s="75">
        <f>BG29*$C29</f>
        <v>0</v>
      </c>
      <c r="BI29" s="77"/>
      <c r="BJ29" s="75">
        <f>BI29*$C29</f>
        <v>0</v>
      </c>
      <c r="BK29" s="77"/>
      <c r="BL29" s="75">
        <f>BK29*$C29</f>
        <v>0</v>
      </c>
      <c r="BM29" s="77"/>
      <c r="BN29" s="75">
        <f>BM29*$C29</f>
        <v>0</v>
      </c>
      <c r="BO29" s="77"/>
      <c r="BP29" s="75">
        <f>BO29*$C29</f>
        <v>0</v>
      </c>
      <c r="BQ29" s="77"/>
      <c r="BR29" s="75">
        <f>BQ29*$C29</f>
        <v>0</v>
      </c>
      <c r="BS29" s="77"/>
      <c r="BT29" s="75">
        <f>BS29*$C29</f>
        <v>0</v>
      </c>
      <c r="BU29" s="77"/>
      <c r="BV29" s="75">
        <f>BU29*$C29</f>
        <v>0</v>
      </c>
      <c r="BW29" s="77"/>
      <c r="BX29" s="75">
        <f>BW29*$C29</f>
        <v>0</v>
      </c>
      <c r="BY29" s="77"/>
      <c r="BZ29" s="75">
        <f>BY29*$C29</f>
        <v>0</v>
      </c>
      <c r="CA29" s="77"/>
      <c r="CB29" s="75">
        <f>CA29*$C29</f>
        <v>0</v>
      </c>
      <c r="CC29" s="77"/>
      <c r="CD29" s="75">
        <f>CC29*$C29</f>
        <v>0</v>
      </c>
      <c r="CE29" s="77"/>
      <c r="CF29" s="75">
        <f>CE29*$C29</f>
        <v>0</v>
      </c>
      <c r="CG29" s="77"/>
      <c r="CH29" s="75">
        <f>CG29*$C29</f>
        <v>0</v>
      </c>
      <c r="CI29" s="77"/>
      <c r="CJ29" s="75">
        <f>CI29*$C29</f>
        <v>0</v>
      </c>
      <c r="CK29" s="77"/>
      <c r="CL29" s="75">
        <f>CK29*$C29</f>
        <v>0</v>
      </c>
      <c r="CM29" s="77"/>
      <c r="CN29" s="75">
        <f>CM29*$C29</f>
        <v>0</v>
      </c>
      <c r="CO29" s="77"/>
      <c r="CP29" s="75">
        <f>CO29*$C29</f>
        <v>0</v>
      </c>
      <c r="CQ29" s="77"/>
      <c r="CR29" s="75">
        <f>CQ29*$C29</f>
        <v>0</v>
      </c>
      <c r="CS29" s="77"/>
      <c r="CT29" s="75">
        <f>CS29*$C29</f>
        <v>0</v>
      </c>
      <c r="CU29" s="77"/>
      <c r="CV29" s="75">
        <f>CU29*$C29</f>
        <v>0</v>
      </c>
      <c r="CW29" s="77"/>
      <c r="CX29" s="75">
        <f>CW29*$C29</f>
        <v>0</v>
      </c>
      <c r="CY29" s="77"/>
      <c r="CZ29" s="75">
        <f>CY29*$C29</f>
        <v>0</v>
      </c>
      <c r="DA29" s="77"/>
      <c r="DB29" s="75">
        <f>DA29*$C29</f>
        <v>0</v>
      </c>
      <c r="DC29" s="77"/>
      <c r="DD29" s="75">
        <f>DC29*$C29</f>
        <v>0</v>
      </c>
      <c r="DE29" s="77"/>
      <c r="DF29" s="75">
        <f>DE29*$C29</f>
        <v>0</v>
      </c>
      <c r="DG29" s="77"/>
      <c r="DH29" s="75">
        <f>DG29*$C29</f>
        <v>0</v>
      </c>
      <c r="DI29" s="77"/>
      <c r="DJ29" s="75">
        <f>DI29*$C29</f>
        <v>0</v>
      </c>
      <c r="DK29" s="77"/>
      <c r="DL29" s="75">
        <f>DK29*$C29</f>
        <v>0</v>
      </c>
      <c r="DM29" s="77"/>
      <c r="DN29" s="75">
        <f>DM29*$C29</f>
        <v>0</v>
      </c>
      <c r="DO29" s="77"/>
      <c r="DP29" s="75">
        <f>DO29*$C29</f>
        <v>0</v>
      </c>
      <c r="DQ29" s="77"/>
      <c r="DR29" s="75">
        <f>DQ29*$C29</f>
        <v>0</v>
      </c>
      <c r="DS29" s="77"/>
      <c r="DT29" s="78">
        <f>DS29*$C29</f>
        <v>0</v>
      </c>
    </row>
    <row r="30" spans="1:124" x14ac:dyDescent="0.35">
      <c r="A30" s="85" t="s">
        <v>802</v>
      </c>
      <c r="B30" s="74" t="s">
        <v>2890</v>
      </c>
      <c r="C30" s="75">
        <f>Orçamento!$K$303</f>
        <v>74135.520000000004</v>
      </c>
      <c r="D30" s="76">
        <f>ROUND($C$30/$C$72,5)</f>
        <v>4.4200000000000003E-3</v>
      </c>
      <c r="E30" s="77"/>
      <c r="F30" s="75">
        <f>E30*$C30</f>
        <v>0</v>
      </c>
      <c r="G30" s="77"/>
      <c r="H30" s="75">
        <f>G30*$C30</f>
        <v>0</v>
      </c>
      <c r="I30" s="77"/>
      <c r="J30" s="75">
        <f>I30*$C30</f>
        <v>0</v>
      </c>
      <c r="K30" s="77"/>
      <c r="L30" s="75">
        <f>K30*$C30</f>
        <v>0</v>
      </c>
      <c r="M30" s="77">
        <v>0.05</v>
      </c>
      <c r="N30" s="75">
        <f>M30*$C30</f>
        <v>3706.7760000000003</v>
      </c>
      <c r="O30" s="77">
        <v>0.1</v>
      </c>
      <c r="P30" s="75">
        <f>O30*$C30</f>
        <v>7413.5520000000006</v>
      </c>
      <c r="Q30" s="77">
        <v>0.1</v>
      </c>
      <c r="R30" s="75">
        <f>Q30*$C30</f>
        <v>7413.5520000000006</v>
      </c>
      <c r="S30" s="77">
        <v>0.1</v>
      </c>
      <c r="T30" s="75">
        <f>S30*$C30</f>
        <v>7413.5520000000006</v>
      </c>
      <c r="U30" s="77">
        <v>0.1</v>
      </c>
      <c r="V30" s="75">
        <f>U30*$C30</f>
        <v>7413.5520000000006</v>
      </c>
      <c r="W30" s="77">
        <v>0.1</v>
      </c>
      <c r="X30" s="75">
        <f>W30*$C30</f>
        <v>7413.5520000000006</v>
      </c>
      <c r="Y30" s="77">
        <v>0.05</v>
      </c>
      <c r="Z30" s="75">
        <f>Y30*$C30</f>
        <v>3706.7760000000003</v>
      </c>
      <c r="AA30" s="77">
        <v>0.05</v>
      </c>
      <c r="AB30" s="75">
        <f>AA30*$C30</f>
        <v>3706.7760000000003</v>
      </c>
      <c r="AC30" s="77">
        <v>0.05</v>
      </c>
      <c r="AD30" s="75">
        <f>AC30*$C30</f>
        <v>3706.7760000000003</v>
      </c>
      <c r="AE30" s="77">
        <v>0.05</v>
      </c>
      <c r="AF30" s="75">
        <f>AE30*$C30</f>
        <v>3706.7760000000003</v>
      </c>
      <c r="AG30" s="77">
        <v>0.05</v>
      </c>
      <c r="AH30" s="75">
        <f>AG30*$C30</f>
        <v>3706.7760000000003</v>
      </c>
      <c r="AI30" s="77">
        <v>0.05</v>
      </c>
      <c r="AJ30" s="75">
        <f>AI30*$C30</f>
        <v>3706.7760000000003</v>
      </c>
      <c r="AK30" s="77">
        <v>0.05</v>
      </c>
      <c r="AL30" s="75">
        <f>AK30*$C30</f>
        <v>3706.7760000000003</v>
      </c>
      <c r="AM30" s="77">
        <v>0.05</v>
      </c>
      <c r="AN30" s="75">
        <f>AM30*$C30</f>
        <v>3706.7760000000003</v>
      </c>
      <c r="AO30" s="77">
        <v>0.05</v>
      </c>
      <c r="AP30" s="75">
        <f>AO30*$C30</f>
        <v>3706.7760000000003</v>
      </c>
      <c r="AQ30" s="77"/>
      <c r="AR30" s="75">
        <f>AQ30*$C30</f>
        <v>0</v>
      </c>
      <c r="AS30" s="77"/>
      <c r="AT30" s="75">
        <f>AS30*$C30</f>
        <v>0</v>
      </c>
      <c r="AU30" s="77"/>
      <c r="AV30" s="75">
        <f>AU30*$C30</f>
        <v>0</v>
      </c>
      <c r="AW30" s="77"/>
      <c r="AX30" s="75">
        <f>AW30*$C30</f>
        <v>0</v>
      </c>
      <c r="AY30" s="77"/>
      <c r="AZ30" s="75">
        <f>AY30*$C30</f>
        <v>0</v>
      </c>
      <c r="BA30" s="77"/>
      <c r="BB30" s="75">
        <f>BA30*$C30</f>
        <v>0</v>
      </c>
      <c r="BC30" s="77"/>
      <c r="BD30" s="75">
        <f>BC30*$C30</f>
        <v>0</v>
      </c>
      <c r="BE30" s="77"/>
      <c r="BF30" s="75">
        <f>BE30*$C30</f>
        <v>0</v>
      </c>
      <c r="BG30" s="77"/>
      <c r="BH30" s="75">
        <f>BG30*$C30</f>
        <v>0</v>
      </c>
      <c r="BI30" s="77"/>
      <c r="BJ30" s="75">
        <f>BI30*$C30</f>
        <v>0</v>
      </c>
      <c r="BK30" s="77"/>
      <c r="BL30" s="75">
        <f>BK30*$C30</f>
        <v>0</v>
      </c>
      <c r="BM30" s="77"/>
      <c r="BN30" s="75">
        <f>BM30*$C30</f>
        <v>0</v>
      </c>
      <c r="BO30" s="77"/>
      <c r="BP30" s="75">
        <f>BO30*$C30</f>
        <v>0</v>
      </c>
      <c r="BQ30" s="77"/>
      <c r="BR30" s="75">
        <f>BQ30*$C30</f>
        <v>0</v>
      </c>
      <c r="BS30" s="77"/>
      <c r="BT30" s="75">
        <f>BS30*$C30</f>
        <v>0</v>
      </c>
      <c r="BU30" s="77"/>
      <c r="BV30" s="75">
        <f>BU30*$C30</f>
        <v>0</v>
      </c>
      <c r="BW30" s="77"/>
      <c r="BX30" s="75">
        <f>BW30*$C30</f>
        <v>0</v>
      </c>
      <c r="BY30" s="77"/>
      <c r="BZ30" s="75">
        <f>BY30*$C30</f>
        <v>0</v>
      </c>
      <c r="CA30" s="77"/>
      <c r="CB30" s="75">
        <f>CA30*$C30</f>
        <v>0</v>
      </c>
      <c r="CC30" s="77"/>
      <c r="CD30" s="75">
        <f>CC30*$C30</f>
        <v>0</v>
      </c>
      <c r="CE30" s="77"/>
      <c r="CF30" s="75">
        <f>CE30*$C30</f>
        <v>0</v>
      </c>
      <c r="CG30" s="77"/>
      <c r="CH30" s="75">
        <f>CG30*$C30</f>
        <v>0</v>
      </c>
      <c r="CI30" s="77"/>
      <c r="CJ30" s="75">
        <f>CI30*$C30</f>
        <v>0</v>
      </c>
      <c r="CK30" s="77"/>
      <c r="CL30" s="75">
        <f>CK30*$C30</f>
        <v>0</v>
      </c>
      <c r="CM30" s="77"/>
      <c r="CN30" s="75">
        <f>CM30*$C30</f>
        <v>0</v>
      </c>
      <c r="CO30" s="77"/>
      <c r="CP30" s="75">
        <f>CO30*$C30</f>
        <v>0</v>
      </c>
      <c r="CQ30" s="77"/>
      <c r="CR30" s="75">
        <f>CQ30*$C30</f>
        <v>0</v>
      </c>
      <c r="CS30" s="77"/>
      <c r="CT30" s="75">
        <f>CS30*$C30</f>
        <v>0</v>
      </c>
      <c r="CU30" s="77"/>
      <c r="CV30" s="75">
        <f>CU30*$C30</f>
        <v>0</v>
      </c>
      <c r="CW30" s="77"/>
      <c r="CX30" s="75">
        <f>CW30*$C30</f>
        <v>0</v>
      </c>
      <c r="CY30" s="77"/>
      <c r="CZ30" s="75">
        <f>CY30*$C30</f>
        <v>0</v>
      </c>
      <c r="DA30" s="77"/>
      <c r="DB30" s="75">
        <f>DA30*$C30</f>
        <v>0</v>
      </c>
      <c r="DC30" s="77"/>
      <c r="DD30" s="75">
        <f>DC30*$C30</f>
        <v>0</v>
      </c>
      <c r="DE30" s="77"/>
      <c r="DF30" s="75">
        <f>DE30*$C30</f>
        <v>0</v>
      </c>
      <c r="DG30" s="77"/>
      <c r="DH30" s="75">
        <f>DG30*$C30</f>
        <v>0</v>
      </c>
      <c r="DI30" s="77"/>
      <c r="DJ30" s="75">
        <f>DI30*$C30</f>
        <v>0</v>
      </c>
      <c r="DK30" s="77"/>
      <c r="DL30" s="75">
        <f>DK30*$C30</f>
        <v>0</v>
      </c>
      <c r="DM30" s="77"/>
      <c r="DN30" s="75">
        <f>DM30*$C30</f>
        <v>0</v>
      </c>
      <c r="DO30" s="77"/>
      <c r="DP30" s="75">
        <f>DO30*$C30</f>
        <v>0</v>
      </c>
      <c r="DQ30" s="77"/>
      <c r="DR30" s="75">
        <f>DQ30*$C30</f>
        <v>0</v>
      </c>
      <c r="DS30" s="77"/>
      <c r="DT30" s="78">
        <f>DS30*$C30</f>
        <v>0</v>
      </c>
    </row>
    <row r="31" spans="1:124" x14ac:dyDescent="0.35">
      <c r="A31" s="85" t="s">
        <v>937</v>
      </c>
      <c r="B31" s="74" t="s">
        <v>2891</v>
      </c>
      <c r="C31" s="75">
        <f>Orçamento!$K$351</f>
        <v>125821.09999999998</v>
      </c>
      <c r="D31" s="76">
        <f>ROUND($C$31/$C$72,5)</f>
        <v>7.4900000000000001E-3</v>
      </c>
      <c r="E31" s="77"/>
      <c r="F31" s="75">
        <f>E31*$C31</f>
        <v>0</v>
      </c>
      <c r="G31" s="77"/>
      <c r="H31" s="75">
        <f>G31*$C31</f>
        <v>0</v>
      </c>
      <c r="I31" s="77"/>
      <c r="J31" s="75">
        <f>I31*$C31</f>
        <v>0</v>
      </c>
      <c r="K31" s="77"/>
      <c r="L31" s="75">
        <f>K31*$C31</f>
        <v>0</v>
      </c>
      <c r="M31" s="77"/>
      <c r="N31" s="75">
        <f>M31*$C31</f>
        <v>0</v>
      </c>
      <c r="O31" s="77"/>
      <c r="P31" s="75">
        <f>O31*$C31</f>
        <v>0</v>
      </c>
      <c r="Q31" s="77"/>
      <c r="R31" s="75">
        <f>Q31*$C31</f>
        <v>0</v>
      </c>
      <c r="S31" s="77"/>
      <c r="T31" s="75">
        <f>S31*$C31</f>
        <v>0</v>
      </c>
      <c r="U31" s="77"/>
      <c r="V31" s="75">
        <f>U31*$C31</f>
        <v>0</v>
      </c>
      <c r="W31" s="77"/>
      <c r="X31" s="75">
        <f>W31*$C31</f>
        <v>0</v>
      </c>
      <c r="Y31" s="77"/>
      <c r="Z31" s="75">
        <f>Y31*$C31</f>
        <v>0</v>
      </c>
      <c r="AA31" s="77"/>
      <c r="AB31" s="75">
        <f>AA31*$C31</f>
        <v>0</v>
      </c>
      <c r="AC31" s="77"/>
      <c r="AD31" s="75">
        <f>AC31*$C31</f>
        <v>0</v>
      </c>
      <c r="AE31" s="77"/>
      <c r="AF31" s="75">
        <f>AE31*$C31</f>
        <v>0</v>
      </c>
      <c r="AG31" s="77"/>
      <c r="AH31" s="75">
        <f>AG31*$C31</f>
        <v>0</v>
      </c>
      <c r="AI31" s="77"/>
      <c r="AJ31" s="75">
        <f>AI31*$C31</f>
        <v>0</v>
      </c>
      <c r="AK31" s="77"/>
      <c r="AL31" s="75">
        <f>AK31*$C31</f>
        <v>0</v>
      </c>
      <c r="AM31" s="77"/>
      <c r="AN31" s="75">
        <f>AM31*$C31</f>
        <v>0</v>
      </c>
      <c r="AO31" s="77">
        <v>0.1</v>
      </c>
      <c r="AP31" s="75">
        <f>AO31*$C31</f>
        <v>12582.109999999999</v>
      </c>
      <c r="AQ31" s="77">
        <v>0.25</v>
      </c>
      <c r="AR31" s="75">
        <f>AQ31*$C31</f>
        <v>31455.274999999994</v>
      </c>
      <c r="AS31" s="77">
        <v>0.25</v>
      </c>
      <c r="AT31" s="75">
        <f>AS31*$C31</f>
        <v>31455.274999999994</v>
      </c>
      <c r="AU31" s="77">
        <v>0.4</v>
      </c>
      <c r="AV31" s="75">
        <f>AU31*$C31</f>
        <v>50328.439999999995</v>
      </c>
      <c r="AW31" s="77"/>
      <c r="AX31" s="75">
        <f>AW31*$C31</f>
        <v>0</v>
      </c>
      <c r="AY31" s="77"/>
      <c r="AZ31" s="75">
        <f>AY31*$C31</f>
        <v>0</v>
      </c>
      <c r="BA31" s="77"/>
      <c r="BB31" s="75">
        <f>BA31*$C31</f>
        <v>0</v>
      </c>
      <c r="BC31" s="77"/>
      <c r="BD31" s="75">
        <f>BC31*$C31</f>
        <v>0</v>
      </c>
      <c r="BE31" s="77"/>
      <c r="BF31" s="75">
        <f>BE31*$C31</f>
        <v>0</v>
      </c>
      <c r="BG31" s="77"/>
      <c r="BH31" s="75">
        <f>BG31*$C31</f>
        <v>0</v>
      </c>
      <c r="BI31" s="77"/>
      <c r="BJ31" s="75">
        <f>BI31*$C31</f>
        <v>0</v>
      </c>
      <c r="BK31" s="77"/>
      <c r="BL31" s="75">
        <f>BK31*$C31</f>
        <v>0</v>
      </c>
      <c r="BM31" s="77"/>
      <c r="BN31" s="75">
        <f>BM31*$C31</f>
        <v>0</v>
      </c>
      <c r="BO31" s="77"/>
      <c r="BP31" s="75">
        <f>BO31*$C31</f>
        <v>0</v>
      </c>
      <c r="BQ31" s="77"/>
      <c r="BR31" s="75">
        <f>BQ31*$C31</f>
        <v>0</v>
      </c>
      <c r="BS31" s="77"/>
      <c r="BT31" s="75">
        <f>BS31*$C31</f>
        <v>0</v>
      </c>
      <c r="BU31" s="77"/>
      <c r="BV31" s="75">
        <f>BU31*$C31</f>
        <v>0</v>
      </c>
      <c r="BW31" s="77"/>
      <c r="BX31" s="75">
        <f>BW31*$C31</f>
        <v>0</v>
      </c>
      <c r="BY31" s="77"/>
      <c r="BZ31" s="75">
        <f>BY31*$C31</f>
        <v>0</v>
      </c>
      <c r="CA31" s="77"/>
      <c r="CB31" s="75">
        <f>CA31*$C31</f>
        <v>0</v>
      </c>
      <c r="CC31" s="77"/>
      <c r="CD31" s="75">
        <f>CC31*$C31</f>
        <v>0</v>
      </c>
      <c r="CE31" s="77"/>
      <c r="CF31" s="75">
        <f>CE31*$C31</f>
        <v>0</v>
      </c>
      <c r="CG31" s="77"/>
      <c r="CH31" s="75">
        <f>CG31*$C31</f>
        <v>0</v>
      </c>
      <c r="CI31" s="77"/>
      <c r="CJ31" s="75">
        <f>CI31*$C31</f>
        <v>0</v>
      </c>
      <c r="CK31" s="77"/>
      <c r="CL31" s="75">
        <f>CK31*$C31</f>
        <v>0</v>
      </c>
      <c r="CM31" s="77"/>
      <c r="CN31" s="75">
        <f>CM31*$C31</f>
        <v>0</v>
      </c>
      <c r="CO31" s="77"/>
      <c r="CP31" s="75">
        <f>CO31*$C31</f>
        <v>0</v>
      </c>
      <c r="CQ31" s="77"/>
      <c r="CR31" s="75">
        <f>CQ31*$C31</f>
        <v>0</v>
      </c>
      <c r="CS31" s="77"/>
      <c r="CT31" s="75">
        <f>CS31*$C31</f>
        <v>0</v>
      </c>
      <c r="CU31" s="77"/>
      <c r="CV31" s="75">
        <f>CU31*$C31</f>
        <v>0</v>
      </c>
      <c r="CW31" s="77"/>
      <c r="CX31" s="75">
        <f>CW31*$C31</f>
        <v>0</v>
      </c>
      <c r="CY31" s="77"/>
      <c r="CZ31" s="75">
        <f>CY31*$C31</f>
        <v>0</v>
      </c>
      <c r="DA31" s="77"/>
      <c r="DB31" s="75">
        <f>DA31*$C31</f>
        <v>0</v>
      </c>
      <c r="DC31" s="77"/>
      <c r="DD31" s="75">
        <f>DC31*$C31</f>
        <v>0</v>
      </c>
      <c r="DE31" s="77"/>
      <c r="DF31" s="75">
        <f>DE31*$C31</f>
        <v>0</v>
      </c>
      <c r="DG31" s="77"/>
      <c r="DH31" s="75">
        <f>DG31*$C31</f>
        <v>0</v>
      </c>
      <c r="DI31" s="77"/>
      <c r="DJ31" s="75">
        <f>DI31*$C31</f>
        <v>0</v>
      </c>
      <c r="DK31" s="77"/>
      <c r="DL31" s="75">
        <f>DK31*$C31</f>
        <v>0</v>
      </c>
      <c r="DM31" s="77"/>
      <c r="DN31" s="75">
        <f>DM31*$C31</f>
        <v>0</v>
      </c>
      <c r="DO31" s="77"/>
      <c r="DP31" s="75">
        <f>DO31*$C31</f>
        <v>0</v>
      </c>
      <c r="DQ31" s="77"/>
      <c r="DR31" s="75">
        <f>DQ31*$C31</f>
        <v>0</v>
      </c>
      <c r="DS31" s="77"/>
      <c r="DT31" s="78">
        <f>DS31*$C31</f>
        <v>0</v>
      </c>
    </row>
    <row r="32" spans="1:124" x14ac:dyDescent="0.35">
      <c r="A32" s="85" t="s">
        <v>1041</v>
      </c>
      <c r="B32" s="74" t="s">
        <v>2892</v>
      </c>
      <c r="C32" s="75">
        <f>Orçamento!$K$386</f>
        <v>5209.9400000000005</v>
      </c>
      <c r="D32" s="76">
        <f>ROUND($C$32/$C$72,5)</f>
        <v>3.1E-4</v>
      </c>
      <c r="E32" s="77"/>
      <c r="F32" s="75">
        <f>E32*$C32</f>
        <v>0</v>
      </c>
      <c r="G32" s="77"/>
      <c r="H32" s="75">
        <f>G32*$C32</f>
        <v>0</v>
      </c>
      <c r="I32" s="77"/>
      <c r="J32" s="75">
        <f>I32*$C32</f>
        <v>0</v>
      </c>
      <c r="K32" s="77"/>
      <c r="L32" s="75">
        <f>K32*$C32</f>
        <v>0</v>
      </c>
      <c r="M32" s="77"/>
      <c r="N32" s="75">
        <f>M32*$C32</f>
        <v>0</v>
      </c>
      <c r="O32" s="77"/>
      <c r="P32" s="75">
        <f>O32*$C32</f>
        <v>0</v>
      </c>
      <c r="Q32" s="77"/>
      <c r="R32" s="75">
        <f>Q32*$C32</f>
        <v>0</v>
      </c>
      <c r="S32" s="77"/>
      <c r="T32" s="75">
        <f>S32*$C32</f>
        <v>0</v>
      </c>
      <c r="U32" s="77">
        <v>0.25</v>
      </c>
      <c r="V32" s="75">
        <f>U32*$C32</f>
        <v>1302.4850000000001</v>
      </c>
      <c r="W32" s="77">
        <v>0.5</v>
      </c>
      <c r="X32" s="75">
        <f>W32*$C32</f>
        <v>2604.9700000000003</v>
      </c>
      <c r="Y32" s="77">
        <v>0.25</v>
      </c>
      <c r="Z32" s="75">
        <f>Y32*$C32</f>
        <v>1302.4850000000001</v>
      </c>
      <c r="AA32" s="77"/>
      <c r="AB32" s="75">
        <f>AA32*$C32</f>
        <v>0</v>
      </c>
      <c r="AC32" s="77"/>
      <c r="AD32" s="75">
        <f>AC32*$C32</f>
        <v>0</v>
      </c>
      <c r="AE32" s="77"/>
      <c r="AF32" s="75">
        <f>AE32*$C32</f>
        <v>0</v>
      </c>
      <c r="AG32" s="77"/>
      <c r="AH32" s="75">
        <f>AG32*$C32</f>
        <v>0</v>
      </c>
      <c r="AI32" s="77"/>
      <c r="AJ32" s="75">
        <f>AI32*$C32</f>
        <v>0</v>
      </c>
      <c r="AK32" s="77"/>
      <c r="AL32" s="75">
        <f>AK32*$C32</f>
        <v>0</v>
      </c>
      <c r="AM32" s="77"/>
      <c r="AN32" s="75">
        <f>AM32*$C32</f>
        <v>0</v>
      </c>
      <c r="AO32" s="77"/>
      <c r="AP32" s="75">
        <f>AO32*$C32</f>
        <v>0</v>
      </c>
      <c r="AQ32" s="77"/>
      <c r="AR32" s="75">
        <f>AQ32*$C32</f>
        <v>0</v>
      </c>
      <c r="AS32" s="77"/>
      <c r="AT32" s="75">
        <f>AS32*$C32</f>
        <v>0</v>
      </c>
      <c r="AU32" s="77"/>
      <c r="AV32" s="75">
        <f>AU32*$C32</f>
        <v>0</v>
      </c>
      <c r="AW32" s="77"/>
      <c r="AX32" s="75">
        <f>AW32*$C32</f>
        <v>0</v>
      </c>
      <c r="AY32" s="77"/>
      <c r="AZ32" s="75">
        <f>AY32*$C32</f>
        <v>0</v>
      </c>
      <c r="BA32" s="77"/>
      <c r="BB32" s="75">
        <f>BA32*$C32</f>
        <v>0</v>
      </c>
      <c r="BC32" s="77"/>
      <c r="BD32" s="75">
        <f>BC32*$C32</f>
        <v>0</v>
      </c>
      <c r="BE32" s="77"/>
      <c r="BF32" s="75">
        <f>BE32*$C32</f>
        <v>0</v>
      </c>
      <c r="BG32" s="77"/>
      <c r="BH32" s="75">
        <f>BG32*$C32</f>
        <v>0</v>
      </c>
      <c r="BI32" s="77"/>
      <c r="BJ32" s="75">
        <f>BI32*$C32</f>
        <v>0</v>
      </c>
      <c r="BK32" s="77"/>
      <c r="BL32" s="75">
        <f>BK32*$C32</f>
        <v>0</v>
      </c>
      <c r="BM32" s="77"/>
      <c r="BN32" s="75">
        <f>BM32*$C32</f>
        <v>0</v>
      </c>
      <c r="BO32" s="77"/>
      <c r="BP32" s="75">
        <f>BO32*$C32</f>
        <v>0</v>
      </c>
      <c r="BQ32" s="77"/>
      <c r="BR32" s="75">
        <f>BQ32*$C32</f>
        <v>0</v>
      </c>
      <c r="BS32" s="77"/>
      <c r="BT32" s="75">
        <f>BS32*$C32</f>
        <v>0</v>
      </c>
      <c r="BU32" s="77"/>
      <c r="BV32" s="75">
        <f>BU32*$C32</f>
        <v>0</v>
      </c>
      <c r="BW32" s="77"/>
      <c r="BX32" s="75">
        <f>BW32*$C32</f>
        <v>0</v>
      </c>
      <c r="BY32" s="77"/>
      <c r="BZ32" s="75">
        <f>BY32*$C32</f>
        <v>0</v>
      </c>
      <c r="CA32" s="77"/>
      <c r="CB32" s="75">
        <f>CA32*$C32</f>
        <v>0</v>
      </c>
      <c r="CC32" s="77"/>
      <c r="CD32" s="75">
        <f>CC32*$C32</f>
        <v>0</v>
      </c>
      <c r="CE32" s="77"/>
      <c r="CF32" s="75">
        <f>CE32*$C32</f>
        <v>0</v>
      </c>
      <c r="CG32" s="77"/>
      <c r="CH32" s="75">
        <f>CG32*$C32</f>
        <v>0</v>
      </c>
      <c r="CI32" s="77"/>
      <c r="CJ32" s="75">
        <f>CI32*$C32</f>
        <v>0</v>
      </c>
      <c r="CK32" s="77"/>
      <c r="CL32" s="75">
        <f>CK32*$C32</f>
        <v>0</v>
      </c>
      <c r="CM32" s="77"/>
      <c r="CN32" s="75">
        <f>CM32*$C32</f>
        <v>0</v>
      </c>
      <c r="CO32" s="77"/>
      <c r="CP32" s="75">
        <f>CO32*$C32</f>
        <v>0</v>
      </c>
      <c r="CQ32" s="77"/>
      <c r="CR32" s="75">
        <f>CQ32*$C32</f>
        <v>0</v>
      </c>
      <c r="CS32" s="77"/>
      <c r="CT32" s="75">
        <f>CS32*$C32</f>
        <v>0</v>
      </c>
      <c r="CU32" s="77"/>
      <c r="CV32" s="75">
        <f>CU32*$C32</f>
        <v>0</v>
      </c>
      <c r="CW32" s="77"/>
      <c r="CX32" s="75">
        <f>CW32*$C32</f>
        <v>0</v>
      </c>
      <c r="CY32" s="77"/>
      <c r="CZ32" s="75">
        <f>CY32*$C32</f>
        <v>0</v>
      </c>
      <c r="DA32" s="77"/>
      <c r="DB32" s="75">
        <f>DA32*$C32</f>
        <v>0</v>
      </c>
      <c r="DC32" s="77"/>
      <c r="DD32" s="75">
        <f>DC32*$C32</f>
        <v>0</v>
      </c>
      <c r="DE32" s="77"/>
      <c r="DF32" s="75">
        <f>DE32*$C32</f>
        <v>0</v>
      </c>
      <c r="DG32" s="77"/>
      <c r="DH32" s="75">
        <f>DG32*$C32</f>
        <v>0</v>
      </c>
      <c r="DI32" s="77"/>
      <c r="DJ32" s="75">
        <f>DI32*$C32</f>
        <v>0</v>
      </c>
      <c r="DK32" s="77"/>
      <c r="DL32" s="75">
        <f>DK32*$C32</f>
        <v>0</v>
      </c>
      <c r="DM32" s="77"/>
      <c r="DN32" s="75">
        <f>DM32*$C32</f>
        <v>0</v>
      </c>
      <c r="DO32" s="77"/>
      <c r="DP32" s="75">
        <f>DO32*$C32</f>
        <v>0</v>
      </c>
      <c r="DQ32" s="77"/>
      <c r="DR32" s="75">
        <f>DQ32*$C32</f>
        <v>0</v>
      </c>
      <c r="DS32" s="77"/>
      <c r="DT32" s="78">
        <f>DS32*$C32</f>
        <v>0</v>
      </c>
    </row>
    <row r="33" spans="1:124" x14ac:dyDescent="0.35">
      <c r="A33" s="85" t="s">
        <v>1082</v>
      </c>
      <c r="B33" s="74" t="s">
        <v>2893</v>
      </c>
      <c r="C33" s="75">
        <f>Orçamento!$K$400</f>
        <v>90965.69</v>
      </c>
      <c r="D33" s="76">
        <f>ROUND($C$33/$C$72,5)</f>
        <v>5.4200000000000003E-3</v>
      </c>
      <c r="E33" s="77"/>
      <c r="F33" s="75">
        <f>E33*$C33</f>
        <v>0</v>
      </c>
      <c r="G33" s="77"/>
      <c r="H33" s="75">
        <f>G33*$C33</f>
        <v>0</v>
      </c>
      <c r="I33" s="77"/>
      <c r="J33" s="75">
        <f>I33*$C33</f>
        <v>0</v>
      </c>
      <c r="K33" s="77"/>
      <c r="L33" s="75">
        <f>K33*$C33</f>
        <v>0</v>
      </c>
      <c r="M33" s="77">
        <v>0.05</v>
      </c>
      <c r="N33" s="75">
        <f>M33*$C33</f>
        <v>4548.2845000000007</v>
      </c>
      <c r="O33" s="77">
        <v>0.05</v>
      </c>
      <c r="P33" s="75">
        <f>O33*$C33</f>
        <v>4548.2845000000007</v>
      </c>
      <c r="Q33" s="77">
        <v>0.05</v>
      </c>
      <c r="R33" s="75">
        <f>Q33*$C33</f>
        <v>4548.2845000000007</v>
      </c>
      <c r="S33" s="77">
        <v>0.05</v>
      </c>
      <c r="T33" s="75">
        <f>S33*$C33</f>
        <v>4548.2845000000007</v>
      </c>
      <c r="U33" s="77">
        <v>0.05</v>
      </c>
      <c r="V33" s="75">
        <f>U33*$C33</f>
        <v>4548.2845000000007</v>
      </c>
      <c r="W33" s="77">
        <v>0.05</v>
      </c>
      <c r="X33" s="75">
        <f>W33*$C33</f>
        <v>4548.2845000000007</v>
      </c>
      <c r="Y33" s="77">
        <v>0.05</v>
      </c>
      <c r="Z33" s="75">
        <f>Y33*$C33</f>
        <v>4548.2845000000007</v>
      </c>
      <c r="AA33" s="77">
        <v>0.1</v>
      </c>
      <c r="AB33" s="75">
        <f>AA33*$C33</f>
        <v>9096.5690000000013</v>
      </c>
      <c r="AC33" s="77">
        <v>0.1</v>
      </c>
      <c r="AD33" s="75">
        <f>AC33*$C33</f>
        <v>9096.5690000000013</v>
      </c>
      <c r="AE33" s="77">
        <v>0.1</v>
      </c>
      <c r="AF33" s="75">
        <f>AE33*$C33</f>
        <v>9096.5690000000013</v>
      </c>
      <c r="AG33" s="77">
        <v>0.1</v>
      </c>
      <c r="AH33" s="75">
        <f>AG33*$C33</f>
        <v>9096.5690000000013</v>
      </c>
      <c r="AI33" s="77">
        <v>0.1</v>
      </c>
      <c r="AJ33" s="75">
        <f>AI33*$C33</f>
        <v>9096.5690000000013</v>
      </c>
      <c r="AK33" s="77">
        <v>0.1</v>
      </c>
      <c r="AL33" s="75">
        <f>AK33*$C33</f>
        <v>9096.5690000000013</v>
      </c>
      <c r="AM33" s="77">
        <v>0.05</v>
      </c>
      <c r="AN33" s="75">
        <f>AM33*$C33</f>
        <v>4548.2845000000007</v>
      </c>
      <c r="AO33" s="77"/>
      <c r="AP33" s="75">
        <f>AO33*$C33</f>
        <v>0</v>
      </c>
      <c r="AQ33" s="77"/>
      <c r="AR33" s="75">
        <f>AQ33*$C33</f>
        <v>0</v>
      </c>
      <c r="AS33" s="77"/>
      <c r="AT33" s="75">
        <f>AS33*$C33</f>
        <v>0</v>
      </c>
      <c r="AU33" s="77"/>
      <c r="AV33" s="75">
        <f>AU33*$C33</f>
        <v>0</v>
      </c>
      <c r="AW33" s="77"/>
      <c r="AX33" s="75">
        <f>AW33*$C33</f>
        <v>0</v>
      </c>
      <c r="AY33" s="77"/>
      <c r="AZ33" s="75">
        <f>AY33*$C33</f>
        <v>0</v>
      </c>
      <c r="BA33" s="77"/>
      <c r="BB33" s="75">
        <f>BA33*$C33</f>
        <v>0</v>
      </c>
      <c r="BC33" s="77"/>
      <c r="BD33" s="75">
        <f>BC33*$C33</f>
        <v>0</v>
      </c>
      <c r="BE33" s="77"/>
      <c r="BF33" s="75">
        <f>BE33*$C33</f>
        <v>0</v>
      </c>
      <c r="BG33" s="77"/>
      <c r="BH33" s="75">
        <f>BG33*$C33</f>
        <v>0</v>
      </c>
      <c r="BI33" s="77"/>
      <c r="BJ33" s="75">
        <f>BI33*$C33</f>
        <v>0</v>
      </c>
      <c r="BK33" s="77"/>
      <c r="BL33" s="75">
        <f>BK33*$C33</f>
        <v>0</v>
      </c>
      <c r="BM33" s="77"/>
      <c r="BN33" s="75">
        <f>BM33*$C33</f>
        <v>0</v>
      </c>
      <c r="BO33" s="77"/>
      <c r="BP33" s="75">
        <f>BO33*$C33</f>
        <v>0</v>
      </c>
      <c r="BQ33" s="77"/>
      <c r="BR33" s="75">
        <f>BQ33*$C33</f>
        <v>0</v>
      </c>
      <c r="BS33" s="77"/>
      <c r="BT33" s="75">
        <f>BS33*$C33</f>
        <v>0</v>
      </c>
      <c r="BU33" s="77"/>
      <c r="BV33" s="75">
        <f>BU33*$C33</f>
        <v>0</v>
      </c>
      <c r="BW33" s="77"/>
      <c r="BX33" s="75">
        <f>BW33*$C33</f>
        <v>0</v>
      </c>
      <c r="BY33" s="77"/>
      <c r="BZ33" s="75">
        <f>BY33*$C33</f>
        <v>0</v>
      </c>
      <c r="CA33" s="77"/>
      <c r="CB33" s="75">
        <f>CA33*$C33</f>
        <v>0</v>
      </c>
      <c r="CC33" s="77"/>
      <c r="CD33" s="75">
        <f>CC33*$C33</f>
        <v>0</v>
      </c>
      <c r="CE33" s="77"/>
      <c r="CF33" s="75">
        <f>CE33*$C33</f>
        <v>0</v>
      </c>
      <c r="CG33" s="77"/>
      <c r="CH33" s="75">
        <f>CG33*$C33</f>
        <v>0</v>
      </c>
      <c r="CI33" s="77"/>
      <c r="CJ33" s="75">
        <f>CI33*$C33</f>
        <v>0</v>
      </c>
      <c r="CK33" s="77"/>
      <c r="CL33" s="75">
        <f>CK33*$C33</f>
        <v>0</v>
      </c>
      <c r="CM33" s="77"/>
      <c r="CN33" s="75">
        <f>CM33*$C33</f>
        <v>0</v>
      </c>
      <c r="CO33" s="77"/>
      <c r="CP33" s="75">
        <f>CO33*$C33</f>
        <v>0</v>
      </c>
      <c r="CQ33" s="77"/>
      <c r="CR33" s="75">
        <f>CQ33*$C33</f>
        <v>0</v>
      </c>
      <c r="CS33" s="77"/>
      <c r="CT33" s="75">
        <f>CS33*$C33</f>
        <v>0</v>
      </c>
      <c r="CU33" s="77"/>
      <c r="CV33" s="75">
        <f>CU33*$C33</f>
        <v>0</v>
      </c>
      <c r="CW33" s="77"/>
      <c r="CX33" s="75">
        <f>CW33*$C33</f>
        <v>0</v>
      </c>
      <c r="CY33" s="77"/>
      <c r="CZ33" s="75">
        <f>CY33*$C33</f>
        <v>0</v>
      </c>
      <c r="DA33" s="77"/>
      <c r="DB33" s="75">
        <f>DA33*$C33</f>
        <v>0</v>
      </c>
      <c r="DC33" s="77"/>
      <c r="DD33" s="75">
        <f>DC33*$C33</f>
        <v>0</v>
      </c>
      <c r="DE33" s="77"/>
      <c r="DF33" s="75">
        <f>DE33*$C33</f>
        <v>0</v>
      </c>
      <c r="DG33" s="77"/>
      <c r="DH33" s="75">
        <f>DG33*$C33</f>
        <v>0</v>
      </c>
      <c r="DI33" s="77"/>
      <c r="DJ33" s="75">
        <f>DI33*$C33</f>
        <v>0</v>
      </c>
      <c r="DK33" s="77"/>
      <c r="DL33" s="75">
        <f>DK33*$C33</f>
        <v>0</v>
      </c>
      <c r="DM33" s="77"/>
      <c r="DN33" s="75">
        <f>DM33*$C33</f>
        <v>0</v>
      </c>
      <c r="DO33" s="77"/>
      <c r="DP33" s="75">
        <f>DO33*$C33</f>
        <v>0</v>
      </c>
      <c r="DQ33" s="77"/>
      <c r="DR33" s="75">
        <f>DQ33*$C33</f>
        <v>0</v>
      </c>
      <c r="DS33" s="77"/>
      <c r="DT33" s="78">
        <f>DS33*$C33</f>
        <v>0</v>
      </c>
    </row>
    <row r="34" spans="1:124" x14ac:dyDescent="0.35">
      <c r="A34" s="85" t="s">
        <v>1152</v>
      </c>
      <c r="B34" s="74" t="s">
        <v>2894</v>
      </c>
      <c r="C34" s="75">
        <f>Orçamento!$K$426</f>
        <v>347447.59999999986</v>
      </c>
      <c r="D34" s="76">
        <f>ROUND($C$34/$C$72,5)</f>
        <v>2.07E-2</v>
      </c>
      <c r="E34" s="77"/>
      <c r="F34" s="75">
        <f>E34*$C34</f>
        <v>0</v>
      </c>
      <c r="G34" s="77"/>
      <c r="H34" s="75">
        <f>G34*$C34</f>
        <v>0</v>
      </c>
      <c r="I34" s="77"/>
      <c r="J34" s="75">
        <f>I34*$C34</f>
        <v>0</v>
      </c>
      <c r="K34" s="77"/>
      <c r="L34" s="75">
        <f>K34*$C34</f>
        <v>0</v>
      </c>
      <c r="M34" s="77"/>
      <c r="N34" s="75">
        <f>M34*$C34</f>
        <v>0</v>
      </c>
      <c r="O34" s="77"/>
      <c r="P34" s="75">
        <f>O34*$C34</f>
        <v>0</v>
      </c>
      <c r="Q34" s="77"/>
      <c r="R34" s="75">
        <f>Q34*$C34</f>
        <v>0</v>
      </c>
      <c r="S34" s="77"/>
      <c r="T34" s="75">
        <f>S34*$C34</f>
        <v>0</v>
      </c>
      <c r="U34" s="77">
        <v>0.05</v>
      </c>
      <c r="V34" s="75">
        <f>U34*$C34</f>
        <v>17372.379999999994</v>
      </c>
      <c r="W34" s="77">
        <v>0.05</v>
      </c>
      <c r="X34" s="75">
        <f>W34*$C34</f>
        <v>17372.379999999994</v>
      </c>
      <c r="Y34" s="77">
        <v>0.05</v>
      </c>
      <c r="Z34" s="75">
        <f>Y34*$C34</f>
        <v>17372.379999999994</v>
      </c>
      <c r="AA34" s="77">
        <v>0.05</v>
      </c>
      <c r="AB34" s="75">
        <f>AA34*$C34</f>
        <v>17372.379999999994</v>
      </c>
      <c r="AC34" s="77">
        <v>0.05</v>
      </c>
      <c r="AD34" s="75">
        <f>AC34*$C34</f>
        <v>17372.379999999994</v>
      </c>
      <c r="AE34" s="77">
        <v>0.05</v>
      </c>
      <c r="AF34" s="75">
        <f>AE34*$C34</f>
        <v>17372.379999999994</v>
      </c>
      <c r="AG34" s="77">
        <v>0.1</v>
      </c>
      <c r="AH34" s="75">
        <f>AG34*$C34</f>
        <v>34744.759999999987</v>
      </c>
      <c r="AI34" s="77">
        <v>0.1</v>
      </c>
      <c r="AJ34" s="75">
        <f>AI34*$C34</f>
        <v>34744.759999999987</v>
      </c>
      <c r="AK34" s="77">
        <v>0.1</v>
      </c>
      <c r="AL34" s="75">
        <f>AK34*$C34</f>
        <v>34744.759999999987</v>
      </c>
      <c r="AM34" s="77"/>
      <c r="AN34" s="75">
        <f>AM34*$C34</f>
        <v>0</v>
      </c>
      <c r="AO34" s="77">
        <v>0.2</v>
      </c>
      <c r="AP34" s="75">
        <f>AO34*$C34</f>
        <v>69489.519999999975</v>
      </c>
      <c r="AQ34" s="77">
        <v>0.1</v>
      </c>
      <c r="AR34" s="75">
        <f>AQ34*$C34</f>
        <v>34744.759999999987</v>
      </c>
      <c r="AS34" s="77">
        <v>0.1</v>
      </c>
      <c r="AT34" s="75">
        <f>AS34*$C34</f>
        <v>34744.759999999987</v>
      </c>
      <c r="AU34" s="77"/>
      <c r="AV34" s="75">
        <f>AU34*$C34</f>
        <v>0</v>
      </c>
      <c r="AW34" s="77"/>
      <c r="AX34" s="75">
        <f>AW34*$C34</f>
        <v>0</v>
      </c>
      <c r="AY34" s="77"/>
      <c r="AZ34" s="75">
        <f>AY34*$C34</f>
        <v>0</v>
      </c>
      <c r="BA34" s="77"/>
      <c r="BB34" s="75">
        <f>BA34*$C34</f>
        <v>0</v>
      </c>
      <c r="BC34" s="77"/>
      <c r="BD34" s="75">
        <f>BC34*$C34</f>
        <v>0</v>
      </c>
      <c r="BE34" s="77"/>
      <c r="BF34" s="75">
        <f>BE34*$C34</f>
        <v>0</v>
      </c>
      <c r="BG34" s="77"/>
      <c r="BH34" s="75">
        <f>BG34*$C34</f>
        <v>0</v>
      </c>
      <c r="BI34" s="77"/>
      <c r="BJ34" s="75">
        <f>BI34*$C34</f>
        <v>0</v>
      </c>
      <c r="BK34" s="77"/>
      <c r="BL34" s="75">
        <f>BK34*$C34</f>
        <v>0</v>
      </c>
      <c r="BM34" s="77"/>
      <c r="BN34" s="75">
        <f>BM34*$C34</f>
        <v>0</v>
      </c>
      <c r="BO34" s="77"/>
      <c r="BP34" s="75">
        <f>BO34*$C34</f>
        <v>0</v>
      </c>
      <c r="BQ34" s="77"/>
      <c r="BR34" s="75">
        <f>BQ34*$C34</f>
        <v>0</v>
      </c>
      <c r="BS34" s="77"/>
      <c r="BT34" s="75">
        <f>BS34*$C34</f>
        <v>0</v>
      </c>
      <c r="BU34" s="77"/>
      <c r="BV34" s="75">
        <f>BU34*$C34</f>
        <v>0</v>
      </c>
      <c r="BW34" s="77"/>
      <c r="BX34" s="75">
        <f>BW34*$C34</f>
        <v>0</v>
      </c>
      <c r="BY34" s="77"/>
      <c r="BZ34" s="75">
        <f>BY34*$C34</f>
        <v>0</v>
      </c>
      <c r="CA34" s="77"/>
      <c r="CB34" s="75">
        <f>CA34*$C34</f>
        <v>0</v>
      </c>
      <c r="CC34" s="77"/>
      <c r="CD34" s="75">
        <f>CC34*$C34</f>
        <v>0</v>
      </c>
      <c r="CE34" s="77"/>
      <c r="CF34" s="75">
        <f>CE34*$C34</f>
        <v>0</v>
      </c>
      <c r="CG34" s="77"/>
      <c r="CH34" s="75">
        <f>CG34*$C34</f>
        <v>0</v>
      </c>
      <c r="CI34" s="77"/>
      <c r="CJ34" s="75">
        <f>CI34*$C34</f>
        <v>0</v>
      </c>
      <c r="CK34" s="77"/>
      <c r="CL34" s="75">
        <f>CK34*$C34</f>
        <v>0</v>
      </c>
      <c r="CM34" s="77"/>
      <c r="CN34" s="75">
        <f>CM34*$C34</f>
        <v>0</v>
      </c>
      <c r="CO34" s="77"/>
      <c r="CP34" s="75">
        <f>CO34*$C34</f>
        <v>0</v>
      </c>
      <c r="CQ34" s="77"/>
      <c r="CR34" s="75">
        <f>CQ34*$C34</f>
        <v>0</v>
      </c>
      <c r="CS34" s="77"/>
      <c r="CT34" s="75">
        <f>CS34*$C34</f>
        <v>0</v>
      </c>
      <c r="CU34" s="77"/>
      <c r="CV34" s="75">
        <f>CU34*$C34</f>
        <v>0</v>
      </c>
      <c r="CW34" s="77"/>
      <c r="CX34" s="75">
        <f>CW34*$C34</f>
        <v>0</v>
      </c>
      <c r="CY34" s="77"/>
      <c r="CZ34" s="75">
        <f>CY34*$C34</f>
        <v>0</v>
      </c>
      <c r="DA34" s="77"/>
      <c r="DB34" s="75">
        <f>DA34*$C34</f>
        <v>0</v>
      </c>
      <c r="DC34" s="77"/>
      <c r="DD34" s="75">
        <f>DC34*$C34</f>
        <v>0</v>
      </c>
      <c r="DE34" s="77"/>
      <c r="DF34" s="75">
        <f>DE34*$C34</f>
        <v>0</v>
      </c>
      <c r="DG34" s="77"/>
      <c r="DH34" s="75">
        <f>DG34*$C34</f>
        <v>0</v>
      </c>
      <c r="DI34" s="77"/>
      <c r="DJ34" s="75">
        <f>DI34*$C34</f>
        <v>0</v>
      </c>
      <c r="DK34" s="77"/>
      <c r="DL34" s="75">
        <f>DK34*$C34</f>
        <v>0</v>
      </c>
      <c r="DM34" s="77"/>
      <c r="DN34" s="75">
        <f>DM34*$C34</f>
        <v>0</v>
      </c>
      <c r="DO34" s="77"/>
      <c r="DP34" s="75">
        <f>DO34*$C34</f>
        <v>0</v>
      </c>
      <c r="DQ34" s="77"/>
      <c r="DR34" s="75">
        <f>DQ34*$C34</f>
        <v>0</v>
      </c>
      <c r="DS34" s="77"/>
      <c r="DT34" s="78">
        <f>DS34*$C34</f>
        <v>0</v>
      </c>
    </row>
    <row r="35" spans="1:124" x14ac:dyDescent="0.35">
      <c r="A35" s="85" t="s">
        <v>1320</v>
      </c>
      <c r="B35" s="74" t="s">
        <v>2895</v>
      </c>
      <c r="C35" s="75">
        <f>Orçamento!$K$485</f>
        <v>27533.690000000002</v>
      </c>
      <c r="D35" s="76">
        <f>ROUND($C$35/$C$72,5)</f>
        <v>1.64E-3</v>
      </c>
      <c r="E35" s="77"/>
      <c r="F35" s="75">
        <f>E35*$C35</f>
        <v>0</v>
      </c>
      <c r="G35" s="77"/>
      <c r="H35" s="75">
        <f>G35*$C35</f>
        <v>0</v>
      </c>
      <c r="I35" s="77"/>
      <c r="J35" s="75">
        <f>I35*$C35</f>
        <v>0</v>
      </c>
      <c r="K35" s="77"/>
      <c r="L35" s="75">
        <f>K35*$C35</f>
        <v>0</v>
      </c>
      <c r="M35" s="77"/>
      <c r="N35" s="75">
        <f>M35*$C35</f>
        <v>0</v>
      </c>
      <c r="O35" s="77"/>
      <c r="P35" s="75">
        <f>O35*$C35</f>
        <v>0</v>
      </c>
      <c r="Q35" s="77"/>
      <c r="R35" s="75">
        <f>Q35*$C35</f>
        <v>0</v>
      </c>
      <c r="S35" s="77"/>
      <c r="T35" s="75">
        <f>S35*$C35</f>
        <v>0</v>
      </c>
      <c r="U35" s="77"/>
      <c r="V35" s="75">
        <f>U35*$C35</f>
        <v>0</v>
      </c>
      <c r="W35" s="77"/>
      <c r="X35" s="75">
        <f>W35*$C35</f>
        <v>0</v>
      </c>
      <c r="Y35" s="77">
        <v>0.25</v>
      </c>
      <c r="Z35" s="75">
        <f>Y35*$C35</f>
        <v>6883.4225000000006</v>
      </c>
      <c r="AA35" s="77">
        <v>0.25</v>
      </c>
      <c r="AB35" s="75">
        <f>AA35*$C35</f>
        <v>6883.4225000000006</v>
      </c>
      <c r="AC35" s="77">
        <v>0.25</v>
      </c>
      <c r="AD35" s="75">
        <f>AC35*$C35</f>
        <v>6883.4225000000006</v>
      </c>
      <c r="AE35" s="77">
        <v>0.25</v>
      </c>
      <c r="AF35" s="75">
        <f>AE35*$C35</f>
        <v>6883.4225000000006</v>
      </c>
      <c r="AG35" s="77"/>
      <c r="AH35" s="75">
        <f>AG35*$C35</f>
        <v>0</v>
      </c>
      <c r="AI35" s="77"/>
      <c r="AJ35" s="75">
        <f>AI35*$C35</f>
        <v>0</v>
      </c>
      <c r="AK35" s="77"/>
      <c r="AL35" s="75">
        <f>AK35*$C35</f>
        <v>0</v>
      </c>
      <c r="AM35" s="77"/>
      <c r="AN35" s="75">
        <f>AM35*$C35</f>
        <v>0</v>
      </c>
      <c r="AO35" s="77"/>
      <c r="AP35" s="75">
        <f>AO35*$C35</f>
        <v>0</v>
      </c>
      <c r="AQ35" s="77"/>
      <c r="AR35" s="75">
        <f>AQ35*$C35</f>
        <v>0</v>
      </c>
      <c r="AS35" s="77"/>
      <c r="AT35" s="75">
        <f>AS35*$C35</f>
        <v>0</v>
      </c>
      <c r="AU35" s="77"/>
      <c r="AV35" s="75">
        <f>AU35*$C35</f>
        <v>0</v>
      </c>
      <c r="AW35" s="77"/>
      <c r="AX35" s="75">
        <f>AW35*$C35</f>
        <v>0</v>
      </c>
      <c r="AY35" s="77"/>
      <c r="AZ35" s="75">
        <f>AY35*$C35</f>
        <v>0</v>
      </c>
      <c r="BA35" s="77"/>
      <c r="BB35" s="75">
        <f>BA35*$C35</f>
        <v>0</v>
      </c>
      <c r="BC35" s="77"/>
      <c r="BD35" s="75">
        <f>BC35*$C35</f>
        <v>0</v>
      </c>
      <c r="BE35" s="77"/>
      <c r="BF35" s="75">
        <f>BE35*$C35</f>
        <v>0</v>
      </c>
      <c r="BG35" s="77"/>
      <c r="BH35" s="75">
        <f>BG35*$C35</f>
        <v>0</v>
      </c>
      <c r="BI35" s="77"/>
      <c r="BJ35" s="75">
        <f>BI35*$C35</f>
        <v>0</v>
      </c>
      <c r="BK35" s="77"/>
      <c r="BL35" s="75">
        <f>BK35*$C35</f>
        <v>0</v>
      </c>
      <c r="BM35" s="77"/>
      <c r="BN35" s="75">
        <f>BM35*$C35</f>
        <v>0</v>
      </c>
      <c r="BO35" s="77"/>
      <c r="BP35" s="75">
        <f>BO35*$C35</f>
        <v>0</v>
      </c>
      <c r="BQ35" s="77"/>
      <c r="BR35" s="75">
        <f>BQ35*$C35</f>
        <v>0</v>
      </c>
      <c r="BS35" s="77"/>
      <c r="BT35" s="75">
        <f>BS35*$C35</f>
        <v>0</v>
      </c>
      <c r="BU35" s="77"/>
      <c r="BV35" s="75">
        <f>BU35*$C35</f>
        <v>0</v>
      </c>
      <c r="BW35" s="77"/>
      <c r="BX35" s="75">
        <f>BW35*$C35</f>
        <v>0</v>
      </c>
      <c r="BY35" s="77"/>
      <c r="BZ35" s="75">
        <f>BY35*$C35</f>
        <v>0</v>
      </c>
      <c r="CA35" s="77"/>
      <c r="CB35" s="75">
        <f>CA35*$C35</f>
        <v>0</v>
      </c>
      <c r="CC35" s="77"/>
      <c r="CD35" s="75">
        <f>CC35*$C35</f>
        <v>0</v>
      </c>
      <c r="CE35" s="77"/>
      <c r="CF35" s="75">
        <f>CE35*$C35</f>
        <v>0</v>
      </c>
      <c r="CG35" s="77"/>
      <c r="CH35" s="75">
        <f>CG35*$C35</f>
        <v>0</v>
      </c>
      <c r="CI35" s="77"/>
      <c r="CJ35" s="75">
        <f>CI35*$C35</f>
        <v>0</v>
      </c>
      <c r="CK35" s="77"/>
      <c r="CL35" s="75">
        <f>CK35*$C35</f>
        <v>0</v>
      </c>
      <c r="CM35" s="77"/>
      <c r="CN35" s="75">
        <f>CM35*$C35</f>
        <v>0</v>
      </c>
      <c r="CO35" s="77"/>
      <c r="CP35" s="75">
        <f>CO35*$C35</f>
        <v>0</v>
      </c>
      <c r="CQ35" s="77"/>
      <c r="CR35" s="75">
        <f>CQ35*$C35</f>
        <v>0</v>
      </c>
      <c r="CS35" s="77"/>
      <c r="CT35" s="75">
        <f>CS35*$C35</f>
        <v>0</v>
      </c>
      <c r="CU35" s="77"/>
      <c r="CV35" s="75">
        <f>CU35*$C35</f>
        <v>0</v>
      </c>
      <c r="CW35" s="77"/>
      <c r="CX35" s="75">
        <f>CW35*$C35</f>
        <v>0</v>
      </c>
      <c r="CY35" s="77"/>
      <c r="CZ35" s="75">
        <f>CY35*$C35</f>
        <v>0</v>
      </c>
      <c r="DA35" s="77"/>
      <c r="DB35" s="75">
        <f>DA35*$C35</f>
        <v>0</v>
      </c>
      <c r="DC35" s="77"/>
      <c r="DD35" s="75">
        <f>DC35*$C35</f>
        <v>0</v>
      </c>
      <c r="DE35" s="77"/>
      <c r="DF35" s="75">
        <f>DE35*$C35</f>
        <v>0</v>
      </c>
      <c r="DG35" s="77"/>
      <c r="DH35" s="75">
        <f>DG35*$C35</f>
        <v>0</v>
      </c>
      <c r="DI35" s="77"/>
      <c r="DJ35" s="75">
        <f>DI35*$C35</f>
        <v>0</v>
      </c>
      <c r="DK35" s="77"/>
      <c r="DL35" s="75">
        <f>DK35*$C35</f>
        <v>0</v>
      </c>
      <c r="DM35" s="77"/>
      <c r="DN35" s="75">
        <f>DM35*$C35</f>
        <v>0</v>
      </c>
      <c r="DO35" s="77"/>
      <c r="DP35" s="75">
        <f>DO35*$C35</f>
        <v>0</v>
      </c>
      <c r="DQ35" s="77"/>
      <c r="DR35" s="75">
        <f>DQ35*$C35</f>
        <v>0</v>
      </c>
      <c r="DS35" s="77"/>
      <c r="DT35" s="78">
        <f>DS35*$C35</f>
        <v>0</v>
      </c>
    </row>
    <row r="36" spans="1:124" x14ac:dyDescent="0.35">
      <c r="A36" s="85" t="s">
        <v>1353</v>
      </c>
      <c r="B36" s="74" t="s">
        <v>2896</v>
      </c>
      <c r="C36" s="75">
        <f>Orçamento!$K$497</f>
        <v>53077.59</v>
      </c>
      <c r="D36" s="76">
        <f>ROUND($C$36/$C$72,5)</f>
        <v>3.16E-3</v>
      </c>
      <c r="E36" s="77"/>
      <c r="F36" s="75">
        <f>E36*$C36</f>
        <v>0</v>
      </c>
      <c r="G36" s="77"/>
      <c r="H36" s="75">
        <f>G36*$C36</f>
        <v>0</v>
      </c>
      <c r="I36" s="77"/>
      <c r="J36" s="75">
        <f>I36*$C36</f>
        <v>0</v>
      </c>
      <c r="K36" s="77"/>
      <c r="L36" s="75">
        <f>K36*$C36</f>
        <v>0</v>
      </c>
      <c r="M36" s="77"/>
      <c r="N36" s="75">
        <f>M36*$C36</f>
        <v>0</v>
      </c>
      <c r="O36" s="77"/>
      <c r="P36" s="75">
        <f>O36*$C36</f>
        <v>0</v>
      </c>
      <c r="Q36" s="77"/>
      <c r="R36" s="75">
        <f>Q36*$C36</f>
        <v>0</v>
      </c>
      <c r="S36" s="77"/>
      <c r="T36" s="75">
        <f>S36*$C36</f>
        <v>0</v>
      </c>
      <c r="U36" s="77"/>
      <c r="V36" s="75">
        <f>U36*$C36</f>
        <v>0</v>
      </c>
      <c r="W36" s="77"/>
      <c r="X36" s="75">
        <f>W36*$C36</f>
        <v>0</v>
      </c>
      <c r="Y36" s="77"/>
      <c r="Z36" s="75">
        <f>Y36*$C36</f>
        <v>0</v>
      </c>
      <c r="AA36" s="77"/>
      <c r="AB36" s="75">
        <f>AA36*$C36</f>
        <v>0</v>
      </c>
      <c r="AC36" s="77"/>
      <c r="AD36" s="75">
        <f>AC36*$C36</f>
        <v>0</v>
      </c>
      <c r="AE36" s="77"/>
      <c r="AF36" s="75">
        <f>AE36*$C36</f>
        <v>0</v>
      </c>
      <c r="AG36" s="77">
        <v>0.1</v>
      </c>
      <c r="AH36" s="75">
        <f>AG36*$C36</f>
        <v>5307.759</v>
      </c>
      <c r="AI36" s="77">
        <v>0.1</v>
      </c>
      <c r="AJ36" s="75">
        <f>AI36*$C36</f>
        <v>5307.759</v>
      </c>
      <c r="AK36" s="77">
        <v>0.1</v>
      </c>
      <c r="AL36" s="75">
        <f>AK36*$C36</f>
        <v>5307.759</v>
      </c>
      <c r="AM36" s="77">
        <v>0.1</v>
      </c>
      <c r="AN36" s="75">
        <f>AM36*$C36</f>
        <v>5307.759</v>
      </c>
      <c r="AO36" s="77">
        <v>0.1</v>
      </c>
      <c r="AP36" s="75">
        <f>AO36*$C36</f>
        <v>5307.759</v>
      </c>
      <c r="AQ36" s="77">
        <v>0.1</v>
      </c>
      <c r="AR36" s="75">
        <f>AQ36*$C36</f>
        <v>5307.759</v>
      </c>
      <c r="AS36" s="77">
        <v>0.1</v>
      </c>
      <c r="AT36" s="75">
        <f>AS36*$C36</f>
        <v>5307.759</v>
      </c>
      <c r="AU36" s="77">
        <v>0.1</v>
      </c>
      <c r="AV36" s="75">
        <f>AU36*$C36</f>
        <v>5307.759</v>
      </c>
      <c r="AW36" s="77">
        <v>0.1</v>
      </c>
      <c r="AX36" s="75">
        <f>AW36*$C36</f>
        <v>5307.759</v>
      </c>
      <c r="AY36" s="77">
        <v>0.1</v>
      </c>
      <c r="AZ36" s="75">
        <f>AY36*$C36</f>
        <v>5307.759</v>
      </c>
      <c r="BA36" s="77"/>
      <c r="BB36" s="75">
        <f>BA36*$C36</f>
        <v>0</v>
      </c>
      <c r="BC36" s="77"/>
      <c r="BD36" s="75">
        <f>BC36*$C36</f>
        <v>0</v>
      </c>
      <c r="BE36" s="77"/>
      <c r="BF36" s="75">
        <f>BE36*$C36</f>
        <v>0</v>
      </c>
      <c r="BG36" s="77"/>
      <c r="BH36" s="75">
        <f>BG36*$C36</f>
        <v>0</v>
      </c>
      <c r="BI36" s="77"/>
      <c r="BJ36" s="75">
        <f>BI36*$C36</f>
        <v>0</v>
      </c>
      <c r="BK36" s="77"/>
      <c r="BL36" s="75">
        <f>BK36*$C36</f>
        <v>0</v>
      </c>
      <c r="BM36" s="77"/>
      <c r="BN36" s="75">
        <f>BM36*$C36</f>
        <v>0</v>
      </c>
      <c r="BO36" s="77"/>
      <c r="BP36" s="75">
        <f>BO36*$C36</f>
        <v>0</v>
      </c>
      <c r="BQ36" s="77"/>
      <c r="BR36" s="75">
        <f>BQ36*$C36</f>
        <v>0</v>
      </c>
      <c r="BS36" s="77"/>
      <c r="BT36" s="75">
        <f>BS36*$C36</f>
        <v>0</v>
      </c>
      <c r="BU36" s="77"/>
      <c r="BV36" s="75">
        <f>BU36*$C36</f>
        <v>0</v>
      </c>
      <c r="BW36" s="77"/>
      <c r="BX36" s="75">
        <f>BW36*$C36</f>
        <v>0</v>
      </c>
      <c r="BY36" s="77"/>
      <c r="BZ36" s="75">
        <f>BY36*$C36</f>
        <v>0</v>
      </c>
      <c r="CA36" s="77"/>
      <c r="CB36" s="75">
        <f>CA36*$C36</f>
        <v>0</v>
      </c>
      <c r="CC36" s="77"/>
      <c r="CD36" s="75">
        <f>CC36*$C36</f>
        <v>0</v>
      </c>
      <c r="CE36" s="77"/>
      <c r="CF36" s="75">
        <f>CE36*$C36</f>
        <v>0</v>
      </c>
      <c r="CG36" s="77"/>
      <c r="CH36" s="75">
        <f>CG36*$C36</f>
        <v>0</v>
      </c>
      <c r="CI36" s="77"/>
      <c r="CJ36" s="75">
        <f>CI36*$C36</f>
        <v>0</v>
      </c>
      <c r="CK36" s="77"/>
      <c r="CL36" s="75">
        <f>CK36*$C36</f>
        <v>0</v>
      </c>
      <c r="CM36" s="77"/>
      <c r="CN36" s="75">
        <f>CM36*$C36</f>
        <v>0</v>
      </c>
      <c r="CO36" s="77"/>
      <c r="CP36" s="75">
        <f>CO36*$C36</f>
        <v>0</v>
      </c>
      <c r="CQ36" s="77"/>
      <c r="CR36" s="75">
        <f>CQ36*$C36</f>
        <v>0</v>
      </c>
      <c r="CS36" s="77"/>
      <c r="CT36" s="75">
        <f>CS36*$C36</f>
        <v>0</v>
      </c>
      <c r="CU36" s="77"/>
      <c r="CV36" s="75">
        <f>CU36*$C36</f>
        <v>0</v>
      </c>
      <c r="CW36" s="77"/>
      <c r="CX36" s="75">
        <f>CW36*$C36</f>
        <v>0</v>
      </c>
      <c r="CY36" s="77"/>
      <c r="CZ36" s="75">
        <f>CY36*$C36</f>
        <v>0</v>
      </c>
      <c r="DA36" s="77"/>
      <c r="DB36" s="75">
        <f>DA36*$C36</f>
        <v>0</v>
      </c>
      <c r="DC36" s="77"/>
      <c r="DD36" s="75">
        <f>DC36*$C36</f>
        <v>0</v>
      </c>
      <c r="DE36" s="77"/>
      <c r="DF36" s="75">
        <f>DE36*$C36</f>
        <v>0</v>
      </c>
      <c r="DG36" s="77"/>
      <c r="DH36" s="75">
        <f>DG36*$C36</f>
        <v>0</v>
      </c>
      <c r="DI36" s="77"/>
      <c r="DJ36" s="75">
        <f>DI36*$C36</f>
        <v>0</v>
      </c>
      <c r="DK36" s="77"/>
      <c r="DL36" s="75">
        <f>DK36*$C36</f>
        <v>0</v>
      </c>
      <c r="DM36" s="77"/>
      <c r="DN36" s="75">
        <f>DM36*$C36</f>
        <v>0</v>
      </c>
      <c r="DO36" s="77"/>
      <c r="DP36" s="75">
        <f>DO36*$C36</f>
        <v>0</v>
      </c>
      <c r="DQ36" s="77"/>
      <c r="DR36" s="75">
        <f>DQ36*$C36</f>
        <v>0</v>
      </c>
      <c r="DS36" s="77"/>
      <c r="DT36" s="78">
        <f>DS36*$C36</f>
        <v>0</v>
      </c>
    </row>
    <row r="37" spans="1:124" x14ac:dyDescent="0.35">
      <c r="A37" s="85" t="s">
        <v>1425</v>
      </c>
      <c r="B37" s="74" t="s">
        <v>2897</v>
      </c>
      <c r="C37" s="75">
        <f>Orçamento!$K$525</f>
        <v>7617.4500000000007</v>
      </c>
      <c r="D37" s="76">
        <f>ROUND($C$37/$C$72,5)</f>
        <v>4.4999999999999999E-4</v>
      </c>
      <c r="E37" s="77"/>
      <c r="F37" s="75">
        <f>E37*$C37</f>
        <v>0</v>
      </c>
      <c r="G37" s="77"/>
      <c r="H37" s="75">
        <f>G37*$C37</f>
        <v>0</v>
      </c>
      <c r="I37" s="77"/>
      <c r="J37" s="75">
        <f>I37*$C37</f>
        <v>0</v>
      </c>
      <c r="K37" s="77"/>
      <c r="L37" s="75">
        <f>K37*$C37</f>
        <v>0</v>
      </c>
      <c r="M37" s="77"/>
      <c r="N37" s="75">
        <f>M37*$C37</f>
        <v>0</v>
      </c>
      <c r="O37" s="77"/>
      <c r="P37" s="75">
        <f>O37*$C37</f>
        <v>0</v>
      </c>
      <c r="Q37" s="77"/>
      <c r="R37" s="75">
        <f>Q37*$C37</f>
        <v>0</v>
      </c>
      <c r="S37" s="77"/>
      <c r="T37" s="75">
        <f>S37*$C37</f>
        <v>0</v>
      </c>
      <c r="U37" s="77"/>
      <c r="V37" s="75">
        <f>U37*$C37</f>
        <v>0</v>
      </c>
      <c r="W37" s="77"/>
      <c r="X37" s="75">
        <f>W37*$C37</f>
        <v>0</v>
      </c>
      <c r="Y37" s="77">
        <v>0.25</v>
      </c>
      <c r="Z37" s="75">
        <f>Y37*$C37</f>
        <v>1904.3625000000002</v>
      </c>
      <c r="AA37" s="77"/>
      <c r="AB37" s="75">
        <f>AA37*$C37</f>
        <v>0</v>
      </c>
      <c r="AC37" s="77"/>
      <c r="AD37" s="75">
        <f>AC37*$C37</f>
        <v>0</v>
      </c>
      <c r="AE37" s="77"/>
      <c r="AF37" s="75">
        <f>AE37*$C37</f>
        <v>0</v>
      </c>
      <c r="AG37" s="77"/>
      <c r="AH37" s="75">
        <f>AG37*$C37</f>
        <v>0</v>
      </c>
      <c r="AI37" s="77"/>
      <c r="AJ37" s="75">
        <f>AI37*$C37</f>
        <v>0</v>
      </c>
      <c r="AK37" s="77"/>
      <c r="AL37" s="75">
        <f>AK37*$C37</f>
        <v>0</v>
      </c>
      <c r="AM37" s="77"/>
      <c r="AN37" s="75">
        <f>AM37*$C37</f>
        <v>0</v>
      </c>
      <c r="AO37" s="77"/>
      <c r="AP37" s="75">
        <f>AO37*$C37</f>
        <v>0</v>
      </c>
      <c r="AQ37" s="77"/>
      <c r="AR37" s="75">
        <f>AQ37*$C37</f>
        <v>0</v>
      </c>
      <c r="AS37" s="77"/>
      <c r="AT37" s="75">
        <f>AS37*$C37</f>
        <v>0</v>
      </c>
      <c r="AU37" s="77">
        <v>0.75</v>
      </c>
      <c r="AV37" s="75">
        <f>AU37*$C37</f>
        <v>5713.0875000000005</v>
      </c>
      <c r="AW37" s="77"/>
      <c r="AX37" s="75">
        <f>AW37*$C37</f>
        <v>0</v>
      </c>
      <c r="AY37" s="77"/>
      <c r="AZ37" s="75">
        <f>AY37*$C37</f>
        <v>0</v>
      </c>
      <c r="BA37" s="77"/>
      <c r="BB37" s="75">
        <f>BA37*$C37</f>
        <v>0</v>
      </c>
      <c r="BC37" s="77"/>
      <c r="BD37" s="75">
        <f>BC37*$C37</f>
        <v>0</v>
      </c>
      <c r="BE37" s="77"/>
      <c r="BF37" s="75">
        <f>BE37*$C37</f>
        <v>0</v>
      </c>
      <c r="BG37" s="77"/>
      <c r="BH37" s="75">
        <f>BG37*$C37</f>
        <v>0</v>
      </c>
      <c r="BI37" s="77"/>
      <c r="BJ37" s="75">
        <f>BI37*$C37</f>
        <v>0</v>
      </c>
      <c r="BK37" s="77"/>
      <c r="BL37" s="75">
        <f>BK37*$C37</f>
        <v>0</v>
      </c>
      <c r="BM37" s="77"/>
      <c r="BN37" s="75">
        <f>BM37*$C37</f>
        <v>0</v>
      </c>
      <c r="BO37" s="77"/>
      <c r="BP37" s="75">
        <f>BO37*$C37</f>
        <v>0</v>
      </c>
      <c r="BQ37" s="77"/>
      <c r="BR37" s="75">
        <f>BQ37*$C37</f>
        <v>0</v>
      </c>
      <c r="BS37" s="77"/>
      <c r="BT37" s="75">
        <f>BS37*$C37</f>
        <v>0</v>
      </c>
      <c r="BU37" s="77"/>
      <c r="BV37" s="75">
        <f>BU37*$C37</f>
        <v>0</v>
      </c>
      <c r="BW37" s="77"/>
      <c r="BX37" s="75">
        <f>BW37*$C37</f>
        <v>0</v>
      </c>
      <c r="BY37" s="77"/>
      <c r="BZ37" s="75">
        <f>BY37*$C37</f>
        <v>0</v>
      </c>
      <c r="CA37" s="77"/>
      <c r="CB37" s="75">
        <f>CA37*$C37</f>
        <v>0</v>
      </c>
      <c r="CC37" s="77"/>
      <c r="CD37" s="75">
        <f>CC37*$C37</f>
        <v>0</v>
      </c>
      <c r="CE37" s="77"/>
      <c r="CF37" s="75">
        <f>CE37*$C37</f>
        <v>0</v>
      </c>
      <c r="CG37" s="77"/>
      <c r="CH37" s="75">
        <f>CG37*$C37</f>
        <v>0</v>
      </c>
      <c r="CI37" s="77"/>
      <c r="CJ37" s="75">
        <f>CI37*$C37</f>
        <v>0</v>
      </c>
      <c r="CK37" s="77"/>
      <c r="CL37" s="75">
        <f>CK37*$C37</f>
        <v>0</v>
      </c>
      <c r="CM37" s="77"/>
      <c r="CN37" s="75">
        <f>CM37*$C37</f>
        <v>0</v>
      </c>
      <c r="CO37" s="77"/>
      <c r="CP37" s="75">
        <f>CO37*$C37</f>
        <v>0</v>
      </c>
      <c r="CQ37" s="77"/>
      <c r="CR37" s="75">
        <f>CQ37*$C37</f>
        <v>0</v>
      </c>
      <c r="CS37" s="77"/>
      <c r="CT37" s="75">
        <f>CS37*$C37</f>
        <v>0</v>
      </c>
      <c r="CU37" s="77"/>
      <c r="CV37" s="75">
        <f>CU37*$C37</f>
        <v>0</v>
      </c>
      <c r="CW37" s="77"/>
      <c r="CX37" s="75">
        <f>CW37*$C37</f>
        <v>0</v>
      </c>
      <c r="CY37" s="77"/>
      <c r="CZ37" s="75">
        <f>CY37*$C37</f>
        <v>0</v>
      </c>
      <c r="DA37" s="77"/>
      <c r="DB37" s="75">
        <f>DA37*$C37</f>
        <v>0</v>
      </c>
      <c r="DC37" s="77"/>
      <c r="DD37" s="75">
        <f>DC37*$C37</f>
        <v>0</v>
      </c>
      <c r="DE37" s="77"/>
      <c r="DF37" s="75">
        <f>DE37*$C37</f>
        <v>0</v>
      </c>
      <c r="DG37" s="77"/>
      <c r="DH37" s="75">
        <f>DG37*$C37</f>
        <v>0</v>
      </c>
      <c r="DI37" s="77"/>
      <c r="DJ37" s="75">
        <f>DI37*$C37</f>
        <v>0</v>
      </c>
      <c r="DK37" s="77"/>
      <c r="DL37" s="75">
        <f>DK37*$C37</f>
        <v>0</v>
      </c>
      <c r="DM37" s="77"/>
      <c r="DN37" s="75">
        <f>DM37*$C37</f>
        <v>0</v>
      </c>
      <c r="DO37" s="77"/>
      <c r="DP37" s="75">
        <f>DO37*$C37</f>
        <v>0</v>
      </c>
      <c r="DQ37" s="77"/>
      <c r="DR37" s="75">
        <f>DQ37*$C37</f>
        <v>0</v>
      </c>
      <c r="DS37" s="77"/>
      <c r="DT37" s="78">
        <f>DS37*$C37</f>
        <v>0</v>
      </c>
    </row>
    <row r="38" spans="1:124" x14ac:dyDescent="0.35">
      <c r="A38" s="85" t="s">
        <v>1436</v>
      </c>
      <c r="B38" s="74" t="s">
        <v>2898</v>
      </c>
      <c r="C38" s="75">
        <f>Orçamento!$K$529</f>
        <v>92486.799999999988</v>
      </c>
      <c r="D38" s="76">
        <f>ROUND($C$38/$C$72,5)</f>
        <v>5.5100000000000001E-3</v>
      </c>
      <c r="E38" s="77"/>
      <c r="F38" s="75">
        <f>E38*$C38</f>
        <v>0</v>
      </c>
      <c r="G38" s="77"/>
      <c r="H38" s="75">
        <f>G38*$C38</f>
        <v>0</v>
      </c>
      <c r="I38" s="77"/>
      <c r="J38" s="75">
        <f>I38*$C38</f>
        <v>0</v>
      </c>
      <c r="K38" s="77"/>
      <c r="L38" s="75">
        <f>K38*$C38</f>
        <v>0</v>
      </c>
      <c r="M38" s="77"/>
      <c r="N38" s="75">
        <f>M38*$C38</f>
        <v>0</v>
      </c>
      <c r="O38" s="77"/>
      <c r="P38" s="75">
        <f>O38*$C38</f>
        <v>0</v>
      </c>
      <c r="Q38" s="77"/>
      <c r="R38" s="75">
        <f>Q38*$C38</f>
        <v>0</v>
      </c>
      <c r="S38" s="77"/>
      <c r="T38" s="75">
        <f>S38*$C38</f>
        <v>0</v>
      </c>
      <c r="U38" s="77"/>
      <c r="V38" s="75">
        <f>U38*$C38</f>
        <v>0</v>
      </c>
      <c r="W38" s="77"/>
      <c r="X38" s="75">
        <f>W38*$C38</f>
        <v>0</v>
      </c>
      <c r="Y38" s="77">
        <v>0.1</v>
      </c>
      <c r="Z38" s="75">
        <f>Y38*$C38</f>
        <v>9248.6799999999985</v>
      </c>
      <c r="AA38" s="77">
        <v>0.1</v>
      </c>
      <c r="AB38" s="75">
        <f>AA38*$C38</f>
        <v>9248.6799999999985</v>
      </c>
      <c r="AC38" s="77">
        <v>0.1</v>
      </c>
      <c r="AD38" s="75">
        <f>AC38*$C38</f>
        <v>9248.6799999999985</v>
      </c>
      <c r="AE38" s="77">
        <v>0.1</v>
      </c>
      <c r="AF38" s="75">
        <f>AE38*$C38</f>
        <v>9248.6799999999985</v>
      </c>
      <c r="AG38" s="77">
        <v>0.1</v>
      </c>
      <c r="AH38" s="75">
        <f>AG38*$C38</f>
        <v>9248.6799999999985</v>
      </c>
      <c r="AI38" s="77">
        <v>0.1</v>
      </c>
      <c r="AJ38" s="75">
        <f>AI38*$C38</f>
        <v>9248.6799999999985</v>
      </c>
      <c r="AK38" s="77">
        <v>0.1</v>
      </c>
      <c r="AL38" s="75">
        <f>AK38*$C38</f>
        <v>9248.6799999999985</v>
      </c>
      <c r="AM38" s="77">
        <v>0.1</v>
      </c>
      <c r="AN38" s="75">
        <f>AM38*$C38</f>
        <v>9248.6799999999985</v>
      </c>
      <c r="AO38" s="77">
        <v>0.1</v>
      </c>
      <c r="AP38" s="75">
        <f>AO38*$C38</f>
        <v>9248.6799999999985</v>
      </c>
      <c r="AQ38" s="77">
        <v>0.1</v>
      </c>
      <c r="AR38" s="75">
        <f>AQ38*$C38</f>
        <v>9248.6799999999985</v>
      </c>
      <c r="AS38" s="77"/>
      <c r="AT38" s="75">
        <f>AS38*$C38</f>
        <v>0</v>
      </c>
      <c r="AU38" s="77"/>
      <c r="AV38" s="75">
        <f>AU38*$C38</f>
        <v>0</v>
      </c>
      <c r="AW38" s="77"/>
      <c r="AX38" s="75">
        <f>AW38*$C38</f>
        <v>0</v>
      </c>
      <c r="AY38" s="77"/>
      <c r="AZ38" s="75">
        <f>AY38*$C38</f>
        <v>0</v>
      </c>
      <c r="BA38" s="77"/>
      <c r="BB38" s="75">
        <f>BA38*$C38</f>
        <v>0</v>
      </c>
      <c r="BC38" s="77"/>
      <c r="BD38" s="75">
        <f>BC38*$C38</f>
        <v>0</v>
      </c>
      <c r="BE38" s="77"/>
      <c r="BF38" s="75">
        <f>BE38*$C38</f>
        <v>0</v>
      </c>
      <c r="BG38" s="77"/>
      <c r="BH38" s="75">
        <f>BG38*$C38</f>
        <v>0</v>
      </c>
      <c r="BI38" s="77"/>
      <c r="BJ38" s="75">
        <f>BI38*$C38</f>
        <v>0</v>
      </c>
      <c r="BK38" s="77"/>
      <c r="BL38" s="75">
        <f>BK38*$C38</f>
        <v>0</v>
      </c>
      <c r="BM38" s="77"/>
      <c r="BN38" s="75">
        <f>BM38*$C38</f>
        <v>0</v>
      </c>
      <c r="BO38" s="77"/>
      <c r="BP38" s="75">
        <f>BO38*$C38</f>
        <v>0</v>
      </c>
      <c r="BQ38" s="77"/>
      <c r="BR38" s="75">
        <f>BQ38*$C38</f>
        <v>0</v>
      </c>
      <c r="BS38" s="77"/>
      <c r="BT38" s="75">
        <f>BS38*$C38</f>
        <v>0</v>
      </c>
      <c r="BU38" s="77"/>
      <c r="BV38" s="75">
        <f>BU38*$C38</f>
        <v>0</v>
      </c>
      <c r="BW38" s="77"/>
      <c r="BX38" s="75">
        <f>BW38*$C38</f>
        <v>0</v>
      </c>
      <c r="BY38" s="77"/>
      <c r="BZ38" s="75">
        <f>BY38*$C38</f>
        <v>0</v>
      </c>
      <c r="CA38" s="77"/>
      <c r="CB38" s="75">
        <f>CA38*$C38</f>
        <v>0</v>
      </c>
      <c r="CC38" s="77"/>
      <c r="CD38" s="75">
        <f>CC38*$C38</f>
        <v>0</v>
      </c>
      <c r="CE38" s="77"/>
      <c r="CF38" s="75">
        <f>CE38*$C38</f>
        <v>0</v>
      </c>
      <c r="CG38" s="77"/>
      <c r="CH38" s="75">
        <f>CG38*$C38</f>
        <v>0</v>
      </c>
      <c r="CI38" s="77"/>
      <c r="CJ38" s="75">
        <f>CI38*$C38</f>
        <v>0</v>
      </c>
      <c r="CK38" s="77"/>
      <c r="CL38" s="75">
        <f>CK38*$C38</f>
        <v>0</v>
      </c>
      <c r="CM38" s="77"/>
      <c r="CN38" s="75">
        <f>CM38*$C38</f>
        <v>0</v>
      </c>
      <c r="CO38" s="77"/>
      <c r="CP38" s="75">
        <f>CO38*$C38</f>
        <v>0</v>
      </c>
      <c r="CQ38" s="77"/>
      <c r="CR38" s="75">
        <f>CQ38*$C38</f>
        <v>0</v>
      </c>
      <c r="CS38" s="77"/>
      <c r="CT38" s="75">
        <f>CS38*$C38</f>
        <v>0</v>
      </c>
      <c r="CU38" s="77"/>
      <c r="CV38" s="75">
        <f>CU38*$C38</f>
        <v>0</v>
      </c>
      <c r="CW38" s="77"/>
      <c r="CX38" s="75">
        <f>CW38*$C38</f>
        <v>0</v>
      </c>
      <c r="CY38" s="77"/>
      <c r="CZ38" s="75">
        <f>CY38*$C38</f>
        <v>0</v>
      </c>
      <c r="DA38" s="77"/>
      <c r="DB38" s="75">
        <f>DA38*$C38</f>
        <v>0</v>
      </c>
      <c r="DC38" s="77"/>
      <c r="DD38" s="75">
        <f>DC38*$C38</f>
        <v>0</v>
      </c>
      <c r="DE38" s="77"/>
      <c r="DF38" s="75">
        <f>DE38*$C38</f>
        <v>0</v>
      </c>
      <c r="DG38" s="77"/>
      <c r="DH38" s="75">
        <f>DG38*$C38</f>
        <v>0</v>
      </c>
      <c r="DI38" s="77"/>
      <c r="DJ38" s="75">
        <f>DI38*$C38</f>
        <v>0</v>
      </c>
      <c r="DK38" s="77"/>
      <c r="DL38" s="75">
        <f>DK38*$C38</f>
        <v>0</v>
      </c>
      <c r="DM38" s="77"/>
      <c r="DN38" s="75">
        <f>DM38*$C38</f>
        <v>0</v>
      </c>
      <c r="DO38" s="77"/>
      <c r="DP38" s="75">
        <f>DO38*$C38</f>
        <v>0</v>
      </c>
      <c r="DQ38" s="77"/>
      <c r="DR38" s="75">
        <f>DQ38*$C38</f>
        <v>0</v>
      </c>
      <c r="DS38" s="77"/>
      <c r="DT38" s="78">
        <f>DS38*$C38</f>
        <v>0</v>
      </c>
    </row>
    <row r="39" spans="1:124" x14ac:dyDescent="0.35">
      <c r="A39" s="85" t="s">
        <v>1478</v>
      </c>
      <c r="B39" s="74" t="s">
        <v>2899</v>
      </c>
      <c r="C39" s="75">
        <f>Orçamento!$K$544</f>
        <v>180724.55</v>
      </c>
      <c r="D39" s="76">
        <f>ROUND($C$39/$C$72,5)</f>
        <v>1.076E-2</v>
      </c>
      <c r="E39" s="77"/>
      <c r="F39" s="75">
        <f>E39*$C39</f>
        <v>0</v>
      </c>
      <c r="G39" s="77"/>
      <c r="H39" s="75">
        <f>G39*$C39</f>
        <v>0</v>
      </c>
      <c r="I39" s="77"/>
      <c r="J39" s="75">
        <f>I39*$C39</f>
        <v>0</v>
      </c>
      <c r="K39" s="77"/>
      <c r="L39" s="75">
        <f>K39*$C39</f>
        <v>0</v>
      </c>
      <c r="M39" s="77"/>
      <c r="N39" s="75">
        <f>M39*$C39</f>
        <v>0</v>
      </c>
      <c r="O39" s="77"/>
      <c r="P39" s="75">
        <f>O39*$C39</f>
        <v>0</v>
      </c>
      <c r="Q39" s="77"/>
      <c r="R39" s="75">
        <f>Q39*$C39</f>
        <v>0</v>
      </c>
      <c r="S39" s="77"/>
      <c r="T39" s="75">
        <f>S39*$C39</f>
        <v>0</v>
      </c>
      <c r="U39" s="77"/>
      <c r="V39" s="75">
        <f>U39*$C39</f>
        <v>0</v>
      </c>
      <c r="W39" s="77"/>
      <c r="X39" s="75">
        <f>W39*$C39</f>
        <v>0</v>
      </c>
      <c r="Y39" s="77"/>
      <c r="Z39" s="75">
        <f>Y39*$C39</f>
        <v>0</v>
      </c>
      <c r="AA39" s="77"/>
      <c r="AB39" s="75">
        <f>AA39*$C39</f>
        <v>0</v>
      </c>
      <c r="AC39" s="77"/>
      <c r="AD39" s="75">
        <f>AC39*$C39</f>
        <v>0</v>
      </c>
      <c r="AE39" s="77"/>
      <c r="AF39" s="75">
        <f>AE39*$C39</f>
        <v>0</v>
      </c>
      <c r="AG39" s="77"/>
      <c r="AH39" s="75">
        <f>AG39*$C39</f>
        <v>0</v>
      </c>
      <c r="AI39" s="77"/>
      <c r="AJ39" s="75">
        <f>AI39*$C39</f>
        <v>0</v>
      </c>
      <c r="AK39" s="77"/>
      <c r="AL39" s="75">
        <f>AK39*$C39</f>
        <v>0</v>
      </c>
      <c r="AM39" s="77"/>
      <c r="AN39" s="75">
        <f>AM39*$C39</f>
        <v>0</v>
      </c>
      <c r="AO39" s="77"/>
      <c r="AP39" s="75">
        <f>AO39*$C39</f>
        <v>0</v>
      </c>
      <c r="AQ39" s="77"/>
      <c r="AR39" s="75">
        <f>AQ39*$C39</f>
        <v>0</v>
      </c>
      <c r="AS39" s="77"/>
      <c r="AT39" s="75">
        <f>AS39*$C39</f>
        <v>0</v>
      </c>
      <c r="AU39" s="77"/>
      <c r="AV39" s="75">
        <f>AU39*$C39</f>
        <v>0</v>
      </c>
      <c r="AW39" s="77">
        <v>0.5</v>
      </c>
      <c r="AX39" s="75">
        <f>AW39*$C39</f>
        <v>90362.274999999994</v>
      </c>
      <c r="AY39" s="77">
        <v>0.5</v>
      </c>
      <c r="AZ39" s="75">
        <f>AY39*$C39</f>
        <v>90362.274999999994</v>
      </c>
      <c r="BA39" s="77"/>
      <c r="BB39" s="75">
        <f>BA39*$C39</f>
        <v>0</v>
      </c>
      <c r="BC39" s="77"/>
      <c r="BD39" s="75">
        <f>BC39*$C39</f>
        <v>0</v>
      </c>
      <c r="BE39" s="77"/>
      <c r="BF39" s="75">
        <f>BE39*$C39</f>
        <v>0</v>
      </c>
      <c r="BG39" s="77"/>
      <c r="BH39" s="75">
        <f>BG39*$C39</f>
        <v>0</v>
      </c>
      <c r="BI39" s="77"/>
      <c r="BJ39" s="75">
        <f>BI39*$C39</f>
        <v>0</v>
      </c>
      <c r="BK39" s="77"/>
      <c r="BL39" s="75">
        <f>BK39*$C39</f>
        <v>0</v>
      </c>
      <c r="BM39" s="77"/>
      <c r="BN39" s="75">
        <f>BM39*$C39</f>
        <v>0</v>
      </c>
      <c r="BO39" s="77"/>
      <c r="BP39" s="75">
        <f>BO39*$C39</f>
        <v>0</v>
      </c>
      <c r="BQ39" s="77"/>
      <c r="BR39" s="75">
        <f>BQ39*$C39</f>
        <v>0</v>
      </c>
      <c r="BS39" s="77"/>
      <c r="BT39" s="75">
        <f>BS39*$C39</f>
        <v>0</v>
      </c>
      <c r="BU39" s="77"/>
      <c r="BV39" s="75">
        <f>BU39*$C39</f>
        <v>0</v>
      </c>
      <c r="BW39" s="77"/>
      <c r="BX39" s="75">
        <f>BW39*$C39</f>
        <v>0</v>
      </c>
      <c r="BY39" s="77"/>
      <c r="BZ39" s="75">
        <f>BY39*$C39</f>
        <v>0</v>
      </c>
      <c r="CA39" s="77"/>
      <c r="CB39" s="75">
        <f>CA39*$C39</f>
        <v>0</v>
      </c>
      <c r="CC39" s="77"/>
      <c r="CD39" s="75">
        <f>CC39*$C39</f>
        <v>0</v>
      </c>
      <c r="CE39" s="77"/>
      <c r="CF39" s="75">
        <f>CE39*$C39</f>
        <v>0</v>
      </c>
      <c r="CG39" s="77"/>
      <c r="CH39" s="75">
        <f>CG39*$C39</f>
        <v>0</v>
      </c>
      <c r="CI39" s="77"/>
      <c r="CJ39" s="75">
        <f>CI39*$C39</f>
        <v>0</v>
      </c>
      <c r="CK39" s="77"/>
      <c r="CL39" s="75">
        <f>CK39*$C39</f>
        <v>0</v>
      </c>
      <c r="CM39" s="77"/>
      <c r="CN39" s="75">
        <f>CM39*$C39</f>
        <v>0</v>
      </c>
      <c r="CO39" s="77"/>
      <c r="CP39" s="75">
        <f>CO39*$C39</f>
        <v>0</v>
      </c>
      <c r="CQ39" s="77"/>
      <c r="CR39" s="75">
        <f>CQ39*$C39</f>
        <v>0</v>
      </c>
      <c r="CS39" s="77"/>
      <c r="CT39" s="75">
        <f>CS39*$C39</f>
        <v>0</v>
      </c>
      <c r="CU39" s="77"/>
      <c r="CV39" s="75">
        <f>CU39*$C39</f>
        <v>0</v>
      </c>
      <c r="CW39" s="77"/>
      <c r="CX39" s="75">
        <f>CW39*$C39</f>
        <v>0</v>
      </c>
      <c r="CY39" s="77"/>
      <c r="CZ39" s="75">
        <f>CY39*$C39</f>
        <v>0</v>
      </c>
      <c r="DA39" s="77"/>
      <c r="DB39" s="75">
        <f>DA39*$C39</f>
        <v>0</v>
      </c>
      <c r="DC39" s="77"/>
      <c r="DD39" s="75">
        <f>DC39*$C39</f>
        <v>0</v>
      </c>
      <c r="DE39" s="77"/>
      <c r="DF39" s="75">
        <f>DE39*$C39</f>
        <v>0</v>
      </c>
      <c r="DG39" s="77"/>
      <c r="DH39" s="75">
        <f>DG39*$C39</f>
        <v>0</v>
      </c>
      <c r="DI39" s="77"/>
      <c r="DJ39" s="75">
        <f>DI39*$C39</f>
        <v>0</v>
      </c>
      <c r="DK39" s="77"/>
      <c r="DL39" s="75">
        <f>DK39*$C39</f>
        <v>0</v>
      </c>
      <c r="DM39" s="77"/>
      <c r="DN39" s="75">
        <f>DM39*$C39</f>
        <v>0</v>
      </c>
      <c r="DO39" s="77"/>
      <c r="DP39" s="75">
        <f>DO39*$C39</f>
        <v>0</v>
      </c>
      <c r="DQ39" s="77"/>
      <c r="DR39" s="75">
        <f>DQ39*$C39</f>
        <v>0</v>
      </c>
      <c r="DS39" s="77"/>
      <c r="DT39" s="78">
        <f>DS39*$C39</f>
        <v>0</v>
      </c>
    </row>
    <row r="40" spans="1:124" x14ac:dyDescent="0.35">
      <c r="A40" s="85" t="s">
        <v>1504</v>
      </c>
      <c r="B40" s="74" t="s">
        <v>2900</v>
      </c>
      <c r="C40" s="75">
        <f>Orçamento!$K$553</f>
        <v>6736.6900000000005</v>
      </c>
      <c r="D40" s="76">
        <f>ROUND($C$40/$C$72,5)</f>
        <v>4.0000000000000002E-4</v>
      </c>
      <c r="E40" s="77"/>
      <c r="F40" s="75">
        <f>E40*$C40</f>
        <v>0</v>
      </c>
      <c r="G40" s="77"/>
      <c r="H40" s="75">
        <f>G40*$C40</f>
        <v>0</v>
      </c>
      <c r="I40" s="77"/>
      <c r="J40" s="75">
        <f>I40*$C40</f>
        <v>0</v>
      </c>
      <c r="K40" s="77"/>
      <c r="L40" s="75">
        <f>K40*$C40</f>
        <v>0</v>
      </c>
      <c r="M40" s="77"/>
      <c r="N40" s="75">
        <f>M40*$C40</f>
        <v>0</v>
      </c>
      <c r="O40" s="77"/>
      <c r="P40" s="75">
        <f>O40*$C40</f>
        <v>0</v>
      </c>
      <c r="Q40" s="77"/>
      <c r="R40" s="75">
        <f>Q40*$C40</f>
        <v>0</v>
      </c>
      <c r="S40" s="77"/>
      <c r="T40" s="75">
        <f>S40*$C40</f>
        <v>0</v>
      </c>
      <c r="U40" s="77"/>
      <c r="V40" s="75">
        <f>U40*$C40</f>
        <v>0</v>
      </c>
      <c r="W40" s="77"/>
      <c r="X40" s="75">
        <f>W40*$C40</f>
        <v>0</v>
      </c>
      <c r="Y40" s="77"/>
      <c r="Z40" s="75">
        <f>Y40*$C40</f>
        <v>0</v>
      </c>
      <c r="AA40" s="77"/>
      <c r="AB40" s="75">
        <f>AA40*$C40</f>
        <v>0</v>
      </c>
      <c r="AC40" s="77"/>
      <c r="AD40" s="75">
        <f>AC40*$C40</f>
        <v>0</v>
      </c>
      <c r="AE40" s="77"/>
      <c r="AF40" s="75">
        <f>AE40*$C40</f>
        <v>0</v>
      </c>
      <c r="AG40" s="77"/>
      <c r="AH40" s="75">
        <f>AG40*$C40</f>
        <v>0</v>
      </c>
      <c r="AI40" s="77"/>
      <c r="AJ40" s="75">
        <f>AI40*$C40</f>
        <v>0</v>
      </c>
      <c r="AK40" s="77"/>
      <c r="AL40" s="75">
        <f>AK40*$C40</f>
        <v>0</v>
      </c>
      <c r="AM40" s="77"/>
      <c r="AN40" s="75">
        <f>AM40*$C40</f>
        <v>0</v>
      </c>
      <c r="AO40" s="77"/>
      <c r="AP40" s="75">
        <f>AO40*$C40</f>
        <v>0</v>
      </c>
      <c r="AQ40" s="77"/>
      <c r="AR40" s="75">
        <f>AQ40*$C40</f>
        <v>0</v>
      </c>
      <c r="AS40" s="77"/>
      <c r="AT40" s="75">
        <f>AS40*$C40</f>
        <v>0</v>
      </c>
      <c r="AU40" s="77"/>
      <c r="AV40" s="75">
        <f>AU40*$C40</f>
        <v>0</v>
      </c>
      <c r="AW40" s="77"/>
      <c r="AX40" s="75">
        <f>AW40*$C40</f>
        <v>0</v>
      </c>
      <c r="AY40" s="77">
        <v>1</v>
      </c>
      <c r="AZ40" s="75">
        <f>AY40*$C40</f>
        <v>6736.6900000000005</v>
      </c>
      <c r="BA40" s="77"/>
      <c r="BB40" s="75">
        <f>BA40*$C40</f>
        <v>0</v>
      </c>
      <c r="BC40" s="77"/>
      <c r="BD40" s="75">
        <f>BC40*$C40</f>
        <v>0</v>
      </c>
      <c r="BE40" s="77"/>
      <c r="BF40" s="75">
        <f>BE40*$C40</f>
        <v>0</v>
      </c>
      <c r="BG40" s="77"/>
      <c r="BH40" s="75">
        <f>BG40*$C40</f>
        <v>0</v>
      </c>
      <c r="BI40" s="77"/>
      <c r="BJ40" s="75">
        <f>BI40*$C40</f>
        <v>0</v>
      </c>
      <c r="BK40" s="77"/>
      <c r="BL40" s="75">
        <f>BK40*$C40</f>
        <v>0</v>
      </c>
      <c r="BM40" s="77"/>
      <c r="BN40" s="75">
        <f>BM40*$C40</f>
        <v>0</v>
      </c>
      <c r="BO40" s="77"/>
      <c r="BP40" s="75">
        <f>BO40*$C40</f>
        <v>0</v>
      </c>
      <c r="BQ40" s="77"/>
      <c r="BR40" s="75">
        <f>BQ40*$C40</f>
        <v>0</v>
      </c>
      <c r="BS40" s="77"/>
      <c r="BT40" s="75">
        <f>BS40*$C40</f>
        <v>0</v>
      </c>
      <c r="BU40" s="77"/>
      <c r="BV40" s="75">
        <f>BU40*$C40</f>
        <v>0</v>
      </c>
      <c r="BW40" s="77"/>
      <c r="BX40" s="75">
        <f>BW40*$C40</f>
        <v>0</v>
      </c>
      <c r="BY40" s="77"/>
      <c r="BZ40" s="75">
        <f>BY40*$C40</f>
        <v>0</v>
      </c>
      <c r="CA40" s="77"/>
      <c r="CB40" s="75">
        <f>CA40*$C40</f>
        <v>0</v>
      </c>
      <c r="CC40" s="77"/>
      <c r="CD40" s="75">
        <f>CC40*$C40</f>
        <v>0</v>
      </c>
      <c r="CE40" s="77"/>
      <c r="CF40" s="75">
        <f>CE40*$C40</f>
        <v>0</v>
      </c>
      <c r="CG40" s="77"/>
      <c r="CH40" s="75">
        <f>CG40*$C40</f>
        <v>0</v>
      </c>
      <c r="CI40" s="77"/>
      <c r="CJ40" s="75">
        <f>CI40*$C40</f>
        <v>0</v>
      </c>
      <c r="CK40" s="77"/>
      <c r="CL40" s="75">
        <f>CK40*$C40</f>
        <v>0</v>
      </c>
      <c r="CM40" s="77"/>
      <c r="CN40" s="75">
        <f>CM40*$C40</f>
        <v>0</v>
      </c>
      <c r="CO40" s="77"/>
      <c r="CP40" s="75">
        <f>CO40*$C40</f>
        <v>0</v>
      </c>
      <c r="CQ40" s="77"/>
      <c r="CR40" s="75">
        <f>CQ40*$C40</f>
        <v>0</v>
      </c>
      <c r="CS40" s="77"/>
      <c r="CT40" s="75">
        <f>CS40*$C40</f>
        <v>0</v>
      </c>
      <c r="CU40" s="77"/>
      <c r="CV40" s="75">
        <f>CU40*$C40</f>
        <v>0</v>
      </c>
      <c r="CW40" s="77"/>
      <c r="CX40" s="75">
        <f>CW40*$C40</f>
        <v>0</v>
      </c>
      <c r="CY40" s="77"/>
      <c r="CZ40" s="75">
        <f>CY40*$C40</f>
        <v>0</v>
      </c>
      <c r="DA40" s="77"/>
      <c r="DB40" s="75">
        <f>DA40*$C40</f>
        <v>0</v>
      </c>
      <c r="DC40" s="77"/>
      <c r="DD40" s="75">
        <f>DC40*$C40</f>
        <v>0</v>
      </c>
      <c r="DE40" s="77"/>
      <c r="DF40" s="75">
        <f>DE40*$C40</f>
        <v>0</v>
      </c>
      <c r="DG40" s="77"/>
      <c r="DH40" s="75">
        <f>DG40*$C40</f>
        <v>0</v>
      </c>
      <c r="DI40" s="77"/>
      <c r="DJ40" s="75">
        <f>DI40*$C40</f>
        <v>0</v>
      </c>
      <c r="DK40" s="77"/>
      <c r="DL40" s="75">
        <f>DK40*$C40</f>
        <v>0</v>
      </c>
      <c r="DM40" s="77"/>
      <c r="DN40" s="75">
        <f>DM40*$C40</f>
        <v>0</v>
      </c>
      <c r="DO40" s="77"/>
      <c r="DP40" s="75">
        <f>DO40*$C40</f>
        <v>0</v>
      </c>
      <c r="DQ40" s="77"/>
      <c r="DR40" s="75">
        <f>DQ40*$C40</f>
        <v>0</v>
      </c>
      <c r="DS40" s="77"/>
      <c r="DT40" s="78">
        <f>DS40*$C40</f>
        <v>0</v>
      </c>
    </row>
    <row r="41" spans="1:124" x14ac:dyDescent="0.35">
      <c r="A41" s="85" t="s">
        <v>1515</v>
      </c>
      <c r="B41" s="74" t="s">
        <v>2901</v>
      </c>
      <c r="C41" s="75">
        <f>Orçamento!$K$557</f>
        <v>79974.14</v>
      </c>
      <c r="D41" s="76">
        <f>ROUND($C$41/$C$72,5)</f>
        <v>4.7600000000000003E-3</v>
      </c>
      <c r="E41" s="77"/>
      <c r="F41" s="75">
        <f>E41*$C41</f>
        <v>0</v>
      </c>
      <c r="G41" s="77"/>
      <c r="H41" s="75">
        <f>G41*$C41</f>
        <v>0</v>
      </c>
      <c r="I41" s="77"/>
      <c r="J41" s="75">
        <f>I41*$C41</f>
        <v>0</v>
      </c>
      <c r="K41" s="77">
        <v>0.3</v>
      </c>
      <c r="L41" s="75">
        <f>K41*$C41</f>
        <v>23992.241999999998</v>
      </c>
      <c r="M41" s="77">
        <v>0.3</v>
      </c>
      <c r="N41" s="75">
        <f>M41*$C41</f>
        <v>23992.241999999998</v>
      </c>
      <c r="O41" s="77">
        <v>0.2</v>
      </c>
      <c r="P41" s="75">
        <f>O41*$C41</f>
        <v>15994.828000000001</v>
      </c>
      <c r="Q41" s="77">
        <v>0.1</v>
      </c>
      <c r="R41" s="75">
        <f>Q41*$C41</f>
        <v>7997.4140000000007</v>
      </c>
      <c r="S41" s="77">
        <v>0.1</v>
      </c>
      <c r="T41" s="75">
        <f>S41*$C41</f>
        <v>7997.4140000000007</v>
      </c>
      <c r="U41" s="77"/>
      <c r="V41" s="75">
        <f>U41*$C41</f>
        <v>0</v>
      </c>
      <c r="W41" s="77"/>
      <c r="X41" s="75">
        <f>W41*$C41</f>
        <v>0</v>
      </c>
      <c r="Y41" s="77"/>
      <c r="Z41" s="75">
        <f>Y41*$C41</f>
        <v>0</v>
      </c>
      <c r="AA41" s="77"/>
      <c r="AB41" s="75">
        <f>AA41*$C41</f>
        <v>0</v>
      </c>
      <c r="AC41" s="77"/>
      <c r="AD41" s="75">
        <f>AC41*$C41</f>
        <v>0</v>
      </c>
      <c r="AE41" s="77"/>
      <c r="AF41" s="75">
        <f>AE41*$C41</f>
        <v>0</v>
      </c>
      <c r="AG41" s="77"/>
      <c r="AH41" s="75">
        <f>AG41*$C41</f>
        <v>0</v>
      </c>
      <c r="AI41" s="77"/>
      <c r="AJ41" s="75">
        <f>AI41*$C41</f>
        <v>0</v>
      </c>
      <c r="AK41" s="77"/>
      <c r="AL41" s="75">
        <f>AK41*$C41</f>
        <v>0</v>
      </c>
      <c r="AM41" s="77"/>
      <c r="AN41" s="75">
        <f>AM41*$C41</f>
        <v>0</v>
      </c>
      <c r="AO41" s="77"/>
      <c r="AP41" s="75">
        <f>AO41*$C41</f>
        <v>0</v>
      </c>
      <c r="AQ41" s="77"/>
      <c r="AR41" s="75">
        <f>AQ41*$C41</f>
        <v>0</v>
      </c>
      <c r="AS41" s="77"/>
      <c r="AT41" s="75">
        <f>AS41*$C41</f>
        <v>0</v>
      </c>
      <c r="AU41" s="77"/>
      <c r="AV41" s="75">
        <f>AU41*$C41</f>
        <v>0</v>
      </c>
      <c r="AW41" s="77"/>
      <c r="AX41" s="75">
        <f>AW41*$C41</f>
        <v>0</v>
      </c>
      <c r="AY41" s="77"/>
      <c r="AZ41" s="75">
        <f>AY41*$C41</f>
        <v>0</v>
      </c>
      <c r="BA41" s="77"/>
      <c r="BB41" s="75">
        <f>BA41*$C41</f>
        <v>0</v>
      </c>
      <c r="BC41" s="77"/>
      <c r="BD41" s="75">
        <f>BC41*$C41</f>
        <v>0</v>
      </c>
      <c r="BE41" s="77"/>
      <c r="BF41" s="75">
        <f>BE41*$C41</f>
        <v>0</v>
      </c>
      <c r="BG41" s="77"/>
      <c r="BH41" s="75">
        <f>BG41*$C41</f>
        <v>0</v>
      </c>
      <c r="BI41" s="77"/>
      <c r="BJ41" s="75">
        <f>BI41*$C41</f>
        <v>0</v>
      </c>
      <c r="BK41" s="77"/>
      <c r="BL41" s="75">
        <f>BK41*$C41</f>
        <v>0</v>
      </c>
      <c r="BM41" s="77"/>
      <c r="BN41" s="75">
        <f>BM41*$C41</f>
        <v>0</v>
      </c>
      <c r="BO41" s="77"/>
      <c r="BP41" s="75">
        <f>BO41*$C41</f>
        <v>0</v>
      </c>
      <c r="BQ41" s="77"/>
      <c r="BR41" s="75">
        <f>BQ41*$C41</f>
        <v>0</v>
      </c>
      <c r="BS41" s="77"/>
      <c r="BT41" s="75">
        <f>BS41*$C41</f>
        <v>0</v>
      </c>
      <c r="BU41" s="77"/>
      <c r="BV41" s="75">
        <f>BU41*$C41</f>
        <v>0</v>
      </c>
      <c r="BW41" s="77"/>
      <c r="BX41" s="75">
        <f>BW41*$C41</f>
        <v>0</v>
      </c>
      <c r="BY41" s="77"/>
      <c r="BZ41" s="75">
        <f>BY41*$C41</f>
        <v>0</v>
      </c>
      <c r="CA41" s="77"/>
      <c r="CB41" s="75">
        <f>CA41*$C41</f>
        <v>0</v>
      </c>
      <c r="CC41" s="77"/>
      <c r="CD41" s="75">
        <f>CC41*$C41</f>
        <v>0</v>
      </c>
      <c r="CE41" s="77"/>
      <c r="CF41" s="75">
        <f>CE41*$C41</f>
        <v>0</v>
      </c>
      <c r="CG41" s="77"/>
      <c r="CH41" s="75">
        <f>CG41*$C41</f>
        <v>0</v>
      </c>
      <c r="CI41" s="77"/>
      <c r="CJ41" s="75">
        <f>CI41*$C41</f>
        <v>0</v>
      </c>
      <c r="CK41" s="77"/>
      <c r="CL41" s="75">
        <f>CK41*$C41</f>
        <v>0</v>
      </c>
      <c r="CM41" s="77"/>
      <c r="CN41" s="75">
        <f>CM41*$C41</f>
        <v>0</v>
      </c>
      <c r="CO41" s="77"/>
      <c r="CP41" s="75">
        <f>CO41*$C41</f>
        <v>0</v>
      </c>
      <c r="CQ41" s="77"/>
      <c r="CR41" s="75">
        <f>CQ41*$C41</f>
        <v>0</v>
      </c>
      <c r="CS41" s="77"/>
      <c r="CT41" s="75">
        <f>CS41*$C41</f>
        <v>0</v>
      </c>
      <c r="CU41" s="77"/>
      <c r="CV41" s="75">
        <f>CU41*$C41</f>
        <v>0</v>
      </c>
      <c r="CW41" s="77"/>
      <c r="CX41" s="75">
        <f>CW41*$C41</f>
        <v>0</v>
      </c>
      <c r="CY41" s="77"/>
      <c r="CZ41" s="75">
        <f>CY41*$C41</f>
        <v>0</v>
      </c>
      <c r="DA41" s="77"/>
      <c r="DB41" s="75">
        <f>DA41*$C41</f>
        <v>0</v>
      </c>
      <c r="DC41" s="77"/>
      <c r="DD41" s="75">
        <f>DC41*$C41</f>
        <v>0</v>
      </c>
      <c r="DE41" s="77"/>
      <c r="DF41" s="75">
        <f>DE41*$C41</f>
        <v>0</v>
      </c>
      <c r="DG41" s="77"/>
      <c r="DH41" s="75">
        <f>DG41*$C41</f>
        <v>0</v>
      </c>
      <c r="DI41" s="77"/>
      <c r="DJ41" s="75">
        <f>DI41*$C41</f>
        <v>0</v>
      </c>
      <c r="DK41" s="77"/>
      <c r="DL41" s="75">
        <f>DK41*$C41</f>
        <v>0</v>
      </c>
      <c r="DM41" s="77"/>
      <c r="DN41" s="75">
        <f>DM41*$C41</f>
        <v>0</v>
      </c>
      <c r="DO41" s="77"/>
      <c r="DP41" s="75">
        <f>DO41*$C41</f>
        <v>0</v>
      </c>
      <c r="DQ41" s="77"/>
      <c r="DR41" s="75">
        <f>DQ41*$C41</f>
        <v>0</v>
      </c>
      <c r="DS41" s="77"/>
      <c r="DT41" s="78">
        <f>DS41*$C41</f>
        <v>0</v>
      </c>
    </row>
    <row r="42" spans="1:124" x14ac:dyDescent="0.35">
      <c r="A42" s="85" t="s">
        <v>1523</v>
      </c>
      <c r="B42" s="74" t="s">
        <v>2902</v>
      </c>
      <c r="C42" s="75">
        <f>Orçamento!$K$562</f>
        <v>1366821.9800000002</v>
      </c>
      <c r="D42" s="76">
        <f>ROUND($C$42/$C$72,5)</f>
        <v>8.1409999999999996E-2</v>
      </c>
      <c r="E42" s="77"/>
      <c r="F42" s="75">
        <f>E42*$C42</f>
        <v>0</v>
      </c>
      <c r="G42" s="77"/>
      <c r="H42" s="75">
        <f>G42*$C42</f>
        <v>0</v>
      </c>
      <c r="I42" s="77">
        <v>0.25</v>
      </c>
      <c r="J42" s="75">
        <f>I42*$C42</f>
        <v>341705.49500000005</v>
      </c>
      <c r="K42" s="77">
        <v>0.5</v>
      </c>
      <c r="L42" s="75">
        <f>K42*$C42</f>
        <v>683410.99000000011</v>
      </c>
      <c r="M42" s="77">
        <v>0.25</v>
      </c>
      <c r="N42" s="75">
        <f>M42*$C42</f>
        <v>341705.49500000005</v>
      </c>
      <c r="O42" s="77"/>
      <c r="P42" s="75">
        <f>O42*$C42</f>
        <v>0</v>
      </c>
      <c r="Q42" s="77"/>
      <c r="R42" s="75">
        <f>Q42*$C42</f>
        <v>0</v>
      </c>
      <c r="S42" s="77"/>
      <c r="T42" s="75">
        <f>S42*$C42</f>
        <v>0</v>
      </c>
      <c r="U42" s="77"/>
      <c r="V42" s="75">
        <f>U42*$C42</f>
        <v>0</v>
      </c>
      <c r="W42" s="77"/>
      <c r="X42" s="75">
        <f>W42*$C42</f>
        <v>0</v>
      </c>
      <c r="Y42" s="77"/>
      <c r="Z42" s="75">
        <f>Y42*$C42</f>
        <v>0</v>
      </c>
      <c r="AA42" s="77"/>
      <c r="AB42" s="75">
        <f>AA42*$C42</f>
        <v>0</v>
      </c>
      <c r="AC42" s="77"/>
      <c r="AD42" s="75">
        <f>AC42*$C42</f>
        <v>0</v>
      </c>
      <c r="AE42" s="77"/>
      <c r="AF42" s="75">
        <f>AE42*$C42</f>
        <v>0</v>
      </c>
      <c r="AG42" s="77"/>
      <c r="AH42" s="75">
        <f>AG42*$C42</f>
        <v>0</v>
      </c>
      <c r="AI42" s="77"/>
      <c r="AJ42" s="75">
        <f>AI42*$C42</f>
        <v>0</v>
      </c>
      <c r="AK42" s="77"/>
      <c r="AL42" s="75">
        <f>AK42*$C42</f>
        <v>0</v>
      </c>
      <c r="AM42" s="77"/>
      <c r="AN42" s="75">
        <f>AM42*$C42</f>
        <v>0</v>
      </c>
      <c r="AO42" s="77"/>
      <c r="AP42" s="75">
        <f>AO42*$C42</f>
        <v>0</v>
      </c>
      <c r="AQ42" s="77"/>
      <c r="AR42" s="75">
        <f>AQ42*$C42</f>
        <v>0</v>
      </c>
      <c r="AS42" s="77"/>
      <c r="AT42" s="75">
        <f>AS42*$C42</f>
        <v>0</v>
      </c>
      <c r="AU42" s="77"/>
      <c r="AV42" s="75">
        <f>AU42*$C42</f>
        <v>0</v>
      </c>
      <c r="AW42" s="77"/>
      <c r="AX42" s="75">
        <f>AW42*$C42</f>
        <v>0</v>
      </c>
      <c r="AY42" s="77"/>
      <c r="AZ42" s="75">
        <f>AY42*$C42</f>
        <v>0</v>
      </c>
      <c r="BA42" s="77"/>
      <c r="BB42" s="75">
        <f>BA42*$C42</f>
        <v>0</v>
      </c>
      <c r="BC42" s="77"/>
      <c r="BD42" s="75">
        <f>BC42*$C42</f>
        <v>0</v>
      </c>
      <c r="BE42" s="77"/>
      <c r="BF42" s="75">
        <f>BE42*$C42</f>
        <v>0</v>
      </c>
      <c r="BG42" s="77"/>
      <c r="BH42" s="75">
        <f>BG42*$C42</f>
        <v>0</v>
      </c>
      <c r="BI42" s="77"/>
      <c r="BJ42" s="75">
        <f>BI42*$C42</f>
        <v>0</v>
      </c>
      <c r="BK42" s="77"/>
      <c r="BL42" s="75">
        <f>BK42*$C42</f>
        <v>0</v>
      </c>
      <c r="BM42" s="77"/>
      <c r="BN42" s="75">
        <f>BM42*$C42</f>
        <v>0</v>
      </c>
      <c r="BO42" s="77"/>
      <c r="BP42" s="75">
        <f>BO42*$C42</f>
        <v>0</v>
      </c>
      <c r="BQ42" s="77"/>
      <c r="BR42" s="75">
        <f>BQ42*$C42</f>
        <v>0</v>
      </c>
      <c r="BS42" s="77"/>
      <c r="BT42" s="75">
        <f>BS42*$C42</f>
        <v>0</v>
      </c>
      <c r="BU42" s="77"/>
      <c r="BV42" s="75">
        <f>BU42*$C42</f>
        <v>0</v>
      </c>
      <c r="BW42" s="77"/>
      <c r="BX42" s="75">
        <f>BW42*$C42</f>
        <v>0</v>
      </c>
      <c r="BY42" s="77"/>
      <c r="BZ42" s="75">
        <f>BY42*$C42</f>
        <v>0</v>
      </c>
      <c r="CA42" s="77"/>
      <c r="CB42" s="75">
        <f>CA42*$C42</f>
        <v>0</v>
      </c>
      <c r="CC42" s="77"/>
      <c r="CD42" s="75">
        <f>CC42*$C42</f>
        <v>0</v>
      </c>
      <c r="CE42" s="77"/>
      <c r="CF42" s="75">
        <f>CE42*$C42</f>
        <v>0</v>
      </c>
      <c r="CG42" s="77"/>
      <c r="CH42" s="75">
        <f>CG42*$C42</f>
        <v>0</v>
      </c>
      <c r="CI42" s="77"/>
      <c r="CJ42" s="75">
        <f>CI42*$C42</f>
        <v>0</v>
      </c>
      <c r="CK42" s="77"/>
      <c r="CL42" s="75">
        <f>CK42*$C42</f>
        <v>0</v>
      </c>
      <c r="CM42" s="77"/>
      <c r="CN42" s="75">
        <f>CM42*$C42</f>
        <v>0</v>
      </c>
      <c r="CO42" s="77"/>
      <c r="CP42" s="75">
        <f>CO42*$C42</f>
        <v>0</v>
      </c>
      <c r="CQ42" s="77"/>
      <c r="CR42" s="75">
        <f>CQ42*$C42</f>
        <v>0</v>
      </c>
      <c r="CS42" s="77"/>
      <c r="CT42" s="75">
        <f>CS42*$C42</f>
        <v>0</v>
      </c>
      <c r="CU42" s="77"/>
      <c r="CV42" s="75">
        <f>CU42*$C42</f>
        <v>0</v>
      </c>
      <c r="CW42" s="77"/>
      <c r="CX42" s="75">
        <f>CW42*$C42</f>
        <v>0</v>
      </c>
      <c r="CY42" s="77"/>
      <c r="CZ42" s="75">
        <f>CY42*$C42</f>
        <v>0</v>
      </c>
      <c r="DA42" s="77"/>
      <c r="DB42" s="75">
        <f>DA42*$C42</f>
        <v>0</v>
      </c>
      <c r="DC42" s="77"/>
      <c r="DD42" s="75">
        <f>DC42*$C42</f>
        <v>0</v>
      </c>
      <c r="DE42" s="77"/>
      <c r="DF42" s="75">
        <f>DE42*$C42</f>
        <v>0</v>
      </c>
      <c r="DG42" s="77"/>
      <c r="DH42" s="75">
        <f>DG42*$C42</f>
        <v>0</v>
      </c>
      <c r="DI42" s="77"/>
      <c r="DJ42" s="75">
        <f>DI42*$C42</f>
        <v>0</v>
      </c>
      <c r="DK42" s="77"/>
      <c r="DL42" s="75">
        <f>DK42*$C42</f>
        <v>0</v>
      </c>
      <c r="DM42" s="77"/>
      <c r="DN42" s="75">
        <f>DM42*$C42</f>
        <v>0</v>
      </c>
      <c r="DO42" s="77"/>
      <c r="DP42" s="75">
        <f>DO42*$C42</f>
        <v>0</v>
      </c>
      <c r="DQ42" s="77"/>
      <c r="DR42" s="75">
        <f>DQ42*$C42</f>
        <v>0</v>
      </c>
      <c r="DS42" s="77"/>
      <c r="DT42" s="78">
        <f>DS42*$C42</f>
        <v>0</v>
      </c>
    </row>
    <row r="43" spans="1:124" x14ac:dyDescent="0.35">
      <c r="A43" s="85" t="s">
        <v>1584</v>
      </c>
      <c r="B43" s="74" t="s">
        <v>2903</v>
      </c>
      <c r="C43" s="75">
        <f>Orçamento!$K$607</f>
        <v>1245016.08</v>
      </c>
      <c r="D43" s="76">
        <f>ROUND($C$43/$C$72,5)</f>
        <v>7.4160000000000004E-2</v>
      </c>
      <c r="E43" s="77"/>
      <c r="F43" s="75">
        <f>E43*$C43</f>
        <v>0</v>
      </c>
      <c r="G43" s="77"/>
      <c r="H43" s="75">
        <f>G43*$C43</f>
        <v>0</v>
      </c>
      <c r="I43" s="77"/>
      <c r="J43" s="75">
        <f>I43*$C43</f>
        <v>0</v>
      </c>
      <c r="K43" s="77"/>
      <c r="L43" s="75">
        <f>K43*$C43</f>
        <v>0</v>
      </c>
      <c r="M43" s="77">
        <v>0.25</v>
      </c>
      <c r="N43" s="75">
        <f>M43*$C43</f>
        <v>311254.02</v>
      </c>
      <c r="O43" s="77">
        <v>0.4</v>
      </c>
      <c r="P43" s="75">
        <f>O43*$C43</f>
        <v>498006.43200000003</v>
      </c>
      <c r="Q43" s="77">
        <v>0.25</v>
      </c>
      <c r="R43" s="75">
        <f>Q43*$C43</f>
        <v>311254.02</v>
      </c>
      <c r="S43" s="77">
        <v>0.1</v>
      </c>
      <c r="T43" s="75">
        <f>S43*$C43</f>
        <v>124501.60800000001</v>
      </c>
      <c r="U43" s="77"/>
      <c r="V43" s="75">
        <f>U43*$C43</f>
        <v>0</v>
      </c>
      <c r="W43" s="77"/>
      <c r="X43" s="75">
        <f>W43*$C43</f>
        <v>0</v>
      </c>
      <c r="Y43" s="77"/>
      <c r="Z43" s="75">
        <f>Y43*$C43</f>
        <v>0</v>
      </c>
      <c r="AA43" s="77"/>
      <c r="AB43" s="75">
        <f>AA43*$C43</f>
        <v>0</v>
      </c>
      <c r="AC43" s="77"/>
      <c r="AD43" s="75">
        <f>AC43*$C43</f>
        <v>0</v>
      </c>
      <c r="AE43" s="77"/>
      <c r="AF43" s="75">
        <f>AE43*$C43</f>
        <v>0</v>
      </c>
      <c r="AG43" s="77"/>
      <c r="AH43" s="75">
        <f>AG43*$C43</f>
        <v>0</v>
      </c>
      <c r="AI43" s="77"/>
      <c r="AJ43" s="75">
        <f>AI43*$C43</f>
        <v>0</v>
      </c>
      <c r="AK43" s="77"/>
      <c r="AL43" s="75">
        <f>AK43*$C43</f>
        <v>0</v>
      </c>
      <c r="AM43" s="77"/>
      <c r="AN43" s="75">
        <f>AM43*$C43</f>
        <v>0</v>
      </c>
      <c r="AO43" s="77"/>
      <c r="AP43" s="75">
        <f>AO43*$C43</f>
        <v>0</v>
      </c>
      <c r="AQ43" s="77"/>
      <c r="AR43" s="75">
        <f>AQ43*$C43</f>
        <v>0</v>
      </c>
      <c r="AS43" s="77"/>
      <c r="AT43" s="75">
        <f>AS43*$C43</f>
        <v>0</v>
      </c>
      <c r="AU43" s="77"/>
      <c r="AV43" s="75">
        <f>AU43*$C43</f>
        <v>0</v>
      </c>
      <c r="AW43" s="77"/>
      <c r="AX43" s="75">
        <f>AW43*$C43</f>
        <v>0</v>
      </c>
      <c r="AY43" s="77"/>
      <c r="AZ43" s="75">
        <f>AY43*$C43</f>
        <v>0</v>
      </c>
      <c r="BA43" s="77"/>
      <c r="BB43" s="75">
        <f>BA43*$C43</f>
        <v>0</v>
      </c>
      <c r="BC43" s="77"/>
      <c r="BD43" s="75">
        <f>BC43*$C43</f>
        <v>0</v>
      </c>
      <c r="BE43" s="77"/>
      <c r="BF43" s="75">
        <f>BE43*$C43</f>
        <v>0</v>
      </c>
      <c r="BG43" s="77"/>
      <c r="BH43" s="75">
        <f>BG43*$C43</f>
        <v>0</v>
      </c>
      <c r="BI43" s="77"/>
      <c r="BJ43" s="75">
        <f>BI43*$C43</f>
        <v>0</v>
      </c>
      <c r="BK43" s="77"/>
      <c r="BL43" s="75">
        <f>BK43*$C43</f>
        <v>0</v>
      </c>
      <c r="BM43" s="77"/>
      <c r="BN43" s="75">
        <f>BM43*$C43</f>
        <v>0</v>
      </c>
      <c r="BO43" s="77"/>
      <c r="BP43" s="75">
        <f>BO43*$C43</f>
        <v>0</v>
      </c>
      <c r="BQ43" s="77"/>
      <c r="BR43" s="75">
        <f>BQ43*$C43</f>
        <v>0</v>
      </c>
      <c r="BS43" s="77"/>
      <c r="BT43" s="75">
        <f>BS43*$C43</f>
        <v>0</v>
      </c>
      <c r="BU43" s="77"/>
      <c r="BV43" s="75">
        <f>BU43*$C43</f>
        <v>0</v>
      </c>
      <c r="BW43" s="77"/>
      <c r="BX43" s="75">
        <f>BW43*$C43</f>
        <v>0</v>
      </c>
      <c r="BY43" s="77"/>
      <c r="BZ43" s="75">
        <f>BY43*$C43</f>
        <v>0</v>
      </c>
      <c r="CA43" s="77"/>
      <c r="CB43" s="75">
        <f>CA43*$C43</f>
        <v>0</v>
      </c>
      <c r="CC43" s="77"/>
      <c r="CD43" s="75">
        <f>CC43*$C43</f>
        <v>0</v>
      </c>
      <c r="CE43" s="77"/>
      <c r="CF43" s="75">
        <f>CE43*$C43</f>
        <v>0</v>
      </c>
      <c r="CG43" s="77"/>
      <c r="CH43" s="75">
        <f>CG43*$C43</f>
        <v>0</v>
      </c>
      <c r="CI43" s="77"/>
      <c r="CJ43" s="75">
        <f>CI43*$C43</f>
        <v>0</v>
      </c>
      <c r="CK43" s="77"/>
      <c r="CL43" s="75">
        <f>CK43*$C43</f>
        <v>0</v>
      </c>
      <c r="CM43" s="77"/>
      <c r="CN43" s="75">
        <f>CM43*$C43</f>
        <v>0</v>
      </c>
      <c r="CO43" s="77"/>
      <c r="CP43" s="75">
        <f>CO43*$C43</f>
        <v>0</v>
      </c>
      <c r="CQ43" s="77"/>
      <c r="CR43" s="75">
        <f>CQ43*$C43</f>
        <v>0</v>
      </c>
      <c r="CS43" s="77"/>
      <c r="CT43" s="75">
        <f>CS43*$C43</f>
        <v>0</v>
      </c>
      <c r="CU43" s="77"/>
      <c r="CV43" s="75">
        <f>CU43*$C43</f>
        <v>0</v>
      </c>
      <c r="CW43" s="77"/>
      <c r="CX43" s="75">
        <f>CW43*$C43</f>
        <v>0</v>
      </c>
      <c r="CY43" s="77"/>
      <c r="CZ43" s="75">
        <f>CY43*$C43</f>
        <v>0</v>
      </c>
      <c r="DA43" s="77"/>
      <c r="DB43" s="75">
        <f>DA43*$C43</f>
        <v>0</v>
      </c>
      <c r="DC43" s="77"/>
      <c r="DD43" s="75">
        <f>DC43*$C43</f>
        <v>0</v>
      </c>
      <c r="DE43" s="77"/>
      <c r="DF43" s="75">
        <f>DE43*$C43</f>
        <v>0</v>
      </c>
      <c r="DG43" s="77"/>
      <c r="DH43" s="75">
        <f>DG43*$C43</f>
        <v>0</v>
      </c>
      <c r="DI43" s="77"/>
      <c r="DJ43" s="75">
        <f>DI43*$C43</f>
        <v>0</v>
      </c>
      <c r="DK43" s="77"/>
      <c r="DL43" s="75">
        <f>DK43*$C43</f>
        <v>0</v>
      </c>
      <c r="DM43" s="77"/>
      <c r="DN43" s="75">
        <f>DM43*$C43</f>
        <v>0</v>
      </c>
      <c r="DO43" s="77"/>
      <c r="DP43" s="75">
        <f>DO43*$C43</f>
        <v>0</v>
      </c>
      <c r="DQ43" s="77"/>
      <c r="DR43" s="75">
        <f>DQ43*$C43</f>
        <v>0</v>
      </c>
      <c r="DS43" s="77"/>
      <c r="DT43" s="78">
        <f>DS43*$C43</f>
        <v>0</v>
      </c>
    </row>
    <row r="44" spans="1:124" x14ac:dyDescent="0.35">
      <c r="A44" s="85" t="s">
        <v>1678</v>
      </c>
      <c r="B44" s="74" t="s">
        <v>2904</v>
      </c>
      <c r="C44" s="75">
        <f>Orçamento!$K$666</f>
        <v>1041364.02</v>
      </c>
      <c r="D44" s="76">
        <f>ROUND($C$44/$C$72,5)</f>
        <v>6.2030000000000002E-2</v>
      </c>
      <c r="E44" s="77"/>
      <c r="F44" s="75">
        <f>E44*$C44</f>
        <v>0</v>
      </c>
      <c r="G44" s="77"/>
      <c r="H44" s="75">
        <f>G44*$C44</f>
        <v>0</v>
      </c>
      <c r="I44" s="77"/>
      <c r="J44" s="75">
        <f>I44*$C44</f>
        <v>0</v>
      </c>
      <c r="K44" s="77"/>
      <c r="L44" s="75">
        <f>K44*$C44</f>
        <v>0</v>
      </c>
      <c r="M44" s="77"/>
      <c r="N44" s="75">
        <f>M44*$C44</f>
        <v>0</v>
      </c>
      <c r="O44" s="77"/>
      <c r="P44" s="75">
        <f>O44*$C44</f>
        <v>0</v>
      </c>
      <c r="Q44" s="77">
        <v>0.25</v>
      </c>
      <c r="R44" s="75">
        <f>Q44*$C44</f>
        <v>260341.005</v>
      </c>
      <c r="S44" s="77">
        <v>0.25</v>
      </c>
      <c r="T44" s="75">
        <f>S44*$C44</f>
        <v>260341.005</v>
      </c>
      <c r="U44" s="77">
        <v>0.25</v>
      </c>
      <c r="V44" s="75">
        <f>U44*$C44</f>
        <v>260341.005</v>
      </c>
      <c r="W44" s="77">
        <v>0.25</v>
      </c>
      <c r="X44" s="75">
        <f>W44*$C44</f>
        <v>260341.005</v>
      </c>
      <c r="Y44" s="77"/>
      <c r="Z44" s="75">
        <f>Y44*$C44</f>
        <v>0</v>
      </c>
      <c r="AA44" s="77"/>
      <c r="AB44" s="75">
        <f>AA44*$C44</f>
        <v>0</v>
      </c>
      <c r="AC44" s="77"/>
      <c r="AD44" s="75">
        <f>AC44*$C44</f>
        <v>0</v>
      </c>
      <c r="AE44" s="77"/>
      <c r="AF44" s="75">
        <f>AE44*$C44</f>
        <v>0</v>
      </c>
      <c r="AG44" s="77"/>
      <c r="AH44" s="75">
        <f>AG44*$C44</f>
        <v>0</v>
      </c>
      <c r="AI44" s="77"/>
      <c r="AJ44" s="75">
        <f>AI44*$C44</f>
        <v>0</v>
      </c>
      <c r="AK44" s="77"/>
      <c r="AL44" s="75">
        <f>AK44*$C44</f>
        <v>0</v>
      </c>
      <c r="AM44" s="77"/>
      <c r="AN44" s="75">
        <f>AM44*$C44</f>
        <v>0</v>
      </c>
      <c r="AO44" s="77"/>
      <c r="AP44" s="75">
        <f>AO44*$C44</f>
        <v>0</v>
      </c>
      <c r="AQ44" s="77"/>
      <c r="AR44" s="75">
        <f>AQ44*$C44</f>
        <v>0</v>
      </c>
      <c r="AS44" s="77"/>
      <c r="AT44" s="75">
        <f>AS44*$C44</f>
        <v>0</v>
      </c>
      <c r="AU44" s="77"/>
      <c r="AV44" s="75">
        <f>AU44*$C44</f>
        <v>0</v>
      </c>
      <c r="AW44" s="77"/>
      <c r="AX44" s="75">
        <f>AW44*$C44</f>
        <v>0</v>
      </c>
      <c r="AY44" s="77"/>
      <c r="AZ44" s="75">
        <f>AY44*$C44</f>
        <v>0</v>
      </c>
      <c r="BA44" s="77"/>
      <c r="BB44" s="75">
        <f>BA44*$C44</f>
        <v>0</v>
      </c>
      <c r="BC44" s="77"/>
      <c r="BD44" s="75">
        <f>BC44*$C44</f>
        <v>0</v>
      </c>
      <c r="BE44" s="77"/>
      <c r="BF44" s="75">
        <f>BE44*$C44</f>
        <v>0</v>
      </c>
      <c r="BG44" s="77"/>
      <c r="BH44" s="75">
        <f>BG44*$C44</f>
        <v>0</v>
      </c>
      <c r="BI44" s="77"/>
      <c r="BJ44" s="75">
        <f>BI44*$C44</f>
        <v>0</v>
      </c>
      <c r="BK44" s="77"/>
      <c r="BL44" s="75">
        <f>BK44*$C44</f>
        <v>0</v>
      </c>
      <c r="BM44" s="77"/>
      <c r="BN44" s="75">
        <f>BM44*$C44</f>
        <v>0</v>
      </c>
      <c r="BO44" s="77"/>
      <c r="BP44" s="75">
        <f>BO44*$C44</f>
        <v>0</v>
      </c>
      <c r="BQ44" s="77"/>
      <c r="BR44" s="75">
        <f>BQ44*$C44</f>
        <v>0</v>
      </c>
      <c r="BS44" s="77"/>
      <c r="BT44" s="75">
        <f>BS44*$C44</f>
        <v>0</v>
      </c>
      <c r="BU44" s="77"/>
      <c r="BV44" s="75">
        <f>BU44*$C44</f>
        <v>0</v>
      </c>
      <c r="BW44" s="77"/>
      <c r="BX44" s="75">
        <f>BW44*$C44</f>
        <v>0</v>
      </c>
      <c r="BY44" s="77"/>
      <c r="BZ44" s="75">
        <f>BY44*$C44</f>
        <v>0</v>
      </c>
      <c r="CA44" s="77"/>
      <c r="CB44" s="75">
        <f>CA44*$C44</f>
        <v>0</v>
      </c>
      <c r="CC44" s="77"/>
      <c r="CD44" s="75">
        <f>CC44*$C44</f>
        <v>0</v>
      </c>
      <c r="CE44" s="77"/>
      <c r="CF44" s="75">
        <f>CE44*$C44</f>
        <v>0</v>
      </c>
      <c r="CG44" s="77"/>
      <c r="CH44" s="75">
        <f>CG44*$C44</f>
        <v>0</v>
      </c>
      <c r="CI44" s="77"/>
      <c r="CJ44" s="75">
        <f>CI44*$C44</f>
        <v>0</v>
      </c>
      <c r="CK44" s="77"/>
      <c r="CL44" s="75">
        <f>CK44*$C44</f>
        <v>0</v>
      </c>
      <c r="CM44" s="77"/>
      <c r="CN44" s="75">
        <f>CM44*$C44</f>
        <v>0</v>
      </c>
      <c r="CO44" s="77"/>
      <c r="CP44" s="75">
        <f>CO44*$C44</f>
        <v>0</v>
      </c>
      <c r="CQ44" s="77"/>
      <c r="CR44" s="75">
        <f>CQ44*$C44</f>
        <v>0</v>
      </c>
      <c r="CS44" s="77"/>
      <c r="CT44" s="75">
        <f>CS44*$C44</f>
        <v>0</v>
      </c>
      <c r="CU44" s="77"/>
      <c r="CV44" s="75">
        <f>CU44*$C44</f>
        <v>0</v>
      </c>
      <c r="CW44" s="77"/>
      <c r="CX44" s="75">
        <f>CW44*$C44</f>
        <v>0</v>
      </c>
      <c r="CY44" s="77"/>
      <c r="CZ44" s="75">
        <f>CY44*$C44</f>
        <v>0</v>
      </c>
      <c r="DA44" s="77"/>
      <c r="DB44" s="75">
        <f>DA44*$C44</f>
        <v>0</v>
      </c>
      <c r="DC44" s="77"/>
      <c r="DD44" s="75">
        <f>DC44*$C44</f>
        <v>0</v>
      </c>
      <c r="DE44" s="77"/>
      <c r="DF44" s="75">
        <f>DE44*$C44</f>
        <v>0</v>
      </c>
      <c r="DG44" s="77"/>
      <c r="DH44" s="75">
        <f>DG44*$C44</f>
        <v>0</v>
      </c>
      <c r="DI44" s="77"/>
      <c r="DJ44" s="75">
        <f>DI44*$C44</f>
        <v>0</v>
      </c>
      <c r="DK44" s="77"/>
      <c r="DL44" s="75">
        <f>DK44*$C44</f>
        <v>0</v>
      </c>
      <c r="DM44" s="77"/>
      <c r="DN44" s="75">
        <f>DM44*$C44</f>
        <v>0</v>
      </c>
      <c r="DO44" s="77"/>
      <c r="DP44" s="75">
        <f>DO44*$C44</f>
        <v>0</v>
      </c>
      <c r="DQ44" s="77"/>
      <c r="DR44" s="75">
        <f>DQ44*$C44</f>
        <v>0</v>
      </c>
      <c r="DS44" s="77"/>
      <c r="DT44" s="78">
        <f>DS44*$C44</f>
        <v>0</v>
      </c>
    </row>
    <row r="45" spans="1:124" x14ac:dyDescent="0.35">
      <c r="A45" s="85" t="s">
        <v>1680</v>
      </c>
      <c r="B45" s="74" t="s">
        <v>2905</v>
      </c>
      <c r="C45" s="75">
        <f>Orçamento!$K$668</f>
        <v>381133.9</v>
      </c>
      <c r="D45" s="76">
        <f>ROUND($C$45/$C$72,5)</f>
        <v>2.2700000000000001E-2</v>
      </c>
      <c r="E45" s="77"/>
      <c r="F45" s="75">
        <f>E45*$C45</f>
        <v>0</v>
      </c>
      <c r="G45" s="77"/>
      <c r="H45" s="75">
        <f>G45*$C45</f>
        <v>0</v>
      </c>
      <c r="I45" s="77"/>
      <c r="J45" s="75">
        <f>I45*$C45</f>
        <v>0</v>
      </c>
      <c r="K45" s="77"/>
      <c r="L45" s="75">
        <f>K45*$C45</f>
        <v>0</v>
      </c>
      <c r="M45" s="77"/>
      <c r="N45" s="75">
        <f>M45*$C45</f>
        <v>0</v>
      </c>
      <c r="O45" s="77"/>
      <c r="P45" s="75">
        <f>O45*$C45</f>
        <v>0</v>
      </c>
      <c r="Q45" s="77">
        <v>0.25</v>
      </c>
      <c r="R45" s="75">
        <f>Q45*$C45</f>
        <v>95283.475000000006</v>
      </c>
      <c r="S45" s="77">
        <v>0.25</v>
      </c>
      <c r="T45" s="75">
        <f>S45*$C45</f>
        <v>95283.475000000006</v>
      </c>
      <c r="U45" s="77">
        <v>0.2</v>
      </c>
      <c r="V45" s="75">
        <f>U45*$C45</f>
        <v>76226.780000000013</v>
      </c>
      <c r="W45" s="77">
        <v>0.2</v>
      </c>
      <c r="X45" s="75">
        <f>W45*$C45</f>
        <v>76226.780000000013</v>
      </c>
      <c r="Y45" s="77">
        <v>0.05</v>
      </c>
      <c r="Z45" s="75">
        <f>Y45*$C45</f>
        <v>19056.695000000003</v>
      </c>
      <c r="AA45" s="77">
        <v>0.05</v>
      </c>
      <c r="AB45" s="75">
        <f>AA45*$C45</f>
        <v>19056.695000000003</v>
      </c>
      <c r="AC45" s="77"/>
      <c r="AD45" s="75">
        <f>AC45*$C45</f>
        <v>0</v>
      </c>
      <c r="AE45" s="77"/>
      <c r="AF45" s="75">
        <f>AE45*$C45</f>
        <v>0</v>
      </c>
      <c r="AG45" s="77"/>
      <c r="AH45" s="75">
        <f>AG45*$C45</f>
        <v>0</v>
      </c>
      <c r="AI45" s="77"/>
      <c r="AJ45" s="75">
        <f>AI45*$C45</f>
        <v>0</v>
      </c>
      <c r="AK45" s="77"/>
      <c r="AL45" s="75">
        <f>AK45*$C45</f>
        <v>0</v>
      </c>
      <c r="AM45" s="77"/>
      <c r="AN45" s="75">
        <f>AM45*$C45</f>
        <v>0</v>
      </c>
      <c r="AO45" s="77"/>
      <c r="AP45" s="75">
        <f>AO45*$C45</f>
        <v>0</v>
      </c>
      <c r="AQ45" s="77"/>
      <c r="AR45" s="75">
        <f>AQ45*$C45</f>
        <v>0</v>
      </c>
      <c r="AS45" s="77"/>
      <c r="AT45" s="75">
        <f>AS45*$C45</f>
        <v>0</v>
      </c>
      <c r="AU45" s="77"/>
      <c r="AV45" s="75">
        <f>AU45*$C45</f>
        <v>0</v>
      </c>
      <c r="AW45" s="77"/>
      <c r="AX45" s="75">
        <f>AW45*$C45</f>
        <v>0</v>
      </c>
      <c r="AY45" s="77"/>
      <c r="AZ45" s="75">
        <f>AY45*$C45</f>
        <v>0</v>
      </c>
      <c r="BA45" s="77"/>
      <c r="BB45" s="75">
        <f>BA45*$C45</f>
        <v>0</v>
      </c>
      <c r="BC45" s="77"/>
      <c r="BD45" s="75">
        <f>BC45*$C45</f>
        <v>0</v>
      </c>
      <c r="BE45" s="77"/>
      <c r="BF45" s="75">
        <f>BE45*$C45</f>
        <v>0</v>
      </c>
      <c r="BG45" s="77"/>
      <c r="BH45" s="75">
        <f>BG45*$C45</f>
        <v>0</v>
      </c>
      <c r="BI45" s="77"/>
      <c r="BJ45" s="75">
        <f>BI45*$C45</f>
        <v>0</v>
      </c>
      <c r="BK45" s="77"/>
      <c r="BL45" s="75">
        <f>BK45*$C45</f>
        <v>0</v>
      </c>
      <c r="BM45" s="77"/>
      <c r="BN45" s="75">
        <f>BM45*$C45</f>
        <v>0</v>
      </c>
      <c r="BO45" s="77"/>
      <c r="BP45" s="75">
        <f>BO45*$C45</f>
        <v>0</v>
      </c>
      <c r="BQ45" s="77"/>
      <c r="BR45" s="75">
        <f>BQ45*$C45</f>
        <v>0</v>
      </c>
      <c r="BS45" s="77"/>
      <c r="BT45" s="75">
        <f>BS45*$C45</f>
        <v>0</v>
      </c>
      <c r="BU45" s="77"/>
      <c r="BV45" s="75">
        <f>BU45*$C45</f>
        <v>0</v>
      </c>
      <c r="BW45" s="77"/>
      <c r="BX45" s="75">
        <f>BW45*$C45</f>
        <v>0</v>
      </c>
      <c r="BY45" s="77"/>
      <c r="BZ45" s="75">
        <f>BY45*$C45</f>
        <v>0</v>
      </c>
      <c r="CA45" s="77"/>
      <c r="CB45" s="75">
        <f>CA45*$C45</f>
        <v>0</v>
      </c>
      <c r="CC45" s="77"/>
      <c r="CD45" s="75">
        <f>CC45*$C45</f>
        <v>0</v>
      </c>
      <c r="CE45" s="77"/>
      <c r="CF45" s="75">
        <f>CE45*$C45</f>
        <v>0</v>
      </c>
      <c r="CG45" s="77"/>
      <c r="CH45" s="75">
        <f>CG45*$C45</f>
        <v>0</v>
      </c>
      <c r="CI45" s="77"/>
      <c r="CJ45" s="75">
        <f>CI45*$C45</f>
        <v>0</v>
      </c>
      <c r="CK45" s="77"/>
      <c r="CL45" s="75">
        <f>CK45*$C45</f>
        <v>0</v>
      </c>
      <c r="CM45" s="77"/>
      <c r="CN45" s="75">
        <f>CM45*$C45</f>
        <v>0</v>
      </c>
      <c r="CO45" s="77"/>
      <c r="CP45" s="75">
        <f>CO45*$C45</f>
        <v>0</v>
      </c>
      <c r="CQ45" s="77"/>
      <c r="CR45" s="75">
        <f>CQ45*$C45</f>
        <v>0</v>
      </c>
      <c r="CS45" s="77"/>
      <c r="CT45" s="75">
        <f>CS45*$C45</f>
        <v>0</v>
      </c>
      <c r="CU45" s="77"/>
      <c r="CV45" s="75">
        <f>CU45*$C45</f>
        <v>0</v>
      </c>
      <c r="CW45" s="77"/>
      <c r="CX45" s="75">
        <f>CW45*$C45</f>
        <v>0</v>
      </c>
      <c r="CY45" s="77"/>
      <c r="CZ45" s="75">
        <f>CY45*$C45</f>
        <v>0</v>
      </c>
      <c r="DA45" s="77"/>
      <c r="DB45" s="75">
        <f>DA45*$C45</f>
        <v>0</v>
      </c>
      <c r="DC45" s="77"/>
      <c r="DD45" s="75">
        <f>DC45*$C45</f>
        <v>0</v>
      </c>
      <c r="DE45" s="77"/>
      <c r="DF45" s="75">
        <f>DE45*$C45</f>
        <v>0</v>
      </c>
      <c r="DG45" s="77"/>
      <c r="DH45" s="75">
        <f>DG45*$C45</f>
        <v>0</v>
      </c>
      <c r="DI45" s="77"/>
      <c r="DJ45" s="75">
        <f>DI45*$C45</f>
        <v>0</v>
      </c>
      <c r="DK45" s="77"/>
      <c r="DL45" s="75">
        <f>DK45*$C45</f>
        <v>0</v>
      </c>
      <c r="DM45" s="77"/>
      <c r="DN45" s="75">
        <f>DM45*$C45</f>
        <v>0</v>
      </c>
      <c r="DO45" s="77"/>
      <c r="DP45" s="75">
        <f>DO45*$C45</f>
        <v>0</v>
      </c>
      <c r="DQ45" s="77"/>
      <c r="DR45" s="75">
        <f>DQ45*$C45</f>
        <v>0</v>
      </c>
      <c r="DS45" s="77"/>
      <c r="DT45" s="78">
        <f>DS45*$C45</f>
        <v>0</v>
      </c>
    </row>
    <row r="46" spans="1:124" x14ac:dyDescent="0.35">
      <c r="A46" s="85" t="s">
        <v>1696</v>
      </c>
      <c r="B46" s="74" t="s">
        <v>2906</v>
      </c>
      <c r="C46" s="75">
        <f>Orçamento!$K$682</f>
        <v>464637.92</v>
      </c>
      <c r="D46" s="76">
        <f>ROUND($C$46/$C$72,5)</f>
        <v>2.768E-2</v>
      </c>
      <c r="E46" s="77"/>
      <c r="F46" s="75">
        <f>E46*$C46</f>
        <v>0</v>
      </c>
      <c r="G46" s="77"/>
      <c r="H46" s="75">
        <f>G46*$C46</f>
        <v>0</v>
      </c>
      <c r="I46" s="77"/>
      <c r="J46" s="75">
        <f>I46*$C46</f>
        <v>0</v>
      </c>
      <c r="K46" s="77"/>
      <c r="L46" s="75">
        <f>K46*$C46</f>
        <v>0</v>
      </c>
      <c r="M46" s="77"/>
      <c r="N46" s="75">
        <f>M46*$C46</f>
        <v>0</v>
      </c>
      <c r="O46" s="77"/>
      <c r="P46" s="75">
        <f>O46*$C46</f>
        <v>0</v>
      </c>
      <c r="Q46" s="77"/>
      <c r="R46" s="75">
        <f>Q46*$C46</f>
        <v>0</v>
      </c>
      <c r="S46" s="77">
        <v>0.1</v>
      </c>
      <c r="T46" s="75">
        <f>S46*$C46</f>
        <v>46463.792000000001</v>
      </c>
      <c r="U46" s="77">
        <v>0.25</v>
      </c>
      <c r="V46" s="75">
        <f>U46*$C46</f>
        <v>116159.48</v>
      </c>
      <c r="W46" s="77">
        <v>0.35</v>
      </c>
      <c r="X46" s="75">
        <f>W46*$C46</f>
        <v>162623.272</v>
      </c>
      <c r="Y46" s="77">
        <v>0.2</v>
      </c>
      <c r="Z46" s="75">
        <f>Y46*$C46</f>
        <v>92927.584000000003</v>
      </c>
      <c r="AA46" s="77">
        <v>0.05</v>
      </c>
      <c r="AB46" s="75">
        <f>AA46*$C46</f>
        <v>23231.896000000001</v>
      </c>
      <c r="AC46" s="77"/>
      <c r="AD46" s="75">
        <f>AC46*$C46</f>
        <v>0</v>
      </c>
      <c r="AE46" s="77"/>
      <c r="AF46" s="75">
        <f>AE46*$C46</f>
        <v>0</v>
      </c>
      <c r="AG46" s="77"/>
      <c r="AH46" s="75">
        <f>AG46*$C46</f>
        <v>0</v>
      </c>
      <c r="AI46" s="77"/>
      <c r="AJ46" s="75">
        <f>AI46*$C46</f>
        <v>0</v>
      </c>
      <c r="AK46" s="77"/>
      <c r="AL46" s="75">
        <f>AK46*$C46</f>
        <v>0</v>
      </c>
      <c r="AM46" s="77"/>
      <c r="AN46" s="75">
        <f>AM46*$C46</f>
        <v>0</v>
      </c>
      <c r="AO46" s="77">
        <v>0.05</v>
      </c>
      <c r="AP46" s="75">
        <f>AO46*$C46</f>
        <v>23231.896000000001</v>
      </c>
      <c r="AQ46" s="77"/>
      <c r="AR46" s="75">
        <f>AQ46*$C46</f>
        <v>0</v>
      </c>
      <c r="AS46" s="77"/>
      <c r="AT46" s="75">
        <f>AS46*$C46</f>
        <v>0</v>
      </c>
      <c r="AU46" s="77"/>
      <c r="AV46" s="75">
        <f>AU46*$C46</f>
        <v>0</v>
      </c>
      <c r="AW46" s="77"/>
      <c r="AX46" s="75">
        <f>AW46*$C46</f>
        <v>0</v>
      </c>
      <c r="AY46" s="77"/>
      <c r="AZ46" s="75">
        <f>AY46*$C46</f>
        <v>0</v>
      </c>
      <c r="BA46" s="77"/>
      <c r="BB46" s="75">
        <f>BA46*$C46</f>
        <v>0</v>
      </c>
      <c r="BC46" s="77"/>
      <c r="BD46" s="75">
        <f>BC46*$C46</f>
        <v>0</v>
      </c>
      <c r="BE46" s="77"/>
      <c r="BF46" s="75">
        <f>BE46*$C46</f>
        <v>0</v>
      </c>
      <c r="BG46" s="77"/>
      <c r="BH46" s="75">
        <f>BG46*$C46</f>
        <v>0</v>
      </c>
      <c r="BI46" s="77"/>
      <c r="BJ46" s="75">
        <f>BI46*$C46</f>
        <v>0</v>
      </c>
      <c r="BK46" s="77"/>
      <c r="BL46" s="75">
        <f>BK46*$C46</f>
        <v>0</v>
      </c>
      <c r="BM46" s="77"/>
      <c r="BN46" s="75">
        <f>BM46*$C46</f>
        <v>0</v>
      </c>
      <c r="BO46" s="77"/>
      <c r="BP46" s="75">
        <f>BO46*$C46</f>
        <v>0</v>
      </c>
      <c r="BQ46" s="77"/>
      <c r="BR46" s="75">
        <f>BQ46*$C46</f>
        <v>0</v>
      </c>
      <c r="BS46" s="77"/>
      <c r="BT46" s="75">
        <f>BS46*$C46</f>
        <v>0</v>
      </c>
      <c r="BU46" s="77"/>
      <c r="BV46" s="75">
        <f>BU46*$C46</f>
        <v>0</v>
      </c>
      <c r="BW46" s="77"/>
      <c r="BX46" s="75">
        <f>BW46*$C46</f>
        <v>0</v>
      </c>
      <c r="BY46" s="77"/>
      <c r="BZ46" s="75">
        <f>BY46*$C46</f>
        <v>0</v>
      </c>
      <c r="CA46" s="77"/>
      <c r="CB46" s="75">
        <f>CA46*$C46</f>
        <v>0</v>
      </c>
      <c r="CC46" s="77"/>
      <c r="CD46" s="75">
        <f>CC46*$C46</f>
        <v>0</v>
      </c>
      <c r="CE46" s="77"/>
      <c r="CF46" s="75">
        <f>CE46*$C46</f>
        <v>0</v>
      </c>
      <c r="CG46" s="77"/>
      <c r="CH46" s="75">
        <f>CG46*$C46</f>
        <v>0</v>
      </c>
      <c r="CI46" s="77"/>
      <c r="CJ46" s="75">
        <f>CI46*$C46</f>
        <v>0</v>
      </c>
      <c r="CK46" s="77"/>
      <c r="CL46" s="75">
        <f>CK46*$C46</f>
        <v>0</v>
      </c>
      <c r="CM46" s="77"/>
      <c r="CN46" s="75">
        <f>CM46*$C46</f>
        <v>0</v>
      </c>
      <c r="CO46" s="77"/>
      <c r="CP46" s="75">
        <f>CO46*$C46</f>
        <v>0</v>
      </c>
      <c r="CQ46" s="77"/>
      <c r="CR46" s="75">
        <f>CQ46*$C46</f>
        <v>0</v>
      </c>
      <c r="CS46" s="77"/>
      <c r="CT46" s="75">
        <f>CS46*$C46</f>
        <v>0</v>
      </c>
      <c r="CU46" s="77"/>
      <c r="CV46" s="75">
        <f>CU46*$C46</f>
        <v>0</v>
      </c>
      <c r="CW46" s="77"/>
      <c r="CX46" s="75">
        <f>CW46*$C46</f>
        <v>0</v>
      </c>
      <c r="CY46" s="77"/>
      <c r="CZ46" s="75">
        <f>CY46*$C46</f>
        <v>0</v>
      </c>
      <c r="DA46" s="77"/>
      <c r="DB46" s="75">
        <f>DA46*$C46</f>
        <v>0</v>
      </c>
      <c r="DC46" s="77"/>
      <c r="DD46" s="75">
        <f>DC46*$C46</f>
        <v>0</v>
      </c>
      <c r="DE46" s="77"/>
      <c r="DF46" s="75">
        <f>DE46*$C46</f>
        <v>0</v>
      </c>
      <c r="DG46" s="77"/>
      <c r="DH46" s="75">
        <f>DG46*$C46</f>
        <v>0</v>
      </c>
      <c r="DI46" s="77"/>
      <c r="DJ46" s="75">
        <f>DI46*$C46</f>
        <v>0</v>
      </c>
      <c r="DK46" s="77"/>
      <c r="DL46" s="75">
        <f>DK46*$C46</f>
        <v>0</v>
      </c>
      <c r="DM46" s="77"/>
      <c r="DN46" s="75">
        <f>DM46*$C46</f>
        <v>0</v>
      </c>
      <c r="DO46" s="77"/>
      <c r="DP46" s="75">
        <f>DO46*$C46</f>
        <v>0</v>
      </c>
      <c r="DQ46" s="77"/>
      <c r="DR46" s="75">
        <f>DQ46*$C46</f>
        <v>0</v>
      </c>
      <c r="DS46" s="77"/>
      <c r="DT46" s="78">
        <f>DS46*$C46</f>
        <v>0</v>
      </c>
    </row>
    <row r="47" spans="1:124" x14ac:dyDescent="0.35">
      <c r="A47" s="85" t="s">
        <v>1724</v>
      </c>
      <c r="B47" s="74" t="s">
        <v>2907</v>
      </c>
      <c r="C47" s="75">
        <f>Orçamento!$K$702</f>
        <v>860623.58</v>
      </c>
      <c r="D47" s="76">
        <f>ROUND($C$47/$C$72,5)</f>
        <v>5.126E-2</v>
      </c>
      <c r="E47" s="77"/>
      <c r="F47" s="75">
        <f>E47*$C47</f>
        <v>0</v>
      </c>
      <c r="G47" s="77"/>
      <c r="H47" s="75">
        <f>G47*$C47</f>
        <v>0</v>
      </c>
      <c r="I47" s="77"/>
      <c r="J47" s="75">
        <f>I47*$C47</f>
        <v>0</v>
      </c>
      <c r="K47" s="77"/>
      <c r="L47" s="75">
        <f>K47*$C47</f>
        <v>0</v>
      </c>
      <c r="M47" s="77"/>
      <c r="N47" s="75">
        <f>M47*$C47</f>
        <v>0</v>
      </c>
      <c r="O47" s="77"/>
      <c r="P47" s="75">
        <f>O47*$C47</f>
        <v>0</v>
      </c>
      <c r="Q47" s="77"/>
      <c r="R47" s="75">
        <f>Q47*$C47</f>
        <v>0</v>
      </c>
      <c r="S47" s="77"/>
      <c r="T47" s="75">
        <f>S47*$C47</f>
        <v>0</v>
      </c>
      <c r="U47" s="77"/>
      <c r="V47" s="75">
        <f>U47*$C47</f>
        <v>0</v>
      </c>
      <c r="W47" s="77"/>
      <c r="X47" s="75">
        <f>W47*$C47</f>
        <v>0</v>
      </c>
      <c r="Y47" s="77"/>
      <c r="Z47" s="75">
        <f>Y47*$C47</f>
        <v>0</v>
      </c>
      <c r="AA47" s="77"/>
      <c r="AB47" s="75">
        <f>AA47*$C47</f>
        <v>0</v>
      </c>
      <c r="AC47" s="77"/>
      <c r="AD47" s="75">
        <f>AC47*$C47</f>
        <v>0</v>
      </c>
      <c r="AE47" s="77"/>
      <c r="AF47" s="75">
        <f>AE47*$C47</f>
        <v>0</v>
      </c>
      <c r="AG47" s="77">
        <v>0.15</v>
      </c>
      <c r="AH47" s="75">
        <f>AG47*$C47</f>
        <v>129093.53699999998</v>
      </c>
      <c r="AI47" s="77">
        <v>0.15</v>
      </c>
      <c r="AJ47" s="75">
        <f>AI47*$C47</f>
        <v>129093.53699999998</v>
      </c>
      <c r="AK47" s="77">
        <v>0.15</v>
      </c>
      <c r="AL47" s="75">
        <f>AK47*$C47</f>
        <v>129093.53699999998</v>
      </c>
      <c r="AM47" s="77">
        <v>0.15</v>
      </c>
      <c r="AN47" s="75">
        <f>AM47*$C47</f>
        <v>129093.53699999998</v>
      </c>
      <c r="AO47" s="77">
        <v>0.15</v>
      </c>
      <c r="AP47" s="75">
        <f>AO47*$C47</f>
        <v>129093.53699999998</v>
      </c>
      <c r="AQ47" s="77">
        <v>0.1</v>
      </c>
      <c r="AR47" s="75">
        <f>AQ47*$C47</f>
        <v>86062.358000000007</v>
      </c>
      <c r="AS47" s="77">
        <v>0.1</v>
      </c>
      <c r="AT47" s="75">
        <f>AS47*$C47</f>
        <v>86062.358000000007</v>
      </c>
      <c r="AU47" s="77">
        <v>0.05</v>
      </c>
      <c r="AV47" s="75">
        <f>AU47*$C47</f>
        <v>43031.179000000004</v>
      </c>
      <c r="AW47" s="77"/>
      <c r="AX47" s="75">
        <f>AW47*$C47</f>
        <v>0</v>
      </c>
      <c r="AY47" s="77"/>
      <c r="AZ47" s="75">
        <f>AY47*$C47</f>
        <v>0</v>
      </c>
      <c r="BA47" s="77"/>
      <c r="BB47" s="75">
        <f>BA47*$C47</f>
        <v>0</v>
      </c>
      <c r="BC47" s="77"/>
      <c r="BD47" s="75">
        <f>BC47*$C47</f>
        <v>0</v>
      </c>
      <c r="BE47" s="77"/>
      <c r="BF47" s="75">
        <f>BE47*$C47</f>
        <v>0</v>
      </c>
      <c r="BG47" s="77"/>
      <c r="BH47" s="75">
        <f>BG47*$C47</f>
        <v>0</v>
      </c>
      <c r="BI47" s="77"/>
      <c r="BJ47" s="75">
        <f>BI47*$C47</f>
        <v>0</v>
      </c>
      <c r="BK47" s="77"/>
      <c r="BL47" s="75">
        <f>BK47*$C47</f>
        <v>0</v>
      </c>
      <c r="BM47" s="77"/>
      <c r="BN47" s="75">
        <f>BM47*$C47</f>
        <v>0</v>
      </c>
      <c r="BO47" s="77"/>
      <c r="BP47" s="75">
        <f>BO47*$C47</f>
        <v>0</v>
      </c>
      <c r="BQ47" s="77"/>
      <c r="BR47" s="75">
        <f>BQ47*$C47</f>
        <v>0</v>
      </c>
      <c r="BS47" s="77"/>
      <c r="BT47" s="75">
        <f>BS47*$C47</f>
        <v>0</v>
      </c>
      <c r="BU47" s="77"/>
      <c r="BV47" s="75">
        <f>BU47*$C47</f>
        <v>0</v>
      </c>
      <c r="BW47" s="77"/>
      <c r="BX47" s="75">
        <f>BW47*$C47</f>
        <v>0</v>
      </c>
      <c r="BY47" s="77"/>
      <c r="BZ47" s="75">
        <f>BY47*$C47</f>
        <v>0</v>
      </c>
      <c r="CA47" s="77"/>
      <c r="CB47" s="75">
        <f>CA47*$C47</f>
        <v>0</v>
      </c>
      <c r="CC47" s="77"/>
      <c r="CD47" s="75">
        <f>CC47*$C47</f>
        <v>0</v>
      </c>
      <c r="CE47" s="77"/>
      <c r="CF47" s="75">
        <f>CE47*$C47</f>
        <v>0</v>
      </c>
      <c r="CG47" s="77"/>
      <c r="CH47" s="75">
        <f>CG47*$C47</f>
        <v>0</v>
      </c>
      <c r="CI47" s="77"/>
      <c r="CJ47" s="75">
        <f>CI47*$C47</f>
        <v>0</v>
      </c>
      <c r="CK47" s="77"/>
      <c r="CL47" s="75">
        <f>CK47*$C47</f>
        <v>0</v>
      </c>
      <c r="CM47" s="77"/>
      <c r="CN47" s="75">
        <f>CM47*$C47</f>
        <v>0</v>
      </c>
      <c r="CO47" s="77"/>
      <c r="CP47" s="75">
        <f>CO47*$C47</f>
        <v>0</v>
      </c>
      <c r="CQ47" s="77"/>
      <c r="CR47" s="75">
        <f>CQ47*$C47</f>
        <v>0</v>
      </c>
      <c r="CS47" s="77"/>
      <c r="CT47" s="75">
        <f>CS47*$C47</f>
        <v>0</v>
      </c>
      <c r="CU47" s="77"/>
      <c r="CV47" s="75">
        <f>CU47*$C47</f>
        <v>0</v>
      </c>
      <c r="CW47" s="77"/>
      <c r="CX47" s="75">
        <f>CW47*$C47</f>
        <v>0</v>
      </c>
      <c r="CY47" s="77"/>
      <c r="CZ47" s="75">
        <f>CY47*$C47</f>
        <v>0</v>
      </c>
      <c r="DA47" s="77"/>
      <c r="DB47" s="75">
        <f>DA47*$C47</f>
        <v>0</v>
      </c>
      <c r="DC47" s="77"/>
      <c r="DD47" s="75">
        <f>DC47*$C47</f>
        <v>0</v>
      </c>
      <c r="DE47" s="77"/>
      <c r="DF47" s="75">
        <f>DE47*$C47</f>
        <v>0</v>
      </c>
      <c r="DG47" s="77"/>
      <c r="DH47" s="75">
        <f>DG47*$C47</f>
        <v>0</v>
      </c>
      <c r="DI47" s="77"/>
      <c r="DJ47" s="75">
        <f>DI47*$C47</f>
        <v>0</v>
      </c>
      <c r="DK47" s="77"/>
      <c r="DL47" s="75">
        <f>DK47*$C47</f>
        <v>0</v>
      </c>
      <c r="DM47" s="77"/>
      <c r="DN47" s="75">
        <f>DM47*$C47</f>
        <v>0</v>
      </c>
      <c r="DO47" s="77"/>
      <c r="DP47" s="75">
        <f>DO47*$C47</f>
        <v>0</v>
      </c>
      <c r="DQ47" s="77"/>
      <c r="DR47" s="75">
        <f>DQ47*$C47</f>
        <v>0</v>
      </c>
      <c r="DS47" s="77"/>
      <c r="DT47" s="78">
        <f>DS47*$C47</f>
        <v>0</v>
      </c>
    </row>
    <row r="48" spans="1:124" x14ac:dyDescent="0.35">
      <c r="A48" s="85" t="s">
        <v>1789</v>
      </c>
      <c r="B48" s="74" t="s">
        <v>2908</v>
      </c>
      <c r="C48" s="75">
        <f>Orçamento!$K$735</f>
        <v>821009.55000000016</v>
      </c>
      <c r="D48" s="76">
        <f>ROUND($C$48/$C$72,5)</f>
        <v>4.8899999999999999E-2</v>
      </c>
      <c r="E48" s="77"/>
      <c r="F48" s="75">
        <f>E48*$C48</f>
        <v>0</v>
      </c>
      <c r="G48" s="77"/>
      <c r="H48" s="75">
        <f>G48*$C48</f>
        <v>0</v>
      </c>
      <c r="I48" s="77"/>
      <c r="J48" s="75">
        <f>I48*$C48</f>
        <v>0</v>
      </c>
      <c r="K48" s="77"/>
      <c r="L48" s="75">
        <f>K48*$C48</f>
        <v>0</v>
      </c>
      <c r="M48" s="77"/>
      <c r="N48" s="75">
        <f>M48*$C48</f>
        <v>0</v>
      </c>
      <c r="O48" s="77"/>
      <c r="P48" s="75">
        <f>O48*$C48</f>
        <v>0</v>
      </c>
      <c r="Q48" s="77"/>
      <c r="R48" s="75">
        <f>Q48*$C48</f>
        <v>0</v>
      </c>
      <c r="S48" s="77"/>
      <c r="T48" s="75">
        <f>S48*$C48</f>
        <v>0</v>
      </c>
      <c r="U48" s="77"/>
      <c r="V48" s="75">
        <f>U48*$C48</f>
        <v>0</v>
      </c>
      <c r="W48" s="77"/>
      <c r="X48" s="75">
        <f>W48*$C48</f>
        <v>0</v>
      </c>
      <c r="Y48" s="77">
        <v>0.25</v>
      </c>
      <c r="Z48" s="75">
        <f>Y48*$C48</f>
        <v>205252.38750000004</v>
      </c>
      <c r="AA48" s="77">
        <v>0.25</v>
      </c>
      <c r="AB48" s="75">
        <f>AA48*$C48</f>
        <v>205252.38750000004</v>
      </c>
      <c r="AC48" s="77">
        <v>0.25</v>
      </c>
      <c r="AD48" s="75">
        <f>AC48*$C48</f>
        <v>205252.38750000004</v>
      </c>
      <c r="AE48" s="77">
        <v>0.25</v>
      </c>
      <c r="AF48" s="75">
        <f>AE48*$C48</f>
        <v>205252.38750000004</v>
      </c>
      <c r="AG48" s="77"/>
      <c r="AH48" s="75">
        <f>AG48*$C48</f>
        <v>0</v>
      </c>
      <c r="AI48" s="77"/>
      <c r="AJ48" s="75">
        <f>AI48*$C48</f>
        <v>0</v>
      </c>
      <c r="AK48" s="77"/>
      <c r="AL48" s="75">
        <f>AK48*$C48</f>
        <v>0</v>
      </c>
      <c r="AM48" s="77"/>
      <c r="AN48" s="75">
        <f>AM48*$C48</f>
        <v>0</v>
      </c>
      <c r="AO48" s="77"/>
      <c r="AP48" s="75">
        <f>AO48*$C48</f>
        <v>0</v>
      </c>
      <c r="AQ48" s="77"/>
      <c r="AR48" s="75">
        <f>AQ48*$C48</f>
        <v>0</v>
      </c>
      <c r="AS48" s="77"/>
      <c r="AT48" s="75">
        <f>AS48*$C48</f>
        <v>0</v>
      </c>
      <c r="AU48" s="77"/>
      <c r="AV48" s="75">
        <f>AU48*$C48</f>
        <v>0</v>
      </c>
      <c r="AW48" s="77"/>
      <c r="AX48" s="75">
        <f>AW48*$C48</f>
        <v>0</v>
      </c>
      <c r="AY48" s="77"/>
      <c r="AZ48" s="75">
        <f>AY48*$C48</f>
        <v>0</v>
      </c>
      <c r="BA48" s="77"/>
      <c r="BB48" s="75">
        <f>BA48*$C48</f>
        <v>0</v>
      </c>
      <c r="BC48" s="77"/>
      <c r="BD48" s="75">
        <f>BC48*$C48</f>
        <v>0</v>
      </c>
      <c r="BE48" s="77"/>
      <c r="BF48" s="75">
        <f>BE48*$C48</f>
        <v>0</v>
      </c>
      <c r="BG48" s="77"/>
      <c r="BH48" s="75">
        <f>BG48*$C48</f>
        <v>0</v>
      </c>
      <c r="BI48" s="77"/>
      <c r="BJ48" s="75">
        <f>BI48*$C48</f>
        <v>0</v>
      </c>
      <c r="BK48" s="77"/>
      <c r="BL48" s="75">
        <f>BK48*$C48</f>
        <v>0</v>
      </c>
      <c r="BM48" s="77"/>
      <c r="BN48" s="75">
        <f>BM48*$C48</f>
        <v>0</v>
      </c>
      <c r="BO48" s="77"/>
      <c r="BP48" s="75">
        <f>BO48*$C48</f>
        <v>0</v>
      </c>
      <c r="BQ48" s="77"/>
      <c r="BR48" s="75">
        <f>BQ48*$C48</f>
        <v>0</v>
      </c>
      <c r="BS48" s="77"/>
      <c r="BT48" s="75">
        <f>BS48*$C48</f>
        <v>0</v>
      </c>
      <c r="BU48" s="77"/>
      <c r="BV48" s="75">
        <f>BU48*$C48</f>
        <v>0</v>
      </c>
      <c r="BW48" s="77"/>
      <c r="BX48" s="75">
        <f>BW48*$C48</f>
        <v>0</v>
      </c>
      <c r="BY48" s="77"/>
      <c r="BZ48" s="75">
        <f>BY48*$C48</f>
        <v>0</v>
      </c>
      <c r="CA48" s="77"/>
      <c r="CB48" s="75">
        <f>CA48*$C48</f>
        <v>0</v>
      </c>
      <c r="CC48" s="77"/>
      <c r="CD48" s="75">
        <f>CC48*$C48</f>
        <v>0</v>
      </c>
      <c r="CE48" s="77"/>
      <c r="CF48" s="75">
        <f>CE48*$C48</f>
        <v>0</v>
      </c>
      <c r="CG48" s="77"/>
      <c r="CH48" s="75">
        <f>CG48*$C48</f>
        <v>0</v>
      </c>
      <c r="CI48" s="77"/>
      <c r="CJ48" s="75">
        <f>CI48*$C48</f>
        <v>0</v>
      </c>
      <c r="CK48" s="77"/>
      <c r="CL48" s="75">
        <f>CK48*$C48</f>
        <v>0</v>
      </c>
      <c r="CM48" s="77"/>
      <c r="CN48" s="75">
        <f>CM48*$C48</f>
        <v>0</v>
      </c>
      <c r="CO48" s="77"/>
      <c r="CP48" s="75">
        <f>CO48*$C48</f>
        <v>0</v>
      </c>
      <c r="CQ48" s="77"/>
      <c r="CR48" s="75">
        <f>CQ48*$C48</f>
        <v>0</v>
      </c>
      <c r="CS48" s="77"/>
      <c r="CT48" s="75">
        <f>CS48*$C48</f>
        <v>0</v>
      </c>
      <c r="CU48" s="77"/>
      <c r="CV48" s="75">
        <f>CU48*$C48</f>
        <v>0</v>
      </c>
      <c r="CW48" s="77"/>
      <c r="CX48" s="75">
        <f>CW48*$C48</f>
        <v>0</v>
      </c>
      <c r="CY48" s="77"/>
      <c r="CZ48" s="75">
        <f>CY48*$C48</f>
        <v>0</v>
      </c>
      <c r="DA48" s="77"/>
      <c r="DB48" s="75">
        <f>DA48*$C48</f>
        <v>0</v>
      </c>
      <c r="DC48" s="77"/>
      <c r="DD48" s="75">
        <f>DC48*$C48</f>
        <v>0</v>
      </c>
      <c r="DE48" s="77"/>
      <c r="DF48" s="75">
        <f>DE48*$C48</f>
        <v>0</v>
      </c>
      <c r="DG48" s="77"/>
      <c r="DH48" s="75">
        <f>DG48*$C48</f>
        <v>0</v>
      </c>
      <c r="DI48" s="77"/>
      <c r="DJ48" s="75">
        <f>DI48*$C48</f>
        <v>0</v>
      </c>
      <c r="DK48" s="77"/>
      <c r="DL48" s="75">
        <f>DK48*$C48</f>
        <v>0</v>
      </c>
      <c r="DM48" s="77"/>
      <c r="DN48" s="75">
        <f>DM48*$C48</f>
        <v>0</v>
      </c>
      <c r="DO48" s="77"/>
      <c r="DP48" s="75">
        <f>DO48*$C48</f>
        <v>0</v>
      </c>
      <c r="DQ48" s="77"/>
      <c r="DR48" s="75">
        <f>DQ48*$C48</f>
        <v>0</v>
      </c>
      <c r="DS48" s="77"/>
      <c r="DT48" s="78">
        <f>DS48*$C48</f>
        <v>0</v>
      </c>
    </row>
    <row r="49" spans="1:124" x14ac:dyDescent="0.35">
      <c r="A49" s="85" t="s">
        <v>1831</v>
      </c>
      <c r="B49" s="74" t="s">
        <v>2909</v>
      </c>
      <c r="C49" s="75">
        <f>Orçamento!$K$754</f>
        <v>134324.21</v>
      </c>
      <c r="D49" s="76">
        <f>ROUND($C$49/$C$72,5)</f>
        <v>8.0000000000000002E-3</v>
      </c>
      <c r="E49" s="77"/>
      <c r="F49" s="75">
        <f>E49*$C49</f>
        <v>0</v>
      </c>
      <c r="G49" s="77"/>
      <c r="H49" s="75">
        <f>G49*$C49</f>
        <v>0</v>
      </c>
      <c r="I49" s="77">
        <v>0.05</v>
      </c>
      <c r="J49" s="75">
        <f>I49*$C49</f>
        <v>6716.2105000000001</v>
      </c>
      <c r="K49" s="77">
        <v>0.3</v>
      </c>
      <c r="L49" s="75">
        <f>K49*$C49</f>
        <v>40297.262999999999</v>
      </c>
      <c r="M49" s="77">
        <v>0.3</v>
      </c>
      <c r="N49" s="75">
        <f>M49*$C49</f>
        <v>40297.262999999999</v>
      </c>
      <c r="O49" s="77">
        <v>0.25</v>
      </c>
      <c r="P49" s="75">
        <f>O49*$C49</f>
        <v>33581.052499999998</v>
      </c>
      <c r="Q49" s="77">
        <v>0.1</v>
      </c>
      <c r="R49" s="75">
        <f>Q49*$C49</f>
        <v>13432.421</v>
      </c>
      <c r="S49" s="77"/>
      <c r="T49" s="75">
        <f>S49*$C49</f>
        <v>0</v>
      </c>
      <c r="U49" s="77"/>
      <c r="V49" s="75">
        <f>U49*$C49</f>
        <v>0</v>
      </c>
      <c r="W49" s="77"/>
      <c r="X49" s="75">
        <f>W49*$C49</f>
        <v>0</v>
      </c>
      <c r="Y49" s="77"/>
      <c r="Z49" s="75">
        <f>Y49*$C49</f>
        <v>0</v>
      </c>
      <c r="AA49" s="77"/>
      <c r="AB49" s="75">
        <f>AA49*$C49</f>
        <v>0</v>
      </c>
      <c r="AC49" s="77"/>
      <c r="AD49" s="75">
        <f>AC49*$C49</f>
        <v>0</v>
      </c>
      <c r="AE49" s="77"/>
      <c r="AF49" s="75">
        <f>AE49*$C49</f>
        <v>0</v>
      </c>
      <c r="AG49" s="77"/>
      <c r="AH49" s="75">
        <f>AG49*$C49</f>
        <v>0</v>
      </c>
      <c r="AI49" s="77"/>
      <c r="AJ49" s="75">
        <f>AI49*$C49</f>
        <v>0</v>
      </c>
      <c r="AK49" s="77"/>
      <c r="AL49" s="75">
        <f>AK49*$C49</f>
        <v>0</v>
      </c>
      <c r="AM49" s="77"/>
      <c r="AN49" s="75">
        <f>AM49*$C49</f>
        <v>0</v>
      </c>
      <c r="AO49" s="77"/>
      <c r="AP49" s="75">
        <f>AO49*$C49</f>
        <v>0</v>
      </c>
      <c r="AQ49" s="77"/>
      <c r="AR49" s="75">
        <f>AQ49*$C49</f>
        <v>0</v>
      </c>
      <c r="AS49" s="77"/>
      <c r="AT49" s="75">
        <f>AS49*$C49</f>
        <v>0</v>
      </c>
      <c r="AU49" s="77"/>
      <c r="AV49" s="75">
        <f>AU49*$C49</f>
        <v>0</v>
      </c>
      <c r="AW49" s="77"/>
      <c r="AX49" s="75">
        <f>AW49*$C49</f>
        <v>0</v>
      </c>
      <c r="AY49" s="77"/>
      <c r="AZ49" s="75">
        <f>AY49*$C49</f>
        <v>0</v>
      </c>
      <c r="BA49" s="77"/>
      <c r="BB49" s="75">
        <f>BA49*$C49</f>
        <v>0</v>
      </c>
      <c r="BC49" s="77"/>
      <c r="BD49" s="75">
        <f>BC49*$C49</f>
        <v>0</v>
      </c>
      <c r="BE49" s="77"/>
      <c r="BF49" s="75">
        <f>BE49*$C49</f>
        <v>0</v>
      </c>
      <c r="BG49" s="77"/>
      <c r="BH49" s="75">
        <f>BG49*$C49</f>
        <v>0</v>
      </c>
      <c r="BI49" s="77"/>
      <c r="BJ49" s="75">
        <f>BI49*$C49</f>
        <v>0</v>
      </c>
      <c r="BK49" s="77"/>
      <c r="BL49" s="75">
        <f>BK49*$C49</f>
        <v>0</v>
      </c>
      <c r="BM49" s="77"/>
      <c r="BN49" s="75">
        <f>BM49*$C49</f>
        <v>0</v>
      </c>
      <c r="BO49" s="77"/>
      <c r="BP49" s="75">
        <f>BO49*$C49</f>
        <v>0</v>
      </c>
      <c r="BQ49" s="77"/>
      <c r="BR49" s="75">
        <f>BQ49*$C49</f>
        <v>0</v>
      </c>
      <c r="BS49" s="77"/>
      <c r="BT49" s="75">
        <f>BS49*$C49</f>
        <v>0</v>
      </c>
      <c r="BU49" s="77"/>
      <c r="BV49" s="75">
        <f>BU49*$C49</f>
        <v>0</v>
      </c>
      <c r="BW49" s="77"/>
      <c r="BX49" s="75">
        <f>BW49*$C49</f>
        <v>0</v>
      </c>
      <c r="BY49" s="77"/>
      <c r="BZ49" s="75">
        <f>BY49*$C49</f>
        <v>0</v>
      </c>
      <c r="CA49" s="77"/>
      <c r="CB49" s="75">
        <f>CA49*$C49</f>
        <v>0</v>
      </c>
      <c r="CC49" s="77"/>
      <c r="CD49" s="75">
        <f>CC49*$C49</f>
        <v>0</v>
      </c>
      <c r="CE49" s="77"/>
      <c r="CF49" s="75">
        <f>CE49*$C49</f>
        <v>0</v>
      </c>
      <c r="CG49" s="77"/>
      <c r="CH49" s="75">
        <f>CG49*$C49</f>
        <v>0</v>
      </c>
      <c r="CI49" s="77"/>
      <c r="CJ49" s="75">
        <f>CI49*$C49</f>
        <v>0</v>
      </c>
      <c r="CK49" s="77"/>
      <c r="CL49" s="75">
        <f>CK49*$C49</f>
        <v>0</v>
      </c>
      <c r="CM49" s="77"/>
      <c r="CN49" s="75">
        <f>CM49*$C49</f>
        <v>0</v>
      </c>
      <c r="CO49" s="77"/>
      <c r="CP49" s="75">
        <f>CO49*$C49</f>
        <v>0</v>
      </c>
      <c r="CQ49" s="77"/>
      <c r="CR49" s="75">
        <f>CQ49*$C49</f>
        <v>0</v>
      </c>
      <c r="CS49" s="77"/>
      <c r="CT49" s="75">
        <f>CS49*$C49</f>
        <v>0</v>
      </c>
      <c r="CU49" s="77"/>
      <c r="CV49" s="75">
        <f>CU49*$C49</f>
        <v>0</v>
      </c>
      <c r="CW49" s="77"/>
      <c r="CX49" s="75">
        <f>CW49*$C49</f>
        <v>0</v>
      </c>
      <c r="CY49" s="77"/>
      <c r="CZ49" s="75">
        <f>CY49*$C49</f>
        <v>0</v>
      </c>
      <c r="DA49" s="77"/>
      <c r="DB49" s="75">
        <f>DA49*$C49</f>
        <v>0</v>
      </c>
      <c r="DC49" s="77"/>
      <c r="DD49" s="75">
        <f>DC49*$C49</f>
        <v>0</v>
      </c>
      <c r="DE49" s="77"/>
      <c r="DF49" s="75">
        <f>DE49*$C49</f>
        <v>0</v>
      </c>
      <c r="DG49" s="77"/>
      <c r="DH49" s="75">
        <f>DG49*$C49</f>
        <v>0</v>
      </c>
      <c r="DI49" s="77"/>
      <c r="DJ49" s="75">
        <f>DI49*$C49</f>
        <v>0</v>
      </c>
      <c r="DK49" s="77"/>
      <c r="DL49" s="75">
        <f>DK49*$C49</f>
        <v>0</v>
      </c>
      <c r="DM49" s="77"/>
      <c r="DN49" s="75">
        <f>DM49*$C49</f>
        <v>0</v>
      </c>
      <c r="DO49" s="77"/>
      <c r="DP49" s="75">
        <f>DO49*$C49</f>
        <v>0</v>
      </c>
      <c r="DQ49" s="77"/>
      <c r="DR49" s="75">
        <f>DQ49*$C49</f>
        <v>0</v>
      </c>
      <c r="DS49" s="77"/>
      <c r="DT49" s="78">
        <f>DS49*$C49</f>
        <v>0</v>
      </c>
    </row>
    <row r="50" spans="1:124" x14ac:dyDescent="0.35">
      <c r="A50" s="85" t="s">
        <v>1842</v>
      </c>
      <c r="B50" s="74" t="s">
        <v>2910</v>
      </c>
      <c r="C50" s="75">
        <f>Orçamento!$K$761</f>
        <v>819115.3</v>
      </c>
      <c r="D50" s="76">
        <f>ROUND($C$50/$C$72,5)</f>
        <v>4.879E-2</v>
      </c>
      <c r="E50" s="77"/>
      <c r="F50" s="75">
        <f>E50*$C50</f>
        <v>0</v>
      </c>
      <c r="G50" s="77"/>
      <c r="H50" s="75">
        <f>G50*$C50</f>
        <v>0</v>
      </c>
      <c r="I50" s="77"/>
      <c r="J50" s="75">
        <f>I50*$C50</f>
        <v>0</v>
      </c>
      <c r="K50" s="77"/>
      <c r="L50" s="75">
        <f>K50*$C50</f>
        <v>0</v>
      </c>
      <c r="M50" s="77"/>
      <c r="N50" s="75">
        <f>M50*$C50</f>
        <v>0</v>
      </c>
      <c r="O50" s="77"/>
      <c r="P50" s="75">
        <f>O50*$C50</f>
        <v>0</v>
      </c>
      <c r="Q50" s="77"/>
      <c r="R50" s="75">
        <f>Q50*$C50</f>
        <v>0</v>
      </c>
      <c r="S50" s="77"/>
      <c r="T50" s="75">
        <f>S50*$C50</f>
        <v>0</v>
      </c>
      <c r="U50" s="77"/>
      <c r="V50" s="75">
        <f>U50*$C50</f>
        <v>0</v>
      </c>
      <c r="W50" s="77"/>
      <c r="X50" s="75">
        <f>W50*$C50</f>
        <v>0</v>
      </c>
      <c r="Y50" s="77"/>
      <c r="Z50" s="75">
        <f>Y50*$C50</f>
        <v>0</v>
      </c>
      <c r="AA50" s="77"/>
      <c r="AB50" s="75">
        <f>AA50*$C50</f>
        <v>0</v>
      </c>
      <c r="AC50" s="77"/>
      <c r="AD50" s="75">
        <f>AC50*$C50</f>
        <v>0</v>
      </c>
      <c r="AE50" s="77"/>
      <c r="AF50" s="75">
        <f>AE50*$C50</f>
        <v>0</v>
      </c>
      <c r="AG50" s="77">
        <v>0.2</v>
      </c>
      <c r="AH50" s="75">
        <f>AG50*$C50</f>
        <v>163823.06000000003</v>
      </c>
      <c r="AI50" s="77">
        <v>0.2</v>
      </c>
      <c r="AJ50" s="75">
        <f>AI50*$C50</f>
        <v>163823.06000000003</v>
      </c>
      <c r="AK50" s="77">
        <v>0.25</v>
      </c>
      <c r="AL50" s="75">
        <f>AK50*$C50</f>
        <v>204778.82500000001</v>
      </c>
      <c r="AM50" s="77">
        <v>0.1</v>
      </c>
      <c r="AN50" s="75">
        <f>AM50*$C50</f>
        <v>81911.530000000013</v>
      </c>
      <c r="AO50" s="77">
        <v>0.1</v>
      </c>
      <c r="AP50" s="75">
        <f>AO50*$C50</f>
        <v>81911.530000000013</v>
      </c>
      <c r="AQ50" s="77">
        <v>0.05</v>
      </c>
      <c r="AR50" s="75">
        <f>AQ50*$C50</f>
        <v>40955.765000000007</v>
      </c>
      <c r="AS50" s="77">
        <v>0.05</v>
      </c>
      <c r="AT50" s="75">
        <f>AS50*$C50</f>
        <v>40955.765000000007</v>
      </c>
      <c r="AU50" s="77">
        <v>0.05</v>
      </c>
      <c r="AV50" s="75">
        <f>AU50*$C50</f>
        <v>40955.765000000007</v>
      </c>
      <c r="AW50" s="77"/>
      <c r="AX50" s="75">
        <f>AW50*$C50</f>
        <v>0</v>
      </c>
      <c r="AY50" s="77"/>
      <c r="AZ50" s="75">
        <f>AY50*$C50</f>
        <v>0</v>
      </c>
      <c r="BA50" s="77"/>
      <c r="BB50" s="75">
        <f>BA50*$C50</f>
        <v>0</v>
      </c>
      <c r="BC50" s="77"/>
      <c r="BD50" s="75">
        <f>BC50*$C50</f>
        <v>0</v>
      </c>
      <c r="BE50" s="77"/>
      <c r="BF50" s="75">
        <f>BE50*$C50</f>
        <v>0</v>
      </c>
      <c r="BG50" s="77"/>
      <c r="BH50" s="75">
        <f>BG50*$C50</f>
        <v>0</v>
      </c>
      <c r="BI50" s="77"/>
      <c r="BJ50" s="75">
        <f>BI50*$C50</f>
        <v>0</v>
      </c>
      <c r="BK50" s="77"/>
      <c r="BL50" s="75">
        <f>BK50*$C50</f>
        <v>0</v>
      </c>
      <c r="BM50" s="77"/>
      <c r="BN50" s="75">
        <f>BM50*$C50</f>
        <v>0</v>
      </c>
      <c r="BO50" s="77"/>
      <c r="BP50" s="75">
        <f>BO50*$C50</f>
        <v>0</v>
      </c>
      <c r="BQ50" s="77"/>
      <c r="BR50" s="75">
        <f>BQ50*$C50</f>
        <v>0</v>
      </c>
      <c r="BS50" s="77"/>
      <c r="BT50" s="75">
        <f>BS50*$C50</f>
        <v>0</v>
      </c>
      <c r="BU50" s="77"/>
      <c r="BV50" s="75">
        <f>BU50*$C50</f>
        <v>0</v>
      </c>
      <c r="BW50" s="77"/>
      <c r="BX50" s="75">
        <f>BW50*$C50</f>
        <v>0</v>
      </c>
      <c r="BY50" s="77"/>
      <c r="BZ50" s="75">
        <f>BY50*$C50</f>
        <v>0</v>
      </c>
      <c r="CA50" s="77"/>
      <c r="CB50" s="75">
        <f>CA50*$C50</f>
        <v>0</v>
      </c>
      <c r="CC50" s="77"/>
      <c r="CD50" s="75">
        <f>CC50*$C50</f>
        <v>0</v>
      </c>
      <c r="CE50" s="77"/>
      <c r="CF50" s="75">
        <f>CE50*$C50</f>
        <v>0</v>
      </c>
      <c r="CG50" s="77"/>
      <c r="CH50" s="75">
        <f>CG50*$C50</f>
        <v>0</v>
      </c>
      <c r="CI50" s="77"/>
      <c r="CJ50" s="75">
        <f>CI50*$C50</f>
        <v>0</v>
      </c>
      <c r="CK50" s="77"/>
      <c r="CL50" s="75">
        <f>CK50*$C50</f>
        <v>0</v>
      </c>
      <c r="CM50" s="77"/>
      <c r="CN50" s="75">
        <f>CM50*$C50</f>
        <v>0</v>
      </c>
      <c r="CO50" s="77"/>
      <c r="CP50" s="75">
        <f>CO50*$C50</f>
        <v>0</v>
      </c>
      <c r="CQ50" s="77"/>
      <c r="CR50" s="75">
        <f>CQ50*$C50</f>
        <v>0</v>
      </c>
      <c r="CS50" s="77"/>
      <c r="CT50" s="75">
        <f>CS50*$C50</f>
        <v>0</v>
      </c>
      <c r="CU50" s="77"/>
      <c r="CV50" s="75">
        <f>CU50*$C50</f>
        <v>0</v>
      </c>
      <c r="CW50" s="77"/>
      <c r="CX50" s="75">
        <f>CW50*$C50</f>
        <v>0</v>
      </c>
      <c r="CY50" s="77"/>
      <c r="CZ50" s="75">
        <f>CY50*$C50</f>
        <v>0</v>
      </c>
      <c r="DA50" s="77"/>
      <c r="DB50" s="75">
        <f>DA50*$C50</f>
        <v>0</v>
      </c>
      <c r="DC50" s="77"/>
      <c r="DD50" s="75">
        <f>DC50*$C50</f>
        <v>0</v>
      </c>
      <c r="DE50" s="77"/>
      <c r="DF50" s="75">
        <f>DE50*$C50</f>
        <v>0</v>
      </c>
      <c r="DG50" s="77"/>
      <c r="DH50" s="75">
        <f>DG50*$C50</f>
        <v>0</v>
      </c>
      <c r="DI50" s="77"/>
      <c r="DJ50" s="75">
        <f>DI50*$C50</f>
        <v>0</v>
      </c>
      <c r="DK50" s="77"/>
      <c r="DL50" s="75">
        <f>DK50*$C50</f>
        <v>0</v>
      </c>
      <c r="DM50" s="77"/>
      <c r="DN50" s="75">
        <f>DM50*$C50</f>
        <v>0</v>
      </c>
      <c r="DO50" s="77"/>
      <c r="DP50" s="75">
        <f>DO50*$C50</f>
        <v>0</v>
      </c>
      <c r="DQ50" s="77"/>
      <c r="DR50" s="75">
        <f>DQ50*$C50</f>
        <v>0</v>
      </c>
      <c r="DS50" s="77"/>
      <c r="DT50" s="78">
        <f>DS50*$C50</f>
        <v>0</v>
      </c>
    </row>
    <row r="51" spans="1:124" x14ac:dyDescent="0.35">
      <c r="A51" s="85" t="s">
        <v>1858</v>
      </c>
      <c r="B51" s="74" t="s">
        <v>2911</v>
      </c>
      <c r="C51" s="75">
        <f>Orçamento!$K$774</f>
        <v>701752.45000000019</v>
      </c>
      <c r="D51" s="76">
        <f>ROUND($C$51/$C$72,5)</f>
        <v>4.1799999999999997E-2</v>
      </c>
      <c r="E51" s="77"/>
      <c r="F51" s="75">
        <f>E51*$C51</f>
        <v>0</v>
      </c>
      <c r="G51" s="77"/>
      <c r="H51" s="75">
        <f>G51*$C51</f>
        <v>0</v>
      </c>
      <c r="I51" s="77"/>
      <c r="J51" s="75">
        <f>I51*$C51</f>
        <v>0</v>
      </c>
      <c r="K51" s="77"/>
      <c r="L51" s="75">
        <f>K51*$C51</f>
        <v>0</v>
      </c>
      <c r="M51" s="77"/>
      <c r="N51" s="75">
        <f>M51*$C51</f>
        <v>0</v>
      </c>
      <c r="O51" s="77"/>
      <c r="P51" s="75">
        <f>O51*$C51</f>
        <v>0</v>
      </c>
      <c r="Q51" s="77"/>
      <c r="R51" s="75">
        <f>Q51*$C51</f>
        <v>0</v>
      </c>
      <c r="S51" s="77"/>
      <c r="T51" s="75">
        <f>S51*$C51</f>
        <v>0</v>
      </c>
      <c r="U51" s="77"/>
      <c r="V51" s="75">
        <f>U51*$C51</f>
        <v>0</v>
      </c>
      <c r="W51" s="77"/>
      <c r="X51" s="75">
        <f>W51*$C51</f>
        <v>0</v>
      </c>
      <c r="Y51" s="77"/>
      <c r="Z51" s="75">
        <f>Y51*$C51</f>
        <v>0</v>
      </c>
      <c r="AA51" s="77"/>
      <c r="AB51" s="75">
        <f>AA51*$C51</f>
        <v>0</v>
      </c>
      <c r="AC51" s="77"/>
      <c r="AD51" s="75">
        <f>AC51*$C51</f>
        <v>0</v>
      </c>
      <c r="AE51" s="77"/>
      <c r="AF51" s="75">
        <f>AE51*$C51</f>
        <v>0</v>
      </c>
      <c r="AG51" s="77"/>
      <c r="AH51" s="75">
        <f>AG51*$C51</f>
        <v>0</v>
      </c>
      <c r="AI51" s="77">
        <v>0.1</v>
      </c>
      <c r="AJ51" s="75">
        <f>AI51*$C51</f>
        <v>70175.245000000024</v>
      </c>
      <c r="AK51" s="77">
        <v>0.1</v>
      </c>
      <c r="AL51" s="75">
        <f>AK51*$C51</f>
        <v>70175.245000000024</v>
      </c>
      <c r="AM51" s="77">
        <v>0.1</v>
      </c>
      <c r="AN51" s="75">
        <f>AM51*$C51</f>
        <v>70175.245000000024</v>
      </c>
      <c r="AO51" s="77">
        <v>0.2</v>
      </c>
      <c r="AP51" s="75">
        <f>AO51*$C51</f>
        <v>140350.49000000005</v>
      </c>
      <c r="AQ51" s="77">
        <v>0.25</v>
      </c>
      <c r="AR51" s="75">
        <f>AQ51*$C51</f>
        <v>175438.11250000005</v>
      </c>
      <c r="AS51" s="77">
        <v>0.1</v>
      </c>
      <c r="AT51" s="75">
        <f>AS51*$C51</f>
        <v>70175.245000000024</v>
      </c>
      <c r="AU51" s="77">
        <v>0.1</v>
      </c>
      <c r="AV51" s="75">
        <f>AU51*$C51</f>
        <v>70175.245000000024</v>
      </c>
      <c r="AW51" s="77">
        <v>0.05</v>
      </c>
      <c r="AX51" s="75">
        <f>AW51*$C51</f>
        <v>35087.622500000012</v>
      </c>
      <c r="AY51" s="77"/>
      <c r="AZ51" s="75">
        <f>AY51*$C51</f>
        <v>0</v>
      </c>
      <c r="BA51" s="77"/>
      <c r="BB51" s="75">
        <f>BA51*$C51</f>
        <v>0</v>
      </c>
      <c r="BC51" s="77"/>
      <c r="BD51" s="75">
        <f>BC51*$C51</f>
        <v>0</v>
      </c>
      <c r="BE51" s="77"/>
      <c r="BF51" s="75">
        <f>BE51*$C51</f>
        <v>0</v>
      </c>
      <c r="BG51" s="77"/>
      <c r="BH51" s="75">
        <f>BG51*$C51</f>
        <v>0</v>
      </c>
      <c r="BI51" s="77"/>
      <c r="BJ51" s="75">
        <f>BI51*$C51</f>
        <v>0</v>
      </c>
      <c r="BK51" s="77"/>
      <c r="BL51" s="75">
        <f>BK51*$C51</f>
        <v>0</v>
      </c>
      <c r="BM51" s="77"/>
      <c r="BN51" s="75">
        <f>BM51*$C51</f>
        <v>0</v>
      </c>
      <c r="BO51" s="77"/>
      <c r="BP51" s="75">
        <f>BO51*$C51</f>
        <v>0</v>
      </c>
      <c r="BQ51" s="77"/>
      <c r="BR51" s="75">
        <f>BQ51*$C51</f>
        <v>0</v>
      </c>
      <c r="BS51" s="77"/>
      <c r="BT51" s="75">
        <f>BS51*$C51</f>
        <v>0</v>
      </c>
      <c r="BU51" s="77"/>
      <c r="BV51" s="75">
        <f>BU51*$C51</f>
        <v>0</v>
      </c>
      <c r="BW51" s="77"/>
      <c r="BX51" s="75">
        <f>BW51*$C51</f>
        <v>0</v>
      </c>
      <c r="BY51" s="77"/>
      <c r="BZ51" s="75">
        <f>BY51*$C51</f>
        <v>0</v>
      </c>
      <c r="CA51" s="77"/>
      <c r="CB51" s="75">
        <f>CA51*$C51</f>
        <v>0</v>
      </c>
      <c r="CC51" s="77"/>
      <c r="CD51" s="75">
        <f>CC51*$C51</f>
        <v>0</v>
      </c>
      <c r="CE51" s="77"/>
      <c r="CF51" s="75">
        <f>CE51*$C51</f>
        <v>0</v>
      </c>
      <c r="CG51" s="77"/>
      <c r="CH51" s="75">
        <f>CG51*$C51</f>
        <v>0</v>
      </c>
      <c r="CI51" s="77"/>
      <c r="CJ51" s="75">
        <f>CI51*$C51</f>
        <v>0</v>
      </c>
      <c r="CK51" s="77"/>
      <c r="CL51" s="75">
        <f>CK51*$C51</f>
        <v>0</v>
      </c>
      <c r="CM51" s="77"/>
      <c r="CN51" s="75">
        <f>CM51*$C51</f>
        <v>0</v>
      </c>
      <c r="CO51" s="77"/>
      <c r="CP51" s="75">
        <f>CO51*$C51</f>
        <v>0</v>
      </c>
      <c r="CQ51" s="77"/>
      <c r="CR51" s="75">
        <f>CQ51*$C51</f>
        <v>0</v>
      </c>
      <c r="CS51" s="77"/>
      <c r="CT51" s="75">
        <f>CS51*$C51</f>
        <v>0</v>
      </c>
      <c r="CU51" s="77"/>
      <c r="CV51" s="75">
        <f>CU51*$C51</f>
        <v>0</v>
      </c>
      <c r="CW51" s="77"/>
      <c r="CX51" s="75">
        <f>CW51*$C51</f>
        <v>0</v>
      </c>
      <c r="CY51" s="77"/>
      <c r="CZ51" s="75">
        <f>CY51*$C51</f>
        <v>0</v>
      </c>
      <c r="DA51" s="77"/>
      <c r="DB51" s="75">
        <f>DA51*$C51</f>
        <v>0</v>
      </c>
      <c r="DC51" s="77"/>
      <c r="DD51" s="75">
        <f>DC51*$C51</f>
        <v>0</v>
      </c>
      <c r="DE51" s="77"/>
      <c r="DF51" s="75">
        <f>DE51*$C51</f>
        <v>0</v>
      </c>
      <c r="DG51" s="77"/>
      <c r="DH51" s="75">
        <f>DG51*$C51</f>
        <v>0</v>
      </c>
      <c r="DI51" s="77"/>
      <c r="DJ51" s="75">
        <f>DI51*$C51</f>
        <v>0</v>
      </c>
      <c r="DK51" s="77"/>
      <c r="DL51" s="75">
        <f>DK51*$C51</f>
        <v>0</v>
      </c>
      <c r="DM51" s="77"/>
      <c r="DN51" s="75">
        <f>DM51*$C51</f>
        <v>0</v>
      </c>
      <c r="DO51" s="77"/>
      <c r="DP51" s="75">
        <f>DO51*$C51</f>
        <v>0</v>
      </c>
      <c r="DQ51" s="77"/>
      <c r="DR51" s="75">
        <f>DQ51*$C51</f>
        <v>0</v>
      </c>
      <c r="DS51" s="77"/>
      <c r="DT51" s="78">
        <f>DS51*$C51</f>
        <v>0</v>
      </c>
    </row>
    <row r="52" spans="1:124" x14ac:dyDescent="0.35">
      <c r="A52" s="85" t="s">
        <v>1889</v>
      </c>
      <c r="B52" s="74" t="s">
        <v>2912</v>
      </c>
      <c r="C52" s="75">
        <f>Orçamento!$K$792</f>
        <v>294066.87</v>
      </c>
      <c r="D52" s="76">
        <f>ROUND($C$52/$C$72,5)</f>
        <v>1.7520000000000001E-2</v>
      </c>
      <c r="E52" s="77"/>
      <c r="F52" s="75">
        <f>E52*$C52</f>
        <v>0</v>
      </c>
      <c r="G52" s="77"/>
      <c r="H52" s="75">
        <f>G52*$C52</f>
        <v>0</v>
      </c>
      <c r="I52" s="77"/>
      <c r="J52" s="75">
        <f>I52*$C52</f>
        <v>0</v>
      </c>
      <c r="K52" s="77"/>
      <c r="L52" s="75">
        <f>K52*$C52</f>
        <v>0</v>
      </c>
      <c r="M52" s="77"/>
      <c r="N52" s="75">
        <f>M52*$C52</f>
        <v>0</v>
      </c>
      <c r="O52" s="77"/>
      <c r="P52" s="75">
        <f>O52*$C52</f>
        <v>0</v>
      </c>
      <c r="Q52" s="77"/>
      <c r="R52" s="75">
        <f>Q52*$C52</f>
        <v>0</v>
      </c>
      <c r="S52" s="77"/>
      <c r="T52" s="75">
        <f>S52*$C52</f>
        <v>0</v>
      </c>
      <c r="U52" s="77"/>
      <c r="V52" s="75">
        <f>U52*$C52</f>
        <v>0</v>
      </c>
      <c r="W52" s="77"/>
      <c r="X52" s="75">
        <f>W52*$C52</f>
        <v>0</v>
      </c>
      <c r="Y52" s="77"/>
      <c r="Z52" s="75">
        <f>Y52*$C52</f>
        <v>0</v>
      </c>
      <c r="AA52" s="77"/>
      <c r="AB52" s="75">
        <f>AA52*$C52</f>
        <v>0</v>
      </c>
      <c r="AC52" s="77"/>
      <c r="AD52" s="75">
        <f>AC52*$C52</f>
        <v>0</v>
      </c>
      <c r="AE52" s="77"/>
      <c r="AF52" s="75">
        <f>AE52*$C52</f>
        <v>0</v>
      </c>
      <c r="AG52" s="77"/>
      <c r="AH52" s="75">
        <f>AG52*$C52</f>
        <v>0</v>
      </c>
      <c r="AI52" s="77"/>
      <c r="AJ52" s="75">
        <f>AI52*$C52</f>
        <v>0</v>
      </c>
      <c r="AK52" s="77"/>
      <c r="AL52" s="75">
        <f>AK52*$C52</f>
        <v>0</v>
      </c>
      <c r="AM52" s="77">
        <v>0.25</v>
      </c>
      <c r="AN52" s="75">
        <f>AM52*$C52</f>
        <v>73516.717499999999</v>
      </c>
      <c r="AO52" s="77">
        <v>0.25</v>
      </c>
      <c r="AP52" s="75">
        <f>AO52*$C52</f>
        <v>73516.717499999999</v>
      </c>
      <c r="AQ52" s="77">
        <v>0.15</v>
      </c>
      <c r="AR52" s="75">
        <f>AQ52*$C52</f>
        <v>44110.030500000001</v>
      </c>
      <c r="AS52" s="77">
        <v>0.15</v>
      </c>
      <c r="AT52" s="75">
        <f>AS52*$C52</f>
        <v>44110.030500000001</v>
      </c>
      <c r="AU52" s="77">
        <v>0.15</v>
      </c>
      <c r="AV52" s="75">
        <f>AU52*$C52</f>
        <v>44110.030500000001</v>
      </c>
      <c r="AW52" s="77">
        <v>0.05</v>
      </c>
      <c r="AX52" s="75">
        <f>AW52*$C52</f>
        <v>14703.343500000001</v>
      </c>
      <c r="AY52" s="77"/>
      <c r="AZ52" s="75">
        <f>AY52*$C52</f>
        <v>0</v>
      </c>
      <c r="BA52" s="77"/>
      <c r="BB52" s="75">
        <f>BA52*$C52</f>
        <v>0</v>
      </c>
      <c r="BC52" s="77"/>
      <c r="BD52" s="75">
        <f>BC52*$C52</f>
        <v>0</v>
      </c>
      <c r="BE52" s="77"/>
      <c r="BF52" s="75">
        <f>BE52*$C52</f>
        <v>0</v>
      </c>
      <c r="BG52" s="77"/>
      <c r="BH52" s="75">
        <f>BG52*$C52</f>
        <v>0</v>
      </c>
      <c r="BI52" s="77"/>
      <c r="BJ52" s="75">
        <f>BI52*$C52</f>
        <v>0</v>
      </c>
      <c r="BK52" s="77"/>
      <c r="BL52" s="75">
        <f>BK52*$C52</f>
        <v>0</v>
      </c>
      <c r="BM52" s="77"/>
      <c r="BN52" s="75">
        <f>BM52*$C52</f>
        <v>0</v>
      </c>
      <c r="BO52" s="77"/>
      <c r="BP52" s="75">
        <f>BO52*$C52</f>
        <v>0</v>
      </c>
      <c r="BQ52" s="77"/>
      <c r="BR52" s="75">
        <f>BQ52*$C52</f>
        <v>0</v>
      </c>
      <c r="BS52" s="77"/>
      <c r="BT52" s="75">
        <f>BS52*$C52</f>
        <v>0</v>
      </c>
      <c r="BU52" s="77"/>
      <c r="BV52" s="75">
        <f>BU52*$C52</f>
        <v>0</v>
      </c>
      <c r="BW52" s="77"/>
      <c r="BX52" s="75">
        <f>BW52*$C52</f>
        <v>0</v>
      </c>
      <c r="BY52" s="77"/>
      <c r="BZ52" s="75">
        <f>BY52*$C52</f>
        <v>0</v>
      </c>
      <c r="CA52" s="77"/>
      <c r="CB52" s="75">
        <f>CA52*$C52</f>
        <v>0</v>
      </c>
      <c r="CC52" s="77"/>
      <c r="CD52" s="75">
        <f>CC52*$C52</f>
        <v>0</v>
      </c>
      <c r="CE52" s="77"/>
      <c r="CF52" s="75">
        <f>CE52*$C52</f>
        <v>0</v>
      </c>
      <c r="CG52" s="77"/>
      <c r="CH52" s="75">
        <f>CG52*$C52</f>
        <v>0</v>
      </c>
      <c r="CI52" s="77"/>
      <c r="CJ52" s="75">
        <f>CI52*$C52</f>
        <v>0</v>
      </c>
      <c r="CK52" s="77"/>
      <c r="CL52" s="75">
        <f>CK52*$C52</f>
        <v>0</v>
      </c>
      <c r="CM52" s="77"/>
      <c r="CN52" s="75">
        <f>CM52*$C52</f>
        <v>0</v>
      </c>
      <c r="CO52" s="77"/>
      <c r="CP52" s="75">
        <f>CO52*$C52</f>
        <v>0</v>
      </c>
      <c r="CQ52" s="77"/>
      <c r="CR52" s="75">
        <f>CQ52*$C52</f>
        <v>0</v>
      </c>
      <c r="CS52" s="77"/>
      <c r="CT52" s="75">
        <f>CS52*$C52</f>
        <v>0</v>
      </c>
      <c r="CU52" s="77"/>
      <c r="CV52" s="75">
        <f>CU52*$C52</f>
        <v>0</v>
      </c>
      <c r="CW52" s="77"/>
      <c r="CX52" s="75">
        <f>CW52*$C52</f>
        <v>0</v>
      </c>
      <c r="CY52" s="77"/>
      <c r="CZ52" s="75">
        <f>CY52*$C52</f>
        <v>0</v>
      </c>
      <c r="DA52" s="77"/>
      <c r="DB52" s="75">
        <f>DA52*$C52</f>
        <v>0</v>
      </c>
      <c r="DC52" s="77"/>
      <c r="DD52" s="75">
        <f>DC52*$C52</f>
        <v>0</v>
      </c>
      <c r="DE52" s="77"/>
      <c r="DF52" s="75">
        <f>DE52*$C52</f>
        <v>0</v>
      </c>
      <c r="DG52" s="77"/>
      <c r="DH52" s="75">
        <f>DG52*$C52</f>
        <v>0</v>
      </c>
      <c r="DI52" s="77"/>
      <c r="DJ52" s="75">
        <f>DI52*$C52</f>
        <v>0</v>
      </c>
      <c r="DK52" s="77"/>
      <c r="DL52" s="75">
        <f>DK52*$C52</f>
        <v>0</v>
      </c>
      <c r="DM52" s="77"/>
      <c r="DN52" s="75">
        <f>DM52*$C52</f>
        <v>0</v>
      </c>
      <c r="DO52" s="77"/>
      <c r="DP52" s="75">
        <f>DO52*$C52</f>
        <v>0</v>
      </c>
      <c r="DQ52" s="77"/>
      <c r="DR52" s="75">
        <f>DQ52*$C52</f>
        <v>0</v>
      </c>
      <c r="DS52" s="77"/>
      <c r="DT52" s="78">
        <f>DS52*$C52</f>
        <v>0</v>
      </c>
    </row>
    <row r="53" spans="1:124" x14ac:dyDescent="0.35">
      <c r="A53" s="85" t="s">
        <v>1912</v>
      </c>
      <c r="B53" s="74" t="s">
        <v>2913</v>
      </c>
      <c r="C53" s="75">
        <f>Orçamento!$K$809</f>
        <v>90585.76</v>
      </c>
      <c r="D53" s="76">
        <f>ROUND($C$53/$C$72,5)</f>
        <v>5.4000000000000003E-3</v>
      </c>
      <c r="E53" s="77"/>
      <c r="F53" s="75">
        <f>E53*$C53</f>
        <v>0</v>
      </c>
      <c r="G53" s="77"/>
      <c r="H53" s="75">
        <f>G53*$C53</f>
        <v>0</v>
      </c>
      <c r="I53" s="77"/>
      <c r="J53" s="75">
        <f>I53*$C53</f>
        <v>0</v>
      </c>
      <c r="K53" s="77"/>
      <c r="L53" s="75">
        <f>K53*$C53</f>
        <v>0</v>
      </c>
      <c r="M53" s="77">
        <v>0.05</v>
      </c>
      <c r="N53" s="75">
        <f>M53*$C53</f>
        <v>4529.2879999999996</v>
      </c>
      <c r="O53" s="77">
        <v>0.05</v>
      </c>
      <c r="P53" s="75">
        <f>O53*$C53</f>
        <v>4529.2879999999996</v>
      </c>
      <c r="Q53" s="77">
        <v>0.1</v>
      </c>
      <c r="R53" s="75">
        <f>Q53*$C53</f>
        <v>9058.5759999999991</v>
      </c>
      <c r="S53" s="77">
        <v>0.1</v>
      </c>
      <c r="T53" s="75">
        <f>S53*$C53</f>
        <v>9058.5759999999991</v>
      </c>
      <c r="U53" s="77">
        <v>0.1</v>
      </c>
      <c r="V53" s="75">
        <f>U53*$C53</f>
        <v>9058.5759999999991</v>
      </c>
      <c r="W53" s="77">
        <v>0.15</v>
      </c>
      <c r="X53" s="75">
        <f>W53*$C53</f>
        <v>13587.864</v>
      </c>
      <c r="Y53" s="77">
        <v>0.15</v>
      </c>
      <c r="Z53" s="75">
        <f>Y53*$C53</f>
        <v>13587.864</v>
      </c>
      <c r="AA53" s="77">
        <v>0.05</v>
      </c>
      <c r="AB53" s="75">
        <f>AA53*$C53</f>
        <v>4529.2879999999996</v>
      </c>
      <c r="AC53" s="77">
        <v>0.05</v>
      </c>
      <c r="AD53" s="75">
        <f>AC53*$C53</f>
        <v>4529.2879999999996</v>
      </c>
      <c r="AE53" s="77">
        <v>0.05</v>
      </c>
      <c r="AF53" s="75">
        <f>AE53*$C53</f>
        <v>4529.2879999999996</v>
      </c>
      <c r="AG53" s="77">
        <v>0.05</v>
      </c>
      <c r="AH53" s="75">
        <f>AG53*$C53</f>
        <v>4529.2879999999996</v>
      </c>
      <c r="AI53" s="77">
        <v>0.05</v>
      </c>
      <c r="AJ53" s="75">
        <f>AI53*$C53</f>
        <v>4529.2879999999996</v>
      </c>
      <c r="AK53" s="77">
        <v>0.05</v>
      </c>
      <c r="AL53" s="75">
        <f>AK53*$C53</f>
        <v>4529.2879999999996</v>
      </c>
      <c r="AM53" s="77"/>
      <c r="AN53" s="75">
        <f>AM53*$C53</f>
        <v>0</v>
      </c>
      <c r="AO53" s="77"/>
      <c r="AP53" s="75">
        <f>AO53*$C53</f>
        <v>0</v>
      </c>
      <c r="AQ53" s="77"/>
      <c r="AR53" s="75">
        <f>AQ53*$C53</f>
        <v>0</v>
      </c>
      <c r="AS53" s="77"/>
      <c r="AT53" s="75">
        <f>AS53*$C53</f>
        <v>0</v>
      </c>
      <c r="AU53" s="77"/>
      <c r="AV53" s="75">
        <f>AU53*$C53</f>
        <v>0</v>
      </c>
      <c r="AW53" s="77"/>
      <c r="AX53" s="75">
        <f>AW53*$C53</f>
        <v>0</v>
      </c>
      <c r="AY53" s="77"/>
      <c r="AZ53" s="75">
        <f>AY53*$C53</f>
        <v>0</v>
      </c>
      <c r="BA53" s="77"/>
      <c r="BB53" s="75">
        <f>BA53*$C53</f>
        <v>0</v>
      </c>
      <c r="BC53" s="77"/>
      <c r="BD53" s="75">
        <f>BC53*$C53</f>
        <v>0</v>
      </c>
      <c r="BE53" s="77"/>
      <c r="BF53" s="75">
        <f>BE53*$C53</f>
        <v>0</v>
      </c>
      <c r="BG53" s="77"/>
      <c r="BH53" s="75">
        <f>BG53*$C53</f>
        <v>0</v>
      </c>
      <c r="BI53" s="77"/>
      <c r="BJ53" s="75">
        <f>BI53*$C53</f>
        <v>0</v>
      </c>
      <c r="BK53" s="77"/>
      <c r="BL53" s="75">
        <f>BK53*$C53</f>
        <v>0</v>
      </c>
      <c r="BM53" s="77"/>
      <c r="BN53" s="75">
        <f>BM53*$C53</f>
        <v>0</v>
      </c>
      <c r="BO53" s="77"/>
      <c r="BP53" s="75">
        <f>BO53*$C53</f>
        <v>0</v>
      </c>
      <c r="BQ53" s="77"/>
      <c r="BR53" s="75">
        <f>BQ53*$C53</f>
        <v>0</v>
      </c>
      <c r="BS53" s="77"/>
      <c r="BT53" s="75">
        <f>BS53*$C53</f>
        <v>0</v>
      </c>
      <c r="BU53" s="77"/>
      <c r="BV53" s="75">
        <f>BU53*$C53</f>
        <v>0</v>
      </c>
      <c r="BW53" s="77"/>
      <c r="BX53" s="75">
        <f>BW53*$C53</f>
        <v>0</v>
      </c>
      <c r="BY53" s="77"/>
      <c r="BZ53" s="75">
        <f>BY53*$C53</f>
        <v>0</v>
      </c>
      <c r="CA53" s="77"/>
      <c r="CB53" s="75">
        <f>CA53*$C53</f>
        <v>0</v>
      </c>
      <c r="CC53" s="77"/>
      <c r="CD53" s="75">
        <f>CC53*$C53</f>
        <v>0</v>
      </c>
      <c r="CE53" s="77"/>
      <c r="CF53" s="75">
        <f>CE53*$C53</f>
        <v>0</v>
      </c>
      <c r="CG53" s="77"/>
      <c r="CH53" s="75">
        <f>CG53*$C53</f>
        <v>0</v>
      </c>
      <c r="CI53" s="77"/>
      <c r="CJ53" s="75">
        <f>CI53*$C53</f>
        <v>0</v>
      </c>
      <c r="CK53" s="77"/>
      <c r="CL53" s="75">
        <f>CK53*$C53</f>
        <v>0</v>
      </c>
      <c r="CM53" s="77"/>
      <c r="CN53" s="75">
        <f>CM53*$C53</f>
        <v>0</v>
      </c>
      <c r="CO53" s="77"/>
      <c r="CP53" s="75">
        <f>CO53*$C53</f>
        <v>0</v>
      </c>
      <c r="CQ53" s="77"/>
      <c r="CR53" s="75">
        <f>CQ53*$C53</f>
        <v>0</v>
      </c>
      <c r="CS53" s="77"/>
      <c r="CT53" s="75">
        <f>CS53*$C53</f>
        <v>0</v>
      </c>
      <c r="CU53" s="77"/>
      <c r="CV53" s="75">
        <f>CU53*$C53</f>
        <v>0</v>
      </c>
      <c r="CW53" s="77"/>
      <c r="CX53" s="75">
        <f>CW53*$C53</f>
        <v>0</v>
      </c>
      <c r="CY53" s="77"/>
      <c r="CZ53" s="75">
        <f>CY53*$C53</f>
        <v>0</v>
      </c>
      <c r="DA53" s="77"/>
      <c r="DB53" s="75">
        <f>DA53*$C53</f>
        <v>0</v>
      </c>
      <c r="DC53" s="77"/>
      <c r="DD53" s="75">
        <f>DC53*$C53</f>
        <v>0</v>
      </c>
      <c r="DE53" s="77"/>
      <c r="DF53" s="75">
        <f>DE53*$C53</f>
        <v>0</v>
      </c>
      <c r="DG53" s="77"/>
      <c r="DH53" s="75">
        <f>DG53*$C53</f>
        <v>0</v>
      </c>
      <c r="DI53" s="77"/>
      <c r="DJ53" s="75">
        <f>DI53*$C53</f>
        <v>0</v>
      </c>
      <c r="DK53" s="77"/>
      <c r="DL53" s="75">
        <f>DK53*$C53</f>
        <v>0</v>
      </c>
      <c r="DM53" s="77"/>
      <c r="DN53" s="75">
        <f>DM53*$C53</f>
        <v>0</v>
      </c>
      <c r="DO53" s="77"/>
      <c r="DP53" s="75">
        <f>DO53*$C53</f>
        <v>0</v>
      </c>
      <c r="DQ53" s="77"/>
      <c r="DR53" s="75">
        <f>DQ53*$C53</f>
        <v>0</v>
      </c>
      <c r="DS53" s="77"/>
      <c r="DT53" s="78">
        <f>DS53*$C53</f>
        <v>0</v>
      </c>
    </row>
    <row r="54" spans="1:124" x14ac:dyDescent="0.35">
      <c r="A54" s="85" t="s">
        <v>1999</v>
      </c>
      <c r="B54" s="74" t="s">
        <v>2914</v>
      </c>
      <c r="C54" s="75">
        <f>Orçamento!$K$849</f>
        <v>127070.86</v>
      </c>
      <c r="D54" s="76">
        <f>ROUND($C$54/$C$72,5)</f>
        <v>7.5700000000000003E-3</v>
      </c>
      <c r="E54" s="77"/>
      <c r="F54" s="75">
        <f>E54*$C54</f>
        <v>0</v>
      </c>
      <c r="G54" s="77"/>
      <c r="H54" s="75">
        <f>G54*$C54</f>
        <v>0</v>
      </c>
      <c r="I54" s="77"/>
      <c r="J54" s="75">
        <f>I54*$C54</f>
        <v>0</v>
      </c>
      <c r="K54" s="77"/>
      <c r="L54" s="75">
        <f>K54*$C54</f>
        <v>0</v>
      </c>
      <c r="M54" s="77"/>
      <c r="N54" s="75">
        <f>M54*$C54</f>
        <v>0</v>
      </c>
      <c r="O54" s="77">
        <v>0.05</v>
      </c>
      <c r="P54" s="75">
        <f>O54*$C54</f>
        <v>6353.5430000000006</v>
      </c>
      <c r="Q54" s="77">
        <v>0.05</v>
      </c>
      <c r="R54" s="75">
        <f>Q54*$C54</f>
        <v>6353.5430000000006</v>
      </c>
      <c r="S54" s="77">
        <v>0.05</v>
      </c>
      <c r="T54" s="75">
        <f>S54*$C54</f>
        <v>6353.5430000000006</v>
      </c>
      <c r="U54" s="77">
        <v>0.1</v>
      </c>
      <c r="V54" s="75">
        <f>U54*$C54</f>
        <v>12707.086000000001</v>
      </c>
      <c r="W54" s="77">
        <v>0.1</v>
      </c>
      <c r="X54" s="75">
        <f>W54*$C54</f>
        <v>12707.086000000001</v>
      </c>
      <c r="Y54" s="77">
        <v>0.15</v>
      </c>
      <c r="Z54" s="75">
        <f>Y54*$C54</f>
        <v>19060.629000000001</v>
      </c>
      <c r="AA54" s="77">
        <v>0.15</v>
      </c>
      <c r="AB54" s="75">
        <f>AA54*$C54</f>
        <v>19060.629000000001</v>
      </c>
      <c r="AC54" s="77">
        <v>0.15</v>
      </c>
      <c r="AD54" s="75">
        <f>AC54*$C54</f>
        <v>19060.629000000001</v>
      </c>
      <c r="AE54" s="77">
        <v>0.1</v>
      </c>
      <c r="AF54" s="75">
        <f>AE54*$C54</f>
        <v>12707.086000000001</v>
      </c>
      <c r="AG54" s="77">
        <v>0.1</v>
      </c>
      <c r="AH54" s="75">
        <f>AG54*$C54</f>
        <v>12707.086000000001</v>
      </c>
      <c r="AI54" s="77"/>
      <c r="AJ54" s="75">
        <f>AI54*$C54</f>
        <v>0</v>
      </c>
      <c r="AK54" s="77"/>
      <c r="AL54" s="75">
        <f>AK54*$C54</f>
        <v>0</v>
      </c>
      <c r="AM54" s="77"/>
      <c r="AN54" s="75">
        <f>AM54*$C54</f>
        <v>0</v>
      </c>
      <c r="AO54" s="77"/>
      <c r="AP54" s="75">
        <f>AO54*$C54</f>
        <v>0</v>
      </c>
      <c r="AQ54" s="77"/>
      <c r="AR54" s="75">
        <f>AQ54*$C54</f>
        <v>0</v>
      </c>
      <c r="AS54" s="77"/>
      <c r="AT54" s="75">
        <f>AS54*$C54</f>
        <v>0</v>
      </c>
      <c r="AU54" s="77"/>
      <c r="AV54" s="75">
        <f>AU54*$C54</f>
        <v>0</v>
      </c>
      <c r="AW54" s="77"/>
      <c r="AX54" s="75">
        <f>AW54*$C54</f>
        <v>0</v>
      </c>
      <c r="AY54" s="77"/>
      <c r="AZ54" s="75">
        <f>AY54*$C54</f>
        <v>0</v>
      </c>
      <c r="BA54" s="77"/>
      <c r="BB54" s="75">
        <f>BA54*$C54</f>
        <v>0</v>
      </c>
      <c r="BC54" s="77"/>
      <c r="BD54" s="75">
        <f>BC54*$C54</f>
        <v>0</v>
      </c>
      <c r="BE54" s="77"/>
      <c r="BF54" s="75">
        <f>BE54*$C54</f>
        <v>0</v>
      </c>
      <c r="BG54" s="77"/>
      <c r="BH54" s="75">
        <f>BG54*$C54</f>
        <v>0</v>
      </c>
      <c r="BI54" s="77"/>
      <c r="BJ54" s="75">
        <f>BI54*$C54</f>
        <v>0</v>
      </c>
      <c r="BK54" s="77"/>
      <c r="BL54" s="75">
        <f>BK54*$C54</f>
        <v>0</v>
      </c>
      <c r="BM54" s="77"/>
      <c r="BN54" s="75">
        <f>BM54*$C54</f>
        <v>0</v>
      </c>
      <c r="BO54" s="77"/>
      <c r="BP54" s="75">
        <f>BO54*$C54</f>
        <v>0</v>
      </c>
      <c r="BQ54" s="77"/>
      <c r="BR54" s="75">
        <f>BQ54*$C54</f>
        <v>0</v>
      </c>
      <c r="BS54" s="77"/>
      <c r="BT54" s="75">
        <f>BS54*$C54</f>
        <v>0</v>
      </c>
      <c r="BU54" s="77"/>
      <c r="BV54" s="75">
        <f>BU54*$C54</f>
        <v>0</v>
      </c>
      <c r="BW54" s="77"/>
      <c r="BX54" s="75">
        <f>BW54*$C54</f>
        <v>0</v>
      </c>
      <c r="BY54" s="77"/>
      <c r="BZ54" s="75">
        <f>BY54*$C54</f>
        <v>0</v>
      </c>
      <c r="CA54" s="77"/>
      <c r="CB54" s="75">
        <f>CA54*$C54</f>
        <v>0</v>
      </c>
      <c r="CC54" s="77"/>
      <c r="CD54" s="75">
        <f>CC54*$C54</f>
        <v>0</v>
      </c>
      <c r="CE54" s="77"/>
      <c r="CF54" s="75">
        <f>CE54*$C54</f>
        <v>0</v>
      </c>
      <c r="CG54" s="77"/>
      <c r="CH54" s="75">
        <f>CG54*$C54</f>
        <v>0</v>
      </c>
      <c r="CI54" s="77"/>
      <c r="CJ54" s="75">
        <f>CI54*$C54</f>
        <v>0</v>
      </c>
      <c r="CK54" s="77"/>
      <c r="CL54" s="75">
        <f>CK54*$C54</f>
        <v>0</v>
      </c>
      <c r="CM54" s="77"/>
      <c r="CN54" s="75">
        <f>CM54*$C54</f>
        <v>0</v>
      </c>
      <c r="CO54" s="77"/>
      <c r="CP54" s="75">
        <f>CO54*$C54</f>
        <v>0</v>
      </c>
      <c r="CQ54" s="77"/>
      <c r="CR54" s="75">
        <f>CQ54*$C54</f>
        <v>0</v>
      </c>
      <c r="CS54" s="77"/>
      <c r="CT54" s="75">
        <f>CS54*$C54</f>
        <v>0</v>
      </c>
      <c r="CU54" s="77"/>
      <c r="CV54" s="75">
        <f>CU54*$C54</f>
        <v>0</v>
      </c>
      <c r="CW54" s="77"/>
      <c r="CX54" s="75">
        <f>CW54*$C54</f>
        <v>0</v>
      </c>
      <c r="CY54" s="77"/>
      <c r="CZ54" s="75">
        <f>CY54*$C54</f>
        <v>0</v>
      </c>
      <c r="DA54" s="77"/>
      <c r="DB54" s="75">
        <f>DA54*$C54</f>
        <v>0</v>
      </c>
      <c r="DC54" s="77"/>
      <c r="DD54" s="75">
        <f>DC54*$C54</f>
        <v>0</v>
      </c>
      <c r="DE54" s="77"/>
      <c r="DF54" s="75">
        <f>DE54*$C54</f>
        <v>0</v>
      </c>
      <c r="DG54" s="77"/>
      <c r="DH54" s="75">
        <f>DG54*$C54</f>
        <v>0</v>
      </c>
      <c r="DI54" s="77"/>
      <c r="DJ54" s="75">
        <f>DI54*$C54</f>
        <v>0</v>
      </c>
      <c r="DK54" s="77"/>
      <c r="DL54" s="75">
        <f>DK54*$C54</f>
        <v>0</v>
      </c>
      <c r="DM54" s="77"/>
      <c r="DN54" s="75">
        <f>DM54*$C54</f>
        <v>0</v>
      </c>
      <c r="DO54" s="77"/>
      <c r="DP54" s="75">
        <f>DO54*$C54</f>
        <v>0</v>
      </c>
      <c r="DQ54" s="77"/>
      <c r="DR54" s="75">
        <f>DQ54*$C54</f>
        <v>0</v>
      </c>
      <c r="DS54" s="77"/>
      <c r="DT54" s="78">
        <f>DS54*$C54</f>
        <v>0</v>
      </c>
    </row>
    <row r="55" spans="1:124" x14ac:dyDescent="0.35">
      <c r="A55" s="85" t="s">
        <v>2042</v>
      </c>
      <c r="B55" s="74" t="s">
        <v>2915</v>
      </c>
      <c r="C55" s="75">
        <f>Orçamento!$K$867</f>
        <v>109817.75</v>
      </c>
      <c r="D55" s="76">
        <f>ROUND($C$55/$C$72,5)</f>
        <v>6.5399999999999998E-3</v>
      </c>
      <c r="E55" s="77"/>
      <c r="F55" s="75">
        <f>E55*$C55</f>
        <v>0</v>
      </c>
      <c r="G55" s="77"/>
      <c r="H55" s="75">
        <f>G55*$C55</f>
        <v>0</v>
      </c>
      <c r="I55" s="77"/>
      <c r="J55" s="75">
        <f>I55*$C55</f>
        <v>0</v>
      </c>
      <c r="K55" s="77"/>
      <c r="L55" s="75">
        <f>K55*$C55</f>
        <v>0</v>
      </c>
      <c r="M55" s="77">
        <v>0.05</v>
      </c>
      <c r="N55" s="75">
        <f>M55*$C55</f>
        <v>5490.8875000000007</v>
      </c>
      <c r="O55" s="77">
        <v>0.1</v>
      </c>
      <c r="P55" s="75">
        <f>O55*$C55</f>
        <v>10981.775000000001</v>
      </c>
      <c r="Q55" s="77">
        <v>0.1</v>
      </c>
      <c r="R55" s="75">
        <f>Q55*$C55</f>
        <v>10981.775000000001</v>
      </c>
      <c r="S55" s="77">
        <v>0.1</v>
      </c>
      <c r="T55" s="75">
        <f>S55*$C55</f>
        <v>10981.775000000001</v>
      </c>
      <c r="U55" s="77">
        <v>0.1</v>
      </c>
      <c r="V55" s="75">
        <f>U55*$C55</f>
        <v>10981.775000000001</v>
      </c>
      <c r="W55" s="77">
        <v>0.1</v>
      </c>
      <c r="X55" s="75">
        <f>W55*$C55</f>
        <v>10981.775000000001</v>
      </c>
      <c r="Y55" s="77">
        <v>0.05</v>
      </c>
      <c r="Z55" s="75">
        <f>Y55*$C55</f>
        <v>5490.8875000000007</v>
      </c>
      <c r="AA55" s="77">
        <v>0.05</v>
      </c>
      <c r="AB55" s="75">
        <f>AA55*$C55</f>
        <v>5490.8875000000007</v>
      </c>
      <c r="AC55" s="77">
        <v>0.05</v>
      </c>
      <c r="AD55" s="75">
        <f>AC55*$C55</f>
        <v>5490.8875000000007</v>
      </c>
      <c r="AE55" s="77">
        <v>0.05</v>
      </c>
      <c r="AF55" s="75">
        <f>AE55*$C55</f>
        <v>5490.8875000000007</v>
      </c>
      <c r="AG55" s="77">
        <v>0.05</v>
      </c>
      <c r="AH55" s="75">
        <f>AG55*$C55</f>
        <v>5490.8875000000007</v>
      </c>
      <c r="AI55" s="77">
        <v>0.05</v>
      </c>
      <c r="AJ55" s="75">
        <f>AI55*$C55</f>
        <v>5490.8875000000007</v>
      </c>
      <c r="AK55" s="77">
        <v>0.05</v>
      </c>
      <c r="AL55" s="75">
        <f>AK55*$C55</f>
        <v>5490.8875000000007</v>
      </c>
      <c r="AM55" s="77">
        <v>0.05</v>
      </c>
      <c r="AN55" s="75">
        <f>AM55*$C55</f>
        <v>5490.8875000000007</v>
      </c>
      <c r="AO55" s="77"/>
      <c r="AP55" s="75">
        <f>AO55*$C55</f>
        <v>0</v>
      </c>
      <c r="AQ55" s="77">
        <v>0.05</v>
      </c>
      <c r="AR55" s="75">
        <f>AQ55*$C55</f>
        <v>5490.8875000000007</v>
      </c>
      <c r="AS55" s="77"/>
      <c r="AT55" s="75">
        <f>AS55*$C55</f>
        <v>0</v>
      </c>
      <c r="AU55" s="77"/>
      <c r="AV55" s="75">
        <f>AU55*$C55</f>
        <v>0</v>
      </c>
      <c r="AW55" s="77"/>
      <c r="AX55" s="75">
        <f>AW55*$C55</f>
        <v>0</v>
      </c>
      <c r="AY55" s="77"/>
      <c r="AZ55" s="75">
        <f>AY55*$C55</f>
        <v>0</v>
      </c>
      <c r="BA55" s="77"/>
      <c r="BB55" s="75">
        <f>BA55*$C55</f>
        <v>0</v>
      </c>
      <c r="BC55" s="77"/>
      <c r="BD55" s="75">
        <f>BC55*$C55</f>
        <v>0</v>
      </c>
      <c r="BE55" s="77"/>
      <c r="BF55" s="75">
        <f>BE55*$C55</f>
        <v>0</v>
      </c>
      <c r="BG55" s="77"/>
      <c r="BH55" s="75">
        <f>BG55*$C55</f>
        <v>0</v>
      </c>
      <c r="BI55" s="77"/>
      <c r="BJ55" s="75">
        <f>BI55*$C55</f>
        <v>0</v>
      </c>
      <c r="BK55" s="77"/>
      <c r="BL55" s="75">
        <f>BK55*$C55</f>
        <v>0</v>
      </c>
      <c r="BM55" s="77"/>
      <c r="BN55" s="75">
        <f>BM55*$C55</f>
        <v>0</v>
      </c>
      <c r="BO55" s="77"/>
      <c r="BP55" s="75">
        <f>BO55*$C55</f>
        <v>0</v>
      </c>
      <c r="BQ55" s="77"/>
      <c r="BR55" s="75">
        <f>BQ55*$C55</f>
        <v>0</v>
      </c>
      <c r="BS55" s="77"/>
      <c r="BT55" s="75">
        <f>BS55*$C55</f>
        <v>0</v>
      </c>
      <c r="BU55" s="77"/>
      <c r="BV55" s="75">
        <f>BU55*$C55</f>
        <v>0</v>
      </c>
      <c r="BW55" s="77"/>
      <c r="BX55" s="75">
        <f>BW55*$C55</f>
        <v>0</v>
      </c>
      <c r="BY55" s="77"/>
      <c r="BZ55" s="75">
        <f>BY55*$C55</f>
        <v>0</v>
      </c>
      <c r="CA55" s="77"/>
      <c r="CB55" s="75">
        <f>CA55*$C55</f>
        <v>0</v>
      </c>
      <c r="CC55" s="77"/>
      <c r="CD55" s="75">
        <f>CC55*$C55</f>
        <v>0</v>
      </c>
      <c r="CE55" s="77"/>
      <c r="CF55" s="75">
        <f>CE55*$C55</f>
        <v>0</v>
      </c>
      <c r="CG55" s="77"/>
      <c r="CH55" s="75">
        <f>CG55*$C55</f>
        <v>0</v>
      </c>
      <c r="CI55" s="77"/>
      <c r="CJ55" s="75">
        <f>CI55*$C55</f>
        <v>0</v>
      </c>
      <c r="CK55" s="77"/>
      <c r="CL55" s="75">
        <f>CK55*$C55</f>
        <v>0</v>
      </c>
      <c r="CM55" s="77"/>
      <c r="CN55" s="75">
        <f>CM55*$C55</f>
        <v>0</v>
      </c>
      <c r="CO55" s="77"/>
      <c r="CP55" s="75">
        <f>CO55*$C55</f>
        <v>0</v>
      </c>
      <c r="CQ55" s="77"/>
      <c r="CR55" s="75">
        <f>CQ55*$C55</f>
        <v>0</v>
      </c>
      <c r="CS55" s="77"/>
      <c r="CT55" s="75">
        <f>CS55*$C55</f>
        <v>0</v>
      </c>
      <c r="CU55" s="77"/>
      <c r="CV55" s="75">
        <f>CU55*$C55</f>
        <v>0</v>
      </c>
      <c r="CW55" s="77"/>
      <c r="CX55" s="75">
        <f>CW55*$C55</f>
        <v>0</v>
      </c>
      <c r="CY55" s="77"/>
      <c r="CZ55" s="75">
        <f>CY55*$C55</f>
        <v>0</v>
      </c>
      <c r="DA55" s="77"/>
      <c r="DB55" s="75">
        <f>DA55*$C55</f>
        <v>0</v>
      </c>
      <c r="DC55" s="77"/>
      <c r="DD55" s="75">
        <f>DC55*$C55</f>
        <v>0</v>
      </c>
      <c r="DE55" s="77"/>
      <c r="DF55" s="75">
        <f>DE55*$C55</f>
        <v>0</v>
      </c>
      <c r="DG55" s="77"/>
      <c r="DH55" s="75">
        <f>DG55*$C55</f>
        <v>0</v>
      </c>
      <c r="DI55" s="77"/>
      <c r="DJ55" s="75">
        <f>DI55*$C55</f>
        <v>0</v>
      </c>
      <c r="DK55" s="77"/>
      <c r="DL55" s="75">
        <f>DK55*$C55</f>
        <v>0</v>
      </c>
      <c r="DM55" s="77"/>
      <c r="DN55" s="75">
        <f>DM55*$C55</f>
        <v>0</v>
      </c>
      <c r="DO55" s="77"/>
      <c r="DP55" s="75">
        <f>DO55*$C55</f>
        <v>0</v>
      </c>
      <c r="DQ55" s="77"/>
      <c r="DR55" s="75">
        <f>DQ55*$C55</f>
        <v>0</v>
      </c>
      <c r="DS55" s="77"/>
      <c r="DT55" s="78">
        <f>DS55*$C55</f>
        <v>0</v>
      </c>
    </row>
    <row r="56" spans="1:124" x14ac:dyDescent="0.35">
      <c r="A56" s="85" t="s">
        <v>2129</v>
      </c>
      <c r="B56" s="74" t="s">
        <v>2916</v>
      </c>
      <c r="C56" s="75">
        <f>Orçamento!$K$911</f>
        <v>104877.79999999999</v>
      </c>
      <c r="D56" s="76">
        <f>ROUND($C$56/$C$72,5)</f>
        <v>6.2500000000000003E-3</v>
      </c>
      <c r="E56" s="77"/>
      <c r="F56" s="75">
        <f>E56*$C56</f>
        <v>0</v>
      </c>
      <c r="G56" s="77"/>
      <c r="H56" s="75">
        <f>G56*$C56</f>
        <v>0</v>
      </c>
      <c r="I56" s="77"/>
      <c r="J56" s="75">
        <f>I56*$C56</f>
        <v>0</v>
      </c>
      <c r="K56" s="77"/>
      <c r="L56" s="75">
        <f>K56*$C56</f>
        <v>0</v>
      </c>
      <c r="M56" s="77"/>
      <c r="N56" s="75">
        <f>M56*$C56</f>
        <v>0</v>
      </c>
      <c r="O56" s="77"/>
      <c r="P56" s="75">
        <f>O56*$C56</f>
        <v>0</v>
      </c>
      <c r="Q56" s="77"/>
      <c r="R56" s="75">
        <f>Q56*$C56</f>
        <v>0</v>
      </c>
      <c r="S56" s="77"/>
      <c r="T56" s="75">
        <f>S56*$C56</f>
        <v>0</v>
      </c>
      <c r="U56" s="77"/>
      <c r="V56" s="75">
        <f>U56*$C56</f>
        <v>0</v>
      </c>
      <c r="W56" s="77"/>
      <c r="X56" s="75">
        <f>W56*$C56</f>
        <v>0</v>
      </c>
      <c r="Y56" s="77"/>
      <c r="Z56" s="75">
        <f>Y56*$C56</f>
        <v>0</v>
      </c>
      <c r="AA56" s="77"/>
      <c r="AB56" s="75">
        <f>AA56*$C56</f>
        <v>0</v>
      </c>
      <c r="AC56" s="77"/>
      <c r="AD56" s="75">
        <f>AC56*$C56</f>
        <v>0</v>
      </c>
      <c r="AE56" s="77"/>
      <c r="AF56" s="75">
        <f>AE56*$C56</f>
        <v>0</v>
      </c>
      <c r="AG56" s="77"/>
      <c r="AH56" s="75">
        <f>AG56*$C56</f>
        <v>0</v>
      </c>
      <c r="AI56" s="77"/>
      <c r="AJ56" s="75">
        <f>AI56*$C56</f>
        <v>0</v>
      </c>
      <c r="AK56" s="77"/>
      <c r="AL56" s="75">
        <f>AK56*$C56</f>
        <v>0</v>
      </c>
      <c r="AM56" s="77"/>
      <c r="AN56" s="75">
        <f>AM56*$C56</f>
        <v>0</v>
      </c>
      <c r="AO56" s="77">
        <v>0.1</v>
      </c>
      <c r="AP56" s="75">
        <f>AO56*$C56</f>
        <v>10487.779999999999</v>
      </c>
      <c r="AQ56" s="77">
        <v>0.25</v>
      </c>
      <c r="AR56" s="75">
        <f>AQ56*$C56</f>
        <v>26219.449999999997</v>
      </c>
      <c r="AS56" s="77">
        <v>0.25</v>
      </c>
      <c r="AT56" s="75">
        <f>AS56*$C56</f>
        <v>26219.449999999997</v>
      </c>
      <c r="AU56" s="77">
        <v>0.4</v>
      </c>
      <c r="AV56" s="75">
        <f>AU56*$C56</f>
        <v>41951.119999999995</v>
      </c>
      <c r="AW56" s="77"/>
      <c r="AX56" s="75">
        <f>AW56*$C56</f>
        <v>0</v>
      </c>
      <c r="AY56" s="77"/>
      <c r="AZ56" s="75">
        <f>AY56*$C56</f>
        <v>0</v>
      </c>
      <c r="BA56" s="77"/>
      <c r="BB56" s="75">
        <f>BA56*$C56</f>
        <v>0</v>
      </c>
      <c r="BC56" s="77"/>
      <c r="BD56" s="75">
        <f>BC56*$C56</f>
        <v>0</v>
      </c>
      <c r="BE56" s="77"/>
      <c r="BF56" s="75">
        <f>BE56*$C56</f>
        <v>0</v>
      </c>
      <c r="BG56" s="77"/>
      <c r="BH56" s="75">
        <f>BG56*$C56</f>
        <v>0</v>
      </c>
      <c r="BI56" s="77"/>
      <c r="BJ56" s="75">
        <f>BI56*$C56</f>
        <v>0</v>
      </c>
      <c r="BK56" s="77"/>
      <c r="BL56" s="75">
        <f>BK56*$C56</f>
        <v>0</v>
      </c>
      <c r="BM56" s="77"/>
      <c r="BN56" s="75">
        <f>BM56*$C56</f>
        <v>0</v>
      </c>
      <c r="BO56" s="77"/>
      <c r="BP56" s="75">
        <f>BO56*$C56</f>
        <v>0</v>
      </c>
      <c r="BQ56" s="77"/>
      <c r="BR56" s="75">
        <f>BQ56*$C56</f>
        <v>0</v>
      </c>
      <c r="BS56" s="77"/>
      <c r="BT56" s="75">
        <f>BS56*$C56</f>
        <v>0</v>
      </c>
      <c r="BU56" s="77"/>
      <c r="BV56" s="75">
        <f>BU56*$C56</f>
        <v>0</v>
      </c>
      <c r="BW56" s="77"/>
      <c r="BX56" s="75">
        <f>BW56*$C56</f>
        <v>0</v>
      </c>
      <c r="BY56" s="77"/>
      <c r="BZ56" s="75">
        <f>BY56*$C56</f>
        <v>0</v>
      </c>
      <c r="CA56" s="77"/>
      <c r="CB56" s="75">
        <f>CA56*$C56</f>
        <v>0</v>
      </c>
      <c r="CC56" s="77"/>
      <c r="CD56" s="75">
        <f>CC56*$C56</f>
        <v>0</v>
      </c>
      <c r="CE56" s="77"/>
      <c r="CF56" s="75">
        <f>CE56*$C56</f>
        <v>0</v>
      </c>
      <c r="CG56" s="77"/>
      <c r="CH56" s="75">
        <f>CG56*$C56</f>
        <v>0</v>
      </c>
      <c r="CI56" s="77"/>
      <c r="CJ56" s="75">
        <f>CI56*$C56</f>
        <v>0</v>
      </c>
      <c r="CK56" s="77"/>
      <c r="CL56" s="75">
        <f>CK56*$C56</f>
        <v>0</v>
      </c>
      <c r="CM56" s="77"/>
      <c r="CN56" s="75">
        <f>CM56*$C56</f>
        <v>0</v>
      </c>
      <c r="CO56" s="77"/>
      <c r="CP56" s="75">
        <f>CO56*$C56</f>
        <v>0</v>
      </c>
      <c r="CQ56" s="77"/>
      <c r="CR56" s="75">
        <f>CQ56*$C56</f>
        <v>0</v>
      </c>
      <c r="CS56" s="77"/>
      <c r="CT56" s="75">
        <f>CS56*$C56</f>
        <v>0</v>
      </c>
      <c r="CU56" s="77"/>
      <c r="CV56" s="75">
        <f>CU56*$C56</f>
        <v>0</v>
      </c>
      <c r="CW56" s="77"/>
      <c r="CX56" s="75">
        <f>CW56*$C56</f>
        <v>0</v>
      </c>
      <c r="CY56" s="77"/>
      <c r="CZ56" s="75">
        <f>CY56*$C56</f>
        <v>0</v>
      </c>
      <c r="DA56" s="77"/>
      <c r="DB56" s="75">
        <f>DA56*$C56</f>
        <v>0</v>
      </c>
      <c r="DC56" s="77"/>
      <c r="DD56" s="75">
        <f>DC56*$C56</f>
        <v>0</v>
      </c>
      <c r="DE56" s="77"/>
      <c r="DF56" s="75">
        <f>DE56*$C56</f>
        <v>0</v>
      </c>
      <c r="DG56" s="77"/>
      <c r="DH56" s="75">
        <f>DG56*$C56</f>
        <v>0</v>
      </c>
      <c r="DI56" s="77"/>
      <c r="DJ56" s="75">
        <f>DI56*$C56</f>
        <v>0</v>
      </c>
      <c r="DK56" s="77"/>
      <c r="DL56" s="75">
        <f>DK56*$C56</f>
        <v>0</v>
      </c>
      <c r="DM56" s="77"/>
      <c r="DN56" s="75">
        <f>DM56*$C56</f>
        <v>0</v>
      </c>
      <c r="DO56" s="77"/>
      <c r="DP56" s="75">
        <f>DO56*$C56</f>
        <v>0</v>
      </c>
      <c r="DQ56" s="77"/>
      <c r="DR56" s="75">
        <f>DQ56*$C56</f>
        <v>0</v>
      </c>
      <c r="DS56" s="77"/>
      <c r="DT56" s="78">
        <f>DS56*$C56</f>
        <v>0</v>
      </c>
    </row>
    <row r="57" spans="1:124" x14ac:dyDescent="0.35">
      <c r="A57" s="85" t="s">
        <v>2183</v>
      </c>
      <c r="B57" s="74" t="s">
        <v>2917</v>
      </c>
      <c r="C57" s="75">
        <f>Orçamento!$K$944</f>
        <v>4378.1000000000004</v>
      </c>
      <c r="D57" s="76">
        <f>ROUND($C$57/$C$72,5)</f>
        <v>2.5999999999999998E-4</v>
      </c>
      <c r="E57" s="77"/>
      <c r="F57" s="75">
        <f>E57*$C57</f>
        <v>0</v>
      </c>
      <c r="G57" s="77"/>
      <c r="H57" s="75">
        <f>G57*$C57</f>
        <v>0</v>
      </c>
      <c r="I57" s="77"/>
      <c r="J57" s="75">
        <f>I57*$C57</f>
        <v>0</v>
      </c>
      <c r="K57" s="77"/>
      <c r="L57" s="75">
        <f>K57*$C57</f>
        <v>0</v>
      </c>
      <c r="M57" s="77"/>
      <c r="N57" s="75">
        <f>M57*$C57</f>
        <v>0</v>
      </c>
      <c r="O57" s="77"/>
      <c r="P57" s="75">
        <f>O57*$C57</f>
        <v>0</v>
      </c>
      <c r="Q57" s="77"/>
      <c r="R57" s="75">
        <f>Q57*$C57</f>
        <v>0</v>
      </c>
      <c r="S57" s="77"/>
      <c r="T57" s="75">
        <f>S57*$C57</f>
        <v>0</v>
      </c>
      <c r="U57" s="77">
        <v>0.25</v>
      </c>
      <c r="V57" s="75">
        <f>U57*$C57</f>
        <v>1094.5250000000001</v>
      </c>
      <c r="W57" s="77">
        <v>0.5</v>
      </c>
      <c r="X57" s="75">
        <f>W57*$C57</f>
        <v>2189.0500000000002</v>
      </c>
      <c r="Y57" s="77">
        <v>0.25</v>
      </c>
      <c r="Z57" s="75">
        <f>Y57*$C57</f>
        <v>1094.5250000000001</v>
      </c>
      <c r="AA57" s="77"/>
      <c r="AB57" s="75">
        <f>AA57*$C57</f>
        <v>0</v>
      </c>
      <c r="AC57" s="77"/>
      <c r="AD57" s="75">
        <f>AC57*$C57</f>
        <v>0</v>
      </c>
      <c r="AE57" s="77"/>
      <c r="AF57" s="75">
        <f>AE57*$C57</f>
        <v>0</v>
      </c>
      <c r="AG57" s="77"/>
      <c r="AH57" s="75">
        <f>AG57*$C57</f>
        <v>0</v>
      </c>
      <c r="AI57" s="77"/>
      <c r="AJ57" s="75">
        <f>AI57*$C57</f>
        <v>0</v>
      </c>
      <c r="AK57" s="77"/>
      <c r="AL57" s="75">
        <f>AK57*$C57</f>
        <v>0</v>
      </c>
      <c r="AM57" s="77"/>
      <c r="AN57" s="75">
        <f>AM57*$C57</f>
        <v>0</v>
      </c>
      <c r="AO57" s="77"/>
      <c r="AP57" s="75">
        <f>AO57*$C57</f>
        <v>0</v>
      </c>
      <c r="AQ57" s="77"/>
      <c r="AR57" s="75">
        <f>AQ57*$C57</f>
        <v>0</v>
      </c>
      <c r="AS57" s="77"/>
      <c r="AT57" s="75">
        <f>AS57*$C57</f>
        <v>0</v>
      </c>
      <c r="AU57" s="77"/>
      <c r="AV57" s="75">
        <f>AU57*$C57</f>
        <v>0</v>
      </c>
      <c r="AW57" s="77"/>
      <c r="AX57" s="75">
        <f>AW57*$C57</f>
        <v>0</v>
      </c>
      <c r="AY57" s="77"/>
      <c r="AZ57" s="75">
        <f>AY57*$C57</f>
        <v>0</v>
      </c>
      <c r="BA57" s="77"/>
      <c r="BB57" s="75">
        <f>BA57*$C57</f>
        <v>0</v>
      </c>
      <c r="BC57" s="77"/>
      <c r="BD57" s="75">
        <f>BC57*$C57</f>
        <v>0</v>
      </c>
      <c r="BE57" s="77"/>
      <c r="BF57" s="75">
        <f>BE57*$C57</f>
        <v>0</v>
      </c>
      <c r="BG57" s="77"/>
      <c r="BH57" s="75">
        <f>BG57*$C57</f>
        <v>0</v>
      </c>
      <c r="BI57" s="77"/>
      <c r="BJ57" s="75">
        <f>BI57*$C57</f>
        <v>0</v>
      </c>
      <c r="BK57" s="77"/>
      <c r="BL57" s="75">
        <f>BK57*$C57</f>
        <v>0</v>
      </c>
      <c r="BM57" s="77"/>
      <c r="BN57" s="75">
        <f>BM57*$C57</f>
        <v>0</v>
      </c>
      <c r="BO57" s="77"/>
      <c r="BP57" s="75">
        <f>BO57*$C57</f>
        <v>0</v>
      </c>
      <c r="BQ57" s="77"/>
      <c r="BR57" s="75">
        <f>BQ57*$C57</f>
        <v>0</v>
      </c>
      <c r="BS57" s="77"/>
      <c r="BT57" s="75">
        <f>BS57*$C57</f>
        <v>0</v>
      </c>
      <c r="BU57" s="77"/>
      <c r="BV57" s="75">
        <f>BU57*$C57</f>
        <v>0</v>
      </c>
      <c r="BW57" s="77"/>
      <c r="BX57" s="75">
        <f>BW57*$C57</f>
        <v>0</v>
      </c>
      <c r="BY57" s="77"/>
      <c r="BZ57" s="75">
        <f>BY57*$C57</f>
        <v>0</v>
      </c>
      <c r="CA57" s="77"/>
      <c r="CB57" s="75">
        <f>CA57*$C57</f>
        <v>0</v>
      </c>
      <c r="CC57" s="77"/>
      <c r="CD57" s="75">
        <f>CC57*$C57</f>
        <v>0</v>
      </c>
      <c r="CE57" s="77"/>
      <c r="CF57" s="75">
        <f>CE57*$C57</f>
        <v>0</v>
      </c>
      <c r="CG57" s="77"/>
      <c r="CH57" s="75">
        <f>CG57*$C57</f>
        <v>0</v>
      </c>
      <c r="CI57" s="77"/>
      <c r="CJ57" s="75">
        <f>CI57*$C57</f>
        <v>0</v>
      </c>
      <c r="CK57" s="77"/>
      <c r="CL57" s="75">
        <f>CK57*$C57</f>
        <v>0</v>
      </c>
      <c r="CM57" s="77"/>
      <c r="CN57" s="75">
        <f>CM57*$C57</f>
        <v>0</v>
      </c>
      <c r="CO57" s="77"/>
      <c r="CP57" s="75">
        <f>CO57*$C57</f>
        <v>0</v>
      </c>
      <c r="CQ57" s="77"/>
      <c r="CR57" s="75">
        <f>CQ57*$C57</f>
        <v>0</v>
      </c>
      <c r="CS57" s="77"/>
      <c r="CT57" s="75">
        <f>CS57*$C57</f>
        <v>0</v>
      </c>
      <c r="CU57" s="77"/>
      <c r="CV57" s="75">
        <f>CU57*$C57</f>
        <v>0</v>
      </c>
      <c r="CW57" s="77"/>
      <c r="CX57" s="75">
        <f>CW57*$C57</f>
        <v>0</v>
      </c>
      <c r="CY57" s="77"/>
      <c r="CZ57" s="75">
        <f>CY57*$C57</f>
        <v>0</v>
      </c>
      <c r="DA57" s="77"/>
      <c r="DB57" s="75">
        <f>DA57*$C57</f>
        <v>0</v>
      </c>
      <c r="DC57" s="77"/>
      <c r="DD57" s="75">
        <f>DC57*$C57</f>
        <v>0</v>
      </c>
      <c r="DE57" s="77"/>
      <c r="DF57" s="75">
        <f>DE57*$C57</f>
        <v>0</v>
      </c>
      <c r="DG57" s="77"/>
      <c r="DH57" s="75">
        <f>DG57*$C57</f>
        <v>0</v>
      </c>
      <c r="DI57" s="77"/>
      <c r="DJ57" s="75">
        <f>DI57*$C57</f>
        <v>0</v>
      </c>
      <c r="DK57" s="77"/>
      <c r="DL57" s="75">
        <f>DK57*$C57</f>
        <v>0</v>
      </c>
      <c r="DM57" s="77"/>
      <c r="DN57" s="75">
        <f>DM57*$C57</f>
        <v>0</v>
      </c>
      <c r="DO57" s="77"/>
      <c r="DP57" s="75">
        <f>DO57*$C57</f>
        <v>0</v>
      </c>
      <c r="DQ57" s="77"/>
      <c r="DR57" s="75">
        <f>DQ57*$C57</f>
        <v>0</v>
      </c>
      <c r="DS57" s="77"/>
      <c r="DT57" s="78">
        <f>DS57*$C57</f>
        <v>0</v>
      </c>
    </row>
    <row r="58" spans="1:124" x14ac:dyDescent="0.35">
      <c r="A58" s="85" t="s">
        <v>2195</v>
      </c>
      <c r="B58" s="74" t="s">
        <v>2918</v>
      </c>
      <c r="C58" s="75">
        <f>Orçamento!$K$954</f>
        <v>197090.25</v>
      </c>
      <c r="D58" s="76">
        <f>ROUND($C$58/$C$72,5)</f>
        <v>1.174E-2</v>
      </c>
      <c r="E58" s="77"/>
      <c r="F58" s="75">
        <f>E58*$C58</f>
        <v>0</v>
      </c>
      <c r="G58" s="77"/>
      <c r="H58" s="75">
        <f>G58*$C58</f>
        <v>0</v>
      </c>
      <c r="I58" s="77"/>
      <c r="J58" s="75">
        <f>I58*$C58</f>
        <v>0</v>
      </c>
      <c r="K58" s="77"/>
      <c r="L58" s="75">
        <f>K58*$C58</f>
        <v>0</v>
      </c>
      <c r="M58" s="77">
        <v>0.05</v>
      </c>
      <c r="N58" s="75">
        <f>M58*$C58</f>
        <v>9854.5125000000007</v>
      </c>
      <c r="O58" s="77">
        <v>0.05</v>
      </c>
      <c r="P58" s="75">
        <f>O58*$C58</f>
        <v>9854.5125000000007</v>
      </c>
      <c r="Q58" s="77">
        <v>0.05</v>
      </c>
      <c r="R58" s="75">
        <f>Q58*$C58</f>
        <v>9854.5125000000007</v>
      </c>
      <c r="S58" s="77">
        <v>0.05</v>
      </c>
      <c r="T58" s="75">
        <f>S58*$C58</f>
        <v>9854.5125000000007</v>
      </c>
      <c r="U58" s="77">
        <v>0.05</v>
      </c>
      <c r="V58" s="75">
        <f>U58*$C58</f>
        <v>9854.5125000000007</v>
      </c>
      <c r="W58" s="77">
        <v>0.05</v>
      </c>
      <c r="X58" s="75">
        <f>W58*$C58</f>
        <v>9854.5125000000007</v>
      </c>
      <c r="Y58" s="77">
        <v>0.05</v>
      </c>
      <c r="Z58" s="75">
        <f>Y58*$C58</f>
        <v>9854.5125000000007</v>
      </c>
      <c r="AA58" s="77">
        <v>0.1</v>
      </c>
      <c r="AB58" s="75">
        <f>AA58*$C58</f>
        <v>19709.025000000001</v>
      </c>
      <c r="AC58" s="77">
        <v>0.1</v>
      </c>
      <c r="AD58" s="75">
        <f>AC58*$C58</f>
        <v>19709.025000000001</v>
      </c>
      <c r="AE58" s="77">
        <v>0.1</v>
      </c>
      <c r="AF58" s="75">
        <f>AE58*$C58</f>
        <v>19709.025000000001</v>
      </c>
      <c r="AG58" s="77">
        <v>0.1</v>
      </c>
      <c r="AH58" s="75">
        <f>AG58*$C58</f>
        <v>19709.025000000001</v>
      </c>
      <c r="AI58" s="77">
        <v>0.1</v>
      </c>
      <c r="AJ58" s="75">
        <f>AI58*$C58</f>
        <v>19709.025000000001</v>
      </c>
      <c r="AK58" s="77">
        <v>0.1</v>
      </c>
      <c r="AL58" s="75">
        <f>AK58*$C58</f>
        <v>19709.025000000001</v>
      </c>
      <c r="AM58" s="77">
        <v>0.05</v>
      </c>
      <c r="AN58" s="75">
        <f>AM58*$C58</f>
        <v>9854.5125000000007</v>
      </c>
      <c r="AO58" s="77"/>
      <c r="AP58" s="75">
        <f>AO58*$C58</f>
        <v>0</v>
      </c>
      <c r="AQ58" s="77"/>
      <c r="AR58" s="75">
        <f>AQ58*$C58</f>
        <v>0</v>
      </c>
      <c r="AS58" s="77"/>
      <c r="AT58" s="75">
        <f>AS58*$C58</f>
        <v>0</v>
      </c>
      <c r="AU58" s="77"/>
      <c r="AV58" s="75">
        <f>AU58*$C58</f>
        <v>0</v>
      </c>
      <c r="AW58" s="77"/>
      <c r="AX58" s="75">
        <f>AW58*$C58</f>
        <v>0</v>
      </c>
      <c r="AY58" s="77"/>
      <c r="AZ58" s="75">
        <f>AY58*$C58</f>
        <v>0</v>
      </c>
      <c r="BA58" s="77"/>
      <c r="BB58" s="75">
        <f>BA58*$C58</f>
        <v>0</v>
      </c>
      <c r="BC58" s="77"/>
      <c r="BD58" s="75">
        <f>BC58*$C58</f>
        <v>0</v>
      </c>
      <c r="BE58" s="77"/>
      <c r="BF58" s="75">
        <f>BE58*$C58</f>
        <v>0</v>
      </c>
      <c r="BG58" s="77"/>
      <c r="BH58" s="75">
        <f>BG58*$C58</f>
        <v>0</v>
      </c>
      <c r="BI58" s="77"/>
      <c r="BJ58" s="75">
        <f>BI58*$C58</f>
        <v>0</v>
      </c>
      <c r="BK58" s="77"/>
      <c r="BL58" s="75">
        <f>BK58*$C58</f>
        <v>0</v>
      </c>
      <c r="BM58" s="77"/>
      <c r="BN58" s="75">
        <f>BM58*$C58</f>
        <v>0</v>
      </c>
      <c r="BO58" s="77"/>
      <c r="BP58" s="75">
        <f>BO58*$C58</f>
        <v>0</v>
      </c>
      <c r="BQ58" s="77"/>
      <c r="BR58" s="75">
        <f>BQ58*$C58</f>
        <v>0</v>
      </c>
      <c r="BS58" s="77"/>
      <c r="BT58" s="75">
        <f>BS58*$C58</f>
        <v>0</v>
      </c>
      <c r="BU58" s="77"/>
      <c r="BV58" s="75">
        <f>BU58*$C58</f>
        <v>0</v>
      </c>
      <c r="BW58" s="77"/>
      <c r="BX58" s="75">
        <f>BW58*$C58</f>
        <v>0</v>
      </c>
      <c r="BY58" s="77"/>
      <c r="BZ58" s="75">
        <f>BY58*$C58</f>
        <v>0</v>
      </c>
      <c r="CA58" s="77"/>
      <c r="CB58" s="75">
        <f>CA58*$C58</f>
        <v>0</v>
      </c>
      <c r="CC58" s="77"/>
      <c r="CD58" s="75">
        <f>CC58*$C58</f>
        <v>0</v>
      </c>
      <c r="CE58" s="77"/>
      <c r="CF58" s="75">
        <f>CE58*$C58</f>
        <v>0</v>
      </c>
      <c r="CG58" s="77"/>
      <c r="CH58" s="75">
        <f>CG58*$C58</f>
        <v>0</v>
      </c>
      <c r="CI58" s="77"/>
      <c r="CJ58" s="75">
        <f>CI58*$C58</f>
        <v>0</v>
      </c>
      <c r="CK58" s="77"/>
      <c r="CL58" s="75">
        <f>CK58*$C58</f>
        <v>0</v>
      </c>
      <c r="CM58" s="77"/>
      <c r="CN58" s="75">
        <f>CM58*$C58</f>
        <v>0</v>
      </c>
      <c r="CO58" s="77"/>
      <c r="CP58" s="75">
        <f>CO58*$C58</f>
        <v>0</v>
      </c>
      <c r="CQ58" s="77"/>
      <c r="CR58" s="75">
        <f>CQ58*$C58</f>
        <v>0</v>
      </c>
      <c r="CS58" s="77"/>
      <c r="CT58" s="75">
        <f>CS58*$C58</f>
        <v>0</v>
      </c>
      <c r="CU58" s="77"/>
      <c r="CV58" s="75">
        <f>CU58*$C58</f>
        <v>0</v>
      </c>
      <c r="CW58" s="77"/>
      <c r="CX58" s="75">
        <f>CW58*$C58</f>
        <v>0</v>
      </c>
      <c r="CY58" s="77"/>
      <c r="CZ58" s="75">
        <f>CY58*$C58</f>
        <v>0</v>
      </c>
      <c r="DA58" s="77"/>
      <c r="DB58" s="75">
        <f>DA58*$C58</f>
        <v>0</v>
      </c>
      <c r="DC58" s="77"/>
      <c r="DD58" s="75">
        <f>DC58*$C58</f>
        <v>0</v>
      </c>
      <c r="DE58" s="77"/>
      <c r="DF58" s="75">
        <f>DE58*$C58</f>
        <v>0</v>
      </c>
      <c r="DG58" s="77"/>
      <c r="DH58" s="75">
        <f>DG58*$C58</f>
        <v>0</v>
      </c>
      <c r="DI58" s="77"/>
      <c r="DJ58" s="75">
        <f>DI58*$C58</f>
        <v>0</v>
      </c>
      <c r="DK58" s="77"/>
      <c r="DL58" s="75">
        <f>DK58*$C58</f>
        <v>0</v>
      </c>
      <c r="DM58" s="77"/>
      <c r="DN58" s="75">
        <f>DM58*$C58</f>
        <v>0</v>
      </c>
      <c r="DO58" s="77"/>
      <c r="DP58" s="75">
        <f>DO58*$C58</f>
        <v>0</v>
      </c>
      <c r="DQ58" s="77"/>
      <c r="DR58" s="75">
        <f>DQ58*$C58</f>
        <v>0</v>
      </c>
      <c r="DS58" s="77"/>
      <c r="DT58" s="78">
        <f>DS58*$C58</f>
        <v>0</v>
      </c>
    </row>
    <row r="59" spans="1:124" x14ac:dyDescent="0.35">
      <c r="A59" s="85" t="s">
        <v>2253</v>
      </c>
      <c r="B59" s="74" t="s">
        <v>2919</v>
      </c>
      <c r="C59" s="75">
        <f>Orçamento!$K$989</f>
        <v>548349.03</v>
      </c>
      <c r="D59" s="76">
        <f>ROUND($C$59/$C$72,5)</f>
        <v>3.2660000000000002E-2</v>
      </c>
      <c r="E59" s="77"/>
      <c r="F59" s="75">
        <f>E59*$C59</f>
        <v>0</v>
      </c>
      <c r="G59" s="77"/>
      <c r="H59" s="75">
        <f>G59*$C59</f>
        <v>0</v>
      </c>
      <c r="I59" s="77"/>
      <c r="J59" s="75">
        <f>I59*$C59</f>
        <v>0</v>
      </c>
      <c r="K59" s="77"/>
      <c r="L59" s="75">
        <f>K59*$C59</f>
        <v>0</v>
      </c>
      <c r="M59" s="77"/>
      <c r="N59" s="75">
        <f>M59*$C59</f>
        <v>0</v>
      </c>
      <c r="O59" s="77"/>
      <c r="P59" s="75">
        <f>O59*$C59</f>
        <v>0</v>
      </c>
      <c r="Q59" s="77"/>
      <c r="R59" s="75">
        <f>Q59*$C59</f>
        <v>0</v>
      </c>
      <c r="S59" s="77"/>
      <c r="T59" s="75">
        <f>S59*$C59</f>
        <v>0</v>
      </c>
      <c r="U59" s="77">
        <v>0.05</v>
      </c>
      <c r="V59" s="75">
        <f>U59*$C59</f>
        <v>27417.451500000003</v>
      </c>
      <c r="W59" s="77">
        <v>0.05</v>
      </c>
      <c r="X59" s="75">
        <f>W59*$C59</f>
        <v>27417.451500000003</v>
      </c>
      <c r="Y59" s="77">
        <v>0.05</v>
      </c>
      <c r="Z59" s="75">
        <f>Y59*$C59</f>
        <v>27417.451500000003</v>
      </c>
      <c r="AA59" s="77">
        <v>0.05</v>
      </c>
      <c r="AB59" s="75">
        <f>AA59*$C59</f>
        <v>27417.451500000003</v>
      </c>
      <c r="AC59" s="77">
        <v>0.05</v>
      </c>
      <c r="AD59" s="75">
        <f>AC59*$C59</f>
        <v>27417.451500000003</v>
      </c>
      <c r="AE59" s="77">
        <v>0.05</v>
      </c>
      <c r="AF59" s="75">
        <f>AE59*$C59</f>
        <v>27417.451500000003</v>
      </c>
      <c r="AG59" s="77">
        <v>0.05</v>
      </c>
      <c r="AH59" s="75">
        <f>AG59*$C59</f>
        <v>27417.451500000003</v>
      </c>
      <c r="AI59" s="77">
        <v>0.1</v>
      </c>
      <c r="AJ59" s="75">
        <f>AI59*$C59</f>
        <v>54834.903000000006</v>
      </c>
      <c r="AK59" s="77">
        <v>0.1</v>
      </c>
      <c r="AL59" s="75">
        <f>AK59*$C59</f>
        <v>54834.903000000006</v>
      </c>
      <c r="AM59" s="77">
        <v>0.05</v>
      </c>
      <c r="AN59" s="75">
        <f>AM59*$C59</f>
        <v>27417.451500000003</v>
      </c>
      <c r="AO59" s="77">
        <v>0.2</v>
      </c>
      <c r="AP59" s="75">
        <f>AO59*$C59</f>
        <v>109669.80600000001</v>
      </c>
      <c r="AQ59" s="77">
        <v>0.1</v>
      </c>
      <c r="AR59" s="75">
        <f>AQ59*$C59</f>
        <v>54834.903000000006</v>
      </c>
      <c r="AS59" s="77">
        <v>0.1</v>
      </c>
      <c r="AT59" s="75">
        <f>AS59*$C59</f>
        <v>54834.903000000006</v>
      </c>
      <c r="AU59" s="77"/>
      <c r="AV59" s="75">
        <f>AU59*$C59</f>
        <v>0</v>
      </c>
      <c r="AW59" s="77"/>
      <c r="AX59" s="75">
        <f>AW59*$C59</f>
        <v>0</v>
      </c>
      <c r="AY59" s="77"/>
      <c r="AZ59" s="75">
        <f>AY59*$C59</f>
        <v>0</v>
      </c>
      <c r="BA59" s="77"/>
      <c r="BB59" s="75">
        <f>BA59*$C59</f>
        <v>0</v>
      </c>
      <c r="BC59" s="77"/>
      <c r="BD59" s="75">
        <f>BC59*$C59</f>
        <v>0</v>
      </c>
      <c r="BE59" s="77"/>
      <c r="BF59" s="75">
        <f>BE59*$C59</f>
        <v>0</v>
      </c>
      <c r="BG59" s="77"/>
      <c r="BH59" s="75">
        <f>BG59*$C59</f>
        <v>0</v>
      </c>
      <c r="BI59" s="77"/>
      <c r="BJ59" s="75">
        <f>BI59*$C59</f>
        <v>0</v>
      </c>
      <c r="BK59" s="77"/>
      <c r="BL59" s="75">
        <f>BK59*$C59</f>
        <v>0</v>
      </c>
      <c r="BM59" s="77"/>
      <c r="BN59" s="75">
        <f>BM59*$C59</f>
        <v>0</v>
      </c>
      <c r="BO59" s="77"/>
      <c r="BP59" s="75">
        <f>BO59*$C59</f>
        <v>0</v>
      </c>
      <c r="BQ59" s="77"/>
      <c r="BR59" s="75">
        <f>BQ59*$C59</f>
        <v>0</v>
      </c>
      <c r="BS59" s="77"/>
      <c r="BT59" s="75">
        <f>BS59*$C59</f>
        <v>0</v>
      </c>
      <c r="BU59" s="77"/>
      <c r="BV59" s="75">
        <f>BU59*$C59</f>
        <v>0</v>
      </c>
      <c r="BW59" s="77"/>
      <c r="BX59" s="75">
        <f>BW59*$C59</f>
        <v>0</v>
      </c>
      <c r="BY59" s="77"/>
      <c r="BZ59" s="75">
        <f>BY59*$C59</f>
        <v>0</v>
      </c>
      <c r="CA59" s="77"/>
      <c r="CB59" s="75">
        <f>CA59*$C59</f>
        <v>0</v>
      </c>
      <c r="CC59" s="77"/>
      <c r="CD59" s="75">
        <f>CC59*$C59</f>
        <v>0</v>
      </c>
      <c r="CE59" s="77"/>
      <c r="CF59" s="75">
        <f>CE59*$C59</f>
        <v>0</v>
      </c>
      <c r="CG59" s="77"/>
      <c r="CH59" s="75">
        <f>CG59*$C59</f>
        <v>0</v>
      </c>
      <c r="CI59" s="77"/>
      <c r="CJ59" s="75">
        <f>CI59*$C59</f>
        <v>0</v>
      </c>
      <c r="CK59" s="77"/>
      <c r="CL59" s="75">
        <f>CK59*$C59</f>
        <v>0</v>
      </c>
      <c r="CM59" s="77"/>
      <c r="CN59" s="75">
        <f>CM59*$C59</f>
        <v>0</v>
      </c>
      <c r="CO59" s="77"/>
      <c r="CP59" s="75">
        <f>CO59*$C59</f>
        <v>0</v>
      </c>
      <c r="CQ59" s="77"/>
      <c r="CR59" s="75">
        <f>CQ59*$C59</f>
        <v>0</v>
      </c>
      <c r="CS59" s="77"/>
      <c r="CT59" s="75">
        <f>CS59*$C59</f>
        <v>0</v>
      </c>
      <c r="CU59" s="77"/>
      <c r="CV59" s="75">
        <f>CU59*$C59</f>
        <v>0</v>
      </c>
      <c r="CW59" s="77"/>
      <c r="CX59" s="75">
        <f>CW59*$C59</f>
        <v>0</v>
      </c>
      <c r="CY59" s="77"/>
      <c r="CZ59" s="75">
        <f>CY59*$C59</f>
        <v>0</v>
      </c>
      <c r="DA59" s="77"/>
      <c r="DB59" s="75">
        <f>DA59*$C59</f>
        <v>0</v>
      </c>
      <c r="DC59" s="77"/>
      <c r="DD59" s="75">
        <f>DC59*$C59</f>
        <v>0</v>
      </c>
      <c r="DE59" s="77"/>
      <c r="DF59" s="75">
        <f>DE59*$C59</f>
        <v>0</v>
      </c>
      <c r="DG59" s="77"/>
      <c r="DH59" s="75">
        <f>DG59*$C59</f>
        <v>0</v>
      </c>
      <c r="DI59" s="77"/>
      <c r="DJ59" s="75">
        <f>DI59*$C59</f>
        <v>0</v>
      </c>
      <c r="DK59" s="77"/>
      <c r="DL59" s="75">
        <f>DK59*$C59</f>
        <v>0</v>
      </c>
      <c r="DM59" s="77"/>
      <c r="DN59" s="75">
        <f>DM59*$C59</f>
        <v>0</v>
      </c>
      <c r="DO59" s="77"/>
      <c r="DP59" s="75">
        <f>DO59*$C59</f>
        <v>0</v>
      </c>
      <c r="DQ59" s="77"/>
      <c r="DR59" s="75">
        <f>DQ59*$C59</f>
        <v>0</v>
      </c>
      <c r="DS59" s="77"/>
      <c r="DT59" s="78">
        <f>DS59*$C59</f>
        <v>0</v>
      </c>
    </row>
    <row r="60" spans="1:124" x14ac:dyDescent="0.35">
      <c r="A60" s="85" t="s">
        <v>2433</v>
      </c>
      <c r="B60" s="74" t="s">
        <v>2920</v>
      </c>
      <c r="C60" s="75">
        <f>Orçamento!$K$1081</f>
        <v>58381.780000000006</v>
      </c>
      <c r="D60" s="76">
        <f>ROUND($C$60/$C$72,5)</f>
        <v>3.48E-3</v>
      </c>
      <c r="E60" s="77"/>
      <c r="F60" s="75">
        <f>E60*$C60</f>
        <v>0</v>
      </c>
      <c r="G60" s="77"/>
      <c r="H60" s="75">
        <f>G60*$C60</f>
        <v>0</v>
      </c>
      <c r="I60" s="77"/>
      <c r="J60" s="75">
        <f>I60*$C60</f>
        <v>0</v>
      </c>
      <c r="K60" s="77"/>
      <c r="L60" s="75">
        <f>K60*$C60</f>
        <v>0</v>
      </c>
      <c r="M60" s="77"/>
      <c r="N60" s="75">
        <f>M60*$C60</f>
        <v>0</v>
      </c>
      <c r="O60" s="77"/>
      <c r="P60" s="75">
        <f>O60*$C60</f>
        <v>0</v>
      </c>
      <c r="Q60" s="77"/>
      <c r="R60" s="75">
        <f>Q60*$C60</f>
        <v>0</v>
      </c>
      <c r="S60" s="77"/>
      <c r="T60" s="75">
        <f>S60*$C60</f>
        <v>0</v>
      </c>
      <c r="U60" s="77"/>
      <c r="V60" s="75">
        <f>U60*$C60</f>
        <v>0</v>
      </c>
      <c r="W60" s="77"/>
      <c r="X60" s="75">
        <f>W60*$C60</f>
        <v>0</v>
      </c>
      <c r="Y60" s="77">
        <v>0.25</v>
      </c>
      <c r="Z60" s="75">
        <f>Y60*$C60</f>
        <v>14595.445000000002</v>
      </c>
      <c r="AA60" s="77">
        <v>0.25</v>
      </c>
      <c r="AB60" s="75">
        <f>AA60*$C60</f>
        <v>14595.445000000002</v>
      </c>
      <c r="AC60" s="77">
        <v>0.25</v>
      </c>
      <c r="AD60" s="75">
        <f>AC60*$C60</f>
        <v>14595.445000000002</v>
      </c>
      <c r="AE60" s="77">
        <v>0.25</v>
      </c>
      <c r="AF60" s="75">
        <f>AE60*$C60</f>
        <v>14595.445000000002</v>
      </c>
      <c r="AG60" s="77"/>
      <c r="AH60" s="75">
        <f>AG60*$C60</f>
        <v>0</v>
      </c>
      <c r="AI60" s="77"/>
      <c r="AJ60" s="75">
        <f>AI60*$C60</f>
        <v>0</v>
      </c>
      <c r="AK60" s="77"/>
      <c r="AL60" s="75">
        <f>AK60*$C60</f>
        <v>0</v>
      </c>
      <c r="AM60" s="77"/>
      <c r="AN60" s="75">
        <f>AM60*$C60</f>
        <v>0</v>
      </c>
      <c r="AO60" s="77"/>
      <c r="AP60" s="75">
        <f>AO60*$C60</f>
        <v>0</v>
      </c>
      <c r="AQ60" s="77"/>
      <c r="AR60" s="75">
        <f>AQ60*$C60</f>
        <v>0</v>
      </c>
      <c r="AS60" s="77"/>
      <c r="AT60" s="75">
        <f>AS60*$C60</f>
        <v>0</v>
      </c>
      <c r="AU60" s="77"/>
      <c r="AV60" s="75">
        <f>AU60*$C60</f>
        <v>0</v>
      </c>
      <c r="AW60" s="77"/>
      <c r="AX60" s="75">
        <f>AW60*$C60</f>
        <v>0</v>
      </c>
      <c r="AY60" s="77"/>
      <c r="AZ60" s="75">
        <f>AY60*$C60</f>
        <v>0</v>
      </c>
      <c r="BA60" s="77"/>
      <c r="BB60" s="75">
        <f>BA60*$C60</f>
        <v>0</v>
      </c>
      <c r="BC60" s="77"/>
      <c r="BD60" s="75">
        <f>BC60*$C60</f>
        <v>0</v>
      </c>
      <c r="BE60" s="77"/>
      <c r="BF60" s="75">
        <f>BE60*$C60</f>
        <v>0</v>
      </c>
      <c r="BG60" s="77"/>
      <c r="BH60" s="75">
        <f>BG60*$C60</f>
        <v>0</v>
      </c>
      <c r="BI60" s="77"/>
      <c r="BJ60" s="75">
        <f>BI60*$C60</f>
        <v>0</v>
      </c>
      <c r="BK60" s="77"/>
      <c r="BL60" s="75">
        <f>BK60*$C60</f>
        <v>0</v>
      </c>
      <c r="BM60" s="77"/>
      <c r="BN60" s="75">
        <f>BM60*$C60</f>
        <v>0</v>
      </c>
      <c r="BO60" s="77"/>
      <c r="BP60" s="75">
        <f>BO60*$C60</f>
        <v>0</v>
      </c>
      <c r="BQ60" s="77"/>
      <c r="BR60" s="75">
        <f>BQ60*$C60</f>
        <v>0</v>
      </c>
      <c r="BS60" s="77"/>
      <c r="BT60" s="75">
        <f>BS60*$C60</f>
        <v>0</v>
      </c>
      <c r="BU60" s="77"/>
      <c r="BV60" s="75">
        <f>BU60*$C60</f>
        <v>0</v>
      </c>
      <c r="BW60" s="77"/>
      <c r="BX60" s="75">
        <f>BW60*$C60</f>
        <v>0</v>
      </c>
      <c r="BY60" s="77"/>
      <c r="BZ60" s="75">
        <f>BY60*$C60</f>
        <v>0</v>
      </c>
      <c r="CA60" s="77"/>
      <c r="CB60" s="75">
        <f>CA60*$C60</f>
        <v>0</v>
      </c>
      <c r="CC60" s="77"/>
      <c r="CD60" s="75">
        <f>CC60*$C60</f>
        <v>0</v>
      </c>
      <c r="CE60" s="77"/>
      <c r="CF60" s="75">
        <f>CE60*$C60</f>
        <v>0</v>
      </c>
      <c r="CG60" s="77"/>
      <c r="CH60" s="75">
        <f>CG60*$C60</f>
        <v>0</v>
      </c>
      <c r="CI60" s="77"/>
      <c r="CJ60" s="75">
        <f>CI60*$C60</f>
        <v>0</v>
      </c>
      <c r="CK60" s="77"/>
      <c r="CL60" s="75">
        <f>CK60*$C60</f>
        <v>0</v>
      </c>
      <c r="CM60" s="77"/>
      <c r="CN60" s="75">
        <f>CM60*$C60</f>
        <v>0</v>
      </c>
      <c r="CO60" s="77"/>
      <c r="CP60" s="75">
        <f>CO60*$C60</f>
        <v>0</v>
      </c>
      <c r="CQ60" s="77"/>
      <c r="CR60" s="75">
        <f>CQ60*$C60</f>
        <v>0</v>
      </c>
      <c r="CS60" s="77"/>
      <c r="CT60" s="75">
        <f>CS60*$C60</f>
        <v>0</v>
      </c>
      <c r="CU60" s="77"/>
      <c r="CV60" s="75">
        <f>CU60*$C60</f>
        <v>0</v>
      </c>
      <c r="CW60" s="77"/>
      <c r="CX60" s="75">
        <f>CW60*$C60</f>
        <v>0</v>
      </c>
      <c r="CY60" s="77"/>
      <c r="CZ60" s="75">
        <f>CY60*$C60</f>
        <v>0</v>
      </c>
      <c r="DA60" s="77"/>
      <c r="DB60" s="75">
        <f>DA60*$C60</f>
        <v>0</v>
      </c>
      <c r="DC60" s="77"/>
      <c r="DD60" s="75">
        <f>DC60*$C60</f>
        <v>0</v>
      </c>
      <c r="DE60" s="77"/>
      <c r="DF60" s="75">
        <f>DE60*$C60</f>
        <v>0</v>
      </c>
      <c r="DG60" s="77"/>
      <c r="DH60" s="75">
        <f>DG60*$C60</f>
        <v>0</v>
      </c>
      <c r="DI60" s="77"/>
      <c r="DJ60" s="75">
        <f>DI60*$C60</f>
        <v>0</v>
      </c>
      <c r="DK60" s="77"/>
      <c r="DL60" s="75">
        <f>DK60*$C60</f>
        <v>0</v>
      </c>
      <c r="DM60" s="77"/>
      <c r="DN60" s="75">
        <f>DM60*$C60</f>
        <v>0</v>
      </c>
      <c r="DO60" s="77"/>
      <c r="DP60" s="75">
        <f>DO60*$C60</f>
        <v>0</v>
      </c>
      <c r="DQ60" s="77"/>
      <c r="DR60" s="75">
        <f>DQ60*$C60</f>
        <v>0</v>
      </c>
      <c r="DS60" s="77"/>
      <c r="DT60" s="78">
        <f>DS60*$C60</f>
        <v>0</v>
      </c>
    </row>
    <row r="61" spans="1:124" x14ac:dyDescent="0.35">
      <c r="A61" s="85" t="s">
        <v>2463</v>
      </c>
      <c r="B61" s="74" t="s">
        <v>2921</v>
      </c>
      <c r="C61" s="75">
        <f>Orçamento!$K$1097</f>
        <v>159830.67000000001</v>
      </c>
      <c r="D61" s="76">
        <f>ROUND($C$61/$C$72,5)</f>
        <v>9.5200000000000007E-3</v>
      </c>
      <c r="E61" s="77"/>
      <c r="F61" s="75">
        <f>E61*$C61</f>
        <v>0</v>
      </c>
      <c r="G61" s="77"/>
      <c r="H61" s="75">
        <f>G61*$C61</f>
        <v>0</v>
      </c>
      <c r="I61" s="77"/>
      <c r="J61" s="75">
        <f>I61*$C61</f>
        <v>0</v>
      </c>
      <c r="K61" s="77"/>
      <c r="L61" s="75">
        <f>K61*$C61</f>
        <v>0</v>
      </c>
      <c r="M61" s="77"/>
      <c r="N61" s="75">
        <f>M61*$C61</f>
        <v>0</v>
      </c>
      <c r="O61" s="77"/>
      <c r="P61" s="75">
        <f>O61*$C61</f>
        <v>0</v>
      </c>
      <c r="Q61" s="77"/>
      <c r="R61" s="75">
        <f>Q61*$C61</f>
        <v>0</v>
      </c>
      <c r="S61" s="77"/>
      <c r="T61" s="75">
        <f>S61*$C61</f>
        <v>0</v>
      </c>
      <c r="U61" s="77"/>
      <c r="V61" s="75">
        <f>U61*$C61</f>
        <v>0</v>
      </c>
      <c r="W61" s="77"/>
      <c r="X61" s="75">
        <f>W61*$C61</f>
        <v>0</v>
      </c>
      <c r="Y61" s="77"/>
      <c r="Z61" s="75">
        <f>Y61*$C61</f>
        <v>0</v>
      </c>
      <c r="AA61" s="77"/>
      <c r="AB61" s="75">
        <f>AA61*$C61</f>
        <v>0</v>
      </c>
      <c r="AC61" s="77"/>
      <c r="AD61" s="75">
        <f>AC61*$C61</f>
        <v>0</v>
      </c>
      <c r="AE61" s="77"/>
      <c r="AF61" s="75">
        <f>AE61*$C61</f>
        <v>0</v>
      </c>
      <c r="AG61" s="77">
        <v>0.1</v>
      </c>
      <c r="AH61" s="75">
        <f>AG61*$C61</f>
        <v>15983.067000000003</v>
      </c>
      <c r="AI61" s="77">
        <v>0.1</v>
      </c>
      <c r="AJ61" s="75">
        <f>AI61*$C61</f>
        <v>15983.067000000003</v>
      </c>
      <c r="AK61" s="77">
        <v>0.1</v>
      </c>
      <c r="AL61" s="75">
        <f>AK61*$C61</f>
        <v>15983.067000000003</v>
      </c>
      <c r="AM61" s="77">
        <v>0.1</v>
      </c>
      <c r="AN61" s="75">
        <f>AM61*$C61</f>
        <v>15983.067000000003</v>
      </c>
      <c r="AO61" s="77">
        <v>0.1</v>
      </c>
      <c r="AP61" s="75">
        <f>AO61*$C61</f>
        <v>15983.067000000003</v>
      </c>
      <c r="AQ61" s="77">
        <v>0.1</v>
      </c>
      <c r="AR61" s="75">
        <f>AQ61*$C61</f>
        <v>15983.067000000003</v>
      </c>
      <c r="AS61" s="77">
        <v>0.1</v>
      </c>
      <c r="AT61" s="75">
        <f>AS61*$C61</f>
        <v>15983.067000000003</v>
      </c>
      <c r="AU61" s="77">
        <v>0.1</v>
      </c>
      <c r="AV61" s="75">
        <f>AU61*$C61</f>
        <v>15983.067000000003</v>
      </c>
      <c r="AW61" s="77">
        <v>0.1</v>
      </c>
      <c r="AX61" s="75">
        <f>AW61*$C61</f>
        <v>15983.067000000003</v>
      </c>
      <c r="AY61" s="77">
        <v>0.1</v>
      </c>
      <c r="AZ61" s="75">
        <f>AY61*$C61</f>
        <v>15983.067000000003</v>
      </c>
      <c r="BA61" s="77"/>
      <c r="BB61" s="75">
        <f>BA61*$C61</f>
        <v>0</v>
      </c>
      <c r="BC61" s="77"/>
      <c r="BD61" s="75">
        <f>BC61*$C61</f>
        <v>0</v>
      </c>
      <c r="BE61" s="77"/>
      <c r="BF61" s="75">
        <f>BE61*$C61</f>
        <v>0</v>
      </c>
      <c r="BG61" s="77"/>
      <c r="BH61" s="75">
        <f>BG61*$C61</f>
        <v>0</v>
      </c>
      <c r="BI61" s="77"/>
      <c r="BJ61" s="75">
        <f>BI61*$C61</f>
        <v>0</v>
      </c>
      <c r="BK61" s="77"/>
      <c r="BL61" s="75">
        <f>BK61*$C61</f>
        <v>0</v>
      </c>
      <c r="BM61" s="77"/>
      <c r="BN61" s="75">
        <f>BM61*$C61</f>
        <v>0</v>
      </c>
      <c r="BO61" s="77"/>
      <c r="BP61" s="75">
        <f>BO61*$C61</f>
        <v>0</v>
      </c>
      <c r="BQ61" s="77"/>
      <c r="BR61" s="75">
        <f>BQ61*$C61</f>
        <v>0</v>
      </c>
      <c r="BS61" s="77"/>
      <c r="BT61" s="75">
        <f>BS61*$C61</f>
        <v>0</v>
      </c>
      <c r="BU61" s="77"/>
      <c r="BV61" s="75">
        <f>BU61*$C61</f>
        <v>0</v>
      </c>
      <c r="BW61" s="77"/>
      <c r="BX61" s="75">
        <f>BW61*$C61</f>
        <v>0</v>
      </c>
      <c r="BY61" s="77"/>
      <c r="BZ61" s="75">
        <f>BY61*$C61</f>
        <v>0</v>
      </c>
      <c r="CA61" s="77"/>
      <c r="CB61" s="75">
        <f>CA61*$C61</f>
        <v>0</v>
      </c>
      <c r="CC61" s="77"/>
      <c r="CD61" s="75">
        <f>CC61*$C61</f>
        <v>0</v>
      </c>
      <c r="CE61" s="77"/>
      <c r="CF61" s="75">
        <f>CE61*$C61</f>
        <v>0</v>
      </c>
      <c r="CG61" s="77"/>
      <c r="CH61" s="75">
        <f>CG61*$C61</f>
        <v>0</v>
      </c>
      <c r="CI61" s="77"/>
      <c r="CJ61" s="75">
        <f>CI61*$C61</f>
        <v>0</v>
      </c>
      <c r="CK61" s="77"/>
      <c r="CL61" s="75">
        <f>CK61*$C61</f>
        <v>0</v>
      </c>
      <c r="CM61" s="77"/>
      <c r="CN61" s="75">
        <f>CM61*$C61</f>
        <v>0</v>
      </c>
      <c r="CO61" s="77"/>
      <c r="CP61" s="75">
        <f>CO61*$C61</f>
        <v>0</v>
      </c>
      <c r="CQ61" s="77"/>
      <c r="CR61" s="75">
        <f>CQ61*$C61</f>
        <v>0</v>
      </c>
      <c r="CS61" s="77"/>
      <c r="CT61" s="75">
        <f>CS61*$C61</f>
        <v>0</v>
      </c>
      <c r="CU61" s="77"/>
      <c r="CV61" s="75">
        <f>CU61*$C61</f>
        <v>0</v>
      </c>
      <c r="CW61" s="77"/>
      <c r="CX61" s="75">
        <f>CW61*$C61</f>
        <v>0</v>
      </c>
      <c r="CY61" s="77"/>
      <c r="CZ61" s="75">
        <f>CY61*$C61</f>
        <v>0</v>
      </c>
      <c r="DA61" s="77"/>
      <c r="DB61" s="75">
        <f>DA61*$C61</f>
        <v>0</v>
      </c>
      <c r="DC61" s="77"/>
      <c r="DD61" s="75">
        <f>DC61*$C61</f>
        <v>0</v>
      </c>
      <c r="DE61" s="77"/>
      <c r="DF61" s="75">
        <f>DE61*$C61</f>
        <v>0</v>
      </c>
      <c r="DG61" s="77"/>
      <c r="DH61" s="75">
        <f>DG61*$C61</f>
        <v>0</v>
      </c>
      <c r="DI61" s="77"/>
      <c r="DJ61" s="75">
        <f>DI61*$C61</f>
        <v>0</v>
      </c>
      <c r="DK61" s="77"/>
      <c r="DL61" s="75">
        <f>DK61*$C61</f>
        <v>0</v>
      </c>
      <c r="DM61" s="77"/>
      <c r="DN61" s="75">
        <f>DM61*$C61</f>
        <v>0</v>
      </c>
      <c r="DO61" s="77"/>
      <c r="DP61" s="75">
        <f>DO61*$C61</f>
        <v>0</v>
      </c>
      <c r="DQ61" s="77"/>
      <c r="DR61" s="75">
        <f>DQ61*$C61</f>
        <v>0</v>
      </c>
      <c r="DS61" s="77"/>
      <c r="DT61" s="78">
        <f>DS61*$C61</f>
        <v>0</v>
      </c>
    </row>
    <row r="62" spans="1:124" x14ac:dyDescent="0.35">
      <c r="A62" s="85" t="s">
        <v>2526</v>
      </c>
      <c r="B62" s="74" t="s">
        <v>2922</v>
      </c>
      <c r="C62" s="75">
        <f>Orçamento!$K$1136</f>
        <v>6534.93</v>
      </c>
      <c r="D62" s="76">
        <f>ROUND($C$62/$C$72,5)</f>
        <v>3.8999999999999999E-4</v>
      </c>
      <c r="E62" s="77"/>
      <c r="F62" s="75">
        <f>E62*$C62</f>
        <v>0</v>
      </c>
      <c r="G62" s="77"/>
      <c r="H62" s="75">
        <f>G62*$C62</f>
        <v>0</v>
      </c>
      <c r="I62" s="77"/>
      <c r="J62" s="75">
        <f>I62*$C62</f>
        <v>0</v>
      </c>
      <c r="K62" s="77"/>
      <c r="L62" s="75">
        <f>K62*$C62</f>
        <v>0</v>
      </c>
      <c r="M62" s="77"/>
      <c r="N62" s="75">
        <f>M62*$C62</f>
        <v>0</v>
      </c>
      <c r="O62" s="77"/>
      <c r="P62" s="75">
        <f>O62*$C62</f>
        <v>0</v>
      </c>
      <c r="Q62" s="77"/>
      <c r="R62" s="75">
        <f>Q62*$C62</f>
        <v>0</v>
      </c>
      <c r="S62" s="77"/>
      <c r="T62" s="75">
        <f>S62*$C62</f>
        <v>0</v>
      </c>
      <c r="U62" s="77"/>
      <c r="V62" s="75">
        <f>U62*$C62</f>
        <v>0</v>
      </c>
      <c r="W62" s="77"/>
      <c r="X62" s="75">
        <f>W62*$C62</f>
        <v>0</v>
      </c>
      <c r="Y62" s="77">
        <v>0.25</v>
      </c>
      <c r="Z62" s="75">
        <f>Y62*$C62</f>
        <v>1633.7325000000001</v>
      </c>
      <c r="AA62" s="77"/>
      <c r="AB62" s="75">
        <f>AA62*$C62</f>
        <v>0</v>
      </c>
      <c r="AC62" s="77"/>
      <c r="AD62" s="75">
        <f>AC62*$C62</f>
        <v>0</v>
      </c>
      <c r="AE62" s="77"/>
      <c r="AF62" s="75">
        <f>AE62*$C62</f>
        <v>0</v>
      </c>
      <c r="AG62" s="77"/>
      <c r="AH62" s="75">
        <f>AG62*$C62</f>
        <v>0</v>
      </c>
      <c r="AI62" s="77"/>
      <c r="AJ62" s="75">
        <f>AI62*$C62</f>
        <v>0</v>
      </c>
      <c r="AK62" s="77"/>
      <c r="AL62" s="75">
        <f>AK62*$C62</f>
        <v>0</v>
      </c>
      <c r="AM62" s="77"/>
      <c r="AN62" s="75">
        <f>AM62*$C62</f>
        <v>0</v>
      </c>
      <c r="AO62" s="77"/>
      <c r="AP62" s="75">
        <f>AO62*$C62</f>
        <v>0</v>
      </c>
      <c r="AQ62" s="77"/>
      <c r="AR62" s="75">
        <f>AQ62*$C62</f>
        <v>0</v>
      </c>
      <c r="AS62" s="77"/>
      <c r="AT62" s="75">
        <f>AS62*$C62</f>
        <v>0</v>
      </c>
      <c r="AU62" s="77">
        <v>0.75</v>
      </c>
      <c r="AV62" s="75">
        <f>AU62*$C62</f>
        <v>4901.1975000000002</v>
      </c>
      <c r="AW62" s="77"/>
      <c r="AX62" s="75">
        <f>AW62*$C62</f>
        <v>0</v>
      </c>
      <c r="AY62" s="77"/>
      <c r="AZ62" s="75">
        <f>AY62*$C62</f>
        <v>0</v>
      </c>
      <c r="BA62" s="77"/>
      <c r="BB62" s="75">
        <f>BA62*$C62</f>
        <v>0</v>
      </c>
      <c r="BC62" s="77"/>
      <c r="BD62" s="75">
        <f>BC62*$C62</f>
        <v>0</v>
      </c>
      <c r="BE62" s="77"/>
      <c r="BF62" s="75">
        <f>BE62*$C62</f>
        <v>0</v>
      </c>
      <c r="BG62" s="77"/>
      <c r="BH62" s="75">
        <f>BG62*$C62</f>
        <v>0</v>
      </c>
      <c r="BI62" s="77"/>
      <c r="BJ62" s="75">
        <f>BI62*$C62</f>
        <v>0</v>
      </c>
      <c r="BK62" s="77"/>
      <c r="BL62" s="75">
        <f>BK62*$C62</f>
        <v>0</v>
      </c>
      <c r="BM62" s="77"/>
      <c r="BN62" s="75">
        <f>BM62*$C62</f>
        <v>0</v>
      </c>
      <c r="BO62" s="77"/>
      <c r="BP62" s="75">
        <f>BO62*$C62</f>
        <v>0</v>
      </c>
      <c r="BQ62" s="77"/>
      <c r="BR62" s="75">
        <f>BQ62*$C62</f>
        <v>0</v>
      </c>
      <c r="BS62" s="77"/>
      <c r="BT62" s="75">
        <f>BS62*$C62</f>
        <v>0</v>
      </c>
      <c r="BU62" s="77"/>
      <c r="BV62" s="75">
        <f>BU62*$C62</f>
        <v>0</v>
      </c>
      <c r="BW62" s="77"/>
      <c r="BX62" s="75">
        <f>BW62*$C62</f>
        <v>0</v>
      </c>
      <c r="BY62" s="77"/>
      <c r="BZ62" s="75">
        <f>BY62*$C62</f>
        <v>0</v>
      </c>
      <c r="CA62" s="77"/>
      <c r="CB62" s="75">
        <f>CA62*$C62</f>
        <v>0</v>
      </c>
      <c r="CC62" s="77"/>
      <c r="CD62" s="75">
        <f>CC62*$C62</f>
        <v>0</v>
      </c>
      <c r="CE62" s="77"/>
      <c r="CF62" s="75">
        <f>CE62*$C62</f>
        <v>0</v>
      </c>
      <c r="CG62" s="77"/>
      <c r="CH62" s="75">
        <f>CG62*$C62</f>
        <v>0</v>
      </c>
      <c r="CI62" s="77"/>
      <c r="CJ62" s="75">
        <f>CI62*$C62</f>
        <v>0</v>
      </c>
      <c r="CK62" s="77"/>
      <c r="CL62" s="75">
        <f>CK62*$C62</f>
        <v>0</v>
      </c>
      <c r="CM62" s="77"/>
      <c r="CN62" s="75">
        <f>CM62*$C62</f>
        <v>0</v>
      </c>
      <c r="CO62" s="77"/>
      <c r="CP62" s="75">
        <f>CO62*$C62</f>
        <v>0</v>
      </c>
      <c r="CQ62" s="77"/>
      <c r="CR62" s="75">
        <f>CQ62*$C62</f>
        <v>0</v>
      </c>
      <c r="CS62" s="77"/>
      <c r="CT62" s="75">
        <f>CS62*$C62</f>
        <v>0</v>
      </c>
      <c r="CU62" s="77"/>
      <c r="CV62" s="75">
        <f>CU62*$C62</f>
        <v>0</v>
      </c>
      <c r="CW62" s="77"/>
      <c r="CX62" s="75">
        <f>CW62*$C62</f>
        <v>0</v>
      </c>
      <c r="CY62" s="77"/>
      <c r="CZ62" s="75">
        <f>CY62*$C62</f>
        <v>0</v>
      </c>
      <c r="DA62" s="77"/>
      <c r="DB62" s="75">
        <f>DA62*$C62</f>
        <v>0</v>
      </c>
      <c r="DC62" s="77"/>
      <c r="DD62" s="75">
        <f>DC62*$C62</f>
        <v>0</v>
      </c>
      <c r="DE62" s="77"/>
      <c r="DF62" s="75">
        <f>DE62*$C62</f>
        <v>0</v>
      </c>
      <c r="DG62" s="77"/>
      <c r="DH62" s="75">
        <f>DG62*$C62</f>
        <v>0</v>
      </c>
      <c r="DI62" s="77"/>
      <c r="DJ62" s="75">
        <f>DI62*$C62</f>
        <v>0</v>
      </c>
      <c r="DK62" s="77"/>
      <c r="DL62" s="75">
        <f>DK62*$C62</f>
        <v>0</v>
      </c>
      <c r="DM62" s="77"/>
      <c r="DN62" s="75">
        <f>DM62*$C62</f>
        <v>0</v>
      </c>
      <c r="DO62" s="77"/>
      <c r="DP62" s="75">
        <f>DO62*$C62</f>
        <v>0</v>
      </c>
      <c r="DQ62" s="77"/>
      <c r="DR62" s="75">
        <f>DQ62*$C62</f>
        <v>0</v>
      </c>
      <c r="DS62" s="77"/>
      <c r="DT62" s="78">
        <f>DS62*$C62</f>
        <v>0</v>
      </c>
    </row>
    <row r="63" spans="1:124" x14ac:dyDescent="0.35">
      <c r="A63" s="85" t="s">
        <v>2529</v>
      </c>
      <c r="B63" s="74" t="s">
        <v>2923</v>
      </c>
      <c r="C63" s="75">
        <f>Orçamento!$K$1139</f>
        <v>68119.08</v>
      </c>
      <c r="D63" s="76">
        <f>ROUND($C$63/$C$72,5)</f>
        <v>4.0600000000000002E-3</v>
      </c>
      <c r="E63" s="77"/>
      <c r="F63" s="75">
        <f>E63*$C63</f>
        <v>0</v>
      </c>
      <c r="G63" s="77"/>
      <c r="H63" s="75">
        <f>G63*$C63</f>
        <v>0</v>
      </c>
      <c r="I63" s="77"/>
      <c r="J63" s="75">
        <f>I63*$C63</f>
        <v>0</v>
      </c>
      <c r="K63" s="77"/>
      <c r="L63" s="75">
        <f>K63*$C63</f>
        <v>0</v>
      </c>
      <c r="M63" s="77"/>
      <c r="N63" s="75">
        <f>M63*$C63</f>
        <v>0</v>
      </c>
      <c r="O63" s="77"/>
      <c r="P63" s="75">
        <f>O63*$C63</f>
        <v>0</v>
      </c>
      <c r="Q63" s="77"/>
      <c r="R63" s="75">
        <f>Q63*$C63</f>
        <v>0</v>
      </c>
      <c r="S63" s="77"/>
      <c r="T63" s="75">
        <f>S63*$C63</f>
        <v>0</v>
      </c>
      <c r="U63" s="77"/>
      <c r="V63" s="75">
        <f>U63*$C63</f>
        <v>0</v>
      </c>
      <c r="W63" s="77"/>
      <c r="X63" s="75">
        <f>W63*$C63</f>
        <v>0</v>
      </c>
      <c r="Y63" s="77">
        <v>0.1</v>
      </c>
      <c r="Z63" s="75">
        <f>Y63*$C63</f>
        <v>6811.9080000000004</v>
      </c>
      <c r="AA63" s="77">
        <v>0.1</v>
      </c>
      <c r="AB63" s="75">
        <f>AA63*$C63</f>
        <v>6811.9080000000004</v>
      </c>
      <c r="AC63" s="77">
        <v>0.1</v>
      </c>
      <c r="AD63" s="75">
        <f>AC63*$C63</f>
        <v>6811.9080000000004</v>
      </c>
      <c r="AE63" s="77">
        <v>0.1</v>
      </c>
      <c r="AF63" s="75">
        <f>AE63*$C63</f>
        <v>6811.9080000000004</v>
      </c>
      <c r="AG63" s="77">
        <v>0.1</v>
      </c>
      <c r="AH63" s="75">
        <f>AG63*$C63</f>
        <v>6811.9080000000004</v>
      </c>
      <c r="AI63" s="77">
        <v>0.1</v>
      </c>
      <c r="AJ63" s="75">
        <f>AI63*$C63</f>
        <v>6811.9080000000004</v>
      </c>
      <c r="AK63" s="77">
        <v>0.1</v>
      </c>
      <c r="AL63" s="75">
        <f>AK63*$C63</f>
        <v>6811.9080000000004</v>
      </c>
      <c r="AM63" s="77">
        <v>0.1</v>
      </c>
      <c r="AN63" s="75">
        <f>AM63*$C63</f>
        <v>6811.9080000000004</v>
      </c>
      <c r="AO63" s="77">
        <v>0.1</v>
      </c>
      <c r="AP63" s="75">
        <f>AO63*$C63</f>
        <v>6811.9080000000004</v>
      </c>
      <c r="AQ63" s="77">
        <v>0.1</v>
      </c>
      <c r="AR63" s="75">
        <f>AQ63*$C63</f>
        <v>6811.9080000000004</v>
      </c>
      <c r="AS63" s="77"/>
      <c r="AT63" s="75">
        <f>AS63*$C63</f>
        <v>0</v>
      </c>
      <c r="AU63" s="77"/>
      <c r="AV63" s="75">
        <f>AU63*$C63</f>
        <v>0</v>
      </c>
      <c r="AW63" s="77"/>
      <c r="AX63" s="75">
        <f>AW63*$C63</f>
        <v>0</v>
      </c>
      <c r="AY63" s="77"/>
      <c r="AZ63" s="75">
        <f>AY63*$C63</f>
        <v>0</v>
      </c>
      <c r="BA63" s="77"/>
      <c r="BB63" s="75">
        <f>BA63*$C63</f>
        <v>0</v>
      </c>
      <c r="BC63" s="77"/>
      <c r="BD63" s="75">
        <f>BC63*$C63</f>
        <v>0</v>
      </c>
      <c r="BE63" s="77"/>
      <c r="BF63" s="75">
        <f>BE63*$C63</f>
        <v>0</v>
      </c>
      <c r="BG63" s="77"/>
      <c r="BH63" s="75">
        <f>BG63*$C63</f>
        <v>0</v>
      </c>
      <c r="BI63" s="77"/>
      <c r="BJ63" s="75">
        <f>BI63*$C63</f>
        <v>0</v>
      </c>
      <c r="BK63" s="77"/>
      <c r="BL63" s="75">
        <f>BK63*$C63</f>
        <v>0</v>
      </c>
      <c r="BM63" s="77"/>
      <c r="BN63" s="75">
        <f>BM63*$C63</f>
        <v>0</v>
      </c>
      <c r="BO63" s="77"/>
      <c r="BP63" s="75">
        <f>BO63*$C63</f>
        <v>0</v>
      </c>
      <c r="BQ63" s="77"/>
      <c r="BR63" s="75">
        <f>BQ63*$C63</f>
        <v>0</v>
      </c>
      <c r="BS63" s="77"/>
      <c r="BT63" s="75">
        <f>BS63*$C63</f>
        <v>0</v>
      </c>
      <c r="BU63" s="77"/>
      <c r="BV63" s="75">
        <f>BU63*$C63</f>
        <v>0</v>
      </c>
      <c r="BW63" s="77"/>
      <c r="BX63" s="75">
        <f>BW63*$C63</f>
        <v>0</v>
      </c>
      <c r="BY63" s="77"/>
      <c r="BZ63" s="75">
        <f>BY63*$C63</f>
        <v>0</v>
      </c>
      <c r="CA63" s="77"/>
      <c r="CB63" s="75">
        <f>CA63*$C63</f>
        <v>0</v>
      </c>
      <c r="CC63" s="77"/>
      <c r="CD63" s="75">
        <f>CC63*$C63</f>
        <v>0</v>
      </c>
      <c r="CE63" s="77"/>
      <c r="CF63" s="75">
        <f>CE63*$C63</f>
        <v>0</v>
      </c>
      <c r="CG63" s="77"/>
      <c r="CH63" s="75">
        <f>CG63*$C63</f>
        <v>0</v>
      </c>
      <c r="CI63" s="77"/>
      <c r="CJ63" s="75">
        <f>CI63*$C63</f>
        <v>0</v>
      </c>
      <c r="CK63" s="77"/>
      <c r="CL63" s="75">
        <f>CK63*$C63</f>
        <v>0</v>
      </c>
      <c r="CM63" s="77"/>
      <c r="CN63" s="75">
        <f>CM63*$C63</f>
        <v>0</v>
      </c>
      <c r="CO63" s="77"/>
      <c r="CP63" s="75">
        <f>CO63*$C63</f>
        <v>0</v>
      </c>
      <c r="CQ63" s="77"/>
      <c r="CR63" s="75">
        <f>CQ63*$C63</f>
        <v>0</v>
      </c>
      <c r="CS63" s="77"/>
      <c r="CT63" s="75">
        <f>CS63*$C63</f>
        <v>0</v>
      </c>
      <c r="CU63" s="77"/>
      <c r="CV63" s="75">
        <f>CU63*$C63</f>
        <v>0</v>
      </c>
      <c r="CW63" s="77"/>
      <c r="CX63" s="75">
        <f>CW63*$C63</f>
        <v>0</v>
      </c>
      <c r="CY63" s="77"/>
      <c r="CZ63" s="75">
        <f>CY63*$C63</f>
        <v>0</v>
      </c>
      <c r="DA63" s="77"/>
      <c r="DB63" s="75">
        <f>DA63*$C63</f>
        <v>0</v>
      </c>
      <c r="DC63" s="77"/>
      <c r="DD63" s="75">
        <f>DC63*$C63</f>
        <v>0</v>
      </c>
      <c r="DE63" s="77"/>
      <c r="DF63" s="75">
        <f>DE63*$C63</f>
        <v>0</v>
      </c>
      <c r="DG63" s="77"/>
      <c r="DH63" s="75">
        <f>DG63*$C63</f>
        <v>0</v>
      </c>
      <c r="DI63" s="77"/>
      <c r="DJ63" s="75">
        <f>DI63*$C63</f>
        <v>0</v>
      </c>
      <c r="DK63" s="77"/>
      <c r="DL63" s="75">
        <f>DK63*$C63</f>
        <v>0</v>
      </c>
      <c r="DM63" s="77"/>
      <c r="DN63" s="75">
        <f>DM63*$C63</f>
        <v>0</v>
      </c>
      <c r="DO63" s="77"/>
      <c r="DP63" s="75">
        <f>DO63*$C63</f>
        <v>0</v>
      </c>
      <c r="DQ63" s="77"/>
      <c r="DR63" s="75">
        <f>DQ63*$C63</f>
        <v>0</v>
      </c>
      <c r="DS63" s="77"/>
      <c r="DT63" s="78">
        <f>DS63*$C63</f>
        <v>0</v>
      </c>
    </row>
    <row r="64" spans="1:124" x14ac:dyDescent="0.35">
      <c r="A64" s="85" t="s">
        <v>2548</v>
      </c>
      <c r="B64" s="74" t="s">
        <v>2924</v>
      </c>
      <c r="C64" s="75">
        <f>Orçamento!$K$1154</f>
        <v>246976.59999999998</v>
      </c>
      <c r="D64" s="76">
        <f>ROUND($C$64/$C$72,5)</f>
        <v>1.4710000000000001E-2</v>
      </c>
      <c r="E64" s="77"/>
      <c r="F64" s="75">
        <f>E64*$C64</f>
        <v>0</v>
      </c>
      <c r="G64" s="77"/>
      <c r="H64" s="75">
        <f>G64*$C64</f>
        <v>0</v>
      </c>
      <c r="I64" s="77"/>
      <c r="J64" s="75">
        <f>I64*$C64</f>
        <v>0</v>
      </c>
      <c r="K64" s="77"/>
      <c r="L64" s="75">
        <f>K64*$C64</f>
        <v>0</v>
      </c>
      <c r="M64" s="77"/>
      <c r="N64" s="75">
        <f>M64*$C64</f>
        <v>0</v>
      </c>
      <c r="O64" s="77"/>
      <c r="P64" s="75">
        <f>O64*$C64</f>
        <v>0</v>
      </c>
      <c r="Q64" s="77"/>
      <c r="R64" s="75">
        <f>Q64*$C64</f>
        <v>0</v>
      </c>
      <c r="S64" s="77"/>
      <c r="T64" s="75">
        <f>S64*$C64</f>
        <v>0</v>
      </c>
      <c r="U64" s="77"/>
      <c r="V64" s="75">
        <f>U64*$C64</f>
        <v>0</v>
      </c>
      <c r="W64" s="77"/>
      <c r="X64" s="75">
        <f>W64*$C64</f>
        <v>0</v>
      </c>
      <c r="Y64" s="77"/>
      <c r="Z64" s="75">
        <f>Y64*$C64</f>
        <v>0</v>
      </c>
      <c r="AA64" s="77"/>
      <c r="AB64" s="75">
        <f>AA64*$C64</f>
        <v>0</v>
      </c>
      <c r="AC64" s="77"/>
      <c r="AD64" s="75">
        <f>AC64*$C64</f>
        <v>0</v>
      </c>
      <c r="AE64" s="77"/>
      <c r="AF64" s="75">
        <f>AE64*$C64</f>
        <v>0</v>
      </c>
      <c r="AG64" s="77"/>
      <c r="AH64" s="75">
        <f>AG64*$C64</f>
        <v>0</v>
      </c>
      <c r="AI64" s="77"/>
      <c r="AJ64" s="75">
        <f>AI64*$C64</f>
        <v>0</v>
      </c>
      <c r="AK64" s="77"/>
      <c r="AL64" s="75">
        <f>AK64*$C64</f>
        <v>0</v>
      </c>
      <c r="AM64" s="77"/>
      <c r="AN64" s="75">
        <f>AM64*$C64</f>
        <v>0</v>
      </c>
      <c r="AO64" s="77"/>
      <c r="AP64" s="75">
        <f>AO64*$C64</f>
        <v>0</v>
      </c>
      <c r="AQ64" s="77"/>
      <c r="AR64" s="75">
        <f>AQ64*$C64</f>
        <v>0</v>
      </c>
      <c r="AS64" s="77"/>
      <c r="AT64" s="75">
        <f>AS64*$C64</f>
        <v>0</v>
      </c>
      <c r="AU64" s="77"/>
      <c r="AV64" s="75">
        <f>AU64*$C64</f>
        <v>0</v>
      </c>
      <c r="AW64" s="77">
        <v>0.5</v>
      </c>
      <c r="AX64" s="75">
        <f>AW64*$C64</f>
        <v>123488.29999999999</v>
      </c>
      <c r="AY64" s="77">
        <v>0.5</v>
      </c>
      <c r="AZ64" s="75">
        <f>AY64*$C64</f>
        <v>123488.29999999999</v>
      </c>
      <c r="BA64" s="77"/>
      <c r="BB64" s="75">
        <f>BA64*$C64</f>
        <v>0</v>
      </c>
      <c r="BC64" s="77"/>
      <c r="BD64" s="75">
        <f>BC64*$C64</f>
        <v>0</v>
      </c>
      <c r="BE64" s="77"/>
      <c r="BF64" s="75">
        <f>BE64*$C64</f>
        <v>0</v>
      </c>
      <c r="BG64" s="77"/>
      <c r="BH64" s="75">
        <f>BG64*$C64</f>
        <v>0</v>
      </c>
      <c r="BI64" s="77"/>
      <c r="BJ64" s="75">
        <f>BI64*$C64</f>
        <v>0</v>
      </c>
      <c r="BK64" s="77"/>
      <c r="BL64" s="75">
        <f>BK64*$C64</f>
        <v>0</v>
      </c>
      <c r="BM64" s="77"/>
      <c r="BN64" s="75">
        <f>BM64*$C64</f>
        <v>0</v>
      </c>
      <c r="BO64" s="77"/>
      <c r="BP64" s="75">
        <f>BO64*$C64</f>
        <v>0</v>
      </c>
      <c r="BQ64" s="77"/>
      <c r="BR64" s="75">
        <f>BQ64*$C64</f>
        <v>0</v>
      </c>
      <c r="BS64" s="77"/>
      <c r="BT64" s="75">
        <f>BS64*$C64</f>
        <v>0</v>
      </c>
      <c r="BU64" s="77"/>
      <c r="BV64" s="75">
        <f>BU64*$C64</f>
        <v>0</v>
      </c>
      <c r="BW64" s="77"/>
      <c r="BX64" s="75">
        <f>BW64*$C64</f>
        <v>0</v>
      </c>
      <c r="BY64" s="77"/>
      <c r="BZ64" s="75">
        <f>BY64*$C64</f>
        <v>0</v>
      </c>
      <c r="CA64" s="77"/>
      <c r="CB64" s="75">
        <f>CA64*$C64</f>
        <v>0</v>
      </c>
      <c r="CC64" s="77"/>
      <c r="CD64" s="75">
        <f>CC64*$C64</f>
        <v>0</v>
      </c>
      <c r="CE64" s="77"/>
      <c r="CF64" s="75">
        <f>CE64*$C64</f>
        <v>0</v>
      </c>
      <c r="CG64" s="77"/>
      <c r="CH64" s="75">
        <f>CG64*$C64</f>
        <v>0</v>
      </c>
      <c r="CI64" s="77"/>
      <c r="CJ64" s="75">
        <f>CI64*$C64</f>
        <v>0</v>
      </c>
      <c r="CK64" s="77"/>
      <c r="CL64" s="75">
        <f>CK64*$C64</f>
        <v>0</v>
      </c>
      <c r="CM64" s="77"/>
      <c r="CN64" s="75">
        <f>CM64*$C64</f>
        <v>0</v>
      </c>
      <c r="CO64" s="77"/>
      <c r="CP64" s="75">
        <f>CO64*$C64</f>
        <v>0</v>
      </c>
      <c r="CQ64" s="77"/>
      <c r="CR64" s="75">
        <f>CQ64*$C64</f>
        <v>0</v>
      </c>
      <c r="CS64" s="77"/>
      <c r="CT64" s="75">
        <f>CS64*$C64</f>
        <v>0</v>
      </c>
      <c r="CU64" s="77"/>
      <c r="CV64" s="75">
        <f>CU64*$C64</f>
        <v>0</v>
      </c>
      <c r="CW64" s="77"/>
      <c r="CX64" s="75">
        <f>CW64*$C64</f>
        <v>0</v>
      </c>
      <c r="CY64" s="77"/>
      <c r="CZ64" s="75">
        <f>CY64*$C64</f>
        <v>0</v>
      </c>
      <c r="DA64" s="77"/>
      <c r="DB64" s="75">
        <f>DA64*$C64</f>
        <v>0</v>
      </c>
      <c r="DC64" s="77"/>
      <c r="DD64" s="75">
        <f>DC64*$C64</f>
        <v>0</v>
      </c>
      <c r="DE64" s="77"/>
      <c r="DF64" s="75">
        <f>DE64*$C64</f>
        <v>0</v>
      </c>
      <c r="DG64" s="77"/>
      <c r="DH64" s="75">
        <f>DG64*$C64</f>
        <v>0</v>
      </c>
      <c r="DI64" s="77"/>
      <c r="DJ64" s="75">
        <f>DI64*$C64</f>
        <v>0</v>
      </c>
      <c r="DK64" s="77"/>
      <c r="DL64" s="75">
        <f>DK64*$C64</f>
        <v>0</v>
      </c>
      <c r="DM64" s="77"/>
      <c r="DN64" s="75">
        <f>DM64*$C64</f>
        <v>0</v>
      </c>
      <c r="DO64" s="77"/>
      <c r="DP64" s="75">
        <f>DO64*$C64</f>
        <v>0</v>
      </c>
      <c r="DQ64" s="77"/>
      <c r="DR64" s="75">
        <f>DQ64*$C64</f>
        <v>0</v>
      </c>
      <c r="DS64" s="77"/>
      <c r="DT64" s="78">
        <f>DS64*$C64</f>
        <v>0</v>
      </c>
    </row>
    <row r="65" spans="1:124" x14ac:dyDescent="0.35">
      <c r="A65" s="85" t="s">
        <v>2578</v>
      </c>
      <c r="B65" s="74" t="s">
        <v>2925</v>
      </c>
      <c r="C65" s="75">
        <f>Orçamento!$K$1168</f>
        <v>16756.59</v>
      </c>
      <c r="D65" s="76">
        <f>ROUND($C$65/$C$72,5)</f>
        <v>1E-3</v>
      </c>
      <c r="E65" s="77"/>
      <c r="F65" s="75">
        <f>E65*$C65</f>
        <v>0</v>
      </c>
      <c r="G65" s="77"/>
      <c r="H65" s="75">
        <f>G65*$C65</f>
        <v>0</v>
      </c>
      <c r="I65" s="77"/>
      <c r="J65" s="75">
        <f>I65*$C65</f>
        <v>0</v>
      </c>
      <c r="K65" s="77"/>
      <c r="L65" s="75">
        <f>K65*$C65</f>
        <v>0</v>
      </c>
      <c r="M65" s="77"/>
      <c r="N65" s="75">
        <f>M65*$C65</f>
        <v>0</v>
      </c>
      <c r="O65" s="77"/>
      <c r="P65" s="75">
        <f>O65*$C65</f>
        <v>0</v>
      </c>
      <c r="Q65" s="77"/>
      <c r="R65" s="75">
        <f>Q65*$C65</f>
        <v>0</v>
      </c>
      <c r="S65" s="77"/>
      <c r="T65" s="75">
        <f>S65*$C65</f>
        <v>0</v>
      </c>
      <c r="U65" s="77"/>
      <c r="V65" s="75">
        <f>U65*$C65</f>
        <v>0</v>
      </c>
      <c r="W65" s="77"/>
      <c r="X65" s="75">
        <f>W65*$C65</f>
        <v>0</v>
      </c>
      <c r="Y65" s="77"/>
      <c r="Z65" s="75">
        <f>Y65*$C65</f>
        <v>0</v>
      </c>
      <c r="AA65" s="77"/>
      <c r="AB65" s="75">
        <f>AA65*$C65</f>
        <v>0</v>
      </c>
      <c r="AC65" s="77"/>
      <c r="AD65" s="75">
        <f>AC65*$C65</f>
        <v>0</v>
      </c>
      <c r="AE65" s="77"/>
      <c r="AF65" s="75">
        <f>AE65*$C65</f>
        <v>0</v>
      </c>
      <c r="AG65" s="77"/>
      <c r="AH65" s="75">
        <f>AG65*$C65</f>
        <v>0</v>
      </c>
      <c r="AI65" s="77"/>
      <c r="AJ65" s="75">
        <f>AI65*$C65</f>
        <v>0</v>
      </c>
      <c r="AK65" s="77"/>
      <c r="AL65" s="75">
        <f>AK65*$C65</f>
        <v>0</v>
      </c>
      <c r="AM65" s="77"/>
      <c r="AN65" s="75">
        <f>AM65*$C65</f>
        <v>0</v>
      </c>
      <c r="AO65" s="77"/>
      <c r="AP65" s="75">
        <f>AO65*$C65</f>
        <v>0</v>
      </c>
      <c r="AQ65" s="77"/>
      <c r="AR65" s="75">
        <f>AQ65*$C65</f>
        <v>0</v>
      </c>
      <c r="AS65" s="77"/>
      <c r="AT65" s="75">
        <f>AS65*$C65</f>
        <v>0</v>
      </c>
      <c r="AU65" s="77"/>
      <c r="AV65" s="75">
        <f>AU65*$C65</f>
        <v>0</v>
      </c>
      <c r="AW65" s="77"/>
      <c r="AX65" s="75">
        <f>AW65*$C65</f>
        <v>0</v>
      </c>
      <c r="AY65" s="77">
        <v>1</v>
      </c>
      <c r="AZ65" s="75">
        <f>AY65*$C65</f>
        <v>16756.59</v>
      </c>
      <c r="BA65" s="77"/>
      <c r="BB65" s="75">
        <f>BA65*$C65</f>
        <v>0</v>
      </c>
      <c r="BC65" s="77"/>
      <c r="BD65" s="75">
        <f>BC65*$C65</f>
        <v>0</v>
      </c>
      <c r="BE65" s="77"/>
      <c r="BF65" s="75">
        <f>BE65*$C65</f>
        <v>0</v>
      </c>
      <c r="BG65" s="77"/>
      <c r="BH65" s="75">
        <f>BG65*$C65</f>
        <v>0</v>
      </c>
      <c r="BI65" s="77"/>
      <c r="BJ65" s="75">
        <f>BI65*$C65</f>
        <v>0</v>
      </c>
      <c r="BK65" s="77"/>
      <c r="BL65" s="75">
        <f>BK65*$C65</f>
        <v>0</v>
      </c>
      <c r="BM65" s="77"/>
      <c r="BN65" s="75">
        <f>BM65*$C65</f>
        <v>0</v>
      </c>
      <c r="BO65" s="77"/>
      <c r="BP65" s="75">
        <f>BO65*$C65</f>
        <v>0</v>
      </c>
      <c r="BQ65" s="77"/>
      <c r="BR65" s="75">
        <f>BQ65*$C65</f>
        <v>0</v>
      </c>
      <c r="BS65" s="77"/>
      <c r="BT65" s="75">
        <f>BS65*$C65</f>
        <v>0</v>
      </c>
      <c r="BU65" s="77"/>
      <c r="BV65" s="75">
        <f>BU65*$C65</f>
        <v>0</v>
      </c>
      <c r="BW65" s="77"/>
      <c r="BX65" s="75">
        <f>BW65*$C65</f>
        <v>0</v>
      </c>
      <c r="BY65" s="77"/>
      <c r="BZ65" s="75">
        <f>BY65*$C65</f>
        <v>0</v>
      </c>
      <c r="CA65" s="77"/>
      <c r="CB65" s="75">
        <f>CA65*$C65</f>
        <v>0</v>
      </c>
      <c r="CC65" s="77"/>
      <c r="CD65" s="75">
        <f>CC65*$C65</f>
        <v>0</v>
      </c>
      <c r="CE65" s="77"/>
      <c r="CF65" s="75">
        <f>CE65*$C65</f>
        <v>0</v>
      </c>
      <c r="CG65" s="77"/>
      <c r="CH65" s="75">
        <f>CG65*$C65</f>
        <v>0</v>
      </c>
      <c r="CI65" s="77"/>
      <c r="CJ65" s="75">
        <f>CI65*$C65</f>
        <v>0</v>
      </c>
      <c r="CK65" s="77"/>
      <c r="CL65" s="75">
        <f>CK65*$C65</f>
        <v>0</v>
      </c>
      <c r="CM65" s="77"/>
      <c r="CN65" s="75">
        <f>CM65*$C65</f>
        <v>0</v>
      </c>
      <c r="CO65" s="77"/>
      <c r="CP65" s="75">
        <f>CO65*$C65</f>
        <v>0</v>
      </c>
      <c r="CQ65" s="77"/>
      <c r="CR65" s="75">
        <f>CQ65*$C65</f>
        <v>0</v>
      </c>
      <c r="CS65" s="77"/>
      <c r="CT65" s="75">
        <f>CS65*$C65</f>
        <v>0</v>
      </c>
      <c r="CU65" s="77"/>
      <c r="CV65" s="75">
        <f>CU65*$C65</f>
        <v>0</v>
      </c>
      <c r="CW65" s="77"/>
      <c r="CX65" s="75">
        <f>CW65*$C65</f>
        <v>0</v>
      </c>
      <c r="CY65" s="77"/>
      <c r="CZ65" s="75">
        <f>CY65*$C65</f>
        <v>0</v>
      </c>
      <c r="DA65" s="77"/>
      <c r="DB65" s="75">
        <f>DA65*$C65</f>
        <v>0</v>
      </c>
      <c r="DC65" s="77"/>
      <c r="DD65" s="75">
        <f>DC65*$C65</f>
        <v>0</v>
      </c>
      <c r="DE65" s="77"/>
      <c r="DF65" s="75">
        <f>DE65*$C65</f>
        <v>0</v>
      </c>
      <c r="DG65" s="77"/>
      <c r="DH65" s="75">
        <f>DG65*$C65</f>
        <v>0</v>
      </c>
      <c r="DI65" s="77"/>
      <c r="DJ65" s="75">
        <f>DI65*$C65</f>
        <v>0</v>
      </c>
      <c r="DK65" s="77"/>
      <c r="DL65" s="75">
        <f>DK65*$C65</f>
        <v>0</v>
      </c>
      <c r="DM65" s="77"/>
      <c r="DN65" s="75">
        <f>DM65*$C65</f>
        <v>0</v>
      </c>
      <c r="DO65" s="77"/>
      <c r="DP65" s="75">
        <f>DO65*$C65</f>
        <v>0</v>
      </c>
      <c r="DQ65" s="77"/>
      <c r="DR65" s="75">
        <f>DQ65*$C65</f>
        <v>0</v>
      </c>
      <c r="DS65" s="77"/>
      <c r="DT65" s="78">
        <f>DS65*$C65</f>
        <v>0</v>
      </c>
    </row>
    <row r="66" spans="1:124" x14ac:dyDescent="0.35">
      <c r="A66" s="85" t="s">
        <v>2583</v>
      </c>
      <c r="B66" s="74" t="s">
        <v>2926</v>
      </c>
      <c r="C66" s="75">
        <f>Orçamento!$K$1172</f>
        <v>7370.7300000000005</v>
      </c>
      <c r="D66" s="76">
        <f>ROUND($C$66/$C$72,5)</f>
        <v>4.4000000000000002E-4</v>
      </c>
      <c r="E66" s="77"/>
      <c r="F66" s="75">
        <f>E66*$C66</f>
        <v>0</v>
      </c>
      <c r="G66" s="77"/>
      <c r="H66" s="75">
        <f>G66*$C66</f>
        <v>0</v>
      </c>
      <c r="I66" s="77"/>
      <c r="J66" s="75">
        <f>I66*$C66</f>
        <v>0</v>
      </c>
      <c r="K66" s="77"/>
      <c r="L66" s="75">
        <f>K66*$C66</f>
        <v>0</v>
      </c>
      <c r="M66" s="77"/>
      <c r="N66" s="75">
        <f>M66*$C66</f>
        <v>0</v>
      </c>
      <c r="O66" s="77"/>
      <c r="P66" s="75">
        <f>O66*$C66</f>
        <v>0</v>
      </c>
      <c r="Q66" s="77"/>
      <c r="R66" s="75">
        <f>Q66*$C66</f>
        <v>0</v>
      </c>
      <c r="S66" s="77"/>
      <c r="T66" s="75">
        <f>S66*$C66</f>
        <v>0</v>
      </c>
      <c r="U66" s="77"/>
      <c r="V66" s="75">
        <f>U66*$C66</f>
        <v>0</v>
      </c>
      <c r="W66" s="77"/>
      <c r="X66" s="75">
        <f>W66*$C66</f>
        <v>0</v>
      </c>
      <c r="Y66" s="77"/>
      <c r="Z66" s="75">
        <f>Y66*$C66</f>
        <v>0</v>
      </c>
      <c r="AA66" s="77"/>
      <c r="AB66" s="75">
        <f>AA66*$C66</f>
        <v>0</v>
      </c>
      <c r="AC66" s="77"/>
      <c r="AD66" s="75">
        <f>AC66*$C66</f>
        <v>0</v>
      </c>
      <c r="AE66" s="77"/>
      <c r="AF66" s="75">
        <f>AE66*$C66</f>
        <v>0</v>
      </c>
      <c r="AG66" s="77"/>
      <c r="AH66" s="75">
        <f>AG66*$C66</f>
        <v>0</v>
      </c>
      <c r="AI66" s="77"/>
      <c r="AJ66" s="75">
        <f>AI66*$C66</f>
        <v>0</v>
      </c>
      <c r="AK66" s="77"/>
      <c r="AL66" s="75">
        <f>AK66*$C66</f>
        <v>0</v>
      </c>
      <c r="AM66" s="77"/>
      <c r="AN66" s="75">
        <f>AM66*$C66</f>
        <v>0</v>
      </c>
      <c r="AO66" s="77"/>
      <c r="AP66" s="75">
        <f>AO66*$C66</f>
        <v>0</v>
      </c>
      <c r="AQ66" s="77"/>
      <c r="AR66" s="75">
        <f>AQ66*$C66</f>
        <v>0</v>
      </c>
      <c r="AS66" s="77">
        <v>0.75</v>
      </c>
      <c r="AT66" s="75">
        <f>AS66*$C66</f>
        <v>5528.0475000000006</v>
      </c>
      <c r="AU66" s="77">
        <v>0.25</v>
      </c>
      <c r="AV66" s="75">
        <f>AU66*$C66</f>
        <v>1842.6825000000001</v>
      </c>
      <c r="AW66" s="77"/>
      <c r="AX66" s="75">
        <f>AW66*$C66</f>
        <v>0</v>
      </c>
      <c r="AY66" s="77"/>
      <c r="AZ66" s="75">
        <f>AY66*$C66</f>
        <v>0</v>
      </c>
      <c r="BA66" s="77"/>
      <c r="BB66" s="75">
        <f>BA66*$C66</f>
        <v>0</v>
      </c>
      <c r="BC66" s="77"/>
      <c r="BD66" s="75">
        <f>BC66*$C66</f>
        <v>0</v>
      </c>
      <c r="BE66" s="77"/>
      <c r="BF66" s="75">
        <f>BE66*$C66</f>
        <v>0</v>
      </c>
      <c r="BG66" s="77"/>
      <c r="BH66" s="75">
        <f>BG66*$C66</f>
        <v>0</v>
      </c>
      <c r="BI66" s="77"/>
      <c r="BJ66" s="75">
        <f>BI66*$C66</f>
        <v>0</v>
      </c>
      <c r="BK66" s="77"/>
      <c r="BL66" s="75">
        <f>BK66*$C66</f>
        <v>0</v>
      </c>
      <c r="BM66" s="77"/>
      <c r="BN66" s="75">
        <f>BM66*$C66</f>
        <v>0</v>
      </c>
      <c r="BO66" s="77"/>
      <c r="BP66" s="75">
        <f>BO66*$C66</f>
        <v>0</v>
      </c>
      <c r="BQ66" s="77"/>
      <c r="BR66" s="75">
        <f>BQ66*$C66</f>
        <v>0</v>
      </c>
      <c r="BS66" s="77"/>
      <c r="BT66" s="75">
        <f>BS66*$C66</f>
        <v>0</v>
      </c>
      <c r="BU66" s="77"/>
      <c r="BV66" s="75">
        <f>BU66*$C66</f>
        <v>0</v>
      </c>
      <c r="BW66" s="77"/>
      <c r="BX66" s="75">
        <f>BW66*$C66</f>
        <v>0</v>
      </c>
      <c r="BY66" s="77"/>
      <c r="BZ66" s="75">
        <f>BY66*$C66</f>
        <v>0</v>
      </c>
      <c r="CA66" s="77"/>
      <c r="CB66" s="75">
        <f>CA66*$C66</f>
        <v>0</v>
      </c>
      <c r="CC66" s="77"/>
      <c r="CD66" s="75">
        <f>CC66*$C66</f>
        <v>0</v>
      </c>
      <c r="CE66" s="77"/>
      <c r="CF66" s="75">
        <f>CE66*$C66</f>
        <v>0</v>
      </c>
      <c r="CG66" s="77"/>
      <c r="CH66" s="75">
        <f>CG66*$C66</f>
        <v>0</v>
      </c>
      <c r="CI66" s="77"/>
      <c r="CJ66" s="75">
        <f>CI66*$C66</f>
        <v>0</v>
      </c>
      <c r="CK66" s="77"/>
      <c r="CL66" s="75">
        <f>CK66*$C66</f>
        <v>0</v>
      </c>
      <c r="CM66" s="77"/>
      <c r="CN66" s="75">
        <f>CM66*$C66</f>
        <v>0</v>
      </c>
      <c r="CO66" s="77"/>
      <c r="CP66" s="75">
        <f>CO66*$C66</f>
        <v>0</v>
      </c>
      <c r="CQ66" s="77"/>
      <c r="CR66" s="75">
        <f>CQ66*$C66</f>
        <v>0</v>
      </c>
      <c r="CS66" s="77"/>
      <c r="CT66" s="75">
        <f>CS66*$C66</f>
        <v>0</v>
      </c>
      <c r="CU66" s="77"/>
      <c r="CV66" s="75">
        <f>CU66*$C66</f>
        <v>0</v>
      </c>
      <c r="CW66" s="77"/>
      <c r="CX66" s="75">
        <f>CW66*$C66</f>
        <v>0</v>
      </c>
      <c r="CY66" s="77"/>
      <c r="CZ66" s="75">
        <f>CY66*$C66</f>
        <v>0</v>
      </c>
      <c r="DA66" s="77"/>
      <c r="DB66" s="75">
        <f>DA66*$C66</f>
        <v>0</v>
      </c>
      <c r="DC66" s="77"/>
      <c r="DD66" s="75">
        <f>DC66*$C66</f>
        <v>0</v>
      </c>
      <c r="DE66" s="77"/>
      <c r="DF66" s="75">
        <f>DE66*$C66</f>
        <v>0</v>
      </c>
      <c r="DG66" s="77"/>
      <c r="DH66" s="75">
        <f>DG66*$C66</f>
        <v>0</v>
      </c>
      <c r="DI66" s="77"/>
      <c r="DJ66" s="75">
        <f>DI66*$C66</f>
        <v>0</v>
      </c>
      <c r="DK66" s="77"/>
      <c r="DL66" s="75">
        <f>DK66*$C66</f>
        <v>0</v>
      </c>
      <c r="DM66" s="77"/>
      <c r="DN66" s="75">
        <f>DM66*$C66</f>
        <v>0</v>
      </c>
      <c r="DO66" s="77"/>
      <c r="DP66" s="75">
        <f>DO66*$C66</f>
        <v>0</v>
      </c>
      <c r="DQ66" s="77"/>
      <c r="DR66" s="75">
        <f>DQ66*$C66</f>
        <v>0</v>
      </c>
      <c r="DS66" s="77"/>
      <c r="DT66" s="78">
        <f>DS66*$C66</f>
        <v>0</v>
      </c>
    </row>
    <row r="67" spans="1:124" x14ac:dyDescent="0.35">
      <c r="A67" s="85" t="s">
        <v>2617</v>
      </c>
      <c r="B67" s="74" t="s">
        <v>2927</v>
      </c>
      <c r="C67" s="75">
        <f>Orçamento!$K$1194</f>
        <v>7497</v>
      </c>
      <c r="D67" s="76">
        <f>ROUND($C$67/$C$72,5)</f>
        <v>4.4999999999999999E-4</v>
      </c>
      <c r="E67" s="77"/>
      <c r="F67" s="75">
        <f>E67*$C67</f>
        <v>0</v>
      </c>
      <c r="G67" s="77"/>
      <c r="H67" s="75">
        <f>G67*$C67</f>
        <v>0</v>
      </c>
      <c r="I67" s="77"/>
      <c r="J67" s="75">
        <f>I67*$C67</f>
        <v>0</v>
      </c>
      <c r="K67" s="77"/>
      <c r="L67" s="75">
        <f>K67*$C67</f>
        <v>0</v>
      </c>
      <c r="M67" s="77"/>
      <c r="N67" s="75">
        <f>M67*$C67</f>
        <v>0</v>
      </c>
      <c r="O67" s="77"/>
      <c r="P67" s="75">
        <f>O67*$C67</f>
        <v>0</v>
      </c>
      <c r="Q67" s="77"/>
      <c r="R67" s="75">
        <f>Q67*$C67</f>
        <v>0</v>
      </c>
      <c r="S67" s="77"/>
      <c r="T67" s="75">
        <f>S67*$C67</f>
        <v>0</v>
      </c>
      <c r="U67" s="77"/>
      <c r="V67" s="75">
        <f>U67*$C67</f>
        <v>0</v>
      </c>
      <c r="W67" s="77"/>
      <c r="X67" s="75">
        <f>W67*$C67</f>
        <v>0</v>
      </c>
      <c r="Y67" s="77"/>
      <c r="Z67" s="75">
        <f>Y67*$C67</f>
        <v>0</v>
      </c>
      <c r="AA67" s="77"/>
      <c r="AB67" s="75">
        <f>AA67*$C67</f>
        <v>0</v>
      </c>
      <c r="AC67" s="77"/>
      <c r="AD67" s="75">
        <f>AC67*$C67</f>
        <v>0</v>
      </c>
      <c r="AE67" s="77"/>
      <c r="AF67" s="75">
        <f>AE67*$C67</f>
        <v>0</v>
      </c>
      <c r="AG67" s="77"/>
      <c r="AH67" s="75">
        <f>AG67*$C67</f>
        <v>0</v>
      </c>
      <c r="AI67" s="77"/>
      <c r="AJ67" s="75">
        <f>AI67*$C67</f>
        <v>0</v>
      </c>
      <c r="AK67" s="77"/>
      <c r="AL67" s="75">
        <f>AK67*$C67</f>
        <v>0</v>
      </c>
      <c r="AM67" s="77"/>
      <c r="AN67" s="75">
        <f>AM67*$C67</f>
        <v>0</v>
      </c>
      <c r="AO67" s="77"/>
      <c r="AP67" s="75">
        <f>AO67*$C67</f>
        <v>0</v>
      </c>
      <c r="AQ67" s="77"/>
      <c r="AR67" s="75">
        <f>AQ67*$C67</f>
        <v>0</v>
      </c>
      <c r="AS67" s="77"/>
      <c r="AT67" s="75">
        <f>AS67*$C67</f>
        <v>0</v>
      </c>
      <c r="AU67" s="77">
        <v>0.75</v>
      </c>
      <c r="AV67" s="75">
        <f>AU67*$C67</f>
        <v>5622.75</v>
      </c>
      <c r="AW67" s="77">
        <v>0.25</v>
      </c>
      <c r="AX67" s="75">
        <f>AW67*$C67</f>
        <v>1874.25</v>
      </c>
      <c r="AY67" s="77"/>
      <c r="AZ67" s="75">
        <f>AY67*$C67</f>
        <v>0</v>
      </c>
      <c r="BA67" s="77"/>
      <c r="BB67" s="75">
        <f>BA67*$C67</f>
        <v>0</v>
      </c>
      <c r="BC67" s="77"/>
      <c r="BD67" s="75">
        <f>BC67*$C67</f>
        <v>0</v>
      </c>
      <c r="BE67" s="77"/>
      <c r="BF67" s="75">
        <f>BE67*$C67</f>
        <v>0</v>
      </c>
      <c r="BG67" s="77"/>
      <c r="BH67" s="75">
        <f>BG67*$C67</f>
        <v>0</v>
      </c>
      <c r="BI67" s="77"/>
      <c r="BJ67" s="75">
        <f>BI67*$C67</f>
        <v>0</v>
      </c>
      <c r="BK67" s="77"/>
      <c r="BL67" s="75">
        <f>BK67*$C67</f>
        <v>0</v>
      </c>
      <c r="BM67" s="77"/>
      <c r="BN67" s="75">
        <f>BM67*$C67</f>
        <v>0</v>
      </c>
      <c r="BO67" s="77"/>
      <c r="BP67" s="75">
        <f>BO67*$C67</f>
        <v>0</v>
      </c>
      <c r="BQ67" s="77"/>
      <c r="BR67" s="75">
        <f>BQ67*$C67</f>
        <v>0</v>
      </c>
      <c r="BS67" s="77"/>
      <c r="BT67" s="75">
        <f>BS67*$C67</f>
        <v>0</v>
      </c>
      <c r="BU67" s="77"/>
      <c r="BV67" s="75">
        <f>BU67*$C67</f>
        <v>0</v>
      </c>
      <c r="BW67" s="77"/>
      <c r="BX67" s="75">
        <f>BW67*$C67</f>
        <v>0</v>
      </c>
      <c r="BY67" s="77"/>
      <c r="BZ67" s="75">
        <f>BY67*$C67</f>
        <v>0</v>
      </c>
      <c r="CA67" s="77"/>
      <c r="CB67" s="75">
        <f>CA67*$C67</f>
        <v>0</v>
      </c>
      <c r="CC67" s="77"/>
      <c r="CD67" s="75">
        <f>CC67*$C67</f>
        <v>0</v>
      </c>
      <c r="CE67" s="77"/>
      <c r="CF67" s="75">
        <f>CE67*$C67</f>
        <v>0</v>
      </c>
      <c r="CG67" s="77"/>
      <c r="CH67" s="75">
        <f>CG67*$C67</f>
        <v>0</v>
      </c>
      <c r="CI67" s="77"/>
      <c r="CJ67" s="75">
        <f>CI67*$C67</f>
        <v>0</v>
      </c>
      <c r="CK67" s="77"/>
      <c r="CL67" s="75">
        <f>CK67*$C67</f>
        <v>0</v>
      </c>
      <c r="CM67" s="77"/>
      <c r="CN67" s="75">
        <f>CM67*$C67</f>
        <v>0</v>
      </c>
      <c r="CO67" s="77"/>
      <c r="CP67" s="75">
        <f>CO67*$C67</f>
        <v>0</v>
      </c>
      <c r="CQ67" s="77"/>
      <c r="CR67" s="75">
        <f>CQ67*$C67</f>
        <v>0</v>
      </c>
      <c r="CS67" s="77"/>
      <c r="CT67" s="75">
        <f>CS67*$C67</f>
        <v>0</v>
      </c>
      <c r="CU67" s="77"/>
      <c r="CV67" s="75">
        <f>CU67*$C67</f>
        <v>0</v>
      </c>
      <c r="CW67" s="77"/>
      <c r="CX67" s="75">
        <f>CW67*$C67</f>
        <v>0</v>
      </c>
      <c r="CY67" s="77"/>
      <c r="CZ67" s="75">
        <f>CY67*$C67</f>
        <v>0</v>
      </c>
      <c r="DA67" s="77"/>
      <c r="DB67" s="75">
        <f>DA67*$C67</f>
        <v>0</v>
      </c>
      <c r="DC67" s="77"/>
      <c r="DD67" s="75">
        <f>DC67*$C67</f>
        <v>0</v>
      </c>
      <c r="DE67" s="77"/>
      <c r="DF67" s="75">
        <f>DE67*$C67</f>
        <v>0</v>
      </c>
      <c r="DG67" s="77"/>
      <c r="DH67" s="75">
        <f>DG67*$C67</f>
        <v>0</v>
      </c>
      <c r="DI67" s="77"/>
      <c r="DJ67" s="75">
        <f>DI67*$C67</f>
        <v>0</v>
      </c>
      <c r="DK67" s="77"/>
      <c r="DL67" s="75">
        <f>DK67*$C67</f>
        <v>0</v>
      </c>
      <c r="DM67" s="77"/>
      <c r="DN67" s="75">
        <f>DM67*$C67</f>
        <v>0</v>
      </c>
      <c r="DO67" s="77"/>
      <c r="DP67" s="75">
        <f>DO67*$C67</f>
        <v>0</v>
      </c>
      <c r="DQ67" s="77"/>
      <c r="DR67" s="75">
        <f>DQ67*$C67</f>
        <v>0</v>
      </c>
      <c r="DS67" s="77"/>
      <c r="DT67" s="78">
        <f>DS67*$C67</f>
        <v>0</v>
      </c>
    </row>
    <row r="68" spans="1:124" x14ac:dyDescent="0.35">
      <c r="A68" s="85" t="s">
        <v>2637</v>
      </c>
      <c r="B68" s="74" t="s">
        <v>2928</v>
      </c>
      <c r="C68" s="75">
        <f>Orçamento!$K$1207</f>
        <v>113772.34000000003</v>
      </c>
      <c r="D68" s="76">
        <f>ROUND($C$68/$C$72,5)</f>
        <v>6.7799999999999996E-3</v>
      </c>
      <c r="E68" s="77"/>
      <c r="F68" s="75">
        <f>E68*$C68</f>
        <v>0</v>
      </c>
      <c r="G68" s="77"/>
      <c r="H68" s="75">
        <f>G68*$C68</f>
        <v>0</v>
      </c>
      <c r="I68" s="77"/>
      <c r="J68" s="75">
        <f>I68*$C68</f>
        <v>0</v>
      </c>
      <c r="K68" s="77"/>
      <c r="L68" s="75">
        <f>K68*$C68</f>
        <v>0</v>
      </c>
      <c r="M68" s="77"/>
      <c r="N68" s="75">
        <f>M68*$C68</f>
        <v>0</v>
      </c>
      <c r="O68" s="77"/>
      <c r="P68" s="75">
        <f>O68*$C68</f>
        <v>0</v>
      </c>
      <c r="Q68" s="77"/>
      <c r="R68" s="75">
        <f>Q68*$C68</f>
        <v>0</v>
      </c>
      <c r="S68" s="77"/>
      <c r="T68" s="75">
        <f>S68*$C68</f>
        <v>0</v>
      </c>
      <c r="U68" s="77"/>
      <c r="V68" s="75">
        <f>U68*$C68</f>
        <v>0</v>
      </c>
      <c r="W68" s="77"/>
      <c r="X68" s="75">
        <f>W68*$C68</f>
        <v>0</v>
      </c>
      <c r="Y68" s="77"/>
      <c r="Z68" s="75">
        <f>Y68*$C68</f>
        <v>0</v>
      </c>
      <c r="AA68" s="77"/>
      <c r="AB68" s="75">
        <f>AA68*$C68</f>
        <v>0</v>
      </c>
      <c r="AC68" s="77"/>
      <c r="AD68" s="75">
        <f>AC68*$C68</f>
        <v>0</v>
      </c>
      <c r="AE68" s="77"/>
      <c r="AF68" s="75">
        <f>AE68*$C68</f>
        <v>0</v>
      </c>
      <c r="AG68" s="77"/>
      <c r="AH68" s="75">
        <f>AG68*$C68</f>
        <v>0</v>
      </c>
      <c r="AI68" s="77"/>
      <c r="AJ68" s="75">
        <f>AI68*$C68</f>
        <v>0</v>
      </c>
      <c r="AK68" s="77"/>
      <c r="AL68" s="75">
        <f>AK68*$C68</f>
        <v>0</v>
      </c>
      <c r="AM68" s="77"/>
      <c r="AN68" s="75">
        <f>AM68*$C68</f>
        <v>0</v>
      </c>
      <c r="AO68" s="77"/>
      <c r="AP68" s="75">
        <f>AO68*$C68</f>
        <v>0</v>
      </c>
      <c r="AQ68" s="77"/>
      <c r="AR68" s="75">
        <f>AQ68*$C68</f>
        <v>0</v>
      </c>
      <c r="AS68" s="77"/>
      <c r="AT68" s="75">
        <f>AS68*$C68</f>
        <v>0</v>
      </c>
      <c r="AU68" s="77"/>
      <c r="AV68" s="75">
        <f>AU68*$C68</f>
        <v>0</v>
      </c>
      <c r="AW68" s="77">
        <v>0.5</v>
      </c>
      <c r="AX68" s="75">
        <f>AW68*$C68</f>
        <v>56886.170000000013</v>
      </c>
      <c r="AY68" s="77">
        <v>0.5</v>
      </c>
      <c r="AZ68" s="75">
        <f>AY68*$C68</f>
        <v>56886.170000000013</v>
      </c>
      <c r="BA68" s="77"/>
      <c r="BB68" s="75">
        <f>BA68*$C68</f>
        <v>0</v>
      </c>
      <c r="BC68" s="77"/>
      <c r="BD68" s="75">
        <f>BC68*$C68</f>
        <v>0</v>
      </c>
      <c r="BE68" s="77"/>
      <c r="BF68" s="75">
        <f>BE68*$C68</f>
        <v>0</v>
      </c>
      <c r="BG68" s="77"/>
      <c r="BH68" s="75">
        <f>BG68*$C68</f>
        <v>0</v>
      </c>
      <c r="BI68" s="77"/>
      <c r="BJ68" s="75">
        <f>BI68*$C68</f>
        <v>0</v>
      </c>
      <c r="BK68" s="77"/>
      <c r="BL68" s="75">
        <f>BK68*$C68</f>
        <v>0</v>
      </c>
      <c r="BM68" s="77"/>
      <c r="BN68" s="75">
        <f>BM68*$C68</f>
        <v>0</v>
      </c>
      <c r="BO68" s="77"/>
      <c r="BP68" s="75">
        <f>BO68*$C68</f>
        <v>0</v>
      </c>
      <c r="BQ68" s="77"/>
      <c r="BR68" s="75">
        <f>BQ68*$C68</f>
        <v>0</v>
      </c>
      <c r="BS68" s="77"/>
      <c r="BT68" s="75">
        <f>BS68*$C68</f>
        <v>0</v>
      </c>
      <c r="BU68" s="77"/>
      <c r="BV68" s="75">
        <f>BU68*$C68</f>
        <v>0</v>
      </c>
      <c r="BW68" s="77"/>
      <c r="BX68" s="75">
        <f>BW68*$C68</f>
        <v>0</v>
      </c>
      <c r="BY68" s="77"/>
      <c r="BZ68" s="75">
        <f>BY68*$C68</f>
        <v>0</v>
      </c>
      <c r="CA68" s="77"/>
      <c r="CB68" s="75">
        <f>CA68*$C68</f>
        <v>0</v>
      </c>
      <c r="CC68" s="77"/>
      <c r="CD68" s="75">
        <f>CC68*$C68</f>
        <v>0</v>
      </c>
      <c r="CE68" s="77"/>
      <c r="CF68" s="75">
        <f>CE68*$C68</f>
        <v>0</v>
      </c>
      <c r="CG68" s="77"/>
      <c r="CH68" s="75">
        <f>CG68*$C68</f>
        <v>0</v>
      </c>
      <c r="CI68" s="77"/>
      <c r="CJ68" s="75">
        <f>CI68*$C68</f>
        <v>0</v>
      </c>
      <c r="CK68" s="77"/>
      <c r="CL68" s="75">
        <f>CK68*$C68</f>
        <v>0</v>
      </c>
      <c r="CM68" s="77"/>
      <c r="CN68" s="75">
        <f>CM68*$C68</f>
        <v>0</v>
      </c>
      <c r="CO68" s="77"/>
      <c r="CP68" s="75">
        <f>CO68*$C68</f>
        <v>0</v>
      </c>
      <c r="CQ68" s="77"/>
      <c r="CR68" s="75">
        <f>CQ68*$C68</f>
        <v>0</v>
      </c>
      <c r="CS68" s="77"/>
      <c r="CT68" s="75">
        <f>CS68*$C68</f>
        <v>0</v>
      </c>
      <c r="CU68" s="77"/>
      <c r="CV68" s="75">
        <f>CU68*$C68</f>
        <v>0</v>
      </c>
      <c r="CW68" s="77"/>
      <c r="CX68" s="75">
        <f>CW68*$C68</f>
        <v>0</v>
      </c>
      <c r="CY68" s="77"/>
      <c r="CZ68" s="75">
        <f>CY68*$C68</f>
        <v>0</v>
      </c>
      <c r="DA68" s="77"/>
      <c r="DB68" s="75">
        <f>DA68*$C68</f>
        <v>0</v>
      </c>
      <c r="DC68" s="77"/>
      <c r="DD68" s="75">
        <f>DC68*$C68</f>
        <v>0</v>
      </c>
      <c r="DE68" s="77"/>
      <c r="DF68" s="75">
        <f>DE68*$C68</f>
        <v>0</v>
      </c>
      <c r="DG68" s="77"/>
      <c r="DH68" s="75">
        <f>DG68*$C68</f>
        <v>0</v>
      </c>
      <c r="DI68" s="77"/>
      <c r="DJ68" s="75">
        <f>DI68*$C68</f>
        <v>0</v>
      </c>
      <c r="DK68" s="77"/>
      <c r="DL68" s="75">
        <f>DK68*$C68</f>
        <v>0</v>
      </c>
      <c r="DM68" s="77"/>
      <c r="DN68" s="75">
        <f>DM68*$C68</f>
        <v>0</v>
      </c>
      <c r="DO68" s="77"/>
      <c r="DP68" s="75">
        <f>DO68*$C68</f>
        <v>0</v>
      </c>
      <c r="DQ68" s="77"/>
      <c r="DR68" s="75">
        <f>DQ68*$C68</f>
        <v>0</v>
      </c>
      <c r="DS68" s="77"/>
      <c r="DT68" s="78">
        <f>DS68*$C68</f>
        <v>0</v>
      </c>
    </row>
    <row r="69" spans="1:124" x14ac:dyDescent="0.35">
      <c r="A69" s="85" t="s">
        <v>2836</v>
      </c>
      <c r="B69" s="74" t="s">
        <v>2929</v>
      </c>
      <c r="C69" s="75">
        <f>Orçamento!$K$1281</f>
        <v>86417.26</v>
      </c>
      <c r="D69" s="76">
        <f>ROUND($C$69/$C$72,5)</f>
        <v>5.1500000000000001E-3</v>
      </c>
      <c r="E69" s="77"/>
      <c r="F69" s="75">
        <f>E69*$C69</f>
        <v>0</v>
      </c>
      <c r="G69" s="77"/>
      <c r="H69" s="75">
        <f>G69*$C69</f>
        <v>0</v>
      </c>
      <c r="I69" s="77"/>
      <c r="J69" s="75">
        <f>I69*$C69</f>
        <v>0</v>
      </c>
      <c r="K69" s="77"/>
      <c r="L69" s="75">
        <f>K69*$C69</f>
        <v>0</v>
      </c>
      <c r="M69" s="77"/>
      <c r="N69" s="75">
        <f>M69*$C69</f>
        <v>0</v>
      </c>
      <c r="O69" s="77"/>
      <c r="P69" s="75">
        <f>O69*$C69</f>
        <v>0</v>
      </c>
      <c r="Q69" s="77"/>
      <c r="R69" s="75">
        <f>Q69*$C69</f>
        <v>0</v>
      </c>
      <c r="S69" s="77"/>
      <c r="T69" s="75">
        <f>S69*$C69</f>
        <v>0</v>
      </c>
      <c r="U69" s="77"/>
      <c r="V69" s="75">
        <f>U69*$C69</f>
        <v>0</v>
      </c>
      <c r="W69" s="77"/>
      <c r="X69" s="75">
        <f>W69*$C69</f>
        <v>0</v>
      </c>
      <c r="Y69" s="77"/>
      <c r="Z69" s="75">
        <f>Y69*$C69</f>
        <v>0</v>
      </c>
      <c r="AA69" s="77"/>
      <c r="AB69" s="75">
        <f>AA69*$C69</f>
        <v>0</v>
      </c>
      <c r="AC69" s="77"/>
      <c r="AD69" s="75">
        <f>AC69*$C69</f>
        <v>0</v>
      </c>
      <c r="AE69" s="77"/>
      <c r="AF69" s="75">
        <f>AE69*$C69</f>
        <v>0</v>
      </c>
      <c r="AG69" s="77"/>
      <c r="AH69" s="75">
        <f>AG69*$C69</f>
        <v>0</v>
      </c>
      <c r="AI69" s="77"/>
      <c r="AJ69" s="75">
        <f>AI69*$C69</f>
        <v>0</v>
      </c>
      <c r="AK69" s="77"/>
      <c r="AL69" s="75">
        <f>AK69*$C69</f>
        <v>0</v>
      </c>
      <c r="AM69" s="77"/>
      <c r="AN69" s="75">
        <f>AM69*$C69</f>
        <v>0</v>
      </c>
      <c r="AO69" s="77"/>
      <c r="AP69" s="75">
        <f>AO69*$C69</f>
        <v>0</v>
      </c>
      <c r="AQ69" s="77"/>
      <c r="AR69" s="75">
        <f>AQ69*$C69</f>
        <v>0</v>
      </c>
      <c r="AS69" s="77"/>
      <c r="AT69" s="75">
        <f>AS69*$C69</f>
        <v>0</v>
      </c>
      <c r="AU69" s="77"/>
      <c r="AV69" s="75">
        <f>AU69*$C69</f>
        <v>0</v>
      </c>
      <c r="AW69" s="77">
        <v>0.5</v>
      </c>
      <c r="AX69" s="75">
        <f>AW69*$C69</f>
        <v>43208.63</v>
      </c>
      <c r="AY69" s="77">
        <v>0.5</v>
      </c>
      <c r="AZ69" s="75">
        <f>AY69*$C69</f>
        <v>43208.63</v>
      </c>
      <c r="BA69" s="77"/>
      <c r="BB69" s="75">
        <f>BA69*$C69</f>
        <v>0</v>
      </c>
      <c r="BC69" s="77"/>
      <c r="BD69" s="75">
        <f>BC69*$C69</f>
        <v>0</v>
      </c>
      <c r="BE69" s="77"/>
      <c r="BF69" s="75">
        <f>BE69*$C69</f>
        <v>0</v>
      </c>
      <c r="BG69" s="77"/>
      <c r="BH69" s="75">
        <f>BG69*$C69</f>
        <v>0</v>
      </c>
      <c r="BI69" s="77"/>
      <c r="BJ69" s="75">
        <f>BI69*$C69</f>
        <v>0</v>
      </c>
      <c r="BK69" s="77"/>
      <c r="BL69" s="75">
        <f>BK69*$C69</f>
        <v>0</v>
      </c>
      <c r="BM69" s="77"/>
      <c r="BN69" s="75">
        <f>BM69*$C69</f>
        <v>0</v>
      </c>
      <c r="BO69" s="77"/>
      <c r="BP69" s="75">
        <f>BO69*$C69</f>
        <v>0</v>
      </c>
      <c r="BQ69" s="77"/>
      <c r="BR69" s="75">
        <f>BQ69*$C69</f>
        <v>0</v>
      </c>
      <c r="BS69" s="77"/>
      <c r="BT69" s="75">
        <f>BS69*$C69</f>
        <v>0</v>
      </c>
      <c r="BU69" s="77"/>
      <c r="BV69" s="75">
        <f>BU69*$C69</f>
        <v>0</v>
      </c>
      <c r="BW69" s="77"/>
      <c r="BX69" s="75">
        <f>BW69*$C69</f>
        <v>0</v>
      </c>
      <c r="BY69" s="77"/>
      <c r="BZ69" s="75">
        <f>BY69*$C69</f>
        <v>0</v>
      </c>
      <c r="CA69" s="77"/>
      <c r="CB69" s="75">
        <f>CA69*$C69</f>
        <v>0</v>
      </c>
      <c r="CC69" s="77"/>
      <c r="CD69" s="75">
        <f>CC69*$C69</f>
        <v>0</v>
      </c>
      <c r="CE69" s="77"/>
      <c r="CF69" s="75">
        <f>CE69*$C69</f>
        <v>0</v>
      </c>
      <c r="CG69" s="77"/>
      <c r="CH69" s="75">
        <f>CG69*$C69</f>
        <v>0</v>
      </c>
      <c r="CI69" s="77"/>
      <c r="CJ69" s="75">
        <f>CI69*$C69</f>
        <v>0</v>
      </c>
      <c r="CK69" s="77"/>
      <c r="CL69" s="75">
        <f>CK69*$C69</f>
        <v>0</v>
      </c>
      <c r="CM69" s="77"/>
      <c r="CN69" s="75">
        <f>CM69*$C69</f>
        <v>0</v>
      </c>
      <c r="CO69" s="77"/>
      <c r="CP69" s="75">
        <f>CO69*$C69</f>
        <v>0</v>
      </c>
      <c r="CQ69" s="77"/>
      <c r="CR69" s="75">
        <f>CQ69*$C69</f>
        <v>0</v>
      </c>
      <c r="CS69" s="77"/>
      <c r="CT69" s="75">
        <f>CS69*$C69</f>
        <v>0</v>
      </c>
      <c r="CU69" s="77"/>
      <c r="CV69" s="75">
        <f>CU69*$C69</f>
        <v>0</v>
      </c>
      <c r="CW69" s="77"/>
      <c r="CX69" s="75">
        <f>CW69*$C69</f>
        <v>0</v>
      </c>
      <c r="CY69" s="77"/>
      <c r="CZ69" s="75">
        <f>CY69*$C69</f>
        <v>0</v>
      </c>
      <c r="DA69" s="77"/>
      <c r="DB69" s="75">
        <f>DA69*$C69</f>
        <v>0</v>
      </c>
      <c r="DC69" s="77"/>
      <c r="DD69" s="75">
        <f>DC69*$C69</f>
        <v>0</v>
      </c>
      <c r="DE69" s="77"/>
      <c r="DF69" s="75">
        <f>DE69*$C69</f>
        <v>0</v>
      </c>
      <c r="DG69" s="77"/>
      <c r="DH69" s="75">
        <f>DG69*$C69</f>
        <v>0</v>
      </c>
      <c r="DI69" s="77"/>
      <c r="DJ69" s="75">
        <f>DI69*$C69</f>
        <v>0</v>
      </c>
      <c r="DK69" s="77"/>
      <c r="DL69" s="75">
        <f>DK69*$C69</f>
        <v>0</v>
      </c>
      <c r="DM69" s="77"/>
      <c r="DN69" s="75">
        <f>DM69*$C69</f>
        <v>0</v>
      </c>
      <c r="DO69" s="77"/>
      <c r="DP69" s="75">
        <f>DO69*$C69</f>
        <v>0</v>
      </c>
      <c r="DQ69" s="77"/>
      <c r="DR69" s="75">
        <f>DQ69*$C69</f>
        <v>0</v>
      </c>
      <c r="DS69" s="77"/>
      <c r="DT69" s="78">
        <f>DS69*$C69</f>
        <v>0</v>
      </c>
    </row>
    <row r="70" spans="1:124" x14ac:dyDescent="0.35">
      <c r="A70" s="86" t="s">
        <v>2856</v>
      </c>
      <c r="B70" s="79" t="s">
        <v>2930</v>
      </c>
      <c r="C70" s="80">
        <f>Orçamento!$K$1290</f>
        <v>688410.52</v>
      </c>
      <c r="D70" s="81">
        <f>ROUND($C$70/$C$72,5)</f>
        <v>4.1000000000000002E-2</v>
      </c>
      <c r="E70" s="82">
        <v>1.9599999999999999E-2</v>
      </c>
      <c r="F70" s="80">
        <f>E70*$C70</f>
        <v>13492.846191999999</v>
      </c>
      <c r="G70" s="82">
        <v>3.0099999999999998E-2</v>
      </c>
      <c r="H70" s="80">
        <f>G70*$C70</f>
        <v>20721.156651999998</v>
      </c>
      <c r="I70" s="82">
        <v>4.3999999999999997E-2</v>
      </c>
      <c r="J70" s="80">
        <f>I70*$C70</f>
        <v>30290.062879999998</v>
      </c>
      <c r="K70" s="82">
        <v>5.6399999999999999E-2</v>
      </c>
      <c r="L70" s="80">
        <f>K70*$C70</f>
        <v>38826.353327999997</v>
      </c>
      <c r="M70" s="82">
        <v>6.6299999999999998E-2</v>
      </c>
      <c r="N70" s="80">
        <f>M70*$C70</f>
        <v>45641.617475999999</v>
      </c>
      <c r="O70" s="82">
        <v>5.5599999999999997E-2</v>
      </c>
      <c r="P70" s="80">
        <f>O70*$C70</f>
        <v>38275.624911999999</v>
      </c>
      <c r="Q70" s="82">
        <v>6.8099999999999994E-2</v>
      </c>
      <c r="R70" s="80">
        <f>Q70*$C70</f>
        <v>46880.756411999995</v>
      </c>
      <c r="S70" s="82">
        <v>4.4600000000000001E-2</v>
      </c>
      <c r="T70" s="80">
        <f>S70*$C70</f>
        <v>30703.109192</v>
      </c>
      <c r="U70" s="82">
        <v>0.05</v>
      </c>
      <c r="V70" s="80">
        <f>U70*$C70</f>
        <v>34420.526000000005</v>
      </c>
      <c r="W70" s="82">
        <v>5.5E-2</v>
      </c>
      <c r="X70" s="80">
        <f>W70*$C70</f>
        <v>37862.578600000001</v>
      </c>
      <c r="Y70" s="82">
        <v>3.8800000000000001E-2</v>
      </c>
      <c r="Z70" s="80">
        <f>Y70*$C70</f>
        <v>26710.328176000003</v>
      </c>
      <c r="AA70" s="82">
        <v>3.2000000000000001E-2</v>
      </c>
      <c r="AB70" s="80">
        <f>AA70*$C70</f>
        <v>22029.136640000001</v>
      </c>
      <c r="AC70" s="82">
        <v>2.8199999999999999E-2</v>
      </c>
      <c r="AD70" s="80">
        <f>AC70*$C70</f>
        <v>19413.176663999999</v>
      </c>
      <c r="AE70" s="82">
        <v>2.7699999999999999E-2</v>
      </c>
      <c r="AF70" s="80">
        <f>AE70*$C70</f>
        <v>19068.971404</v>
      </c>
      <c r="AG70" s="82">
        <v>3.9399999999999998E-2</v>
      </c>
      <c r="AH70" s="80">
        <f>AG70*$C70</f>
        <v>27123.374487999998</v>
      </c>
      <c r="AI70" s="82">
        <v>4.8099999999999997E-2</v>
      </c>
      <c r="AJ70" s="80">
        <f>AI70*$C70</f>
        <v>33112.546011999999</v>
      </c>
      <c r="AK70" s="82">
        <v>5.0500000000000003E-2</v>
      </c>
      <c r="AL70" s="80">
        <f>AK70*$C70</f>
        <v>34764.73126</v>
      </c>
      <c r="AM70" s="82">
        <v>4.4400000000000002E-2</v>
      </c>
      <c r="AN70" s="80">
        <f>AM70*$C70</f>
        <v>30565.427088</v>
      </c>
      <c r="AO70" s="82">
        <v>5.6800000000000003E-2</v>
      </c>
      <c r="AP70" s="80">
        <f>AO70*$C70</f>
        <v>39101.717536000004</v>
      </c>
      <c r="AQ70" s="82">
        <v>4.2599999999999999E-2</v>
      </c>
      <c r="AR70" s="80">
        <f>AQ70*$C70</f>
        <v>29326.288152000001</v>
      </c>
      <c r="AS70" s="82">
        <v>3.2000000000000001E-2</v>
      </c>
      <c r="AT70" s="80">
        <f>AS70*$C70</f>
        <v>22029.136640000001</v>
      </c>
      <c r="AU70" s="82">
        <v>2.5000000000000001E-2</v>
      </c>
      <c r="AV70" s="80">
        <f>AU70*$C70</f>
        <v>17210.263000000003</v>
      </c>
      <c r="AW70" s="82">
        <v>2.35E-2</v>
      </c>
      <c r="AX70" s="80">
        <f>AW70*$C70</f>
        <v>16177.647220000001</v>
      </c>
      <c r="AY70" s="82">
        <v>2.1299999999999999E-2</v>
      </c>
      <c r="AZ70" s="80">
        <f>AY70*$C70</f>
        <v>14663.144076</v>
      </c>
      <c r="BA70" s="82"/>
      <c r="BB70" s="80">
        <f>BA70*$C70</f>
        <v>0</v>
      </c>
      <c r="BC70" s="82"/>
      <c r="BD70" s="80">
        <f>BC70*$C70</f>
        <v>0</v>
      </c>
      <c r="BE70" s="82"/>
      <c r="BF70" s="80">
        <f>BE70*$C70</f>
        <v>0</v>
      </c>
      <c r="BG70" s="82"/>
      <c r="BH70" s="80">
        <f>BG70*$C70</f>
        <v>0</v>
      </c>
      <c r="BI70" s="82"/>
      <c r="BJ70" s="80">
        <f>BI70*$C70</f>
        <v>0</v>
      </c>
      <c r="BK70" s="82"/>
      <c r="BL70" s="80">
        <f>BK70*$C70</f>
        <v>0</v>
      </c>
      <c r="BM70" s="82"/>
      <c r="BN70" s="80">
        <f>BM70*$C70</f>
        <v>0</v>
      </c>
      <c r="BO70" s="82"/>
      <c r="BP70" s="80">
        <f>BO70*$C70</f>
        <v>0</v>
      </c>
      <c r="BQ70" s="82"/>
      <c r="BR70" s="80">
        <f>BQ70*$C70</f>
        <v>0</v>
      </c>
      <c r="BS70" s="82"/>
      <c r="BT70" s="80">
        <f>BS70*$C70</f>
        <v>0</v>
      </c>
      <c r="BU70" s="82"/>
      <c r="BV70" s="80">
        <f>BU70*$C70</f>
        <v>0</v>
      </c>
      <c r="BW70" s="82"/>
      <c r="BX70" s="80">
        <f>BW70*$C70</f>
        <v>0</v>
      </c>
      <c r="BY70" s="82"/>
      <c r="BZ70" s="80">
        <f>BY70*$C70</f>
        <v>0</v>
      </c>
      <c r="CA70" s="82"/>
      <c r="CB70" s="80">
        <f>CA70*$C70</f>
        <v>0</v>
      </c>
      <c r="CC70" s="82"/>
      <c r="CD70" s="80">
        <f>CC70*$C70</f>
        <v>0</v>
      </c>
      <c r="CE70" s="82"/>
      <c r="CF70" s="80">
        <f>CE70*$C70</f>
        <v>0</v>
      </c>
      <c r="CG70" s="82"/>
      <c r="CH70" s="80">
        <f>CG70*$C70</f>
        <v>0</v>
      </c>
      <c r="CI70" s="82"/>
      <c r="CJ70" s="80">
        <f>CI70*$C70</f>
        <v>0</v>
      </c>
      <c r="CK70" s="82"/>
      <c r="CL70" s="80">
        <f>CK70*$C70</f>
        <v>0</v>
      </c>
      <c r="CM70" s="82"/>
      <c r="CN70" s="80">
        <f>CM70*$C70</f>
        <v>0</v>
      </c>
      <c r="CO70" s="82"/>
      <c r="CP70" s="80">
        <f>CO70*$C70</f>
        <v>0</v>
      </c>
      <c r="CQ70" s="82"/>
      <c r="CR70" s="80">
        <f>CQ70*$C70</f>
        <v>0</v>
      </c>
      <c r="CS70" s="82"/>
      <c r="CT70" s="80">
        <f>CS70*$C70</f>
        <v>0</v>
      </c>
      <c r="CU70" s="82"/>
      <c r="CV70" s="80">
        <f>CU70*$C70</f>
        <v>0</v>
      </c>
      <c r="CW70" s="82"/>
      <c r="CX70" s="80">
        <f>CW70*$C70</f>
        <v>0</v>
      </c>
      <c r="CY70" s="82"/>
      <c r="CZ70" s="80">
        <f>CY70*$C70</f>
        <v>0</v>
      </c>
      <c r="DA70" s="82"/>
      <c r="DB70" s="80">
        <f>DA70*$C70</f>
        <v>0</v>
      </c>
      <c r="DC70" s="82"/>
      <c r="DD70" s="80">
        <f>DC70*$C70</f>
        <v>0</v>
      </c>
      <c r="DE70" s="82"/>
      <c r="DF70" s="80">
        <f>DE70*$C70</f>
        <v>0</v>
      </c>
      <c r="DG70" s="82"/>
      <c r="DH70" s="80">
        <f>DG70*$C70</f>
        <v>0</v>
      </c>
      <c r="DI70" s="82"/>
      <c r="DJ70" s="80">
        <f>DI70*$C70</f>
        <v>0</v>
      </c>
      <c r="DK70" s="82"/>
      <c r="DL70" s="80">
        <f>DK70*$C70</f>
        <v>0</v>
      </c>
      <c r="DM70" s="82"/>
      <c r="DN70" s="80">
        <f>DM70*$C70</f>
        <v>0</v>
      </c>
      <c r="DO70" s="82"/>
      <c r="DP70" s="80">
        <f>DO70*$C70</f>
        <v>0</v>
      </c>
      <c r="DQ70" s="82"/>
      <c r="DR70" s="80">
        <f>DQ70*$C70</f>
        <v>0</v>
      </c>
      <c r="DS70" s="82"/>
      <c r="DT70" s="83">
        <f>DS70*$C70</f>
        <v>0</v>
      </c>
    </row>
    <row r="71" spans="1:124" x14ac:dyDescent="0.35">
      <c r="A71" s="54"/>
      <c r="B71" s="55" t="s">
        <v>2931</v>
      </c>
      <c r="C71" s="57"/>
      <c r="D71" s="59"/>
      <c r="E71" s="64">
        <f>F71/$C72</f>
        <v>2.0708372832098376E-2</v>
      </c>
      <c r="F71" s="61">
        <f>SUM(F$9:F$70)</f>
        <v>347664.867692</v>
      </c>
      <c r="G71" s="64">
        <f>H71/$C72</f>
        <v>3.1779728305258804E-2</v>
      </c>
      <c r="H71" s="61">
        <f>SUM(H$9:H$70)</f>
        <v>533537.57565200003</v>
      </c>
      <c r="I71" s="64">
        <f>J71/$C72</f>
        <v>4.938699222422388E-2</v>
      </c>
      <c r="J71" s="61">
        <f>SUM(J$9:J$70)</f>
        <v>829139.12438000005</v>
      </c>
      <c r="K71" s="64">
        <f>L71/$C72</f>
        <v>5.7538912926192516E-2</v>
      </c>
      <c r="L71" s="61">
        <f>SUM(L$9:L$70)</f>
        <v>965998.57032800023</v>
      </c>
      <c r="M71" s="64">
        <f>N71/$C72</f>
        <v>5.7914849756711601E-2</v>
      </c>
      <c r="N71" s="61">
        <f>SUM(N$9:N$70)</f>
        <v>972310.02847600006</v>
      </c>
      <c r="O71" s="64">
        <f>P71/$C72</f>
        <v>4.7832081125222164E-2</v>
      </c>
      <c r="P71" s="61">
        <f>SUM(P$9:P$70)</f>
        <v>803034.322912</v>
      </c>
      <c r="Q71" s="64">
        <f>R71/$C72</f>
        <v>5.9844716474770243E-2</v>
      </c>
      <c r="R71" s="61">
        <f>SUM(R$9:R$70)</f>
        <v>1004709.8149120001</v>
      </c>
      <c r="S71" s="64">
        <f>T71/$C72</f>
        <v>4.6398224141141843E-2</v>
      </c>
      <c r="T71" s="61">
        <f>SUM(T$9:T$70)</f>
        <v>778961.8521919999</v>
      </c>
      <c r="U71" s="64">
        <f>V71/$C72</f>
        <v>4.625470280794778E-2</v>
      </c>
      <c r="V71" s="61">
        <f>SUM(V$9:V$70)</f>
        <v>776552.32799999998</v>
      </c>
      <c r="W71" s="64">
        <f>X71/$C72</f>
        <v>5.1271921716465746E-2</v>
      </c>
      <c r="X71" s="61">
        <f>SUM(X$9:X$70)</f>
        <v>860784.47710000002</v>
      </c>
      <c r="Y71" s="64">
        <f>Z71/$C72</f>
        <v>4.037005305268359E-2</v>
      </c>
      <c r="Z71" s="61">
        <f>SUM(Z$9:Z$70)</f>
        <v>677757.21767599997</v>
      </c>
      <c r="AA71" s="64">
        <f>AB71/$C72</f>
        <v>3.3314820288167346E-2</v>
      </c>
      <c r="AB71" s="61">
        <f>SUM(AB$9:AB$70)</f>
        <v>559309.64164000016</v>
      </c>
      <c r="AC71" s="64">
        <f>AD71/$C72</f>
        <v>2.9358131638684764E-2</v>
      </c>
      <c r="AD71" s="61">
        <f>SUM(AD$9:AD$70)</f>
        <v>492882.32516400015</v>
      </c>
      <c r="AE71" s="64">
        <f>AF71/$C72</f>
        <v>2.8853189032197333E-2</v>
      </c>
      <c r="AF71" s="61">
        <f>SUM(AF$9:AF$70)</f>
        <v>484405.03890400007</v>
      </c>
      <c r="AG71" s="64">
        <f>AH71/$C72</f>
        <v>4.0988454733799189E-2</v>
      </c>
      <c r="AH71" s="61">
        <f>SUM(AH$9:AH$70)</f>
        <v>688139.32448800001</v>
      </c>
      <c r="AI71" s="64">
        <f>AJ71/$C72</f>
        <v>5.0018217347847109E-2</v>
      </c>
      <c r="AJ71" s="61">
        <f>SUM(AJ$9:AJ$70)</f>
        <v>839736.51901200018</v>
      </c>
      <c r="AK71" s="64">
        <f>AL71/$C72</f>
        <v>5.2556124974822982E-2</v>
      </c>
      <c r="AL71" s="61">
        <f>SUM(AL$9:AL$70)</f>
        <v>882344.46926000027</v>
      </c>
      <c r="AM71" s="64">
        <f>AN71/$C72</f>
        <v>4.6241831291666827E-2</v>
      </c>
      <c r="AN71" s="61">
        <f>SUM(AN$9:AN$70)</f>
        <v>776336.2330880001</v>
      </c>
      <c r="AO71" s="64">
        <f>AP71/$C72</f>
        <v>5.910012872927238E-2</v>
      </c>
      <c r="AP71" s="61">
        <f>SUM(AP$9:AP$70)</f>
        <v>992209.21903600008</v>
      </c>
      <c r="AQ71" s="64">
        <f>AR71/$C72</f>
        <v>4.4297778083461158E-2</v>
      </c>
      <c r="AR71" s="61">
        <f>SUM(AR$9:AR$70)</f>
        <v>743698.27515200013</v>
      </c>
      <c r="AS71" s="64">
        <f>AT71/$C72</f>
        <v>3.3311600397495603E-2</v>
      </c>
      <c r="AT71" s="61">
        <f>SUM(AT$9:AT$70)</f>
        <v>559255.58414000005</v>
      </c>
      <c r="AU71" s="64">
        <f>AV71/$C72</f>
        <v>2.6011432808313802E-2</v>
      </c>
      <c r="AV71" s="61">
        <f>SUM(AV$9:AV$70)</f>
        <v>436695.89199999999</v>
      </c>
      <c r="AW71" s="64">
        <f>AX71/$C72</f>
        <v>2.4406909702221688E-2</v>
      </c>
      <c r="AX71" s="61">
        <f>SUM(AX$9:AX$70)</f>
        <v>409758.17372000002</v>
      </c>
      <c r="AY71" s="64">
        <f>AZ71/$C72</f>
        <v>2.2240825609333378E-2</v>
      </c>
      <c r="AZ71" s="61">
        <f>SUM(AZ$9:AZ$70)</f>
        <v>373392.62507600005</v>
      </c>
      <c r="BA71" s="64">
        <f>BB71/$C72</f>
        <v>0</v>
      </c>
      <c r="BB71" s="61">
        <f>SUM(BB$9:BB$70)</f>
        <v>0</v>
      </c>
      <c r="BC71" s="64">
        <f>BD71/$C72</f>
        <v>0</v>
      </c>
      <c r="BD71" s="61">
        <f>SUM(BD$9:BD$70)</f>
        <v>0</v>
      </c>
      <c r="BE71" s="64">
        <f>BF71/$C72</f>
        <v>0</v>
      </c>
      <c r="BF71" s="61">
        <f>SUM(BF$9:BF$70)</f>
        <v>0</v>
      </c>
      <c r="BG71" s="64">
        <f>BH71/$C72</f>
        <v>0</v>
      </c>
      <c r="BH71" s="61">
        <f>SUM(BH$9:BH$70)</f>
        <v>0</v>
      </c>
      <c r="BI71" s="64">
        <f>BJ71/$C72</f>
        <v>0</v>
      </c>
      <c r="BJ71" s="61">
        <f>SUM(BJ$9:BJ$70)</f>
        <v>0</v>
      </c>
      <c r="BK71" s="64">
        <f>BL71/$C72</f>
        <v>0</v>
      </c>
      <c r="BL71" s="61">
        <f>SUM(BL$9:BL$70)</f>
        <v>0</v>
      </c>
      <c r="BM71" s="64">
        <f>BN71/$C72</f>
        <v>0</v>
      </c>
      <c r="BN71" s="61">
        <f>SUM(BN$9:BN$70)</f>
        <v>0</v>
      </c>
      <c r="BO71" s="64">
        <f>BP71/$C72</f>
        <v>0</v>
      </c>
      <c r="BP71" s="61">
        <f>SUM(BP$9:BP$70)</f>
        <v>0</v>
      </c>
      <c r="BQ71" s="64">
        <f>BR71/$C72</f>
        <v>0</v>
      </c>
      <c r="BR71" s="61">
        <f>SUM(BR$9:BR$70)</f>
        <v>0</v>
      </c>
      <c r="BS71" s="64">
        <f>BT71/$C72</f>
        <v>0</v>
      </c>
      <c r="BT71" s="61">
        <f>SUM(BT$9:BT$70)</f>
        <v>0</v>
      </c>
      <c r="BU71" s="64">
        <f>BV71/$C72</f>
        <v>0</v>
      </c>
      <c r="BV71" s="61">
        <f>SUM(BV$9:BV$70)</f>
        <v>0</v>
      </c>
      <c r="BW71" s="64">
        <f>BX71/$C72</f>
        <v>0</v>
      </c>
      <c r="BX71" s="61">
        <f>SUM(BX$9:BX$70)</f>
        <v>0</v>
      </c>
      <c r="BY71" s="64">
        <f>BZ71/$C72</f>
        <v>0</v>
      </c>
      <c r="BZ71" s="61">
        <f>SUM(BZ$9:BZ$70)</f>
        <v>0</v>
      </c>
      <c r="CA71" s="64">
        <f>CB71/$C72</f>
        <v>0</v>
      </c>
      <c r="CB71" s="61">
        <f>SUM(CB$9:CB$70)</f>
        <v>0</v>
      </c>
      <c r="CC71" s="64">
        <f>CD71/$C72</f>
        <v>0</v>
      </c>
      <c r="CD71" s="61">
        <f>SUM(CD$9:CD$70)</f>
        <v>0</v>
      </c>
      <c r="CE71" s="64">
        <f>CF71/$C72</f>
        <v>0</v>
      </c>
      <c r="CF71" s="61">
        <f>SUM(CF$9:CF$70)</f>
        <v>0</v>
      </c>
      <c r="CG71" s="64">
        <f>CH71/$C72</f>
        <v>0</v>
      </c>
      <c r="CH71" s="61">
        <f>SUM(CH$9:CH$70)</f>
        <v>0</v>
      </c>
      <c r="CI71" s="64">
        <f>CJ71/$C72</f>
        <v>0</v>
      </c>
      <c r="CJ71" s="61">
        <f>SUM(CJ$9:CJ$70)</f>
        <v>0</v>
      </c>
      <c r="CK71" s="64">
        <f>CL71/$C72</f>
        <v>0</v>
      </c>
      <c r="CL71" s="61">
        <f>SUM(CL$9:CL$70)</f>
        <v>0</v>
      </c>
      <c r="CM71" s="64">
        <f>CN71/$C72</f>
        <v>0</v>
      </c>
      <c r="CN71" s="61">
        <f>SUM(CN$9:CN$70)</f>
        <v>0</v>
      </c>
      <c r="CO71" s="64">
        <f>CP71/$C72</f>
        <v>0</v>
      </c>
      <c r="CP71" s="61">
        <f>SUM(CP$9:CP$70)</f>
        <v>0</v>
      </c>
      <c r="CQ71" s="64">
        <f>CR71/$C72</f>
        <v>0</v>
      </c>
      <c r="CR71" s="61">
        <f>SUM(CR$9:CR$70)</f>
        <v>0</v>
      </c>
      <c r="CS71" s="64">
        <f>CT71/$C72</f>
        <v>0</v>
      </c>
      <c r="CT71" s="61">
        <f>SUM(CT$9:CT$70)</f>
        <v>0</v>
      </c>
      <c r="CU71" s="64">
        <f>CV71/$C72</f>
        <v>0</v>
      </c>
      <c r="CV71" s="61">
        <f>SUM(CV$9:CV$70)</f>
        <v>0</v>
      </c>
      <c r="CW71" s="64">
        <f>CX71/$C72</f>
        <v>0</v>
      </c>
      <c r="CX71" s="61">
        <f>SUM(CX$9:CX$70)</f>
        <v>0</v>
      </c>
      <c r="CY71" s="64">
        <f>CZ71/$C72</f>
        <v>0</v>
      </c>
      <c r="CZ71" s="61">
        <f>SUM(CZ$9:CZ$70)</f>
        <v>0</v>
      </c>
      <c r="DA71" s="64">
        <f>DB71/$C72</f>
        <v>0</v>
      </c>
      <c r="DB71" s="61">
        <f>SUM(DB$9:DB$70)</f>
        <v>0</v>
      </c>
      <c r="DC71" s="64">
        <f>DD71/$C72</f>
        <v>0</v>
      </c>
      <c r="DD71" s="61">
        <f>SUM(DD$9:DD$70)</f>
        <v>0</v>
      </c>
      <c r="DE71" s="64">
        <f>DF71/$C72</f>
        <v>0</v>
      </c>
      <c r="DF71" s="61">
        <f>SUM(DF$9:DF$70)</f>
        <v>0</v>
      </c>
      <c r="DG71" s="64">
        <f>DH71/$C72</f>
        <v>0</v>
      </c>
      <c r="DH71" s="61">
        <f>SUM(DH$9:DH$70)</f>
        <v>0</v>
      </c>
      <c r="DI71" s="64">
        <f>DJ71/$C72</f>
        <v>0</v>
      </c>
      <c r="DJ71" s="61">
        <f>SUM(DJ$9:DJ$70)</f>
        <v>0</v>
      </c>
      <c r="DK71" s="64">
        <f>DL71/$C72</f>
        <v>0</v>
      </c>
      <c r="DL71" s="61">
        <f>SUM(DL$9:DL$70)</f>
        <v>0</v>
      </c>
      <c r="DM71" s="64">
        <f>DN71/$C72</f>
        <v>0</v>
      </c>
      <c r="DN71" s="61">
        <f>SUM(DN$9:DN$70)</f>
        <v>0</v>
      </c>
      <c r="DO71" s="64">
        <f>DP71/$C72</f>
        <v>0</v>
      </c>
      <c r="DP71" s="61">
        <f>SUM(DP$9:DP$70)</f>
        <v>0</v>
      </c>
      <c r="DQ71" s="64">
        <f>DR71/$C72</f>
        <v>0</v>
      </c>
      <c r="DR71" s="61">
        <f>SUM(DR$9:DR$70)</f>
        <v>0</v>
      </c>
      <c r="DS71" s="64">
        <f>DT71/$C72</f>
        <v>0</v>
      </c>
      <c r="DT71" s="67">
        <f>SUM(DT$9:DT$70)</f>
        <v>0</v>
      </c>
    </row>
    <row r="72" spans="1:124" ht="15" thickBot="1" x14ac:dyDescent="0.4">
      <c r="A72" s="54"/>
      <c r="B72" s="55" t="s">
        <v>2932</v>
      </c>
      <c r="C72" s="58">
        <f>SUM(C$9:C$70)</f>
        <v>16788613.5</v>
      </c>
      <c r="D72" s="59">
        <f>SUM(D$9:D$70)</f>
        <v>0.99999999999999989</v>
      </c>
      <c r="E72" s="65">
        <f>E71</f>
        <v>2.0708372832098376E-2</v>
      </c>
      <c r="F72" s="62">
        <f>F71</f>
        <v>347664.867692</v>
      </c>
      <c r="G72" s="65">
        <f>G71+E72</f>
        <v>5.2488101137357177E-2</v>
      </c>
      <c r="H72" s="62">
        <f>H71+F72</f>
        <v>881202.44334400003</v>
      </c>
      <c r="I72" s="65">
        <f>I71+G72</f>
        <v>0.10187509336158106</v>
      </c>
      <c r="J72" s="62">
        <f>J71+H72</f>
        <v>1710341.5677240002</v>
      </c>
      <c r="K72" s="65">
        <f>K71+I72</f>
        <v>0.15941400628777358</v>
      </c>
      <c r="L72" s="62">
        <f>L71+J72</f>
        <v>2676340.1380520007</v>
      </c>
      <c r="M72" s="65">
        <f>M71+K72</f>
        <v>0.21732885604448518</v>
      </c>
      <c r="N72" s="62">
        <f>N71+L72</f>
        <v>3648650.1665280005</v>
      </c>
      <c r="O72" s="65">
        <f>O71+M72</f>
        <v>0.26516093716970734</v>
      </c>
      <c r="P72" s="62">
        <f>P71+N72</f>
        <v>4451684.4894400006</v>
      </c>
      <c r="Q72" s="65">
        <f>Q71+O72</f>
        <v>0.32500565364447759</v>
      </c>
      <c r="R72" s="62">
        <f>R71+P72</f>
        <v>5456394.3043520004</v>
      </c>
      <c r="S72" s="65">
        <f>S71+Q72</f>
        <v>0.37140387778561945</v>
      </c>
      <c r="T72" s="62">
        <f>T71+R72</f>
        <v>6235356.1565439999</v>
      </c>
      <c r="U72" s="65">
        <f>U71+S72</f>
        <v>0.41765858059356725</v>
      </c>
      <c r="V72" s="62">
        <f>V71+T72</f>
        <v>7011908.4845439997</v>
      </c>
      <c r="W72" s="65">
        <f>W71+U72</f>
        <v>0.46893050231003297</v>
      </c>
      <c r="X72" s="62">
        <f>X71+V72</f>
        <v>7872692.9616439994</v>
      </c>
      <c r="Y72" s="65">
        <f>Y71+W72</f>
        <v>0.50930055536271657</v>
      </c>
      <c r="Z72" s="62">
        <f>Z71+X72</f>
        <v>8550450.1793200001</v>
      </c>
      <c r="AA72" s="65">
        <f>AA71+Y72</f>
        <v>0.54261537565088391</v>
      </c>
      <c r="AB72" s="62">
        <f>AB71+Z72</f>
        <v>9109759.8209600002</v>
      </c>
      <c r="AC72" s="65">
        <f>AC71+AA72</f>
        <v>0.57197350728956864</v>
      </c>
      <c r="AD72" s="62">
        <f>AD71+AB72</f>
        <v>9602642.1461239997</v>
      </c>
      <c r="AE72" s="65">
        <f>AE71+AC72</f>
        <v>0.600826696321766</v>
      </c>
      <c r="AF72" s="62">
        <f>AF71+AD72</f>
        <v>10087047.185028</v>
      </c>
      <c r="AG72" s="65">
        <f>AG71+AE72</f>
        <v>0.64181515105556519</v>
      </c>
      <c r="AH72" s="62">
        <f>AH71+AF72</f>
        <v>10775186.509516001</v>
      </c>
      <c r="AI72" s="65">
        <f>AI71+AG72</f>
        <v>0.69183336840341225</v>
      </c>
      <c r="AJ72" s="62">
        <f>AJ71+AH72</f>
        <v>11614923.028528001</v>
      </c>
      <c r="AK72" s="65">
        <f>AK71+AI72</f>
        <v>0.74438949337823523</v>
      </c>
      <c r="AL72" s="62">
        <f>AL71+AJ72</f>
        <v>12497267.497788001</v>
      </c>
      <c r="AM72" s="65">
        <f>AM71+AK72</f>
        <v>0.79063132466990205</v>
      </c>
      <c r="AN72" s="62">
        <f>AN71+AL72</f>
        <v>13273603.730876001</v>
      </c>
      <c r="AO72" s="65">
        <f>AO71+AM72</f>
        <v>0.84973145339917444</v>
      </c>
      <c r="AP72" s="62">
        <f>AP71+AN72</f>
        <v>14265812.949912</v>
      </c>
      <c r="AQ72" s="65">
        <f>AQ71+AO72</f>
        <v>0.89402923148263558</v>
      </c>
      <c r="AR72" s="62">
        <f>AR71+AP72</f>
        <v>15009511.225064</v>
      </c>
      <c r="AS72" s="65">
        <f>AS71+AQ72</f>
        <v>0.92734083188013117</v>
      </c>
      <c r="AT72" s="62">
        <f>AT71+AR72</f>
        <v>15568766.809204001</v>
      </c>
      <c r="AU72" s="65">
        <f>AU71+AS72</f>
        <v>0.95335226468844492</v>
      </c>
      <c r="AV72" s="62">
        <f>AV71+AT72</f>
        <v>16005462.701204002</v>
      </c>
      <c r="AW72" s="65">
        <f>AW71+AU72</f>
        <v>0.97775917439066662</v>
      </c>
      <c r="AX72" s="62">
        <f>AX71+AV72</f>
        <v>16415220.874924002</v>
      </c>
      <c r="AY72" s="65">
        <f>AY71+AW72</f>
        <v>1</v>
      </c>
      <c r="AZ72" s="62">
        <f>AZ71+AX72</f>
        <v>16788613.500000004</v>
      </c>
      <c r="BA72" s="65">
        <f>BA71+AY72</f>
        <v>1</v>
      </c>
      <c r="BB72" s="62">
        <f>BB71+AZ72</f>
        <v>16788613.500000004</v>
      </c>
      <c r="BC72" s="65">
        <f>BC71+BA72</f>
        <v>1</v>
      </c>
      <c r="BD72" s="62">
        <f>BD71+BB72</f>
        <v>16788613.500000004</v>
      </c>
      <c r="BE72" s="65">
        <f>BE71+BC72</f>
        <v>1</v>
      </c>
      <c r="BF72" s="62">
        <f>BF71+BD72</f>
        <v>16788613.500000004</v>
      </c>
      <c r="BG72" s="65">
        <f>BG71+BE72</f>
        <v>1</v>
      </c>
      <c r="BH72" s="62">
        <f>BH71+BF72</f>
        <v>16788613.500000004</v>
      </c>
      <c r="BI72" s="65">
        <f>BI71+BG72</f>
        <v>1</v>
      </c>
      <c r="BJ72" s="62">
        <f>BJ71+BH72</f>
        <v>16788613.500000004</v>
      </c>
      <c r="BK72" s="65">
        <f>BK71+BI72</f>
        <v>1</v>
      </c>
      <c r="BL72" s="62">
        <f>BL71+BJ72</f>
        <v>16788613.500000004</v>
      </c>
      <c r="BM72" s="65">
        <f>BM71+BK72</f>
        <v>1</v>
      </c>
      <c r="BN72" s="62">
        <f>BN71+BL72</f>
        <v>16788613.500000004</v>
      </c>
      <c r="BO72" s="65">
        <f>BO71+BM72</f>
        <v>1</v>
      </c>
      <c r="BP72" s="62">
        <f>BP71+BN72</f>
        <v>16788613.500000004</v>
      </c>
      <c r="BQ72" s="65">
        <f>BQ71+BO72</f>
        <v>1</v>
      </c>
      <c r="BR72" s="62">
        <f>BR71+BP72</f>
        <v>16788613.500000004</v>
      </c>
      <c r="BS72" s="65">
        <f>BS71+BQ72</f>
        <v>1</v>
      </c>
      <c r="BT72" s="62">
        <f>BT71+BR72</f>
        <v>16788613.500000004</v>
      </c>
      <c r="BU72" s="65">
        <f>BU71+BS72</f>
        <v>1</v>
      </c>
      <c r="BV72" s="62">
        <f>BV71+BT72</f>
        <v>16788613.500000004</v>
      </c>
      <c r="BW72" s="65">
        <f>BW71+BU72</f>
        <v>1</v>
      </c>
      <c r="BX72" s="62">
        <f>BX71+BV72</f>
        <v>16788613.500000004</v>
      </c>
      <c r="BY72" s="65">
        <f>BY71+BW72</f>
        <v>1</v>
      </c>
      <c r="BZ72" s="62">
        <f>BZ71+BX72</f>
        <v>16788613.500000004</v>
      </c>
      <c r="CA72" s="65">
        <f>CA71+BY72</f>
        <v>1</v>
      </c>
      <c r="CB72" s="62">
        <f>CB71+BZ72</f>
        <v>16788613.500000004</v>
      </c>
      <c r="CC72" s="65">
        <f>CC71+CA72</f>
        <v>1</v>
      </c>
      <c r="CD72" s="62">
        <f>CD71+CB72</f>
        <v>16788613.500000004</v>
      </c>
      <c r="CE72" s="65">
        <f>CE71+CC72</f>
        <v>1</v>
      </c>
      <c r="CF72" s="62">
        <f>CF71+CD72</f>
        <v>16788613.500000004</v>
      </c>
      <c r="CG72" s="65">
        <f>CG71+CE72</f>
        <v>1</v>
      </c>
      <c r="CH72" s="62">
        <f>CH71+CF72</f>
        <v>16788613.500000004</v>
      </c>
      <c r="CI72" s="65">
        <f>CI71+CG72</f>
        <v>1</v>
      </c>
      <c r="CJ72" s="62">
        <f>CJ71+CH72</f>
        <v>16788613.500000004</v>
      </c>
      <c r="CK72" s="65">
        <f>CK71+CI72</f>
        <v>1</v>
      </c>
      <c r="CL72" s="62">
        <f>CL71+CJ72</f>
        <v>16788613.500000004</v>
      </c>
      <c r="CM72" s="65">
        <f>CM71+CK72</f>
        <v>1</v>
      </c>
      <c r="CN72" s="62">
        <f>CN71+CL72</f>
        <v>16788613.500000004</v>
      </c>
      <c r="CO72" s="65">
        <f>CO71+CM72</f>
        <v>1</v>
      </c>
      <c r="CP72" s="62">
        <f>CP71+CN72</f>
        <v>16788613.500000004</v>
      </c>
      <c r="CQ72" s="65">
        <f>CQ71+CO72</f>
        <v>1</v>
      </c>
      <c r="CR72" s="62">
        <f>CR71+CP72</f>
        <v>16788613.500000004</v>
      </c>
      <c r="CS72" s="65">
        <f>CS71+CQ72</f>
        <v>1</v>
      </c>
      <c r="CT72" s="62">
        <f>CT71+CR72</f>
        <v>16788613.500000004</v>
      </c>
      <c r="CU72" s="65">
        <f>CU71+CS72</f>
        <v>1</v>
      </c>
      <c r="CV72" s="62">
        <f>CV71+CT72</f>
        <v>16788613.500000004</v>
      </c>
      <c r="CW72" s="65">
        <f>CW71+CU72</f>
        <v>1</v>
      </c>
      <c r="CX72" s="62">
        <f>CX71+CV72</f>
        <v>16788613.500000004</v>
      </c>
      <c r="CY72" s="65">
        <f>CY71+CW72</f>
        <v>1</v>
      </c>
      <c r="CZ72" s="62">
        <f>CZ71+CX72</f>
        <v>16788613.500000004</v>
      </c>
      <c r="DA72" s="65">
        <f>DA71+CY72</f>
        <v>1</v>
      </c>
      <c r="DB72" s="62">
        <f>DB71+CZ72</f>
        <v>16788613.500000004</v>
      </c>
      <c r="DC72" s="65">
        <f>DC71+DA72</f>
        <v>1</v>
      </c>
      <c r="DD72" s="62">
        <f>DD71+DB72</f>
        <v>16788613.500000004</v>
      </c>
      <c r="DE72" s="65">
        <f>DE71+DC72</f>
        <v>1</v>
      </c>
      <c r="DF72" s="62">
        <f>DF71+DD72</f>
        <v>16788613.500000004</v>
      </c>
      <c r="DG72" s="65">
        <f>DG71+DE72</f>
        <v>1</v>
      </c>
      <c r="DH72" s="62">
        <f>DH71+DF72</f>
        <v>16788613.500000004</v>
      </c>
      <c r="DI72" s="65">
        <f>DI71+DG72</f>
        <v>1</v>
      </c>
      <c r="DJ72" s="62">
        <f>DJ71+DH72</f>
        <v>16788613.500000004</v>
      </c>
      <c r="DK72" s="65">
        <f>DK71+DI72</f>
        <v>1</v>
      </c>
      <c r="DL72" s="62">
        <f>DL71+DJ72</f>
        <v>16788613.500000004</v>
      </c>
      <c r="DM72" s="65">
        <f>DM71+DK72</f>
        <v>1</v>
      </c>
      <c r="DN72" s="62">
        <f>DN71+DL72</f>
        <v>16788613.500000004</v>
      </c>
      <c r="DO72" s="65">
        <f>DO71+DM72</f>
        <v>1</v>
      </c>
      <c r="DP72" s="62">
        <f>DP71+DN72</f>
        <v>16788613.500000004</v>
      </c>
      <c r="DQ72" s="65">
        <f>DQ71+DO72</f>
        <v>1</v>
      </c>
      <c r="DR72" s="62">
        <f>DR71+DP72</f>
        <v>16788613.500000004</v>
      </c>
      <c r="DS72" s="65">
        <f>DS71+DQ72</f>
        <v>1</v>
      </c>
      <c r="DT72" s="68">
        <f>DT71+DR72</f>
        <v>16788613.500000004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u94567@chapeco.prefeitura.local</dc:creator>
  <cp:lastModifiedBy>u94567@chapeco.prefeitura.local</cp:lastModifiedBy>
  <dcterms:created xsi:type="dcterms:W3CDTF">2026-04-17T14:38:42Z</dcterms:created>
  <dcterms:modified xsi:type="dcterms:W3CDTF">2026-04-17T14:39:04Z</dcterms:modified>
</cp:coreProperties>
</file>